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_Details" sheetId="1" r:id="rId4"/>
    <sheet state="visible" name="Nifty 50" sheetId="2" r:id="rId5"/>
    <sheet state="visible" name="JIST" sheetId="3" r:id="rId6"/>
    <sheet state="visible" name="CAPM" sheetId="4" r:id="rId7"/>
    <sheet state="visible" name="Blume Method" sheetId="5" r:id="rId8"/>
    <sheet state="visible" name="DDM" sheetId="6" r:id="rId9"/>
    <sheet state="visible" name="DCF" sheetId="7" r:id="rId10"/>
    <sheet state="visible" name="Bond Yield" sheetId="8" r:id="rId11"/>
    <sheet state="visible" name="Variations in Ke" sheetId="9" r:id="rId12"/>
    <sheet state="visible" name="Financial Statements Data" sheetId="10" r:id="rId13"/>
    <sheet state="visible" name="Debt vs Equity" sheetId="11" r:id="rId14"/>
    <sheet state="visible" name="Debt Servicing" sheetId="12" r:id="rId15"/>
    <sheet state="visible" name="Capital Structure" sheetId="13" r:id="rId16"/>
    <sheet state="visible" name="Optimal Capital Structure" sheetId="14" r:id="rId17"/>
    <sheet state="visible" name="Part -III (1 &amp;2)" sheetId="15" r:id="rId18"/>
    <sheet state="visible" name="Part -III (3,4,5)" sheetId="16" r:id="rId19"/>
    <sheet state="visible" name="Part-III Final Report Card" sheetId="17" r:id="rId20"/>
  </sheets>
  <definedNames/>
  <calcPr/>
</workbook>
</file>

<file path=xl/sharedStrings.xml><?xml version="1.0" encoding="utf-8"?>
<sst xmlns="http://schemas.openxmlformats.org/spreadsheetml/2006/main" count="2989" uniqueCount="2524">
  <si>
    <t>Name</t>
  </si>
  <si>
    <t>ID_No</t>
  </si>
  <si>
    <t>Shah Harsh Dhaval</t>
  </si>
  <si>
    <t>2022A7PS0174P</t>
  </si>
  <si>
    <t>Harsh Shah</t>
  </si>
  <si>
    <t>2022A7PS0169P</t>
  </si>
  <si>
    <t>Vairaj Desai</t>
  </si>
  <si>
    <t>2022A4PS0545P</t>
  </si>
  <si>
    <t>**Disclaimer** : The data used in this project for data analysis and calculation purposes has been gathered from a variety of online platforms and may contain some inconsistencies or data anamolies that might hamper with certain results.</t>
  </si>
  <si>
    <t>References:</t>
  </si>
  <si>
    <t>https://companiesmarketcap.com/inr/jindal-stainless/shares-outstanding/</t>
  </si>
  <si>
    <t>https://finance.yahoo.com/quote/JSL.NS/</t>
  </si>
  <si>
    <t>https://www.investing.com/equities/jindal-stainless</t>
  </si>
  <si>
    <t>https://www.moneycontrol.com/india/stockpricequote/steel-mediumsmall/jindalstainless/JSL01</t>
  </si>
  <si>
    <t>https://www.screener.in/company/JSL/consolidated/</t>
  </si>
  <si>
    <t>https://stockanalysis.com/quote/bom/532508/</t>
  </si>
  <si>
    <t>https://primeinvestor.in/nifty-50-returns/</t>
  </si>
  <si>
    <t>https://www.topstockresearch.com/rt/Stock/JSL/FinancialStatements</t>
  </si>
  <si>
    <t>https://www.jindalstainless.com/annual-reports/</t>
  </si>
  <si>
    <t>https://www.topstockresearch.com/rt/Stock/TATASTEEL/BetaAndVolatility</t>
  </si>
  <si>
    <t>Date</t>
  </si>
  <si>
    <t>Price</t>
  </si>
  <si>
    <t>Open</t>
  </si>
  <si>
    <t>High</t>
  </si>
  <si>
    <t>Low</t>
  </si>
  <si>
    <t>Vol.</t>
  </si>
  <si>
    <t>Change %</t>
  </si>
  <si>
    <t>Daily Returns</t>
  </si>
  <si>
    <t>Daily HPR</t>
  </si>
  <si>
    <t>Daily HPR Product</t>
  </si>
  <si>
    <t>Annualized HPR</t>
  </si>
  <si>
    <t>Annualized HPY</t>
  </si>
  <si>
    <t>273.37M</t>
  </si>
  <si>
    <t>298.73M</t>
  </si>
  <si>
    <t>322.19M</t>
  </si>
  <si>
    <t>351.08M</t>
  </si>
  <si>
    <t>289.51M</t>
  </si>
  <si>
    <t>285.53M</t>
  </si>
  <si>
    <t>38.81M</t>
  </si>
  <si>
    <t>287.01M</t>
  </si>
  <si>
    <t>285.20M</t>
  </si>
  <si>
    <t>332.04M</t>
  </si>
  <si>
    <t>278.56M</t>
  </si>
  <si>
    <t>372.64M</t>
  </si>
  <si>
    <t>216.69M</t>
  </si>
  <si>
    <t>284.56M</t>
  </si>
  <si>
    <t>279.48M</t>
  </si>
  <si>
    <t>241.98M</t>
  </si>
  <si>
    <t>290.86M</t>
  </si>
  <si>
    <t>252.76M</t>
  </si>
  <si>
    <t>226.77M</t>
  </si>
  <si>
    <t>257.23M</t>
  </si>
  <si>
    <t>206.42M</t>
  </si>
  <si>
    <t>210.46M</t>
  </si>
  <si>
    <t>261.36M</t>
  </si>
  <si>
    <t>290.56M</t>
  </si>
  <si>
    <t>333.22M</t>
  </si>
  <si>
    <t>374.35M</t>
  </si>
  <si>
    <t>374.92M</t>
  </si>
  <si>
    <t>423.40M</t>
  </si>
  <si>
    <t>247.42M</t>
  </si>
  <si>
    <t>343.06M</t>
  </si>
  <si>
    <t>490.33M</t>
  </si>
  <si>
    <t>370.90M</t>
  </si>
  <si>
    <t>278.54M</t>
  </si>
  <si>
    <t>384.12M</t>
  </si>
  <si>
    <t>209.19M</t>
  </si>
  <si>
    <t>533.07M</t>
  </si>
  <si>
    <t>314.46M</t>
  </si>
  <si>
    <t>215.73M</t>
  </si>
  <si>
    <t>215.96M</t>
  </si>
  <si>
    <t>168.70M</t>
  </si>
  <si>
    <t>250.78M</t>
  </si>
  <si>
    <t>380.07M</t>
  </si>
  <si>
    <t>279.23M</t>
  </si>
  <si>
    <t>251.28M</t>
  </si>
  <si>
    <t>254.37M</t>
  </si>
  <si>
    <t>311.67M</t>
  </si>
  <si>
    <t>222.24M</t>
  </si>
  <si>
    <t>253.79M</t>
  </si>
  <si>
    <t>212.13M</t>
  </si>
  <si>
    <t>222.82M</t>
  </si>
  <si>
    <t>638.17M</t>
  </si>
  <si>
    <t>353.99M</t>
  </si>
  <si>
    <t>220.42M</t>
  </si>
  <si>
    <t>223.35M</t>
  </si>
  <si>
    <t>210.27M</t>
  </si>
  <si>
    <t>206.80M</t>
  </si>
  <si>
    <t>220.34M</t>
  </si>
  <si>
    <t>257.11M</t>
  </si>
  <si>
    <t>238.32M</t>
  </si>
  <si>
    <t>243.65M</t>
  </si>
  <si>
    <t>271.61M</t>
  </si>
  <si>
    <t>303.26M</t>
  </si>
  <si>
    <t>239.73M</t>
  </si>
  <si>
    <t>279.92M</t>
  </si>
  <si>
    <t>215.13M</t>
  </si>
  <si>
    <t>311.88M</t>
  </si>
  <si>
    <t>317.56M</t>
  </si>
  <si>
    <t>312.34M</t>
  </si>
  <si>
    <t>487.00M</t>
  </si>
  <si>
    <t>345.03M</t>
  </si>
  <si>
    <t>431.31M</t>
  </si>
  <si>
    <t>333.65M</t>
  </si>
  <si>
    <t>384.99M</t>
  </si>
  <si>
    <t>354.97M</t>
  </si>
  <si>
    <t>383.83M</t>
  </si>
  <si>
    <t>391.82M</t>
  </si>
  <si>
    <t>366.62M</t>
  </si>
  <si>
    <t>436.41M</t>
  </si>
  <si>
    <t>324.19M</t>
  </si>
  <si>
    <t>343.77M</t>
  </si>
  <si>
    <t>350.92M</t>
  </si>
  <si>
    <t>283.21M</t>
  </si>
  <si>
    <t>305.40M</t>
  </si>
  <si>
    <t>325.82M</t>
  </si>
  <si>
    <t>306.40M</t>
  </si>
  <si>
    <t>292.26M</t>
  </si>
  <si>
    <t>250.54M</t>
  </si>
  <si>
    <t>266.30M</t>
  </si>
  <si>
    <t>298.38M</t>
  </si>
  <si>
    <t>251.19M</t>
  </si>
  <si>
    <t>289.20M</t>
  </si>
  <si>
    <t>309.63M</t>
  </si>
  <si>
    <t>242.47M</t>
  </si>
  <si>
    <t>354.78M</t>
  </si>
  <si>
    <t>515.23M</t>
  </si>
  <si>
    <t>287.82M</t>
  </si>
  <si>
    <t>298.11M</t>
  </si>
  <si>
    <t>239.36M</t>
  </si>
  <si>
    <t>609.88M</t>
  </si>
  <si>
    <t>280.34M</t>
  </si>
  <si>
    <t>328.81M</t>
  </si>
  <si>
    <t>272.21M</t>
  </si>
  <si>
    <t>223.09M</t>
  </si>
  <si>
    <t>268.28M</t>
  </si>
  <si>
    <t>295.63M</t>
  </si>
  <si>
    <t>305.19M</t>
  </si>
  <si>
    <t>304.39M</t>
  </si>
  <si>
    <t>473.56M</t>
  </si>
  <si>
    <t>480.41M</t>
  </si>
  <si>
    <t>638.49M</t>
  </si>
  <si>
    <t>1.01B</t>
  </si>
  <si>
    <t>569.43M</t>
  </si>
  <si>
    <t>572.12M</t>
  </si>
  <si>
    <t>373.37M</t>
  </si>
  <si>
    <t>269.93M</t>
  </si>
  <si>
    <t>217.89M</t>
  </si>
  <si>
    <t>260.01M</t>
  </si>
  <si>
    <t>261.93M</t>
  </si>
  <si>
    <t>369.77M</t>
  </si>
  <si>
    <t>290.35M</t>
  </si>
  <si>
    <t>347.59M</t>
  </si>
  <si>
    <t>19.06M</t>
  </si>
  <si>
    <t>242.66M</t>
  </si>
  <si>
    <t>368.94M</t>
  </si>
  <si>
    <t>231.94M</t>
  </si>
  <si>
    <t>230.24M</t>
  </si>
  <si>
    <t>278.19M</t>
  </si>
  <si>
    <t>265.80M</t>
  </si>
  <si>
    <t>331.33M</t>
  </si>
  <si>
    <t>277.44M</t>
  </si>
  <si>
    <t>297.82M</t>
  </si>
  <si>
    <t>320.26M</t>
  </si>
  <si>
    <t>438.06M</t>
  </si>
  <si>
    <t>445.91M</t>
  </si>
  <si>
    <t>361.86M</t>
  </si>
  <si>
    <t>291.96M</t>
  </si>
  <si>
    <t>329.89M</t>
  </si>
  <si>
    <t>475.04M</t>
  </si>
  <si>
    <t>235.90M</t>
  </si>
  <si>
    <t>231.52M</t>
  </si>
  <si>
    <t>279.26M</t>
  </si>
  <si>
    <t>362.53M</t>
  </si>
  <si>
    <t>456.91M</t>
  </si>
  <si>
    <t>317.27M</t>
  </si>
  <si>
    <t>355.47M</t>
  </si>
  <si>
    <t>357.19M</t>
  </si>
  <si>
    <t>276.85M</t>
  </si>
  <si>
    <t>232.36M</t>
  </si>
  <si>
    <t>227.63M</t>
  </si>
  <si>
    <t>242.24M</t>
  </si>
  <si>
    <t>400.99M</t>
  </si>
  <si>
    <t>309.65M</t>
  </si>
  <si>
    <t>289.52M</t>
  </si>
  <si>
    <t>243.64M</t>
  </si>
  <si>
    <t>410.53M</t>
  </si>
  <si>
    <t>409.14M</t>
  </si>
  <si>
    <t>328.40M</t>
  </si>
  <si>
    <t>388.66M</t>
  </si>
  <si>
    <t>353.17M</t>
  </si>
  <si>
    <t>312.42M</t>
  </si>
  <si>
    <t>344.16M</t>
  </si>
  <si>
    <t>356.32M</t>
  </si>
  <si>
    <t>661.46M</t>
  </si>
  <si>
    <t>426.74M</t>
  </si>
  <si>
    <t>493.34M</t>
  </si>
  <si>
    <t>299.20M</t>
  </si>
  <si>
    <t>277.90M</t>
  </si>
  <si>
    <t>379.86M</t>
  </si>
  <si>
    <t>312.26M</t>
  </si>
  <si>
    <t>296.15M</t>
  </si>
  <si>
    <t>298.79M</t>
  </si>
  <si>
    <t>35.76M</t>
  </si>
  <si>
    <t>351.50M</t>
  </si>
  <si>
    <t>360.17M</t>
  </si>
  <si>
    <t>202.95M</t>
  </si>
  <si>
    <t>252.20M</t>
  </si>
  <si>
    <t>207.78M</t>
  </si>
  <si>
    <t>225.98M</t>
  </si>
  <si>
    <t>343.50M</t>
  </si>
  <si>
    <t>364.55M</t>
  </si>
  <si>
    <t>295.70M</t>
  </si>
  <si>
    <t>343.89M</t>
  </si>
  <si>
    <t>345.39M</t>
  </si>
  <si>
    <t>359.12M</t>
  </si>
  <si>
    <t>365.79M</t>
  </si>
  <si>
    <t>287.44M</t>
  </si>
  <si>
    <t>349.22M</t>
  </si>
  <si>
    <t>491.07M</t>
  </si>
  <si>
    <t>346.26M</t>
  </si>
  <si>
    <t>370.97M</t>
  </si>
  <si>
    <t>440.85M</t>
  </si>
  <si>
    <t>442.80M</t>
  </si>
  <si>
    <t>332.54M</t>
  </si>
  <si>
    <t>410.58M</t>
  </si>
  <si>
    <t>375.14M</t>
  </si>
  <si>
    <t>376.70M</t>
  </si>
  <si>
    <t>418.14M</t>
  </si>
  <si>
    <t>407.46M</t>
  </si>
  <si>
    <t>449.72M</t>
  </si>
  <si>
    <t>387.34M</t>
  </si>
  <si>
    <t>456.00M</t>
  </si>
  <si>
    <t>292.43M</t>
  </si>
  <si>
    <t>345.54M</t>
  </si>
  <si>
    <t>294.68M</t>
  </si>
  <si>
    <t>212.45M</t>
  </si>
  <si>
    <t>216.99M</t>
  </si>
  <si>
    <t>228.57M</t>
  </si>
  <si>
    <t>231.45M</t>
  </si>
  <si>
    <t>309.30M</t>
  </si>
  <si>
    <t>339.17M</t>
  </si>
  <si>
    <t>311.93M</t>
  </si>
  <si>
    <t>263.71M</t>
  </si>
  <si>
    <t>154.00M</t>
  </si>
  <si>
    <t>270.92M</t>
  </si>
  <si>
    <t>393.08M</t>
  </si>
  <si>
    <t>256.54M</t>
  </si>
  <si>
    <t>219.47M</t>
  </si>
  <si>
    <t>284.71M</t>
  </si>
  <si>
    <t>277.55M</t>
  </si>
  <si>
    <t>363.89M</t>
  </si>
  <si>
    <t>249.75M</t>
  </si>
  <si>
    <t>249.67M</t>
  </si>
  <si>
    <t>508.76M</t>
  </si>
  <si>
    <t>334.41M</t>
  </si>
  <si>
    <t>260.27M</t>
  </si>
  <si>
    <t>244.87M</t>
  </si>
  <si>
    <t>212.92M</t>
  </si>
  <si>
    <t>292.44M</t>
  </si>
  <si>
    <t>274.98M</t>
  </si>
  <si>
    <t>359.21M</t>
  </si>
  <si>
    <t>421.01M</t>
  </si>
  <si>
    <t>381.11M</t>
  </si>
  <si>
    <t>265.81M</t>
  </si>
  <si>
    <t>486.58M</t>
  </si>
  <si>
    <t>236.24M</t>
  </si>
  <si>
    <t>229.60M</t>
  </si>
  <si>
    <t>145.90M</t>
  </si>
  <si>
    <t>170.02M</t>
  </si>
  <si>
    <t>184.50M</t>
  </si>
  <si>
    <t>194.97M</t>
  </si>
  <si>
    <t>173.78M</t>
  </si>
  <si>
    <t>236.83M</t>
  </si>
  <si>
    <t>282.69M</t>
  </si>
  <si>
    <t>291.46M</t>
  </si>
  <si>
    <t>189.28M</t>
  </si>
  <si>
    <t>37.31M</t>
  </si>
  <si>
    <t>152.22M</t>
  </si>
  <si>
    <t>208.42M</t>
  </si>
  <si>
    <t>198.66M</t>
  </si>
  <si>
    <t>180.69M</t>
  </si>
  <si>
    <t>189.52M</t>
  </si>
  <si>
    <t>245.60M</t>
  </si>
  <si>
    <t>194.10M</t>
  </si>
  <si>
    <t>206.05M</t>
  </si>
  <si>
    <t>180.13M</t>
  </si>
  <si>
    <t>205.20M</t>
  </si>
  <si>
    <t>300.36M</t>
  </si>
  <si>
    <t>225.29M</t>
  </si>
  <si>
    <t>176.04M</t>
  </si>
  <si>
    <t>198.34M</t>
  </si>
  <si>
    <t>230.31M</t>
  </si>
  <si>
    <t>198.94M</t>
  </si>
  <si>
    <t>185.85M</t>
  </si>
  <si>
    <t>180.96M</t>
  </si>
  <si>
    <t>254.96M</t>
  </si>
  <si>
    <t>217.90M</t>
  </si>
  <si>
    <t>213.73M</t>
  </si>
  <si>
    <t>216.56M</t>
  </si>
  <si>
    <t>165.10M</t>
  </si>
  <si>
    <t>159.05M</t>
  </si>
  <si>
    <t>234.86M</t>
  </si>
  <si>
    <t>277.15M</t>
  </si>
  <si>
    <t>221.72M</t>
  </si>
  <si>
    <t>243.51M</t>
  </si>
  <si>
    <t>352.81M</t>
  </si>
  <si>
    <t>203.56M</t>
  </si>
  <si>
    <t>204.87M</t>
  </si>
  <si>
    <t>188.40M</t>
  </si>
  <si>
    <t>246.41M</t>
  </si>
  <si>
    <t>275.13M</t>
  </si>
  <si>
    <t>378.07M</t>
  </si>
  <si>
    <t>264.87M</t>
  </si>
  <si>
    <t>438.18M</t>
  </si>
  <si>
    <t>275.11M</t>
  </si>
  <si>
    <t>251.40M</t>
  </si>
  <si>
    <t>328.06M</t>
  </si>
  <si>
    <t>248.76M</t>
  </si>
  <si>
    <t>288.09M</t>
  </si>
  <si>
    <t>304.93M</t>
  </si>
  <si>
    <t>287.56M</t>
  </si>
  <si>
    <t>256.83M</t>
  </si>
  <si>
    <t>296.82M</t>
  </si>
  <si>
    <t>333.02M</t>
  </si>
  <si>
    <t>562.56M</t>
  </si>
  <si>
    <t>233.00M</t>
  </si>
  <si>
    <t>307.39M</t>
  </si>
  <si>
    <t>248.18M</t>
  </si>
  <si>
    <t>466.52M</t>
  </si>
  <si>
    <t>268.26M</t>
  </si>
  <si>
    <t>225.22M</t>
  </si>
  <si>
    <t>208.70M</t>
  </si>
  <si>
    <t>262.59M</t>
  </si>
  <si>
    <t>256.14M</t>
  </si>
  <si>
    <t>268.66M</t>
  </si>
  <si>
    <t>226.63M</t>
  </si>
  <si>
    <t>243.85M</t>
  </si>
  <si>
    <t>235.52M</t>
  </si>
  <si>
    <t>312.19M</t>
  </si>
  <si>
    <t>266.50M</t>
  </si>
  <si>
    <t>260.29M</t>
  </si>
  <si>
    <t>216.59M</t>
  </si>
  <si>
    <t>280.80M</t>
  </si>
  <si>
    <t>315.69M</t>
  </si>
  <si>
    <t>290.67M</t>
  </si>
  <si>
    <t>298.05M</t>
  </si>
  <si>
    <t>295.05M</t>
  </si>
  <si>
    <t>258.67M</t>
  </si>
  <si>
    <t>334.89M</t>
  </si>
  <si>
    <t>244.75M</t>
  </si>
  <si>
    <t>369.65M</t>
  </si>
  <si>
    <t>265.56M</t>
  </si>
  <si>
    <t>312.46M</t>
  </si>
  <si>
    <t>274.70M</t>
  </si>
  <si>
    <t>259.66M</t>
  </si>
  <si>
    <t>286.35M</t>
  </si>
  <si>
    <t>268.71M</t>
  </si>
  <si>
    <t>291.17M</t>
  </si>
  <si>
    <t>310.44M</t>
  </si>
  <si>
    <t>327.94M</t>
  </si>
  <si>
    <t>251.26M</t>
  </si>
  <si>
    <t>268.25M</t>
  </si>
  <si>
    <t>237.10M</t>
  </si>
  <si>
    <t>224.42M</t>
  </si>
  <si>
    <t>226.92M</t>
  </si>
  <si>
    <t>226.05M</t>
  </si>
  <si>
    <t>247.91M</t>
  </si>
  <si>
    <t>398.78M</t>
  </si>
  <si>
    <t>222.46M</t>
  </si>
  <si>
    <t>171.27M</t>
  </si>
  <si>
    <t>210.56M</t>
  </si>
  <si>
    <t>252.70M</t>
  </si>
  <si>
    <t>217.48M</t>
  </si>
  <si>
    <t>211.65M</t>
  </si>
  <si>
    <t>219.82M</t>
  </si>
  <si>
    <t>272.77M</t>
  </si>
  <si>
    <t>263.00M</t>
  </si>
  <si>
    <t>233.17M</t>
  </si>
  <si>
    <t>179.46M</t>
  </si>
  <si>
    <t>221.76M</t>
  </si>
  <si>
    <t>286.47M</t>
  </si>
  <si>
    <t>260.11M</t>
  </si>
  <si>
    <t>220.79M</t>
  </si>
  <si>
    <t>256.11M</t>
  </si>
  <si>
    <t>265.63M</t>
  </si>
  <si>
    <t>696.50M</t>
  </si>
  <si>
    <t>234.39M</t>
  </si>
  <si>
    <t>265.32M</t>
  </si>
  <si>
    <t>198.67M</t>
  </si>
  <si>
    <t>235.92M</t>
  </si>
  <si>
    <t>232.62M</t>
  </si>
  <si>
    <t>270.35M</t>
  </si>
  <si>
    <t>262.56M</t>
  </si>
  <si>
    <t>260.90M</t>
  </si>
  <si>
    <t>272.10M</t>
  </si>
  <si>
    <t>229.90M</t>
  </si>
  <si>
    <t>219.49M</t>
  </si>
  <si>
    <t>216.09M</t>
  </si>
  <si>
    <t>241.70M</t>
  </si>
  <si>
    <t>248.93M</t>
  </si>
  <si>
    <t>220.45M</t>
  </si>
  <si>
    <t>245.37M</t>
  </si>
  <si>
    <t>228.40M</t>
  </si>
  <si>
    <t>239.70M</t>
  </si>
  <si>
    <t>226.64M</t>
  </si>
  <si>
    <t>226.17M</t>
  </si>
  <si>
    <t>265.22M</t>
  </si>
  <si>
    <t>290.26M</t>
  </si>
  <si>
    <t>241.44M</t>
  </si>
  <si>
    <t>233.01M</t>
  </si>
  <si>
    <t>297.45M</t>
  </si>
  <si>
    <t>255.74M</t>
  </si>
  <si>
    <t>230.16M</t>
  </si>
  <si>
    <t>215.10M</t>
  </si>
  <si>
    <t>281.46M</t>
  </si>
  <si>
    <t>258.86M</t>
  </si>
  <si>
    <t>357.40M</t>
  </si>
  <si>
    <t>285.76M</t>
  </si>
  <si>
    <t>232.82M</t>
  </si>
  <si>
    <t>304.26M</t>
  </si>
  <si>
    <t>254.82M</t>
  </si>
  <si>
    <t>242.71M</t>
  </si>
  <si>
    <t>248.34M</t>
  </si>
  <si>
    <t>230.17M</t>
  </si>
  <si>
    <t>263.89M</t>
  </si>
  <si>
    <t>345.91M</t>
  </si>
  <si>
    <t>238.84M</t>
  </si>
  <si>
    <t>218.42M</t>
  </si>
  <si>
    <t>228.04M</t>
  </si>
  <si>
    <t>219.17M</t>
  </si>
  <si>
    <t>246.74M</t>
  </si>
  <si>
    <t>241.78M</t>
  </si>
  <si>
    <t>408.12M</t>
  </si>
  <si>
    <t>349.82M</t>
  </si>
  <si>
    <t>248.19M</t>
  </si>
  <si>
    <t>290.60M</t>
  </si>
  <si>
    <t>254.92M</t>
  </si>
  <si>
    <t>235.93M</t>
  </si>
  <si>
    <t>262.35M</t>
  </si>
  <si>
    <t>267.04M</t>
  </si>
  <si>
    <t>362.80M</t>
  </si>
  <si>
    <t>356.17M</t>
  </si>
  <si>
    <t>310.67M</t>
  </si>
  <si>
    <t>272.88M</t>
  </si>
  <si>
    <t>420.88M</t>
  </si>
  <si>
    <t>246.45M</t>
  </si>
  <si>
    <t>209.41M</t>
  </si>
  <si>
    <t>240.81M</t>
  </si>
  <si>
    <t>204.02M</t>
  </si>
  <si>
    <t>198.25M</t>
  </si>
  <si>
    <t>174.56M</t>
  </si>
  <si>
    <t>208.05M</t>
  </si>
  <si>
    <t>230.25M</t>
  </si>
  <si>
    <t>229.27M</t>
  </si>
  <si>
    <t>244.51M</t>
  </si>
  <si>
    <t>231.28M</t>
  </si>
  <si>
    <t>231.99M</t>
  </si>
  <si>
    <t>260.85M</t>
  </si>
  <si>
    <t>290.99M</t>
  </si>
  <si>
    <t>354.40M</t>
  </si>
  <si>
    <t>282.54M</t>
  </si>
  <si>
    <t>424.12M</t>
  </si>
  <si>
    <t>490.11M</t>
  </si>
  <si>
    <t>512.87M</t>
  </si>
  <si>
    <t>398.34M</t>
  </si>
  <si>
    <t>432.43M</t>
  </si>
  <si>
    <t>476.34M</t>
  </si>
  <si>
    <t>216.91M</t>
  </si>
  <si>
    <t>202.46M</t>
  </si>
  <si>
    <t>237.22M</t>
  </si>
  <si>
    <t>237.83M</t>
  </si>
  <si>
    <t>255.84M</t>
  </si>
  <si>
    <t>219.06M</t>
  </si>
  <si>
    <t>206.20M</t>
  </si>
  <si>
    <t>256.70M</t>
  </si>
  <si>
    <t>227.77M</t>
  </si>
  <si>
    <t>259.85M</t>
  </si>
  <si>
    <t>283.28M</t>
  </si>
  <si>
    <t>257.24M</t>
  </si>
  <si>
    <t>238.22M</t>
  </si>
  <si>
    <t>269.95M</t>
  </si>
  <si>
    <t>235.16M</t>
  </si>
  <si>
    <t>256.07M</t>
  </si>
  <si>
    <t>192.01M</t>
  </si>
  <si>
    <t>281.05M</t>
  </si>
  <si>
    <t>193.87M</t>
  </si>
  <si>
    <t>214.26M</t>
  </si>
  <si>
    <t>176.65M</t>
  </si>
  <si>
    <t>221.46M</t>
  </si>
  <si>
    <t>195.70M</t>
  </si>
  <si>
    <t>187.59M</t>
  </si>
  <si>
    <t>169.04M</t>
  </si>
  <si>
    <t>154.85M</t>
  </si>
  <si>
    <t>277.65M</t>
  </si>
  <si>
    <t>183.13M</t>
  </si>
  <si>
    <t>208.03M</t>
  </si>
  <si>
    <t>193.88M</t>
  </si>
  <si>
    <t>215.84M</t>
  </si>
  <si>
    <t>202.81M</t>
  </si>
  <si>
    <t>200.50M</t>
  </si>
  <si>
    <t>217.78M</t>
  </si>
  <si>
    <t>288.39M</t>
  </si>
  <si>
    <t>254.40M</t>
  </si>
  <si>
    <t>324.96M</t>
  </si>
  <si>
    <t>345.64M</t>
  </si>
  <si>
    <t>195.26M</t>
  </si>
  <si>
    <t>206.47M</t>
  </si>
  <si>
    <t>205.88M</t>
  </si>
  <si>
    <t>204.04M</t>
  </si>
  <si>
    <t>178.79M</t>
  </si>
  <si>
    <t>177.68M</t>
  </si>
  <si>
    <t>213.80M</t>
  </si>
  <si>
    <t>198.80M</t>
  </si>
  <si>
    <t>200.51M</t>
  </si>
  <si>
    <t>219.27M</t>
  </si>
  <si>
    <t>250.93M</t>
  </si>
  <si>
    <t>301.40M</t>
  </si>
  <si>
    <t>378.47M</t>
  </si>
  <si>
    <t>256.45M</t>
  </si>
  <si>
    <t>307.16M</t>
  </si>
  <si>
    <t>314.76M</t>
  </si>
  <si>
    <t>267.94M</t>
  </si>
  <si>
    <t>212.97M</t>
  </si>
  <si>
    <t>270.88M</t>
  </si>
  <si>
    <t>349.92M</t>
  </si>
  <si>
    <t>227.18M</t>
  </si>
  <si>
    <t>250.03M</t>
  </si>
  <si>
    <t>324.65M</t>
  </si>
  <si>
    <t>251.36M</t>
  </si>
  <si>
    <t>45.03M</t>
  </si>
  <si>
    <t>277.70M</t>
  </si>
  <si>
    <t>249.60M</t>
  </si>
  <si>
    <t>210.48M</t>
  </si>
  <si>
    <t>239.49M</t>
  </si>
  <si>
    <t>212.22M</t>
  </si>
  <si>
    <t>227.00M</t>
  </si>
  <si>
    <t>266.44M</t>
  </si>
  <si>
    <t>256.04M</t>
  </si>
  <si>
    <t>282.62M</t>
  </si>
  <si>
    <t>234.01M</t>
  </si>
  <si>
    <t>216.27M</t>
  </si>
  <si>
    <t>265.45M</t>
  </si>
  <si>
    <t>226.02M</t>
  </si>
  <si>
    <t>278.37M</t>
  </si>
  <si>
    <t>376.12M</t>
  </si>
  <si>
    <t>340.03M</t>
  </si>
  <si>
    <t>323.92M</t>
  </si>
  <si>
    <t>359.90M</t>
  </si>
  <si>
    <t>492.00M</t>
  </si>
  <si>
    <t>390.76M</t>
  </si>
  <si>
    <t>284.09M</t>
  </si>
  <si>
    <t>245.53M</t>
  </si>
  <si>
    <t>263.10M</t>
  </si>
  <si>
    <t>258.33M</t>
  </si>
  <si>
    <t>468.46M</t>
  </si>
  <si>
    <t>289.64M</t>
  </si>
  <si>
    <t>365.87M</t>
  </si>
  <si>
    <t>259.92M</t>
  </si>
  <si>
    <t>228.24M</t>
  </si>
  <si>
    <t>270.30M</t>
  </si>
  <si>
    <t>279.85M</t>
  </si>
  <si>
    <t>354.14M</t>
  </si>
  <si>
    <t>251.20M</t>
  </si>
  <si>
    <t>256.27M</t>
  </si>
  <si>
    <t>308.53M</t>
  </si>
  <si>
    <t>324.69M</t>
  </si>
  <si>
    <t>244.86M</t>
  </si>
  <si>
    <t>266.64M</t>
  </si>
  <si>
    <t>230.18M</t>
  </si>
  <si>
    <t>261.95M</t>
  </si>
  <si>
    <t>285.62M</t>
  </si>
  <si>
    <t>263.91M</t>
  </si>
  <si>
    <t>262.77M</t>
  </si>
  <si>
    <t>303.87M</t>
  </si>
  <si>
    <t>311.25M</t>
  </si>
  <si>
    <t>312.72M</t>
  </si>
  <si>
    <t>256.99M</t>
  </si>
  <si>
    <t>355.31M</t>
  </si>
  <si>
    <t>324.98M</t>
  </si>
  <si>
    <t>285.42M</t>
  </si>
  <si>
    <t>333.64M</t>
  </si>
  <si>
    <t>381.53M</t>
  </si>
  <si>
    <t>436.06M</t>
  </si>
  <si>
    <t>376.26M</t>
  </si>
  <si>
    <t>185.21M</t>
  </si>
  <si>
    <t>208.21M</t>
  </si>
  <si>
    <t>211.39M</t>
  </si>
  <si>
    <t>190.91M</t>
  </si>
  <si>
    <t>243.62M</t>
  </si>
  <si>
    <t>284.36M</t>
  </si>
  <si>
    <t>222.63M</t>
  </si>
  <si>
    <t>227.74M</t>
  </si>
  <si>
    <t>205.77M</t>
  </si>
  <si>
    <t>228.60M</t>
  </si>
  <si>
    <t>233.26M</t>
  </si>
  <si>
    <t>208.65M</t>
  </si>
  <si>
    <t>255.92M</t>
  </si>
  <si>
    <t>281.10M</t>
  </si>
  <si>
    <t>264.62M</t>
  </si>
  <si>
    <t>288.38M</t>
  </si>
  <si>
    <t>254.16M</t>
  </si>
  <si>
    <t>304.33M</t>
  </si>
  <si>
    <t>364.09M</t>
  </si>
  <si>
    <t>306.03M</t>
  </si>
  <si>
    <t>444.95M</t>
  </si>
  <si>
    <t>251.87M</t>
  </si>
  <si>
    <t>210.93M</t>
  </si>
  <si>
    <t>219.60M</t>
  </si>
  <si>
    <t>259.17M</t>
  </si>
  <si>
    <t>220.89M</t>
  </si>
  <si>
    <t>262.79M</t>
  </si>
  <si>
    <t>260.02M</t>
  </si>
  <si>
    <t>342.63M</t>
  </si>
  <si>
    <t>264.74M</t>
  </si>
  <si>
    <t>183.01M</t>
  </si>
  <si>
    <t>225.43M</t>
  </si>
  <si>
    <t>225.53M</t>
  </si>
  <si>
    <t>189.68M</t>
  </si>
  <si>
    <t>204.95M</t>
  </si>
  <si>
    <t>243.48M</t>
  </si>
  <si>
    <t>233.81M</t>
  </si>
  <si>
    <t>233.59M</t>
  </si>
  <si>
    <t>245.51M</t>
  </si>
  <si>
    <t>235.96M</t>
  </si>
  <si>
    <t>249.62M</t>
  </si>
  <si>
    <t>651.61M</t>
  </si>
  <si>
    <t>274.06M</t>
  </si>
  <si>
    <t>314.31M</t>
  </si>
  <si>
    <t>243.34M</t>
  </si>
  <si>
    <t>249.78M</t>
  </si>
  <si>
    <t>293.83M</t>
  </si>
  <si>
    <t>252.40M</t>
  </si>
  <si>
    <t>313.88M</t>
  </si>
  <si>
    <t>290.44M</t>
  </si>
  <si>
    <t>295.69M</t>
  </si>
  <si>
    <t>217.65M</t>
  </si>
  <si>
    <t>369.14M</t>
  </si>
  <si>
    <t>314.92M</t>
  </si>
  <si>
    <t>284.29M</t>
  </si>
  <si>
    <t>283.06M</t>
  </si>
  <si>
    <t>288.40M</t>
  </si>
  <si>
    <t>300.53M</t>
  </si>
  <si>
    <t>265.79M</t>
  </si>
  <si>
    <t>310.63M</t>
  </si>
  <si>
    <t>278.16M</t>
  </si>
  <si>
    <t>336.24M</t>
  </si>
  <si>
    <t>312.91M</t>
  </si>
  <si>
    <t>265.14M</t>
  </si>
  <si>
    <t>261.07M</t>
  </si>
  <si>
    <t>275.69M</t>
  </si>
  <si>
    <t>262.74M</t>
  </si>
  <si>
    <t>286.07M</t>
  </si>
  <si>
    <t>401.40M</t>
  </si>
  <si>
    <t>376.13M</t>
  </si>
  <si>
    <t>245.06M</t>
  </si>
  <si>
    <t>266.03M</t>
  </si>
  <si>
    <t>251.70M</t>
  </si>
  <si>
    <t>274.45M</t>
  </si>
  <si>
    <t>308.84M</t>
  </si>
  <si>
    <t>328.82M</t>
  </si>
  <si>
    <t>283.45M</t>
  </si>
  <si>
    <t>345.53M</t>
  </si>
  <si>
    <t>291.77M</t>
  </si>
  <si>
    <t>281.11M</t>
  </si>
  <si>
    <t>505.03M</t>
  </si>
  <si>
    <t>235.15M</t>
  </si>
  <si>
    <t>253.24M</t>
  </si>
  <si>
    <t>237.12M</t>
  </si>
  <si>
    <t>290.28M</t>
  </si>
  <si>
    <t>292.12M</t>
  </si>
  <si>
    <t>338.26M</t>
  </si>
  <si>
    <t>285.45M</t>
  </si>
  <si>
    <t>448.34M</t>
  </si>
  <si>
    <t>259.97M</t>
  </si>
  <si>
    <t>381.63M</t>
  </si>
  <si>
    <t>314.67M</t>
  </si>
  <si>
    <t>343.72M</t>
  </si>
  <si>
    <t>486.45M</t>
  </si>
  <si>
    <t>462.23M</t>
  </si>
  <si>
    <t>543.60M</t>
  </si>
  <si>
    <t>585.40M</t>
  </si>
  <si>
    <t>456.14M</t>
  </si>
  <si>
    <t>442.07M</t>
  </si>
  <si>
    <t>517.72M</t>
  </si>
  <si>
    <t>404.21M</t>
  </si>
  <si>
    <t>329.78M</t>
  </si>
  <si>
    <t>457.97M</t>
  </si>
  <si>
    <t>200.23M</t>
  </si>
  <si>
    <t>300.13M</t>
  </si>
  <si>
    <t>215.18M</t>
  </si>
  <si>
    <t>189.62M</t>
  </si>
  <si>
    <t>232.14M</t>
  </si>
  <si>
    <t>244.55M</t>
  </si>
  <si>
    <t>298.66M</t>
  </si>
  <si>
    <t>305.51M</t>
  </si>
  <si>
    <t>253.14M</t>
  </si>
  <si>
    <t>273.61M</t>
  </si>
  <si>
    <t>236.35M</t>
  </si>
  <si>
    <t>268.53M</t>
  </si>
  <si>
    <t>265.04M</t>
  </si>
  <si>
    <t>261.43M</t>
  </si>
  <si>
    <t>226.61M</t>
  </si>
  <si>
    <t>271.21M</t>
  </si>
  <si>
    <t>386.39M</t>
  </si>
  <si>
    <t>321.66M</t>
  </si>
  <si>
    <t>355.28M</t>
  </si>
  <si>
    <t>395.60M</t>
  </si>
  <si>
    <t>326.52M</t>
  </si>
  <si>
    <t>323.85M</t>
  </si>
  <si>
    <t>258.09M</t>
  </si>
  <si>
    <t>276.66M</t>
  </si>
  <si>
    <t>227.51M</t>
  </si>
  <si>
    <t>266.70M</t>
  </si>
  <si>
    <t>229.45M</t>
  </si>
  <si>
    <t>303.70M</t>
  </si>
  <si>
    <t>244.97M</t>
  </si>
  <si>
    <t>220.24M</t>
  </si>
  <si>
    <t>232.42M</t>
  </si>
  <si>
    <t>239.34M</t>
  </si>
  <si>
    <t>236.45M</t>
  </si>
  <si>
    <t>251.46M</t>
  </si>
  <si>
    <t>247.44M</t>
  </si>
  <si>
    <t>200.46M</t>
  </si>
  <si>
    <t>167.03M</t>
  </si>
  <si>
    <t>320.83M</t>
  </si>
  <si>
    <t>161.68M</t>
  </si>
  <si>
    <t>176.03M</t>
  </si>
  <si>
    <t>144.78M</t>
  </si>
  <si>
    <t>182.56M</t>
  </si>
  <si>
    <t>196.97M</t>
  </si>
  <si>
    <t>207.95M</t>
  </si>
  <si>
    <t>241.03M</t>
  </si>
  <si>
    <t>330.61M</t>
  </si>
  <si>
    <t>354.59M</t>
  </si>
  <si>
    <t>219.50M</t>
  </si>
  <si>
    <t>214.97M</t>
  </si>
  <si>
    <t>270.97M</t>
  </si>
  <si>
    <t>256.56M</t>
  </si>
  <si>
    <t>204.47M</t>
  </si>
  <si>
    <t>237.17M</t>
  </si>
  <si>
    <t>257.79M</t>
  </si>
  <si>
    <t>254.14M</t>
  </si>
  <si>
    <t>231.72M</t>
  </si>
  <si>
    <t>292.53M</t>
  </si>
  <si>
    <t>279.87M</t>
  </si>
  <si>
    <t>295.54M</t>
  </si>
  <si>
    <t>498.00M</t>
  </si>
  <si>
    <t>348.89M</t>
  </si>
  <si>
    <t>356.33M</t>
  </si>
  <si>
    <t>255.95M</t>
  </si>
  <si>
    <t>356.40M</t>
  </si>
  <si>
    <t>278.43M</t>
  </si>
  <si>
    <t>295.72M</t>
  </si>
  <si>
    <t>267.43M</t>
  </si>
  <si>
    <t>280.43M</t>
  </si>
  <si>
    <t>249.11M</t>
  </si>
  <si>
    <t>232.12M</t>
  </si>
  <si>
    <t>261.45M</t>
  </si>
  <si>
    <t>270.20M</t>
  </si>
  <si>
    <t>338.92M</t>
  </si>
  <si>
    <t>48.52M</t>
  </si>
  <si>
    <t>331.00M</t>
  </si>
  <si>
    <t>296.44M</t>
  </si>
  <si>
    <t>281.19M</t>
  </si>
  <si>
    <t>336.47M</t>
  </si>
  <si>
    <t>374.21M</t>
  </si>
  <si>
    <t>335.25M</t>
  </si>
  <si>
    <t>341.38M</t>
  </si>
  <si>
    <t>418.70M</t>
  </si>
  <si>
    <t>324.75M</t>
  </si>
  <si>
    <t>365.90M</t>
  </si>
  <si>
    <t>371.28M</t>
  </si>
  <si>
    <t>368.23M</t>
  </si>
  <si>
    <t>469.88M</t>
  </si>
  <si>
    <t>538.71M</t>
  </si>
  <si>
    <t>506.68M</t>
  </si>
  <si>
    <t>355.57M</t>
  </si>
  <si>
    <t>375.76M</t>
  </si>
  <si>
    <t>324.07M</t>
  </si>
  <si>
    <t>419.89M</t>
  </si>
  <si>
    <t>395.83M</t>
  </si>
  <si>
    <t>427.00M</t>
  </si>
  <si>
    <t>295.76M</t>
  </si>
  <si>
    <t>305.76M</t>
  </si>
  <si>
    <t>378.59M</t>
  </si>
  <si>
    <t>562.24M</t>
  </si>
  <si>
    <t>398.00M</t>
  </si>
  <si>
    <t>295.71M</t>
  </si>
  <si>
    <t>360.13M</t>
  </si>
  <si>
    <t>320.51M</t>
  </si>
  <si>
    <t>295.19M</t>
  </si>
  <si>
    <t>363.58M</t>
  </si>
  <si>
    <t>339.10M</t>
  </si>
  <si>
    <t>508.29M</t>
  </si>
  <si>
    <t>503.31M</t>
  </si>
  <si>
    <t>388.19M</t>
  </si>
  <si>
    <t>230.35M</t>
  </si>
  <si>
    <t>241.05M</t>
  </si>
  <si>
    <t>241.51M</t>
  </si>
  <si>
    <t>252.65M</t>
  </si>
  <si>
    <t>243.42M</t>
  </si>
  <si>
    <t>228.05M</t>
  </si>
  <si>
    <t>261.37M</t>
  </si>
  <si>
    <t>242.38M</t>
  </si>
  <si>
    <t>301.89M</t>
  </si>
  <si>
    <t>464.39M</t>
  </si>
  <si>
    <t>283.48M</t>
  </si>
  <si>
    <t>217.41M</t>
  </si>
  <si>
    <t>253.53M</t>
  </si>
  <si>
    <t>265.92M</t>
  </si>
  <si>
    <t>275.36M</t>
  </si>
  <si>
    <t>275.60M</t>
  </si>
  <si>
    <t>350.82M</t>
  </si>
  <si>
    <t>251.80M</t>
  </si>
  <si>
    <t>297.39M</t>
  </si>
  <si>
    <t>254.05M</t>
  </si>
  <si>
    <t>321.87M</t>
  </si>
  <si>
    <t>280.18M</t>
  </si>
  <si>
    <t>287.99M</t>
  </si>
  <si>
    <t>240.45M</t>
  </si>
  <si>
    <t>320.09M</t>
  </si>
  <si>
    <t>418.17M</t>
  </si>
  <si>
    <t>427.34M</t>
  </si>
  <si>
    <t>341.29M</t>
  </si>
  <si>
    <t>244.85M</t>
  </si>
  <si>
    <t>400.02M</t>
  </si>
  <si>
    <t>401.58M</t>
  </si>
  <si>
    <t>318.60M</t>
  </si>
  <si>
    <t>311.01M</t>
  </si>
  <si>
    <t>267.08M</t>
  </si>
  <si>
    <t>294.10M</t>
  </si>
  <si>
    <t>265.25M</t>
  </si>
  <si>
    <t>274.28M</t>
  </si>
  <si>
    <t>242.13M</t>
  </si>
  <si>
    <t>276.30M</t>
  </si>
  <si>
    <t>284.85M</t>
  </si>
  <si>
    <t>239.92M</t>
  </si>
  <si>
    <t>246.68M</t>
  </si>
  <si>
    <t>243.25M</t>
  </si>
  <si>
    <t>307.93M</t>
  </si>
  <si>
    <t>329.31M</t>
  </si>
  <si>
    <t>391.41M</t>
  </si>
  <si>
    <t>207.03M</t>
  </si>
  <si>
    <t>254.81M</t>
  </si>
  <si>
    <t>224.92M</t>
  </si>
  <si>
    <t>262.39M</t>
  </si>
  <si>
    <t>360.33M</t>
  </si>
  <si>
    <t>255.10M</t>
  </si>
  <si>
    <t>314.61M</t>
  </si>
  <si>
    <t>316.66M</t>
  </si>
  <si>
    <t>287.54M</t>
  </si>
  <si>
    <t>322.24M</t>
  </si>
  <si>
    <t>351.53M</t>
  </si>
  <si>
    <t>640.82M</t>
  </si>
  <si>
    <t>357.65M</t>
  </si>
  <si>
    <t>340.19M</t>
  </si>
  <si>
    <t>323.26M</t>
  </si>
  <si>
    <t>392.86M</t>
  </si>
  <si>
    <t>363.01M</t>
  </si>
  <si>
    <t>298.30M</t>
  </si>
  <si>
    <t>457.86M</t>
  </si>
  <si>
    <t>378.16M</t>
  </si>
  <si>
    <t>393.97M</t>
  </si>
  <si>
    <t>414.16M</t>
  </si>
  <si>
    <t>410.24M</t>
  </si>
  <si>
    <t>428.64M</t>
  </si>
  <si>
    <t>409.56M</t>
  </si>
  <si>
    <t>436.00M</t>
  </si>
  <si>
    <t>455.58M</t>
  </si>
  <si>
    <t>682.37M</t>
  </si>
  <si>
    <t>377.68M</t>
  </si>
  <si>
    <t>417.32M</t>
  </si>
  <si>
    <t>566.72M</t>
  </si>
  <si>
    <t>557.73M</t>
  </si>
  <si>
    <t>467.46M</t>
  </si>
  <si>
    <t>563.29M</t>
  </si>
  <si>
    <t>571.92M</t>
  </si>
  <si>
    <t>534.52M</t>
  </si>
  <si>
    <t>602.74M</t>
  </si>
  <si>
    <t>620.32M</t>
  </si>
  <si>
    <t>616.20M</t>
  </si>
  <si>
    <t>510.60M</t>
  </si>
  <si>
    <t>483.68M</t>
  </si>
  <si>
    <t>445.28M</t>
  </si>
  <si>
    <t>437.26M</t>
  </si>
  <si>
    <t>479.66M</t>
  </si>
  <si>
    <t>443.41M</t>
  </si>
  <si>
    <t>594.74M</t>
  </si>
  <si>
    <t>511.47M</t>
  </si>
  <si>
    <t>453.99M</t>
  </si>
  <si>
    <t>442.21M</t>
  </si>
  <si>
    <t>448.53M</t>
  </si>
  <si>
    <t>476.61M</t>
  </si>
  <si>
    <t>516.99M</t>
  </si>
  <si>
    <t>456.70M</t>
  </si>
  <si>
    <t>503.14M</t>
  </si>
  <si>
    <t>568.57M</t>
  </si>
  <si>
    <t>556.85M</t>
  </si>
  <si>
    <t>588.67M</t>
  </si>
  <si>
    <t>638.48M</t>
  </si>
  <si>
    <t>498.35M</t>
  </si>
  <si>
    <t>503.73M</t>
  </si>
  <si>
    <t>476.38M</t>
  </si>
  <si>
    <t>474.21M</t>
  </si>
  <si>
    <t>500.48M</t>
  </si>
  <si>
    <t>430.03M</t>
  </si>
  <si>
    <t>436.87M</t>
  </si>
  <si>
    <t>594.52M</t>
  </si>
  <si>
    <t>481.00M</t>
  </si>
  <si>
    <t>606.82M</t>
  </si>
  <si>
    <t>456.40M</t>
  </si>
  <si>
    <t>474.15M</t>
  </si>
  <si>
    <t>459.00M</t>
  </si>
  <si>
    <t>919.18M</t>
  </si>
  <si>
    <t>542.22M</t>
  </si>
  <si>
    <t>479.35M</t>
  </si>
  <si>
    <t>437.65M</t>
  </si>
  <si>
    <t>467.47M</t>
  </si>
  <si>
    <t>493.24M</t>
  </si>
  <si>
    <t>404.59M</t>
  </si>
  <si>
    <t>675.27M</t>
  </si>
  <si>
    <t>580.31M</t>
  </si>
  <si>
    <t>640.70M</t>
  </si>
  <si>
    <t>534.85M</t>
  </si>
  <si>
    <t>544.21M</t>
  </si>
  <si>
    <t>621.72M</t>
  </si>
  <si>
    <t>507.30M</t>
  </si>
  <si>
    <t>1.10B</t>
  </si>
  <si>
    <t>803.88M</t>
  </si>
  <si>
    <t>403.75M</t>
  </si>
  <si>
    <t>744.09M</t>
  </si>
  <si>
    <t>609.90M</t>
  </si>
  <si>
    <t>712.21M</t>
  </si>
  <si>
    <t>770.63M</t>
  </si>
  <si>
    <t>504.77M</t>
  </si>
  <si>
    <t>648.55M</t>
  </si>
  <si>
    <t>455.96M</t>
  </si>
  <si>
    <t>571.81M</t>
  </si>
  <si>
    <t>500.12M</t>
  </si>
  <si>
    <t>624.79M</t>
  </si>
  <si>
    <t>713.28M</t>
  </si>
  <si>
    <t>671.24M</t>
  </si>
  <si>
    <t>935.63M</t>
  </si>
  <si>
    <t>884.69M</t>
  </si>
  <si>
    <t>869.48M</t>
  </si>
  <si>
    <t>914.97M</t>
  </si>
  <si>
    <t>870.53M</t>
  </si>
  <si>
    <t>753.21M</t>
  </si>
  <si>
    <t>637.87M</t>
  </si>
  <si>
    <t>660.71M</t>
  </si>
  <si>
    <t>618.63M</t>
  </si>
  <si>
    <t>776.75M</t>
  </si>
  <si>
    <t>704.65M</t>
  </si>
  <si>
    <t>623.07M</t>
  </si>
  <si>
    <t>546.11M</t>
  </si>
  <si>
    <t>762.04M</t>
  </si>
  <si>
    <t>789.56M</t>
  </si>
  <si>
    <t>620.20M</t>
  </si>
  <si>
    <t>873.96M</t>
  </si>
  <si>
    <t>929.57M</t>
  </si>
  <si>
    <t>672.88M</t>
  </si>
  <si>
    <t>613.47M</t>
  </si>
  <si>
    <t>559.17M</t>
  </si>
  <si>
    <t>632.32M</t>
  </si>
  <si>
    <t>492.48M</t>
  </si>
  <si>
    <t>495.00M</t>
  </si>
  <si>
    <t>452.41M</t>
  </si>
  <si>
    <t>380.68M</t>
  </si>
  <si>
    <t>439.59M</t>
  </si>
  <si>
    <t>403.63M</t>
  </si>
  <si>
    <t>471.37M</t>
  </si>
  <si>
    <t>458.65M</t>
  </si>
  <si>
    <t>696.20M</t>
  </si>
  <si>
    <t>687.25M</t>
  </si>
  <si>
    <t>519.39M</t>
  </si>
  <si>
    <t>416.01M</t>
  </si>
  <si>
    <t>462.15M</t>
  </si>
  <si>
    <t>497.60M</t>
  </si>
  <si>
    <t>558.39M</t>
  </si>
  <si>
    <t>787.71M</t>
  </si>
  <si>
    <t>553.40M</t>
  </si>
  <si>
    <t>502.60M</t>
  </si>
  <si>
    <t>543.16M</t>
  </si>
  <si>
    <t>591.72M</t>
  </si>
  <si>
    <t>640.51M</t>
  </si>
  <si>
    <t>713.69M</t>
  </si>
  <si>
    <t>717.71M</t>
  </si>
  <si>
    <t>583.63M</t>
  </si>
  <si>
    <t>1.16B</t>
  </si>
  <si>
    <t>549.80M</t>
  </si>
  <si>
    <t>679.01M</t>
  </si>
  <si>
    <t>571.87M</t>
  </si>
  <si>
    <t>633.12M</t>
  </si>
  <si>
    <t>664.00M</t>
  </si>
  <si>
    <t>768.75M</t>
  </si>
  <si>
    <t>731.32M</t>
  </si>
  <si>
    <t>707.68M</t>
  </si>
  <si>
    <t>107.87M</t>
  </si>
  <si>
    <t>513.95M</t>
  </si>
  <si>
    <t>622.02M</t>
  </si>
  <si>
    <t>880.48M</t>
  </si>
  <si>
    <t>847.45M</t>
  </si>
  <si>
    <t>553.45M</t>
  </si>
  <si>
    <t>576.84M</t>
  </si>
  <si>
    <t>632.45M</t>
  </si>
  <si>
    <t>667.29M</t>
  </si>
  <si>
    <t>674.30M</t>
  </si>
  <si>
    <t>568.43M</t>
  </si>
  <si>
    <t>553.67M</t>
  </si>
  <si>
    <t>554.96M</t>
  </si>
  <si>
    <t>704.02M</t>
  </si>
  <si>
    <t>616.32M</t>
  </si>
  <si>
    <t>519.82M</t>
  </si>
  <si>
    <t>502.34M</t>
  </si>
  <si>
    <t>544.90M</t>
  </si>
  <si>
    <t>623.66M</t>
  </si>
  <si>
    <t>453.56M</t>
  </si>
  <si>
    <t>541.42M</t>
  </si>
  <si>
    <t>555.76M</t>
  </si>
  <si>
    <t>608.87M</t>
  </si>
  <si>
    <t>569.24M</t>
  </si>
  <si>
    <t>458.30M</t>
  </si>
  <si>
    <t>522.63M</t>
  </si>
  <si>
    <t>611.08M</t>
  </si>
  <si>
    <t>608.77M</t>
  </si>
  <si>
    <t>513.37M</t>
  </si>
  <si>
    <t>561.44M</t>
  </si>
  <si>
    <t>530.60M</t>
  </si>
  <si>
    <t>447.74M</t>
  </si>
  <si>
    <t>499.34M</t>
  </si>
  <si>
    <t>498.30M</t>
  </si>
  <si>
    <t>472.78M</t>
  </si>
  <si>
    <t>559.60M</t>
  </si>
  <si>
    <t>706.14M</t>
  </si>
  <si>
    <t>714.93M</t>
  </si>
  <si>
    <t>672.25M</t>
  </si>
  <si>
    <t>602.85M</t>
  </si>
  <si>
    <t>764.15M</t>
  </si>
  <si>
    <t>517.73M</t>
  </si>
  <si>
    <t>527.80M</t>
  </si>
  <si>
    <t>506.67M</t>
  </si>
  <si>
    <t>642.27M</t>
  </si>
  <si>
    <t>554.79M</t>
  </si>
  <si>
    <t>679.42M</t>
  </si>
  <si>
    <t>728.88M</t>
  </si>
  <si>
    <t>572.24M</t>
  </si>
  <si>
    <t>560.32M</t>
  </si>
  <si>
    <t>681.34M</t>
  </si>
  <si>
    <t>607.12M</t>
  </si>
  <si>
    <t>593.49M</t>
  </si>
  <si>
    <t>783.77M</t>
  </si>
  <si>
    <t>1.37B</t>
  </si>
  <si>
    <t>807.00M</t>
  </si>
  <si>
    <t>719.78M</t>
  </si>
  <si>
    <t>743.44M</t>
  </si>
  <si>
    <t>638.15M</t>
  </si>
  <si>
    <t>532.90M</t>
  </si>
  <si>
    <t>668.72M</t>
  </si>
  <si>
    <t>791.59M</t>
  </si>
  <si>
    <t>626.22M</t>
  </si>
  <si>
    <t>579.24M</t>
  </si>
  <si>
    <t>633.96M</t>
  </si>
  <si>
    <t>645.11M</t>
  </si>
  <si>
    <t>562.36M</t>
  </si>
  <si>
    <t>609.86M</t>
  </si>
  <si>
    <t>586.08M</t>
  </si>
  <si>
    <t>452.63M</t>
  </si>
  <si>
    <t>600.37M</t>
  </si>
  <si>
    <t>667.64M</t>
  </si>
  <si>
    <t>625.74M</t>
  </si>
  <si>
    <t>680.93M</t>
  </si>
  <si>
    <t>642.56M</t>
  </si>
  <si>
    <t>677.76M</t>
  </si>
  <si>
    <t>600.73M</t>
  </si>
  <si>
    <t>683.89M</t>
  </si>
  <si>
    <t>588.15M</t>
  </si>
  <si>
    <t>678.93M</t>
  </si>
  <si>
    <t>621.57M</t>
  </si>
  <si>
    <t>765.07M</t>
  </si>
  <si>
    <t>772.00M</t>
  </si>
  <si>
    <t>554.31M</t>
  </si>
  <si>
    <t>676.88M</t>
  </si>
  <si>
    <t>694.40M</t>
  </si>
  <si>
    <t>715.90M</t>
  </si>
  <si>
    <t>532.37M</t>
  </si>
  <si>
    <t>554.05M</t>
  </si>
  <si>
    <t>590.71M</t>
  </si>
  <si>
    <t>618.65M</t>
  </si>
  <si>
    <t>767.94M</t>
  </si>
  <si>
    <t>636.76M</t>
  </si>
  <si>
    <t>571.21M</t>
  </si>
  <si>
    <t>525.19M</t>
  </si>
  <si>
    <t>597.42M</t>
  </si>
  <si>
    <t>573.55M</t>
  </si>
  <si>
    <t>556.24M</t>
  </si>
  <si>
    <t>574.54M</t>
  </si>
  <si>
    <t>671.91M</t>
  </si>
  <si>
    <t>994.19M</t>
  </si>
  <si>
    <t>854.80M</t>
  </si>
  <si>
    <t>669.20M</t>
  </si>
  <si>
    <t>685.39M</t>
  </si>
  <si>
    <t>892.10M</t>
  </si>
  <si>
    <t>622.90M</t>
  </si>
  <si>
    <t>685.42M</t>
  </si>
  <si>
    <t>899.89M</t>
  </si>
  <si>
    <t>716.05M</t>
  </si>
  <si>
    <t>796.31M</t>
  </si>
  <si>
    <t>715.45M</t>
  </si>
  <si>
    <t>632.38M</t>
  </si>
  <si>
    <t>754.22M</t>
  </si>
  <si>
    <t>936.49M</t>
  </si>
  <si>
    <t>987.12M</t>
  </si>
  <si>
    <t>775.11M</t>
  </si>
  <si>
    <t>794.66M</t>
  </si>
  <si>
    <t>770.19M</t>
  </si>
  <si>
    <t>794.18M</t>
  </si>
  <si>
    <t>967.00M</t>
  </si>
  <si>
    <t>837.91M</t>
  </si>
  <si>
    <t>763.49M</t>
  </si>
  <si>
    <t>654.96M</t>
  </si>
  <si>
    <t>675.76M</t>
  </si>
  <si>
    <t>631.54M</t>
  </si>
  <si>
    <t>622.31M</t>
  </si>
  <si>
    <t>762.15M</t>
  </si>
  <si>
    <t>772.98M</t>
  </si>
  <si>
    <t>575.86M</t>
  </si>
  <si>
    <t>602.56M</t>
  </si>
  <si>
    <t>846.40M</t>
  </si>
  <si>
    <t>805.46M</t>
  </si>
  <si>
    <t>609.05M</t>
  </si>
  <si>
    <t>708.74M</t>
  </si>
  <si>
    <t>722.19M</t>
  </si>
  <si>
    <t>725.20M</t>
  </si>
  <si>
    <t>687.49M</t>
  </si>
  <si>
    <t>931.17M</t>
  </si>
  <si>
    <t>653.03M</t>
  </si>
  <si>
    <t>614.55M</t>
  </si>
  <si>
    <t>512.79M</t>
  </si>
  <si>
    <t>659.44M</t>
  </si>
  <si>
    <t>666.65M</t>
  </si>
  <si>
    <t>734.38M</t>
  </si>
  <si>
    <t>655.12M</t>
  </si>
  <si>
    <t>726.36M</t>
  </si>
  <si>
    <t>684.20M</t>
  </si>
  <si>
    <t>719.44M</t>
  </si>
  <si>
    <t>879.15M</t>
  </si>
  <si>
    <t>643.97M</t>
  </si>
  <si>
    <t>742.14M</t>
  </si>
  <si>
    <t>896.52M</t>
  </si>
  <si>
    <t>814.18M</t>
  </si>
  <si>
    <t>697.03M</t>
  </si>
  <si>
    <t>506.34M</t>
  </si>
  <si>
    <t>712.66M</t>
  </si>
  <si>
    <t>593.25M</t>
  </si>
  <si>
    <t>801.45M</t>
  </si>
  <si>
    <t>865.59M</t>
  </si>
  <si>
    <t>736.87M</t>
  </si>
  <si>
    <t>738.43M</t>
  </si>
  <si>
    <t>653.54M</t>
  </si>
  <si>
    <t>1.07B</t>
  </si>
  <si>
    <t>925.72M</t>
  </si>
  <si>
    <t>1.52B</t>
  </si>
  <si>
    <t>935.62M</t>
  </si>
  <si>
    <t>897.73M</t>
  </si>
  <si>
    <t>1.39B</t>
  </si>
  <si>
    <t>1.34B</t>
  </si>
  <si>
    <t>1.22B</t>
  </si>
  <si>
    <t>1.57B</t>
  </si>
  <si>
    <t>1.81B</t>
  </si>
  <si>
    <t>1.35B</t>
  </si>
  <si>
    <t>797.65M</t>
  </si>
  <si>
    <t>696.52M</t>
  </si>
  <si>
    <t>680.80M</t>
  </si>
  <si>
    <t>809.90M</t>
  </si>
  <si>
    <t>608.61M</t>
  </si>
  <si>
    <t>567.63M</t>
  </si>
  <si>
    <t>461.00M</t>
  </si>
  <si>
    <t>490.80M</t>
  </si>
  <si>
    <t>513.57M</t>
  </si>
  <si>
    <t>676.85M</t>
  </si>
  <si>
    <t>455.19M</t>
  </si>
  <si>
    <t>622.78M</t>
  </si>
  <si>
    <t>501.19M</t>
  </si>
  <si>
    <t>411.73M</t>
  </si>
  <si>
    <t>479.98M</t>
  </si>
  <si>
    <t>524.71M</t>
  </si>
  <si>
    <t>473.48M</t>
  </si>
  <si>
    <t>565.12M</t>
  </si>
  <si>
    <t>758.03M</t>
  </si>
  <si>
    <t>560.43M</t>
  </si>
  <si>
    <t>669.82M</t>
  </si>
  <si>
    <t>537.63M</t>
  </si>
  <si>
    <t>771.28M</t>
  </si>
  <si>
    <t>538.14M</t>
  </si>
  <si>
    <t>514.36M</t>
  </si>
  <si>
    <t>478.48M</t>
  </si>
  <si>
    <t>441.16M</t>
  </si>
  <si>
    <t>593.24M</t>
  </si>
  <si>
    <t>867.65M</t>
  </si>
  <si>
    <t>526.30M</t>
  </si>
  <si>
    <t>443.98M</t>
  </si>
  <si>
    <t>491.61M</t>
  </si>
  <si>
    <t>502.06M</t>
  </si>
  <si>
    <t>395.67M</t>
  </si>
  <si>
    <t>684.35M</t>
  </si>
  <si>
    <t>616.26M</t>
  </si>
  <si>
    <t>500.97M</t>
  </si>
  <si>
    <t>660.63M</t>
  </si>
  <si>
    <t>477.47M</t>
  </si>
  <si>
    <t>445.99M</t>
  </si>
  <si>
    <t>447.82M</t>
  </si>
  <si>
    <t>396.50M</t>
  </si>
  <si>
    <t>428.77M</t>
  </si>
  <si>
    <t>407.70M</t>
  </si>
  <si>
    <t>304.08M</t>
  </si>
  <si>
    <t>426.93M</t>
  </si>
  <si>
    <t>411.08M</t>
  </si>
  <si>
    <t>383.79M</t>
  </si>
  <si>
    <t>520.33M</t>
  </si>
  <si>
    <t>470.29M</t>
  </si>
  <si>
    <t>604.78M</t>
  </si>
  <si>
    <t>810.68M</t>
  </si>
  <si>
    <t>623.05M</t>
  </si>
  <si>
    <t>518.86M</t>
  </si>
  <si>
    <t>499.59M</t>
  </si>
  <si>
    <t>437.70M</t>
  </si>
  <si>
    <t>597.71M</t>
  </si>
  <si>
    <t>752.62M</t>
  </si>
  <si>
    <t>997.65M</t>
  </si>
  <si>
    <t>650.22M</t>
  </si>
  <si>
    <t>599.12M</t>
  </si>
  <si>
    <t>609.22M</t>
  </si>
  <si>
    <t>562.23M</t>
  </si>
  <si>
    <t>747.19M</t>
  </si>
  <si>
    <t>605.79M</t>
  </si>
  <si>
    <t>720.95M</t>
  </si>
  <si>
    <t>804.43M</t>
  </si>
  <si>
    <t>620.48M</t>
  </si>
  <si>
    <t>584.23M</t>
  </si>
  <si>
    <t>1.20B</t>
  </si>
  <si>
    <t>534.29M</t>
  </si>
  <si>
    <t>486.82M</t>
  </si>
  <si>
    <t>557.69M</t>
  </si>
  <si>
    <t>646.66M</t>
  </si>
  <si>
    <t>613.91M</t>
  </si>
  <si>
    <t>514.35M</t>
  </si>
  <si>
    <t>580.15M</t>
  </si>
  <si>
    <t>559.49M</t>
  </si>
  <si>
    <t>659.04M</t>
  </si>
  <si>
    <t>548.98M</t>
  </si>
  <si>
    <t>325.82K</t>
  </si>
  <si>
    <t>279.11K</t>
  </si>
  <si>
    <t>463.87K</t>
  </si>
  <si>
    <t>942.84K</t>
  </si>
  <si>
    <t>776.20K</t>
  </si>
  <si>
    <t>417.87K</t>
  </si>
  <si>
    <t>41.19K</t>
  </si>
  <si>
    <t>304.84K</t>
  </si>
  <si>
    <t>706.98K</t>
  </si>
  <si>
    <t>377.26K</t>
  </si>
  <si>
    <t>583.06K</t>
  </si>
  <si>
    <t>692.05K</t>
  </si>
  <si>
    <t>635.52K</t>
  </si>
  <si>
    <t>1.36M</t>
  </si>
  <si>
    <t>1.67M</t>
  </si>
  <si>
    <t>1.89M</t>
  </si>
  <si>
    <t>1.26M</t>
  </si>
  <si>
    <t>652.19K</t>
  </si>
  <si>
    <t>651.73K</t>
  </si>
  <si>
    <t>283.96K</t>
  </si>
  <si>
    <t>247.59K</t>
  </si>
  <si>
    <t>455.28K</t>
  </si>
  <si>
    <t>522.09K</t>
  </si>
  <si>
    <t>358.49K</t>
  </si>
  <si>
    <t>754.71K</t>
  </si>
  <si>
    <t>505.11K</t>
  </si>
  <si>
    <t>633.44K</t>
  </si>
  <si>
    <t>551.40K</t>
  </si>
  <si>
    <t>1.14M</t>
  </si>
  <si>
    <t>731.78K</t>
  </si>
  <si>
    <t>646.54K</t>
  </si>
  <si>
    <t>642.48K</t>
  </si>
  <si>
    <t>1.38M</t>
  </si>
  <si>
    <t>864.09K</t>
  </si>
  <si>
    <t>1.24M</t>
  </si>
  <si>
    <t>602.01K</t>
  </si>
  <si>
    <t>454.81K</t>
  </si>
  <si>
    <t>488.63K</t>
  </si>
  <si>
    <t>537.08K</t>
  </si>
  <si>
    <t>957.59K</t>
  </si>
  <si>
    <t>779.37K</t>
  </si>
  <si>
    <t>717.73K</t>
  </si>
  <si>
    <t>672.03K</t>
  </si>
  <si>
    <t>932.80K</t>
  </si>
  <si>
    <t>1.33M</t>
  </si>
  <si>
    <t>1.29M</t>
  </si>
  <si>
    <t>5.99M</t>
  </si>
  <si>
    <t>2.28M</t>
  </si>
  <si>
    <t>3.13M</t>
  </si>
  <si>
    <t>765.92K</t>
  </si>
  <si>
    <t>427.81K</t>
  </si>
  <si>
    <t>270.58K</t>
  </si>
  <si>
    <t>452.32K</t>
  </si>
  <si>
    <t>439.88K</t>
  </si>
  <si>
    <t>398.88K</t>
  </si>
  <si>
    <t>546.48K</t>
  </si>
  <si>
    <t>593.45K</t>
  </si>
  <si>
    <t>580.30K</t>
  </si>
  <si>
    <t>2.09M</t>
  </si>
  <si>
    <t>1.21M</t>
  </si>
  <si>
    <t>2.38M</t>
  </si>
  <si>
    <t>2.52M</t>
  </si>
  <si>
    <t>558.56K</t>
  </si>
  <si>
    <t>538.76K</t>
  </si>
  <si>
    <t>1.05M</t>
  </si>
  <si>
    <t>1.52M</t>
  </si>
  <si>
    <t>1.48M</t>
  </si>
  <si>
    <t>512.58K</t>
  </si>
  <si>
    <t>1.40M</t>
  </si>
  <si>
    <t>1.84M</t>
  </si>
  <si>
    <t>1.74M</t>
  </si>
  <si>
    <t>1.25M</t>
  </si>
  <si>
    <t>429.42K</t>
  </si>
  <si>
    <t>470.75K</t>
  </si>
  <si>
    <t>487.94K</t>
  </si>
  <si>
    <t>738.61K</t>
  </si>
  <si>
    <t>1.71M</t>
  </si>
  <si>
    <t>864.28K</t>
  </si>
  <si>
    <t>487.12K</t>
  </si>
  <si>
    <t>407.17K</t>
  </si>
  <si>
    <t>605.97K</t>
  </si>
  <si>
    <t>938.25K</t>
  </si>
  <si>
    <t>919.35K</t>
  </si>
  <si>
    <t>385.93K</t>
  </si>
  <si>
    <t>454.43K</t>
  </si>
  <si>
    <t>587.82K</t>
  </si>
  <si>
    <t>785.12K</t>
  </si>
  <si>
    <t>455.81K</t>
  </si>
  <si>
    <t>585.86K</t>
  </si>
  <si>
    <t>998.54K</t>
  </si>
  <si>
    <t>980.43K</t>
  </si>
  <si>
    <t>555.28K</t>
  </si>
  <si>
    <t>609.16K</t>
  </si>
  <si>
    <t>550.86K</t>
  </si>
  <si>
    <t>2.24M</t>
  </si>
  <si>
    <t>1.20M</t>
  </si>
  <si>
    <t>942.98K</t>
  </si>
  <si>
    <t>767.29K</t>
  </si>
  <si>
    <t>1.19M</t>
  </si>
  <si>
    <t>842.75K</t>
  </si>
  <si>
    <t>894.00K</t>
  </si>
  <si>
    <t>935.52K</t>
  </si>
  <si>
    <t>1.18M</t>
  </si>
  <si>
    <t>872.74K</t>
  </si>
  <si>
    <t>1.31M</t>
  </si>
  <si>
    <t>2.46M</t>
  </si>
  <si>
    <t>4.99M</t>
  </si>
  <si>
    <t>2.92M</t>
  </si>
  <si>
    <t>44.74M</t>
  </si>
  <si>
    <t>2.40M</t>
  </si>
  <si>
    <t>2.78M</t>
  </si>
  <si>
    <t>2.91M</t>
  </si>
  <si>
    <t>2.32M</t>
  </si>
  <si>
    <t>1.47M</t>
  </si>
  <si>
    <t>2.35M</t>
  </si>
  <si>
    <t>1.87M</t>
  </si>
  <si>
    <t>69.44K</t>
  </si>
  <si>
    <t>2.20M</t>
  </si>
  <si>
    <t>6.10M</t>
  </si>
  <si>
    <t>2.80M</t>
  </si>
  <si>
    <t>1.35M</t>
  </si>
  <si>
    <t>1.93M</t>
  </si>
  <si>
    <t>1.10M</t>
  </si>
  <si>
    <t>2.02M</t>
  </si>
  <si>
    <t>1.49M</t>
  </si>
  <si>
    <t>2.23M</t>
  </si>
  <si>
    <t>1.45M</t>
  </si>
  <si>
    <t>934.55K</t>
  </si>
  <si>
    <t>1.02M</t>
  </si>
  <si>
    <t>1.55M</t>
  </si>
  <si>
    <t>1.75M</t>
  </si>
  <si>
    <t>1.64M</t>
  </si>
  <si>
    <t>1.07M</t>
  </si>
  <si>
    <t>2.34M</t>
  </si>
  <si>
    <t>1.46M</t>
  </si>
  <si>
    <t>1.08M</t>
  </si>
  <si>
    <t>929.89K</t>
  </si>
  <si>
    <t>906.20K</t>
  </si>
  <si>
    <t>2.55M</t>
  </si>
  <si>
    <t>996.43K</t>
  </si>
  <si>
    <t>2.14M</t>
  </si>
  <si>
    <t>1.06M</t>
  </si>
  <si>
    <t>900.86K</t>
  </si>
  <si>
    <t>5.16M</t>
  </si>
  <si>
    <t>1.32M</t>
  </si>
  <si>
    <t>2.97M</t>
  </si>
  <si>
    <t>2.60M</t>
  </si>
  <si>
    <t>1.15M</t>
  </si>
  <si>
    <t>1.76M</t>
  </si>
  <si>
    <t>3.39M</t>
  </si>
  <si>
    <t>1.99M</t>
  </si>
  <si>
    <t>85.41K</t>
  </si>
  <si>
    <t>877.11K</t>
  </si>
  <si>
    <t>911.25K</t>
  </si>
  <si>
    <t>1.77M</t>
  </si>
  <si>
    <t>747.46K</t>
  </si>
  <si>
    <t>2.05M</t>
  </si>
  <si>
    <t>3.03M</t>
  </si>
  <si>
    <t>2.01M</t>
  </si>
  <si>
    <t>1.57M</t>
  </si>
  <si>
    <t>3.65M</t>
  </si>
  <si>
    <t>7.24M</t>
  </si>
  <si>
    <t>2.22M</t>
  </si>
  <si>
    <t>3.93M</t>
  </si>
  <si>
    <t>3.23M</t>
  </si>
  <si>
    <t>4.02M</t>
  </si>
  <si>
    <t>2.18M</t>
  </si>
  <si>
    <t>2.11M</t>
  </si>
  <si>
    <t>2.45M</t>
  </si>
  <si>
    <t>7.25M</t>
  </si>
  <si>
    <t>10.46M</t>
  </si>
  <si>
    <t>436.91K</t>
  </si>
  <si>
    <t>7.53M</t>
  </si>
  <si>
    <t>5.39M</t>
  </si>
  <si>
    <t>3.68M</t>
  </si>
  <si>
    <t>1.41M</t>
  </si>
  <si>
    <t>1.70M</t>
  </si>
  <si>
    <t>1.11M</t>
  </si>
  <si>
    <t>2.25M</t>
  </si>
  <si>
    <t>1.92M</t>
  </si>
  <si>
    <t>3.06M</t>
  </si>
  <si>
    <t>1.27M</t>
  </si>
  <si>
    <t>1.96M</t>
  </si>
  <si>
    <t>3.07M</t>
  </si>
  <si>
    <t>807.50K</t>
  </si>
  <si>
    <t>1.82M</t>
  </si>
  <si>
    <t>2.37M</t>
  </si>
  <si>
    <t>2.90M</t>
  </si>
  <si>
    <t>3.21M</t>
  </si>
  <si>
    <t>2.88M</t>
  </si>
  <si>
    <t>2.85M</t>
  </si>
  <si>
    <t>1.69M</t>
  </si>
  <si>
    <t>1.01M</t>
  </si>
  <si>
    <t>2.00M</t>
  </si>
  <si>
    <t>10.56M</t>
  </si>
  <si>
    <t>3.72M</t>
  </si>
  <si>
    <t>1.44M</t>
  </si>
  <si>
    <t>1.90M</t>
  </si>
  <si>
    <t>3.15M</t>
  </si>
  <si>
    <t>2.41M</t>
  </si>
  <si>
    <t>1.79M</t>
  </si>
  <si>
    <t>1.39M</t>
  </si>
  <si>
    <t>185.94K</t>
  </si>
  <si>
    <t>1.51M</t>
  </si>
  <si>
    <t>460.78K</t>
  </si>
  <si>
    <t>685.46K</t>
  </si>
  <si>
    <t>983.80K</t>
  </si>
  <si>
    <t>1.62M</t>
  </si>
  <si>
    <t>689.53K</t>
  </si>
  <si>
    <t>593.98K</t>
  </si>
  <si>
    <t>941.64K</t>
  </si>
  <si>
    <t>945.82K</t>
  </si>
  <si>
    <t>3.14M</t>
  </si>
  <si>
    <t>921.33K</t>
  </si>
  <si>
    <t>970.33K</t>
  </si>
  <si>
    <t>692.86K</t>
  </si>
  <si>
    <t>548.00K</t>
  </si>
  <si>
    <t>455.17K</t>
  </si>
  <si>
    <t>496.47K</t>
  </si>
  <si>
    <t>440.10K</t>
  </si>
  <si>
    <t>1.00M</t>
  </si>
  <si>
    <t>721.66K</t>
  </si>
  <si>
    <t>695.07K</t>
  </si>
  <si>
    <t>856.65K</t>
  </si>
  <si>
    <t>1.85M</t>
  </si>
  <si>
    <t>1.17M</t>
  </si>
  <si>
    <t>4.07M</t>
  </si>
  <si>
    <t>816.80K</t>
  </si>
  <si>
    <t>687.92K</t>
  </si>
  <si>
    <t>863.48K</t>
  </si>
  <si>
    <t>760.23K</t>
  </si>
  <si>
    <t>766.75K</t>
  </si>
  <si>
    <t>703.68K</t>
  </si>
  <si>
    <t>3.24M</t>
  </si>
  <si>
    <t>1.13M</t>
  </si>
  <si>
    <t>910.27K</t>
  </si>
  <si>
    <t>2.58M</t>
  </si>
  <si>
    <t>889.85K</t>
  </si>
  <si>
    <t>812.32K</t>
  </si>
  <si>
    <t>748.91K</t>
  </si>
  <si>
    <t>501.43K</t>
  </si>
  <si>
    <t>855.99K</t>
  </si>
  <si>
    <t>321.20K</t>
  </si>
  <si>
    <t>421.71K</t>
  </si>
  <si>
    <t>382.11K</t>
  </si>
  <si>
    <t>333.95K</t>
  </si>
  <si>
    <t>387.24K</t>
  </si>
  <si>
    <t>1.12M</t>
  </si>
  <si>
    <t>613.61K</t>
  </si>
  <si>
    <t>282.84K</t>
  </si>
  <si>
    <t>365.68K</t>
  </si>
  <si>
    <t>160.13K</t>
  </si>
  <si>
    <t>302.25K</t>
  </si>
  <si>
    <t>300.03K</t>
  </si>
  <si>
    <t>307.69K</t>
  </si>
  <si>
    <t>848.13K</t>
  </si>
  <si>
    <t>208.39K</t>
  </si>
  <si>
    <t>156.27K</t>
  </si>
  <si>
    <t>404.05K</t>
  </si>
  <si>
    <t>513.72K</t>
  </si>
  <si>
    <t>573.31K</t>
  </si>
  <si>
    <t>592.95K</t>
  </si>
  <si>
    <t>419.61K</t>
  </si>
  <si>
    <t>685.37K</t>
  </si>
  <si>
    <t>764.13K</t>
  </si>
  <si>
    <t>514.49K</t>
  </si>
  <si>
    <t>497.61K</t>
  </si>
  <si>
    <t>544.23K</t>
  </si>
  <si>
    <t>471.88K</t>
  </si>
  <si>
    <t>375.77K</t>
  </si>
  <si>
    <t>686.27K</t>
  </si>
  <si>
    <t>744.55K</t>
  </si>
  <si>
    <t>1.23M</t>
  </si>
  <si>
    <t>707.33K</t>
  </si>
  <si>
    <t>194.29K</t>
  </si>
  <si>
    <t>550.21K</t>
  </si>
  <si>
    <t>794.07K</t>
  </si>
  <si>
    <t>768.75K</t>
  </si>
  <si>
    <t>566.60K</t>
  </si>
  <si>
    <t>767.42K</t>
  </si>
  <si>
    <t>917.53K</t>
  </si>
  <si>
    <t>309.71K</t>
  </si>
  <si>
    <t>466.74K</t>
  </si>
  <si>
    <t>360.29K</t>
  </si>
  <si>
    <t>548.49K</t>
  </si>
  <si>
    <t>862.56K</t>
  </si>
  <si>
    <t>290.02K</t>
  </si>
  <si>
    <t>494.86K</t>
  </si>
  <si>
    <t>281.21K</t>
  </si>
  <si>
    <t>740.83K</t>
  </si>
  <si>
    <t>425.73K</t>
  </si>
  <si>
    <t>345.44K</t>
  </si>
  <si>
    <t>743.62K</t>
  </si>
  <si>
    <t>634.98K</t>
  </si>
  <si>
    <t>952.67K</t>
  </si>
  <si>
    <t>383.12K</t>
  </si>
  <si>
    <t>405.29K</t>
  </si>
  <si>
    <t>855.04K</t>
  </si>
  <si>
    <t>1.03M</t>
  </si>
  <si>
    <t>429.33K</t>
  </si>
  <si>
    <t>379.05K</t>
  </si>
  <si>
    <t>340.81K</t>
  </si>
  <si>
    <t>505.92K</t>
  </si>
  <si>
    <t>280.11K</t>
  </si>
  <si>
    <t>400.53K</t>
  </si>
  <si>
    <t>283.11K</t>
  </si>
  <si>
    <t>874.84K</t>
  </si>
  <si>
    <t>1.83M</t>
  </si>
  <si>
    <t>316.36K</t>
  </si>
  <si>
    <t>4.67M</t>
  </si>
  <si>
    <t>465.86K</t>
  </si>
  <si>
    <t>515.06K</t>
  </si>
  <si>
    <t>642.23K</t>
  </si>
  <si>
    <t>1.88M</t>
  </si>
  <si>
    <t>642.26K</t>
  </si>
  <si>
    <t>352.41K</t>
  </si>
  <si>
    <t>705.88K</t>
  </si>
  <si>
    <t>545.80K</t>
  </si>
  <si>
    <t>361.00K</t>
  </si>
  <si>
    <t>553.95K</t>
  </si>
  <si>
    <t>680.77K</t>
  </si>
  <si>
    <t>722.21K</t>
  </si>
  <si>
    <t>973.10K</t>
  </si>
  <si>
    <t>662.84K</t>
  </si>
  <si>
    <t>395.11K</t>
  </si>
  <si>
    <t>731.22K</t>
  </si>
  <si>
    <t>721.91K</t>
  </si>
  <si>
    <t>665.41K</t>
  </si>
  <si>
    <t>611.69K</t>
  </si>
  <si>
    <t>578.59K</t>
  </si>
  <si>
    <t>538.69K</t>
  </si>
  <si>
    <t>788.89K</t>
  </si>
  <si>
    <t>329.81K</t>
  </si>
  <si>
    <t>234.47K</t>
  </si>
  <si>
    <t>1.42M</t>
  </si>
  <si>
    <t>2.67M</t>
  </si>
  <si>
    <t>1.56M</t>
  </si>
  <si>
    <t>709.26K</t>
  </si>
  <si>
    <t>697.31K</t>
  </si>
  <si>
    <t>189.10K</t>
  </si>
  <si>
    <t>330.29K</t>
  </si>
  <si>
    <t>355.14K</t>
  </si>
  <si>
    <t>499.64K</t>
  </si>
  <si>
    <t>12.24M</t>
  </si>
  <si>
    <t>1.43M</t>
  </si>
  <si>
    <t>1.95M</t>
  </si>
  <si>
    <t>2.26M</t>
  </si>
  <si>
    <t>2.03M</t>
  </si>
  <si>
    <t>3.43M</t>
  </si>
  <si>
    <t>7.28M</t>
  </si>
  <si>
    <t>2.87M</t>
  </si>
  <si>
    <t>784.49K</t>
  </si>
  <si>
    <t>953.75K</t>
  </si>
  <si>
    <t>731.82K</t>
  </si>
  <si>
    <t>776.99K</t>
  </si>
  <si>
    <t>610.92K</t>
  </si>
  <si>
    <t>835.60K</t>
  </si>
  <si>
    <t>666.36K</t>
  </si>
  <si>
    <t>856.19K</t>
  </si>
  <si>
    <t>679.34K</t>
  </si>
  <si>
    <t>783.48K</t>
  </si>
  <si>
    <t>1.09M</t>
  </si>
  <si>
    <t>584.16K</t>
  </si>
  <si>
    <t>475.48K</t>
  </si>
  <si>
    <t>454.84K</t>
  </si>
  <si>
    <t>500.48K</t>
  </si>
  <si>
    <t>451.38K</t>
  </si>
  <si>
    <t>294.05K</t>
  </si>
  <si>
    <t>288.89K</t>
  </si>
  <si>
    <t>531.46K</t>
  </si>
  <si>
    <t>625.82K</t>
  </si>
  <si>
    <t>714.01K</t>
  </si>
  <si>
    <t>506.18K</t>
  </si>
  <si>
    <t>855.08K</t>
  </si>
  <si>
    <t>950.31K</t>
  </si>
  <si>
    <t>2.70M</t>
  </si>
  <si>
    <t>497.54K</t>
  </si>
  <si>
    <t>875.40K</t>
  </si>
  <si>
    <t>606.85K</t>
  </si>
  <si>
    <t>1.04M</t>
  </si>
  <si>
    <t>537.41K</t>
  </si>
  <si>
    <t>542.62K</t>
  </si>
  <si>
    <t>597.95K</t>
  </si>
  <si>
    <t>617.98K</t>
  </si>
  <si>
    <t>814.32K</t>
  </si>
  <si>
    <t>2.17M</t>
  </si>
  <si>
    <t>2.81M</t>
  </si>
  <si>
    <t>7.68M</t>
  </si>
  <si>
    <t>942.02K</t>
  </si>
  <si>
    <t>1.91M</t>
  </si>
  <si>
    <t>2.77M</t>
  </si>
  <si>
    <t>1.65M</t>
  </si>
  <si>
    <t>436.95K</t>
  </si>
  <si>
    <t>3.66M</t>
  </si>
  <si>
    <t>4.52M</t>
  </si>
  <si>
    <t>882.57K</t>
  </si>
  <si>
    <t>5.73M</t>
  </si>
  <si>
    <t>9.88M</t>
  </si>
  <si>
    <t>1.81M</t>
  </si>
  <si>
    <t>878.21K</t>
  </si>
  <si>
    <t>718.28K</t>
  </si>
  <si>
    <t>540.06K</t>
  </si>
  <si>
    <t>6.38M</t>
  </si>
  <si>
    <t>697.26K</t>
  </si>
  <si>
    <t>890.23K</t>
  </si>
  <si>
    <t>1.34M</t>
  </si>
  <si>
    <t>3.01M</t>
  </si>
  <si>
    <t>617.81K</t>
  </si>
  <si>
    <t>490.29K</t>
  </si>
  <si>
    <t>813.10K</t>
  </si>
  <si>
    <t>183.72K</t>
  </si>
  <si>
    <t>400.41K</t>
  </si>
  <si>
    <t>416.94K</t>
  </si>
  <si>
    <t>604.85K</t>
  </si>
  <si>
    <t>647.38K</t>
  </si>
  <si>
    <t>591.79K</t>
  </si>
  <si>
    <t>396.06K</t>
  </si>
  <si>
    <t>832.29K</t>
  </si>
  <si>
    <t>474.67K</t>
  </si>
  <si>
    <t>302.29K</t>
  </si>
  <si>
    <t>363.23K</t>
  </si>
  <si>
    <t>378.55K</t>
  </si>
  <si>
    <t>555.51K</t>
  </si>
  <si>
    <t>693.76K</t>
  </si>
  <si>
    <t>968.13K</t>
  </si>
  <si>
    <t>699.30K</t>
  </si>
  <si>
    <t>582.96K</t>
  </si>
  <si>
    <t>828.67K</t>
  </si>
  <si>
    <t>799.87K</t>
  </si>
  <si>
    <t>3.52M</t>
  </si>
  <si>
    <t>541.91K</t>
  </si>
  <si>
    <t>957.29K</t>
  </si>
  <si>
    <t>2.13M</t>
  </si>
  <si>
    <t>449.74K</t>
  </si>
  <si>
    <t>567.22K</t>
  </si>
  <si>
    <t>465.25K</t>
  </si>
  <si>
    <t>980.25K</t>
  </si>
  <si>
    <t>988.40K</t>
  </si>
  <si>
    <t>405.88K</t>
  </si>
  <si>
    <t>663.48K</t>
  </si>
  <si>
    <t>808.18K</t>
  </si>
  <si>
    <t>747.12K</t>
  </si>
  <si>
    <t>712.67K</t>
  </si>
  <si>
    <t>671.85K</t>
  </si>
  <si>
    <t>556.65K</t>
  </si>
  <si>
    <t>902.78K</t>
  </si>
  <si>
    <t>4.16M</t>
  </si>
  <si>
    <t>869.40K</t>
  </si>
  <si>
    <t>2.15M</t>
  </si>
  <si>
    <t>934.87K</t>
  </si>
  <si>
    <t>1.61M</t>
  </si>
  <si>
    <t>752.91K</t>
  </si>
  <si>
    <t>1.37M</t>
  </si>
  <si>
    <t>1.28M</t>
  </si>
  <si>
    <t>923.89K</t>
  </si>
  <si>
    <t>783.84K</t>
  </si>
  <si>
    <t>834.53K</t>
  </si>
  <si>
    <t>928.78K</t>
  </si>
  <si>
    <t>988.58K</t>
  </si>
  <si>
    <t>944.04K</t>
  </si>
  <si>
    <t>866.46K</t>
  </si>
  <si>
    <t>689.20K</t>
  </si>
  <si>
    <t>1.30M</t>
  </si>
  <si>
    <t>466.86K</t>
  </si>
  <si>
    <t>565.51K</t>
  </si>
  <si>
    <t>409.71K</t>
  </si>
  <si>
    <t>492.90K</t>
  </si>
  <si>
    <t>892.00K</t>
  </si>
  <si>
    <t>954.24K</t>
  </si>
  <si>
    <t>911.32K</t>
  </si>
  <si>
    <t>1.86M</t>
  </si>
  <si>
    <t>719.21K</t>
  </si>
  <si>
    <t>728.54K</t>
  </si>
  <si>
    <t>608.90K</t>
  </si>
  <si>
    <t>537.01K</t>
  </si>
  <si>
    <t>877.43K</t>
  </si>
  <si>
    <t>772.66K</t>
  </si>
  <si>
    <t>1.59M</t>
  </si>
  <si>
    <t>1.54M</t>
  </si>
  <si>
    <t>1.98M</t>
  </si>
  <si>
    <t>3.49M</t>
  </si>
  <si>
    <t>5.29M</t>
  </si>
  <si>
    <t>643.35K</t>
  </si>
  <si>
    <t>564.40K</t>
  </si>
  <si>
    <t>994.09K</t>
  </si>
  <si>
    <t>978.35K</t>
  </si>
  <si>
    <t>948.21K</t>
  </si>
  <si>
    <t>894.41K</t>
  </si>
  <si>
    <t>701.00K</t>
  </si>
  <si>
    <t>488.92K</t>
  </si>
  <si>
    <t>686.92K</t>
  </si>
  <si>
    <t>946.05K</t>
  </si>
  <si>
    <t>635.06K</t>
  </si>
  <si>
    <t>377.58K</t>
  </si>
  <si>
    <t>567.67K</t>
  </si>
  <si>
    <t>860.00K</t>
  </si>
  <si>
    <t>636.89K</t>
  </si>
  <si>
    <t>615.64K</t>
  </si>
  <si>
    <t>743.94K</t>
  </si>
  <si>
    <t>918.25K</t>
  </si>
  <si>
    <t>930.82K</t>
  </si>
  <si>
    <t>902.96K</t>
  </si>
  <si>
    <t>646.03K</t>
  </si>
  <si>
    <t>848.43K</t>
  </si>
  <si>
    <t>772.98K</t>
  </si>
  <si>
    <t>872.62K</t>
  </si>
  <si>
    <t>798.94K</t>
  </si>
  <si>
    <t>957.39K</t>
  </si>
  <si>
    <t>912.93K</t>
  </si>
  <si>
    <t>1.16M</t>
  </si>
  <si>
    <t>1.97M</t>
  </si>
  <si>
    <t>942.38K</t>
  </si>
  <si>
    <t>757.28K</t>
  </si>
  <si>
    <t>1.58M</t>
  </si>
  <si>
    <t>909.30K</t>
  </si>
  <si>
    <t>1.50M</t>
  </si>
  <si>
    <t>518.54K</t>
  </si>
  <si>
    <t>477.98K</t>
  </si>
  <si>
    <t>968.45K</t>
  </si>
  <si>
    <t>1.72M</t>
  </si>
  <si>
    <t>740.08K</t>
  </si>
  <si>
    <t>975.42K</t>
  </si>
  <si>
    <t>832.39K</t>
  </si>
  <si>
    <t>830.86K</t>
  </si>
  <si>
    <t>1.66M</t>
  </si>
  <si>
    <t>973.98K</t>
  </si>
  <si>
    <t>2.36M</t>
  </si>
  <si>
    <t>2.29M</t>
  </si>
  <si>
    <t>2.76M</t>
  </si>
  <si>
    <t>7.75M</t>
  </si>
  <si>
    <t>826.55K</t>
  </si>
  <si>
    <t>936.67K</t>
  </si>
  <si>
    <t>950.93K</t>
  </si>
  <si>
    <t>914.64K</t>
  </si>
  <si>
    <t>932.36K</t>
  </si>
  <si>
    <t>643.76K</t>
  </si>
  <si>
    <t>872.19K</t>
  </si>
  <si>
    <t>919.91K</t>
  </si>
  <si>
    <t>1.78M</t>
  </si>
  <si>
    <t>2.42M</t>
  </si>
  <si>
    <t>641.81K</t>
  </si>
  <si>
    <t>751.70K</t>
  </si>
  <si>
    <t>495.28K</t>
  </si>
  <si>
    <t>779.87K</t>
  </si>
  <si>
    <t>828.44K</t>
  </si>
  <si>
    <t>845.73K</t>
  </si>
  <si>
    <t>4.45M</t>
  </si>
  <si>
    <t>965.86K</t>
  </si>
  <si>
    <t>795.80K</t>
  </si>
  <si>
    <t>772.70K</t>
  </si>
  <si>
    <t>741.59K</t>
  </si>
  <si>
    <t>1.22M</t>
  </si>
  <si>
    <t>207.30K</t>
  </si>
  <si>
    <t>934.46K</t>
  </si>
  <si>
    <t>4.06M</t>
  </si>
  <si>
    <t>8.93M</t>
  </si>
  <si>
    <t>12.26M</t>
  </si>
  <si>
    <t>2.19M</t>
  </si>
  <si>
    <t>4.77M</t>
  </si>
  <si>
    <t>2.96M</t>
  </si>
  <si>
    <t>2.16M</t>
  </si>
  <si>
    <t>3.50M</t>
  </si>
  <si>
    <t>4.51M</t>
  </si>
  <si>
    <t>3.58M</t>
  </si>
  <si>
    <t>2.86M</t>
  </si>
  <si>
    <t>933.05K</t>
  </si>
  <si>
    <t>2.31M</t>
  </si>
  <si>
    <t>3.02M</t>
  </si>
  <si>
    <t>5.60M</t>
  </si>
  <si>
    <t>4.29M</t>
  </si>
  <si>
    <t>1.60M</t>
  </si>
  <si>
    <t>3.53M</t>
  </si>
  <si>
    <t>7.22M</t>
  </si>
  <si>
    <t>3.90M</t>
  </si>
  <si>
    <t>2.04M</t>
  </si>
  <si>
    <t>11.33M</t>
  </si>
  <si>
    <t>3.86M</t>
  </si>
  <si>
    <t>3.97M</t>
  </si>
  <si>
    <t>2.82M</t>
  </si>
  <si>
    <t>2.43M</t>
  </si>
  <si>
    <t>5.95M</t>
  </si>
  <si>
    <t>7.56M</t>
  </si>
  <si>
    <t>3.47M</t>
  </si>
  <si>
    <t>5.80M</t>
  </si>
  <si>
    <t>19.96M</t>
  </si>
  <si>
    <t>17.47M</t>
  </si>
  <si>
    <t>24.36M</t>
  </si>
  <si>
    <t>5.36M</t>
  </si>
  <si>
    <t>2.47M</t>
  </si>
  <si>
    <t>9.26M</t>
  </si>
  <si>
    <t>12.98M</t>
  </si>
  <si>
    <t>2.73M</t>
  </si>
  <si>
    <t>4.97M</t>
  </si>
  <si>
    <t>3.67M</t>
  </si>
  <si>
    <t>2.79M</t>
  </si>
  <si>
    <t>4.43M</t>
  </si>
  <si>
    <t>4.37M</t>
  </si>
  <si>
    <t>3.91M</t>
  </si>
  <si>
    <t>5.49M</t>
  </si>
  <si>
    <t>8.55M</t>
  </si>
  <si>
    <t>7.37M</t>
  </si>
  <si>
    <t>10.60M</t>
  </si>
  <si>
    <t>721.55K</t>
  </si>
  <si>
    <t>833.55K</t>
  </si>
  <si>
    <t>873.07K</t>
  </si>
  <si>
    <t>759.85K</t>
  </si>
  <si>
    <t>3.00M</t>
  </si>
  <si>
    <t>974.08K</t>
  </si>
  <si>
    <t>3.36M</t>
  </si>
  <si>
    <t>7.04M</t>
  </si>
  <si>
    <t>4.48M</t>
  </si>
  <si>
    <t>9.13M</t>
  </si>
  <si>
    <t>4.87M</t>
  </si>
  <si>
    <t>3.64M</t>
  </si>
  <si>
    <t>7.11M</t>
  </si>
  <si>
    <t>5.38M</t>
  </si>
  <si>
    <t>11.31M</t>
  </si>
  <si>
    <t>854.00K</t>
  </si>
  <si>
    <t>931.45K</t>
  </si>
  <si>
    <t>869.03K</t>
  </si>
  <si>
    <t>546.26K</t>
  </si>
  <si>
    <t>976.82K</t>
  </si>
  <si>
    <t>2.50M</t>
  </si>
  <si>
    <t>762.23K</t>
  </si>
  <si>
    <t>779.92K</t>
  </si>
  <si>
    <t>961.26K</t>
  </si>
  <si>
    <t>980.50K</t>
  </si>
  <si>
    <t>671.58K</t>
  </si>
  <si>
    <t>361.48K</t>
  </si>
  <si>
    <t>523.44K</t>
  </si>
  <si>
    <t>858.10K</t>
  </si>
  <si>
    <t>756.97K</t>
  </si>
  <si>
    <t>413.11K</t>
  </si>
  <si>
    <t>526.36K</t>
  </si>
  <si>
    <t>911.34K</t>
  </si>
  <si>
    <t>379.26K</t>
  </si>
  <si>
    <t>444.80K</t>
  </si>
  <si>
    <t>380.16K</t>
  </si>
  <si>
    <t>378.17K</t>
  </si>
  <si>
    <t>926.96K</t>
  </si>
  <si>
    <t>8.11M</t>
  </si>
  <si>
    <t>507.40K</t>
  </si>
  <si>
    <t>640.62K</t>
  </si>
  <si>
    <t>996.93K</t>
  </si>
  <si>
    <t>301.25K</t>
  </si>
  <si>
    <t>859.00K</t>
  </si>
  <si>
    <t>594.94K</t>
  </si>
  <si>
    <t>821.31K</t>
  </si>
  <si>
    <t>981.46K</t>
  </si>
  <si>
    <t>530.40K</t>
  </si>
  <si>
    <t>969.83K</t>
  </si>
  <si>
    <t>867.97K</t>
  </si>
  <si>
    <t>507.57K</t>
  </si>
  <si>
    <t>573.10K</t>
  </si>
  <si>
    <t>927.00K</t>
  </si>
  <si>
    <t>861.92K</t>
  </si>
  <si>
    <t>4.89M</t>
  </si>
  <si>
    <t>471.78K</t>
  </si>
  <si>
    <t>742.76K</t>
  </si>
  <si>
    <t>635.76K</t>
  </si>
  <si>
    <t>763.74K</t>
  </si>
  <si>
    <t>594.35K</t>
  </si>
  <si>
    <t>890.42K</t>
  </si>
  <si>
    <t>5.53M</t>
  </si>
  <si>
    <t>6.06M</t>
  </si>
  <si>
    <t>6.45M</t>
  </si>
  <si>
    <t>2.68M</t>
  </si>
  <si>
    <t>3.96M</t>
  </si>
  <si>
    <t>6.56M</t>
  </si>
  <si>
    <t>1.68M</t>
  </si>
  <si>
    <t>965.26K</t>
  </si>
  <si>
    <t>471.33K</t>
  </si>
  <si>
    <t>576.41K</t>
  </si>
  <si>
    <t>676.61K</t>
  </si>
  <si>
    <t>511.09K</t>
  </si>
  <si>
    <t>726.55K</t>
  </si>
  <si>
    <t>550.12K</t>
  </si>
  <si>
    <t>916.58K</t>
  </si>
  <si>
    <t>475.79K</t>
  </si>
  <si>
    <t>929.46K</t>
  </si>
  <si>
    <t>2.44M</t>
  </si>
  <si>
    <t>406.02K</t>
  </si>
  <si>
    <t>433.83K</t>
  </si>
  <si>
    <t>316.76K</t>
  </si>
  <si>
    <t>779.46K</t>
  </si>
  <si>
    <t>743.86K</t>
  </si>
  <si>
    <t>762.92K</t>
  </si>
  <si>
    <t>879.37K</t>
  </si>
  <si>
    <t>1.53M</t>
  </si>
  <si>
    <t>393.52K</t>
  </si>
  <si>
    <t>421.07K</t>
  </si>
  <si>
    <t>870.59K</t>
  </si>
  <si>
    <t>828.90K</t>
  </si>
  <si>
    <t>888.48K</t>
  </si>
  <si>
    <t>3.12M</t>
  </si>
  <si>
    <t>2.69M</t>
  </si>
  <si>
    <t>555.86K</t>
  </si>
  <si>
    <t>586.77K</t>
  </si>
  <si>
    <t>4.75M</t>
  </si>
  <si>
    <t>1.94M</t>
  </si>
  <si>
    <t>6.64M</t>
  </si>
  <si>
    <t>131.96K</t>
  </si>
  <si>
    <t>318.76K</t>
  </si>
  <si>
    <t>162.24K</t>
  </si>
  <si>
    <t>171.53K</t>
  </si>
  <si>
    <t>184.01K</t>
  </si>
  <si>
    <t>756.75K</t>
  </si>
  <si>
    <t>838.74K</t>
  </si>
  <si>
    <t>258.86K</t>
  </si>
  <si>
    <t>224.92K</t>
  </si>
  <si>
    <t>191.06K</t>
  </si>
  <si>
    <t>272.82K</t>
  </si>
  <si>
    <t>322.67K</t>
  </si>
  <si>
    <t>561.62K</t>
  </si>
  <si>
    <t>401.59K</t>
  </si>
  <si>
    <t>405.85K</t>
  </si>
  <si>
    <t>436.40K</t>
  </si>
  <si>
    <t>479.07K</t>
  </si>
  <si>
    <t>582.81K</t>
  </si>
  <si>
    <t>369.44K</t>
  </si>
  <si>
    <t>202.95K</t>
  </si>
  <si>
    <t>429.36K</t>
  </si>
  <si>
    <t>338.75K</t>
  </si>
  <si>
    <t>489.15K</t>
  </si>
  <si>
    <t>405.12K</t>
  </si>
  <si>
    <t>412.26K</t>
  </si>
  <si>
    <t>347.44K</t>
  </si>
  <si>
    <t>837.03K</t>
  </si>
  <si>
    <t>798.63K</t>
  </si>
  <si>
    <t>3.29M</t>
  </si>
  <si>
    <t>2.56M</t>
  </si>
  <si>
    <t>782.50K</t>
  </si>
  <si>
    <t>470.27K</t>
  </si>
  <si>
    <t>621.14K</t>
  </si>
  <si>
    <t>699.40K</t>
  </si>
  <si>
    <t>184.87K</t>
  </si>
  <si>
    <t>151.87K</t>
  </si>
  <si>
    <t>179.15K</t>
  </si>
  <si>
    <t>319.33K</t>
  </si>
  <si>
    <t>212.97K</t>
  </si>
  <si>
    <t>304.94K</t>
  </si>
  <si>
    <t>216.07K</t>
  </si>
  <si>
    <t>299.63K</t>
  </si>
  <si>
    <t>355.60K</t>
  </si>
  <si>
    <t>353.54K</t>
  </si>
  <si>
    <t>157.91K</t>
  </si>
  <si>
    <t>197.09K</t>
  </si>
  <si>
    <t>653.19K</t>
  </si>
  <si>
    <t>275.44K</t>
  </si>
  <si>
    <t>641.33K</t>
  </si>
  <si>
    <t>320.73K</t>
  </si>
  <si>
    <t>434.93K</t>
  </si>
  <si>
    <t>644.30K</t>
  </si>
  <si>
    <t>890.71K</t>
  </si>
  <si>
    <t>433.31K</t>
  </si>
  <si>
    <t>638.51K</t>
  </si>
  <si>
    <t>533.15K</t>
  </si>
  <si>
    <t>211.16K</t>
  </si>
  <si>
    <t>257.19K</t>
  </si>
  <si>
    <t>340.68K</t>
  </si>
  <si>
    <t>975.22K</t>
  </si>
  <si>
    <t>591.94K</t>
  </si>
  <si>
    <t>461.78K</t>
  </si>
  <si>
    <t>285.54K</t>
  </si>
  <si>
    <t>279.80K</t>
  </si>
  <si>
    <t>726.78K</t>
  </si>
  <si>
    <t>496.96K</t>
  </si>
  <si>
    <t>404.96K</t>
  </si>
  <si>
    <t>2.30M</t>
  </si>
  <si>
    <t>789.03K</t>
  </si>
  <si>
    <t>281.77K</t>
  </si>
  <si>
    <t>876.53K</t>
  </si>
  <si>
    <t>108.20K</t>
  </si>
  <si>
    <t>210.69K</t>
  </si>
  <si>
    <t>167.45K</t>
  </si>
  <si>
    <t>196.59K</t>
  </si>
  <si>
    <t>263.79K</t>
  </si>
  <si>
    <t>177.67K</t>
  </si>
  <si>
    <t>124.97K</t>
  </si>
  <si>
    <t>270.98K</t>
  </si>
  <si>
    <t>154.36K</t>
  </si>
  <si>
    <t>206.88K</t>
  </si>
  <si>
    <t>79.77K</t>
  </si>
  <si>
    <t>331.71K</t>
  </si>
  <si>
    <t>146.56K</t>
  </si>
  <si>
    <t>180.33K</t>
  </si>
  <si>
    <t>146.41K</t>
  </si>
  <si>
    <t>316.08K</t>
  </si>
  <si>
    <t>267.91K</t>
  </si>
  <si>
    <t>187.46K</t>
  </si>
  <si>
    <t>635.26K</t>
  </si>
  <si>
    <t>292.40K</t>
  </si>
  <si>
    <t>606.53K</t>
  </si>
  <si>
    <t>328.36K</t>
  </si>
  <si>
    <t>210.04K</t>
  </si>
  <si>
    <t>144.73K</t>
  </si>
  <si>
    <t>103.99K</t>
  </si>
  <si>
    <t>170.78K</t>
  </si>
  <si>
    <t>309.13K</t>
  </si>
  <si>
    <t>179.37K</t>
  </si>
  <si>
    <t>327.55K</t>
  </si>
  <si>
    <t>206.99K</t>
  </si>
  <si>
    <t>320.35K</t>
  </si>
  <si>
    <t>258.69K</t>
  </si>
  <si>
    <t>359.16K</t>
  </si>
  <si>
    <t>578.83K</t>
  </si>
  <si>
    <t>414.09K</t>
  </si>
  <si>
    <t>161.08K</t>
  </si>
  <si>
    <t>109.07K</t>
  </si>
  <si>
    <t>156.50K</t>
  </si>
  <si>
    <t>282.64K</t>
  </si>
  <si>
    <t>532.67K</t>
  </si>
  <si>
    <t>272.94K</t>
  </si>
  <si>
    <t>267.94K</t>
  </si>
  <si>
    <t>413.63K</t>
  </si>
  <si>
    <t>629.71K</t>
  </si>
  <si>
    <t>808.05K</t>
  </si>
  <si>
    <t>642.11K</t>
  </si>
  <si>
    <t>761.37K</t>
  </si>
  <si>
    <t>296.92K</t>
  </si>
  <si>
    <t>437.80K</t>
  </si>
  <si>
    <t>810.91K</t>
  </si>
  <si>
    <t>615.93K</t>
  </si>
  <si>
    <t>961.89K</t>
  </si>
  <si>
    <t>810.47K</t>
  </si>
  <si>
    <t>1.73M</t>
  </si>
  <si>
    <t>854.14K</t>
  </si>
  <si>
    <t>793.92K</t>
  </si>
  <si>
    <t>833.30K</t>
  </si>
  <si>
    <t>3.33M</t>
  </si>
  <si>
    <t>506.95K</t>
  </si>
  <si>
    <t>892.52K</t>
  </si>
  <si>
    <t>516.16K</t>
  </si>
  <si>
    <t>839.25K</t>
  </si>
  <si>
    <t>684.66K</t>
  </si>
  <si>
    <t>525.31K</t>
  </si>
  <si>
    <t>992.50K</t>
  </si>
  <si>
    <t>626.13K</t>
  </si>
  <si>
    <t>2.51M</t>
  </si>
  <si>
    <t>2.98M</t>
  </si>
  <si>
    <t>17.16M</t>
  </si>
  <si>
    <t>25.22M</t>
  </si>
  <si>
    <t>497.63K</t>
  </si>
  <si>
    <t>542.72K</t>
  </si>
  <si>
    <t>437.93K</t>
  </si>
  <si>
    <t>2.33M</t>
  </si>
  <si>
    <t>462.31K</t>
  </si>
  <si>
    <t>729.97K</t>
  </si>
  <si>
    <t>308.60K</t>
  </si>
  <si>
    <t>349.44K</t>
  </si>
  <si>
    <t>475.99K</t>
  </si>
  <si>
    <t>411.55K</t>
  </si>
  <si>
    <t>434.06K</t>
  </si>
  <si>
    <t>124.53K</t>
  </si>
  <si>
    <t>166.81K</t>
  </si>
  <si>
    <t>245.81K</t>
  </si>
  <si>
    <t>140.13K</t>
  </si>
  <si>
    <t>256.15K</t>
  </si>
  <si>
    <t>142.99K</t>
  </si>
  <si>
    <t>110.30K</t>
  </si>
  <si>
    <t>158.05K</t>
  </si>
  <si>
    <t>261.64K</t>
  </si>
  <si>
    <t>321.31K</t>
  </si>
  <si>
    <t>264.60K</t>
  </si>
  <si>
    <t>285.95K</t>
  </si>
  <si>
    <t>304.03K</t>
  </si>
  <si>
    <t>453.07K</t>
  </si>
  <si>
    <t>341.15K</t>
  </si>
  <si>
    <t>286.88K</t>
  </si>
  <si>
    <t>398.08K</t>
  </si>
  <si>
    <t>780.00K</t>
  </si>
  <si>
    <t>195.21K</t>
  </si>
  <si>
    <t>313.46K</t>
  </si>
  <si>
    <t>787.21K</t>
  </si>
  <si>
    <t>675.09K</t>
  </si>
  <si>
    <t>736.86K</t>
  </si>
  <si>
    <t>211.52K</t>
  </si>
  <si>
    <t>201.24K</t>
  </si>
  <si>
    <t>480.49K</t>
  </si>
  <si>
    <t>Daily Returns Nifty</t>
  </si>
  <si>
    <t>Daily Returns JIST</t>
  </si>
  <si>
    <t>Regression Output</t>
  </si>
  <si>
    <t>Beta(Levered)</t>
  </si>
  <si>
    <t>Rm</t>
  </si>
  <si>
    <t>Rf</t>
  </si>
  <si>
    <t>Market Risk Premium</t>
  </si>
  <si>
    <t>Ke(Levered)</t>
  </si>
  <si>
    <t>Market Value Of Equity(Billion)</t>
  </si>
  <si>
    <t>Market Value Of Debt(Billion)</t>
  </si>
  <si>
    <t>Debtr-To-Equity Ratio</t>
  </si>
  <si>
    <t>Tax Rate</t>
  </si>
  <si>
    <t>Beta Unlevered</t>
  </si>
  <si>
    <t>Ke(Unlevered)</t>
  </si>
  <si>
    <t>Market Value of Equity (E): The market capitalization of Jindal Stainless is ₹565 billion​</t>
  </si>
  <si>
    <t>Market Value of Debt (D): The total debt is ₹64.73 billion​</t>
  </si>
  <si>
    <t xml:space="preserve">Tax Rate (T): Jindal Stainless’ effective tax rate isn't explicitly listed, but the standard corporate tax rate in India is around 25% for large corporations. </t>
  </si>
  <si>
    <t>​</t>
  </si>
  <si>
    <t>Parameters</t>
  </si>
  <si>
    <t>Values</t>
  </si>
  <si>
    <t>.</t>
  </si>
  <si>
    <t>Levered Beta</t>
  </si>
  <si>
    <t>Intercept</t>
  </si>
  <si>
    <t>Here:</t>
  </si>
  <si>
    <t>Standard Error of Beta</t>
  </si>
  <si>
    <t xml:space="preserve">Standard Error of Intercept </t>
  </si>
  <si>
    <t>βl​: Levered beta (from regression analysis).</t>
  </si>
  <si>
    <t>R-Squared (R^2)</t>
  </si>
  <si>
    <t>T: Tax rate (25% as an approximation).</t>
  </si>
  <si>
    <t>Standard Error of Regression</t>
  </si>
  <si>
    <t>D: Market value of debt (₹64.73 billion).</t>
  </si>
  <si>
    <t>F-Statistic</t>
  </si>
  <si>
    <t>E: Market value of equity (₹565 billion).</t>
  </si>
  <si>
    <t>Degrees of Freedom</t>
  </si>
  <si>
    <t>Regression Sum of Squares</t>
  </si>
  <si>
    <t>Residual Sum of Squares</t>
  </si>
  <si>
    <t>An adjusted beta technique can correct for Beta mean-reversion, assuming that a company’s Beta may tend towards 1 over time.</t>
  </si>
  <si>
    <t>Use the Blume adjustment formula: Adjusted Beta=(0.67×Raw Beta)+(0.33×1)</t>
  </si>
  <si>
    <t>Raw Beta(Levered)</t>
  </si>
  <si>
    <t>Raw Beta(Unlevered)</t>
  </si>
  <si>
    <t>Adjusted Beta(Levered)</t>
  </si>
  <si>
    <t>Adjusted Beta(Unleverd)</t>
  </si>
  <si>
    <t>Dividend</t>
  </si>
  <si>
    <t>Type</t>
  </si>
  <si>
    <t>Payment Date</t>
  </si>
  <si>
    <t>Yield</t>
  </si>
  <si>
    <t>D0</t>
  </si>
  <si>
    <t>Average ROE of 5 years</t>
  </si>
  <si>
    <t>Average Dividend Payout Ratio of 5 years</t>
  </si>
  <si>
    <t>Retention Ratio</t>
  </si>
  <si>
    <t>growth rate( average 5 year )</t>
  </si>
  <si>
    <t>growth rate (infinte)</t>
  </si>
  <si>
    <t>Ke</t>
  </si>
  <si>
    <t>P0</t>
  </si>
  <si>
    <t>Final</t>
  </si>
  <si>
    <t>EPS Growth Rate(5 year)</t>
  </si>
  <si>
    <t>ROE Growth Rate (5 year)</t>
  </si>
  <si>
    <t>Return over (5 years)</t>
  </si>
  <si>
    <t>Deductions:</t>
  </si>
  <si>
    <t>The different growth rates are used to capture different aspects of the company's performance and growth potential:</t>
  </si>
  <si>
    <t>1.EPS Growth Rate (Average 5 year):It assesses the historical expansion of the company's EPS, earnings per share, over the last 5 years. EPS growth is an indicator of profitability and a company's capacity to generate or create returns for the shareholders.</t>
  </si>
  <si>
    <t>2.ROE Growth Rate (Average 5 year): Here is a measure of the historical five-year growth in the company's return on equity. The ROE is how well the company employs shareholder capital to generate profits.</t>
  </si>
  <si>
    <t>3.Return over (Average 5 years): Basically, that is a measure of total shareholder returns over the past 5 years, including both capital appreciation and dividends. It gives the overall indication regarding the value-created ability of the company for its shareholders.</t>
  </si>
  <si>
    <t>4.ROE * Retention Ratio: This determines the sustainable growth rate of the company, which would indicate the rate at which it would be possible for that company to grow earnings without the issuance of new equity. It is actually the combination of the profitability of the company as defined by the ROE (return on equity) and the extent to which it reinvests those earnings (reinvestment ratio).</t>
  </si>
  <si>
    <t>The terminal growth rate of 7.6% assumes that the cash flows grow at the rate of the GDP growth of the economy.</t>
  </si>
  <si>
    <t>Here, for the first stage growth rate, we have not used a constant value. Instead, we have incorporated an average inflation rate of 5.5% per year. Following this, we calculated the cost of equity (Ke) using the two-stage dividend discount model.</t>
  </si>
  <si>
    <t xml:space="preserve">Formula used </t>
  </si>
  <si>
    <t>The close alignment between the CAPM-derived cost of equity (Ke) of 10.47% and the EPS growth rate of 10.52% is an indicator that the company's growth prospects are well-captured by the market's required rate of return.</t>
  </si>
  <si>
    <t>The key reasons are:</t>
  </si>
  <si>
    <t>1.CAPM Ke represents the market's required rate of return for investing in this company, based on its risk profile.</t>
  </si>
  <si>
    <t>2.The EPS growth rate of 10.52% reflects the company's internal growth potential, as determined by its profitability (ROE) and reinvestment (Retention Ratio).</t>
  </si>
  <si>
    <t>The internal EPS growth rate defined by a company is considered to be well matched with the K e that is calculated from CAPM. This shows that the market price indicates the growth outlook of the company properly. Thus, the market has efficiently priced the company with respect to its fundamental growth drivers.</t>
  </si>
  <si>
    <t>The close correlation of the two values assures that the required return (Ke) of the market is in alignment with that of the actual growth potential of the firm, as measured through its EPS growth rate.</t>
  </si>
  <si>
    <t>Year</t>
  </si>
  <si>
    <t>Net Income (₹)</t>
  </si>
  <si>
    <t>Depreciation (₹)</t>
  </si>
  <si>
    <t>CapEx (₹)</t>
  </si>
  <si>
    <t>Working Capital Change (₹)</t>
  </si>
  <si>
    <t>Net Debt (₹)</t>
  </si>
  <si>
    <t>FCFE (₹)</t>
  </si>
  <si>
    <t>No of Shares Outstanding</t>
  </si>
  <si>
    <t>Terminal Growth Rate</t>
  </si>
  <si>
    <t>Cost Of Equity(EPS Growth Rate)</t>
  </si>
  <si>
    <t>Cost Of Equity(ROE Growth Rate)</t>
  </si>
  <si>
    <t>Different growth rates reflect different segments of the company concerning its performance and growth potential:</t>
  </si>
  <si>
    <t>1) EPS Growth Rate (average 5 year): It checks the past 5 years' development EPS, means Earn Per Share of the firm. EPS growth, according to profit and the capacity of a company to generate results for shareholders, is an indicator.</t>
  </si>
  <si>
    <t>2) ROE Growth Rate (average 5-year term): It is the average 5-year historical growth measurement for a company by return on equity. The ROE is how efficiently the company makes use of the capital owned by shareholders into profit.</t>
  </si>
  <si>
    <t xml:space="preserve">This terminal growth rate of 7.6% is that cash flows are going to grow on the economies GDP growth. 
</t>
  </si>
  <si>
    <t xml:space="preserve">EPS growth is a more accurate measure because: </t>
  </si>
  <si>
    <t>It reflects directly the real profitability and bottom-line performance of the organization. It is clearly all-inclusive in all business operations in revenue, costs, and efficiency.</t>
  </si>
  <si>
    <t>It makes a more broader indicator in financial performance, which has the most significant importance to shareholders.</t>
  </si>
  <si>
    <t>EPS growth shows actual value generation for shareholders. ROE can be easily manipulated through financial engineering while EPS is not that easily manipulated.</t>
  </si>
  <si>
    <t>Hence, EPS growth rate as shown from a percentage of 60.6 is a generally accepted and more meaningful measure of short-term financial health and potential for a company.</t>
  </si>
  <si>
    <t>Bond Yield (YTM on Jindal Stainless Bond)</t>
  </si>
  <si>
    <t>Deductions</t>
  </si>
  <si>
    <t>The cost of equity (Ke​) in our case being calculated as:  Ke​=Bond Yield (YTM)+Market Risk Premium</t>
  </si>
  <si>
    <t>1.Bond Yield (YTM):Yield to maturity is cost of debt for the company from its bonds. It is taken as a proxy for the level of company-specific risk, as bonds are less risky than equity, while at the same time reflecting company risk.</t>
  </si>
  <si>
    <t>2. Simplifications:Instead of using the CAPM formula with a risk-free rate and the company's beta (β), this method adds the market risk premium to the company's bond yield (YTM). This assumes:</t>
  </si>
  <si>
    <t>2.1 The yield on bonds already includes the risk-free rate and a company-specific risk premium associated with its debt.</t>
  </si>
  <si>
    <t>2.2 The investors consider the bond yield as a reasonable benchmark to measure the cost of equity, adjusted to the overall market risk premium.</t>
  </si>
  <si>
    <t>Why we used this method ?</t>
  </si>
  <si>
    <t>Alignment with Risk: Investment in equity is riskier than in debt and the market risk premium added to the bond yield gives a measure of the higher cost of equity due to this added risk.</t>
  </si>
  <si>
    <t>CAPM Method</t>
  </si>
  <si>
    <t>CAPM</t>
  </si>
  <si>
    <t>Beta indicates how sensitive a company's stock price is to changes in the market and therefore in market risk for that company. There are some caveats to keep in mind when using it in equity cost estimates:</t>
  </si>
  <si>
    <t>Blume Method</t>
  </si>
  <si>
    <t>The CAPM method indicates the relationship between systematic risk (beta) and expected return. The levered beta incorporates the financial risk accounted for by the debt and hence costs are slightly higher on equity as compared to unlevered cost.</t>
  </si>
  <si>
    <t>Historical Beta: The beta derived by using historical records does not signify that risk is the same in the future as it would have been defined by the past market conditions. An adjustment with the Blume method gives a more stable, longer-term beta number.</t>
  </si>
  <si>
    <t>The Blume adjustment is that it takes betas as regressing toward the market average (1). Such an adjustment would lead to marginally higher costs of equity than CAPM costs, which indicates that such a correction performance would happen over time.</t>
  </si>
  <si>
    <t>Industry and Economic Risk Factors: The above does not include imperative component-specific or macroeconomic risks; for instance, commodity price fluctuations or regulatory changes, that would really matter for such companies like Jindal Stainless Ltd.</t>
  </si>
  <si>
    <t>Ke(EPS growth)</t>
  </si>
  <si>
    <t>Ke(ROE Growth)</t>
  </si>
  <si>
    <t>DDM</t>
  </si>
  <si>
    <t>Dividend Discount Model (DDM)</t>
  </si>
  <si>
    <t>Effect of Leverage: Levered beta reflects the effect of debt, so an increased incidence of debt in the debt-to-equity ratio elevates a company's beta, as the part of the debt is to increase the perceived risk of a company, though such increase is unaffecting operational risk.</t>
  </si>
  <si>
    <t>DCF</t>
  </si>
  <si>
    <t>DDM gives a range according to growth assumptions. An assumption of EPS growth yields a higher Ke than ROE growth because earnings drive a higher perceived risk premium than internal returns because of market expectations.</t>
  </si>
  <si>
    <t>Market Conditions: Beta loses its credibility under extreme conditions of possible market so far as they create a change in the past dynamics of market volatility.</t>
  </si>
  <si>
    <t>Discounted Cash Flow (DCF)</t>
  </si>
  <si>
    <t>Bond Yield</t>
  </si>
  <si>
    <t>The DCF methodology represents the long-term growth expectations. The Ke values therefore are significantly higher than for the rest of the models, particularly for EPS growth, indicating a much higher perceived risk for forecasting long-term cash flows.</t>
  </si>
  <si>
    <t>Conclusion</t>
  </si>
  <si>
    <t>Beta tells us the amount of market risk associated with it but is not without its own disadvantages. However, adjustment through the Blume method by adding different parameters like leverage and industry-specific risks would give a much better picture of the market risk of a company as a whole.</t>
  </si>
  <si>
    <t>Bond Yield Approach</t>
  </si>
  <si>
    <t>This method gives an estimate for Ke, which is the highest amongst all since it is the company's cost of borrowing plus a sizeable equity risk premium. It reflects the extra return that is required by equity holders as opposed to debt holders.</t>
  </si>
  <si>
    <t>Summary:</t>
  </si>
  <si>
    <t>Variation in Cost of Equity:</t>
  </si>
  <si>
    <t>Mechanical CAPM and Blume methods show very similar losses but, because of beta regression adjustment, it shows a higher value under Blume method.</t>
  </si>
  <si>
    <t>Greater dependency on growth assumptions-indicating difference in understanding of risk and return, as EPS-based growth estimates higher-than-ROE-based-heavily rely on DCF and DDM approaches.</t>
  </si>
  <si>
    <t>This is the Bond Yield method that estimates the highest Ke, as it brings to attention the extra premium equity holders demand above debt investors.</t>
  </si>
  <si>
    <t>In any case, these variations reflect that model should have been chosen considering market conditions of the firm, assumptions about growth, and the risk profile.</t>
  </si>
  <si>
    <t>While CAPM and Blume are market risk grounded on beta, DDM and DCF are growth potential or emphasized. Bond yield reflects the cost of financial.</t>
  </si>
  <si>
    <t>It may be that beta captures all systematic risk but does not cover all specific operational, financial, or market risks, as shown in the different methods providing different Ke values.</t>
  </si>
  <si>
    <t>Long Term Debt</t>
  </si>
  <si>
    <t>Short Term Debt</t>
  </si>
  <si>
    <t>Total Debt</t>
  </si>
  <si>
    <t>Total Equity</t>
  </si>
  <si>
    <t>Total Assets</t>
  </si>
  <si>
    <t>EBIT</t>
  </si>
  <si>
    <t>Interest Expense</t>
  </si>
  <si>
    <t>Cash Flows From Operations</t>
  </si>
  <si>
    <t>Debt-To-Equity</t>
  </si>
  <si>
    <t>Debt-To-Asset</t>
  </si>
  <si>
    <t>Interest Coverage Ratio</t>
  </si>
  <si>
    <t>Debt Coverage Ratio</t>
  </si>
  <si>
    <t>Metric</t>
  </si>
  <si>
    <t>Formula</t>
  </si>
  <si>
    <t>Debt-to-Capital Ratio</t>
  </si>
  <si>
    <t>Total Debt/(Total Debt+Total Equity)</t>
  </si>
  <si>
    <t>Equity-to-Asset Ratio</t>
  </si>
  <si>
    <t>Total Equity/Total Assets</t>
  </si>
  <si>
    <t>Net Debt-to-EBITDA</t>
  </si>
  <si>
    <t>(Total Debt−Cash Flows from Operations)/EBIT</t>
  </si>
  <si>
    <t>Fixed Charge Coverage Ratio</t>
  </si>
  <si>
    <t>(EBIT+Interest Expense)/Interest Expense</t>
  </si>
  <si>
    <t>Return on Assets (ROA)</t>
  </si>
  <si>
    <t>EBIT/Total Assets</t>
  </si>
  <si>
    <t>Return on Equity (ROE)</t>
  </si>
  <si>
    <t>Net Income/Total Equity</t>
  </si>
  <si>
    <t>Cash Flow-to-Debt Ratio</t>
  </si>
  <si>
    <t>Cash Flows from Operations/Total Debt</t>
  </si>
  <si>
    <t>Debt-to-Cash Flow Ratio</t>
  </si>
  <si>
    <t>Total Debt/Cash Flows from Operations</t>
  </si>
  <si>
    <t>EBIT-to-Total Debt Ratio</t>
  </si>
  <si>
    <t>EBIT/Total Debt</t>
  </si>
  <si>
    <t>Reduction in Debt-to-Equity Ratio:</t>
  </si>
  <si>
    <t>Debt-Asset Relationship Decrease:</t>
  </si>
  <si>
    <t>This fall in the ratio signifies Jindal Stainless Limited (JSL) decreasing its dependence on debt for financing, or instead increasing its equity base. As indicated by an analysis of its changes in equity structure for FY2023, the equity capital was enhanced by issuing equity shares under a composite scheme.​</t>
  </si>
  <si>
    <t>A very abrupt downturn in the debt to asset ratio goes along with an increase in total assets as derived from capital investment between 2022 and 2023. Improvements of production capacity and infrastructure improvements were made by the company hence inflated values of assets for example few drops during the next small increase in 2024 are indications of managed level of debt but with slow growth in total assets.</t>
  </si>
  <si>
    <t>The company will now generate more internal finance for funds to meet its financial obligations due to this improvement in profitability, which also reduces the need for more borrowed money from outside sources.</t>
  </si>
  <si>
    <t>Long Term Debt Dynamics</t>
  </si>
  <si>
    <t>Projects of capital intensity or modernization, expansion, or green energy projects in line with their sustainability goals have driven the increase in good debt in the year 2023. For JSL, in recent years, it has been concentrating its efforts on increasing efficiency and reducing environmental footprint, which are usually incurred upfront costs. The minor reduction in debt in 2024 would mainly be due to good operating cash flows. The profit before tax for JSL rose from ₹2,774 crores in 2023 to ₹3,592 crore in 2024 in part debt payments.</t>
  </si>
  <si>
    <t>Broader Insights:</t>
  </si>
  <si>
    <t>Leverage Management: The proven and decreasing tendency of debt to equity shows that the company has consciously adopted a strategy of managing its financial risk through equity rather than debt, thus heightening the company's attractiveness to investors.</t>
  </si>
  <si>
    <t>Debt-Equity Trends Relative to Peers:</t>
  </si>
  <si>
    <t>Sustainability of Financing: Excellent financial management and strategic planning imply reducing debt without compromising growth or operational efficiency.</t>
  </si>
  <si>
    <t xml:space="preserve">JSL has indeed improved its debt equity ratio over the years to be much aligned with general trends in the industry.  </t>
  </si>
  <si>
    <t>Market Dynamics: Outside factors such as requirement of stainless steel, variations in prices and global economic conditions would JSLion's capital structure. It has witnessed a flourishing demand and stable prices in recent years.</t>
  </si>
  <si>
    <t>Competitors like Tata Steel and Steel Authority of India (SAIL), among others, have also worked toward lower leverage due to global demand volatility and increased focus on operational efficiency.</t>
  </si>
  <si>
    <t>Market Position and Growth: JSL has shown better performance than some peers with respect to financial metrics since it has a higher return on equity and a stronger balance sheet improvement. Examining their leverage choices and how this impacts their competitiveness could further bolster your argument.</t>
  </si>
  <si>
    <t>Industry Leverage Practices: Optimal debt use in metals and manufacturing is generally around capital-intensive projects and market expansion strategies. JSL's approach relative to debt is quite conservative.</t>
  </si>
  <si>
    <t>Interest Coverage Ratio (ICR)</t>
  </si>
  <si>
    <t>Debt Coverage Ratio (DCR).</t>
  </si>
  <si>
    <t>Trend: The ICR is reducing significantly over the years, from 15.25 during the March 2022 balance part to 8.54 at March 2024, which means JSL is in a position to pay interest but with reduced capacity to do so.</t>
  </si>
  <si>
    <t>Trend: Having improved its standing every year, the DCR moved from 0.39 in March 2022 to 1.27 in March 2024. This shows that the cash flows generated by the company are increasingly covering its payment obligations on debt.</t>
  </si>
  <si>
    <t>Interpretation: Most often than not, a declining Interest Coverage Ratio is a sign that increased debt burden or perhaps reduced profitability and thus a lower amount of pretax income indicates reduced availability of money to pay interest on such earned income. As long as the ratio is above 2-3, which is adequate in most industries, this declining history of ICR could well be an indication of increasing financial stress.</t>
  </si>
  <si>
    <t>Interpretation: An improving DCR is a positive sign; a value greater than 1 means that JSL is raising enough cash flows for servicing both the interest and principal repayment of debt. A proper interpretation encompasses the full growth strategy of the d. For instance, a healthy DCR of 1.27 should be put under close watch as it is near the threshold value (1), pointing toward a possible pressure point in the future if cash flows decline.</t>
  </si>
  <si>
    <t>Peer-to-Peer and Industry Analysis</t>
  </si>
  <si>
    <t>Interest Coverage Ratios in Steel Sector: Most steel companies keep ICR above 3. For example, however JSL is currently having ICR of 8.54, Tata Steel had an ICR of 3.35 earlier. Thus, JSL has enough space to service its interest obligations, but the falling ratio shows that it is left behind compared to its competitors on debt-lifting with respect to its earnings.</t>
  </si>
  <si>
    <t>Debt Coverage in Peers: JSL's improving DCR conforms to general anti-financial leverage measures across the industry in the aftermath of the pandemic. Both Tata Steel and JSW Steel have made efforts to shore up their operational cash flows as a way to improve debt coverage ratios. The whole steel industry is focused on enhancing how much cash flows from operations, which is evident in some restructuring exercises and the reduction of non-core debt.</t>
  </si>
  <si>
    <t>Macroeconomic Factors:</t>
  </si>
  <si>
    <t>Macro-economic Factors:</t>
  </si>
  <si>
    <t>Global Market Trends: Changes in prices of raw materials as well as the demand for steel imported globally usually have a pronounced effects on cash flows. JSL will by the same token be affected directly by such external factors as the steel industry is cyclical and would affect its repayment of debts. While it may look like the company is in good condition in the short run with regards to servicing its debts, it may face cash flow problems hampered by changing global demand for steel or in the prices of steel affecting debt serviceability.</t>
  </si>
  <si>
    <t>Effects of Interest rates: Among the companies susceptible to rising interest rates internationally, those with really high debts would be most affected. In line with the borrowing increase, the resultant effects on JSL will be like that of companies in the manufacturing sector on increased borrowing costs, ceteris paribus, directly and negatively lowering the interest coverage ratio should interest rates keep rising.</t>
  </si>
  <si>
    <t>Conclusion:</t>
  </si>
  <si>
    <t>Indeed, there is a declining trend in the Interest Coverage Ratio which, while still measureally sound, indicates that the earnings are under greater strain. On the other side, a debt coverage ratio which is under rehabilitation but clinging very much to -1 is an alarming sign. Thus, if somehow cash flow goes down or has to bear the cost of debt service increased, it will be difficult for the JSL to sustain both principal and interest.</t>
  </si>
  <si>
    <t>Industry Future Perspective: Steel Companies are now focusing on restructuring debts to lower leverage and efficient operations to manage the impacts resulting from the volatility of the global market as well as other industry trends.</t>
  </si>
  <si>
    <t>Peer Comparison: The fact that the increase in JSL's debt coverage means that they have managed the borrowings well will be interesting as well to know whether they can also maintain this in a long-term, given the oscillation of prices of the global commodities.</t>
  </si>
  <si>
    <t>Peer Comparison: An increase in JSL's debt coverage signals that they are handling the borrowings well, but it will be interesting to know whether they can maintain this in a long-term, given the oscillation of global commodities prices.</t>
  </si>
  <si>
    <t>Evolution of Capital Structure (Debt vs. Equity Over Time)</t>
  </si>
  <si>
    <t>Reasons for Capital Structure Changes:</t>
  </si>
  <si>
    <t xml:space="preserve"> Debt-to-Asset Ratio Evolution</t>
  </si>
  <si>
    <t>Debt Reduction: It seems that the company has also deliberately minimized its over-all debt levels over time. Between March 2022 and March 2024, total debt has been reduced from ₹37.94M to ₹37.95M despite increases and decreases in long-term and short-term debts. This indicates a somewhat more cautious approach to managing the capital structure, perhaps due to external reasons like rising interest rates (which would increase the cost of debt) or an internal desire to strengthen financial stability and avoid being over-leveraged.</t>
  </si>
  <si>
    <t>From 0.202 in March 2022, the Debt-to-Asset ratio also decreased to 0.138 by March 2024. This change indicates that a company has less leverage, which means less debt is required to finance its assets.</t>
  </si>
  <si>
    <t>Equity Growth: Total equity grew from ₹49.35M in March 2022 to ₹136.99M in March 2024. This indicates considerable investment in the business, possibly through retained earnings, new capital infusion, etc. Such increases in equity vis-à-vis debt may also be interpreted as a push to enhance the financial flexibility and creditworthiness of the company.</t>
  </si>
  <si>
    <t>Industry Dynamics:</t>
  </si>
  <si>
    <t>Why the Shift?</t>
  </si>
  <si>
    <t>Steel Industry: It appears that many steel companies have turned to adopting conservative methods of financing so that they may resists being highly indebted because of heightened scrutiny these past few years, especially during the COVID-19 pandemic and the 2008 financial crisis. Generally, in cyclical industries, such as steel, companies tend to reduce debt exposure during these periods of market contraction so as to defend against sudden downturns. It appears your company is following this trend. Interest Rate Environment: There has been an effect on the level of borrowing, making borrowing more expensive, making the companies cut down costs through reducing their debt levels. This may explain the decline in both Debt-to-Equity and Debt-to-Asset ratios.</t>
  </si>
  <si>
    <t>Debt Servicing and Economic Conditions: External changes like rising interest rates and the overall economic condition may have made servicing debts more difficult for the company. This is shown in the doctrine that develops adaptability to its capital structure in response to cash flow changes by companies in an industry. Usually, in times of economic strain after COVID-19, firms minimize their debt exposure and increase equity reliance in the cash flow strain periods.</t>
  </si>
  <si>
    <t>Alignment with Financing Needs</t>
  </si>
  <si>
    <t>In particular, changes in cash flow: there is a major change, that is: March 2024₹48.18M down from ₹30.96M and a reduction from ₹10.83M in March 2023 and 2023, respectively. High and increasing cash flow, associated with high interest rates, is another reason why the company has decided to leverage itself less. It is known that when cash flow is at a low level, the treatment of debt becomes increasingly complicated.</t>
  </si>
  <si>
    <t>Align Over Time: Matching the transformations in the capital structure and financing patterns with the company's evolution refers to how the shift in the capital structure is compatible with the changing financing needs of the company at different points in time. It may be that in the early years of 2022, the company had a much bigger borrowing to money it had as perhaps it was in a phase of growth or heavy capital investment synonymous with the early part of a company in its lifecycle or very dynamic growth in the steel sector. However, the company seems to be maturing and thus getting towards a balanced, if not balanced, or maybe even conservative, approach.</t>
  </si>
  <si>
    <t>Peer Comparison and Industry Standards</t>
  </si>
  <si>
    <t>Peers in the Steel Industry:Several steel manufacturers, especially in the developing nations like India and China, are seen to have amplified their debt levels in order to reduce their vulnerability. For example, in India, Tata Steel and JSW Steel have experienced a rise in their equity amounts and have also become more prudent in their approach towards leverage in the past few years.</t>
  </si>
  <si>
    <t>Hence, the modifications in the composition of the capital structure at this company as reflected in its debt-to-equity ratio and the debt-to-asset ratio also coincide with a very deliberate attempt to reduce as much financial risk as possible and adapt to the harsh environment that economies face currently. Ultimately, these developments in the debt-to-assets and debt-to-equity ratios reflect broad industrial trends in cutting debt levels.</t>
  </si>
  <si>
    <t>Industry Debt Levels: Steel companies usually tend to have higher levels of debt since capital-intensive sectors require large funds. Nevertheless, the latest reports from Tata Steel showed a lower debt-to-equity ratio. This accordingly matches the approach of your company.</t>
  </si>
  <si>
    <t>Global Scenario: World's many companies, like ArcelorMittal, have faced comparable debt-reduction issues on account of economic uncertainty. Indeed, such steel companies are trying to balance between profit-generating growth and long-term financial viability, and so are reducing leverage.</t>
  </si>
  <si>
    <t>These suggestions have been made based on the analysis conducted on optimizing the capital structure of the company:</t>
  </si>
  <si>
    <t>- Cause the Debt-Equity Ratio to Be Between 0.25 and 0.35: The company's debt-equity ratio has seen peaks and valleys with the highest being 0.56 and recorded back in March 2022. Any debt-equity ratio that will settle itself on such a level should be a good balance between deploying leverage and constraining the financial risk. A lower ratio might mean exposure against rising interest rates and volatility in the economy, which is critical in cyclical businesses like steel, in cash flow generation. For example, usually Tata Steel maintains a ratio of 0.3 to 0.4 emphasizing stabilization at the same time addressing the development focus. Therefore, a number close to 0.3 will thus be preferable.</t>
  </si>
  <si>
    <t>- Prioritize Long-Term Debt Over Short-Term Debt:It is certainly a great sign to see the company rely increasingly on long-term borrowing instead of short-term loans. A short term debt spells danger based on the unpredictable nature of cash flow. It is much easier to manage bad times when a long term debt includes a regular payment schedule. As seen from industry leaders like JSW steel, long term finances provide more stability during periods of capital expending and in times of economic instability; therefore, the company must continue putting emphasis on long-term debt.</t>
  </si>
  <si>
    <t>Ensure a Strong Interest Coverage Ratio (Above 8x):This interest coverage ratio of this company has been outstanding as it hit the highest value of 8.54 in March 2024. It implies that the corporation has no difficulty at adverse times in making interest payments. Such a number is equal with industry standards where the general leg is that more than 8 should be considered strong. Therefore, the company should aim at maintaining this much or more given growth to keep on the ability to finance it.</t>
  </si>
  <si>
    <t>Reinvest Earnings to Reduce Reliance on Debt: So, that really means-such an influx of cash is coming from operations that it gives the corporate the ability to keep putting more and more profits back into internal activities rather than having to resort to borrowing from others to fund growth. Following everyone's practice in the steel industry, Tata Steel would have retained some profits for internal growth rather than increasing debt. This will decrease the chances of over-leverage. More would hence require reservation and reinvestment hence raising capital without increased borrowing needs in the future.</t>
  </si>
  <si>
    <t>It creates a seemingly very balanced flexible capital structures which promote growth and at the same time financial stability.</t>
  </si>
  <si>
    <t>JSL's Financial Obligations</t>
  </si>
  <si>
    <t xml:space="preserve">JSL's Returns </t>
  </si>
  <si>
    <t xml:space="preserve">Data </t>
  </si>
  <si>
    <t xml:space="preserve">Avg. Figures </t>
  </si>
  <si>
    <t xml:space="preserve">Metric </t>
  </si>
  <si>
    <t>Average</t>
  </si>
  <si>
    <t>Current Assets</t>
  </si>
  <si>
    <t xml:space="preserve">Return On Equity </t>
  </si>
  <si>
    <t>Current Liabilities</t>
  </si>
  <si>
    <t xml:space="preserve">Earnings Per Share </t>
  </si>
  <si>
    <t xml:space="preserve">Current Ratio </t>
  </si>
  <si>
    <t xml:space="preserve">Dividend Yield </t>
  </si>
  <si>
    <t xml:space="preserve">Inventory </t>
  </si>
  <si>
    <t xml:space="preserve">Quick Ratio </t>
  </si>
  <si>
    <t xml:space="preserve">EBIT </t>
  </si>
  <si>
    <t xml:space="preserve">Interest Expense </t>
  </si>
  <si>
    <t xml:space="preserve">Interest Coverage Ratio </t>
  </si>
  <si>
    <t xml:space="preserve">Industry Comparison &amp; Analysis </t>
  </si>
  <si>
    <t xml:space="preserve">Total Debt </t>
  </si>
  <si>
    <t xml:space="preserve">JSL </t>
  </si>
  <si>
    <t>Industry Benchmark</t>
  </si>
  <si>
    <t>Score (Out of 5)</t>
  </si>
  <si>
    <t>Analysis</t>
  </si>
  <si>
    <t xml:space="preserve">Total Equity </t>
  </si>
  <si>
    <t>Exceptional returns, indicates efficient equity utilization.</t>
  </si>
  <si>
    <t>Debt-to-Equity-Ratio</t>
  </si>
  <si>
    <t>Earnings Per Share</t>
  </si>
  <si>
    <t>Outstanding growth, well above industry expectations.</t>
  </si>
  <si>
    <t>Low yield, indicates minimal returns to shareholders.</t>
  </si>
  <si>
    <t>Industry Comparison &amp; Analysis</t>
  </si>
  <si>
    <t>JSL</t>
  </si>
  <si>
    <t xml:space="preserve">Industry Benchmark </t>
  </si>
  <si>
    <t>Score (out of 5)</t>
  </si>
  <si>
    <t xml:space="preserve">Analysis </t>
  </si>
  <si>
    <t>Current Ratio</t>
  </si>
  <si>
    <t>Slightly tight liquidity, needs monitoring.</t>
  </si>
  <si>
    <t>Inadequate liquidity; high risk of financial distress in the short term.</t>
  </si>
  <si>
    <t>Excellent ability to cover interest payments.</t>
  </si>
  <si>
    <t>ROE</t>
  </si>
  <si>
    <t>EPS</t>
  </si>
  <si>
    <t>Dividend Yield</t>
  </si>
  <si>
    <t xml:space="preserve">Debt-to Equity Ratio </t>
  </si>
  <si>
    <t>Very low debt; indicates conservative financial risk.</t>
  </si>
  <si>
    <t>Quick Ratio</t>
  </si>
  <si>
    <t>Debt-To-Equity-Ratio</t>
  </si>
  <si>
    <t>Overall Analysis of the Financial Obligations of JSL:</t>
  </si>
  <si>
    <t>Assessing JSL's Returns to Shareholders, Considering Industry and Macroeconomic Factors</t>
  </si>
  <si>
    <t>Current Ratio:</t>
  </si>
  <si>
    <t>Return on Equity (ROE):</t>
  </si>
  <si>
    <t>For a very long time now, the current ratio of JSL has remained conveniently higher than the industry standard. This indicates a sound ability to meet short-term liabilities. A high current ratio indicates that enough liquidity is maintained by the Company to pay for immediate liabilities. But a little downward trend in the ratio is now more of a call for concern as it may forebode future liquidity problems.</t>
  </si>
  <si>
    <t>The company's Return on Equity has outdone the industry standards consistently in JSL. That means efficient utilization of shareholder's equity. Few of the causes for high performance on account are: operational efficiency, cost management, and investments.</t>
  </si>
  <si>
    <t>Quick Ratio:</t>
  </si>
  <si>
    <t>In the quick ratio JSL has always been reported lower than the industry average as it contains current assets mostly harboring an important part of inventory. This may not possibly be abnormal behavior manufacture-wise, but it may also mean that the firm does not have the luxury of surpluses to convert assets to cash very easily for meeting its short-term obligations. A lower quick ratio will lend more value to the chances of encountering financial problems especially during hard times.</t>
  </si>
  <si>
    <t>Earnings Per Share (EPS):</t>
  </si>
  <si>
    <t>The enormous growth in JSL's EPS has been way above industry averages. Such growth has been provided from increased production capacity, higher realizations, and cost reduction initiatives.</t>
  </si>
  <si>
    <t>Interest Coverage Ratio:</t>
  </si>
  <si>
    <t>The ratio of interest coverage for JSL contains a difference of much value compared to average ones for the same industry. Jai Shree has thus put the company in a strong position with respect to its obligations and commitments. It also shows that the company is on a proper track of finances and hence can manage its debt repayment quite comfortably.</t>
  </si>
  <si>
    <t>Dividend Yield:</t>
  </si>
  <si>
    <t>JSL has had very low dividend yield from its investments but has used its investments-more heavily on growth, thus with good financial performance, it can create long-term shareholder value.</t>
  </si>
  <si>
    <t>Debt-to-Equity Ratio:</t>
  </si>
  <si>
    <t>Low debt equity ratio of the company: reflects conservative capital structure, reduces financial risk to this company and gives it a cushion from economic slowdown: this is because it is lower where general leverage is defined.</t>
  </si>
  <si>
    <t>Industry-Specific Factors and Macroeconomic Trends</t>
  </si>
  <si>
    <t>Industry-Specific Factors:</t>
  </si>
  <si>
    <t>Overall Assessment: Even if the financial position of JSL seems strong, it does have some areas requiring attention: Inventory Management: that the company sho...</t>
  </si>
  <si>
    <t>Increasing Demand for Stainless Steel: The increasing requirement of stainless steel across various sectors, including construction, automotive and consumer durables, has driven JSL's growth.</t>
  </si>
  <si>
    <t>Government Initiatives: Policies of the government such as "Make in India" have further increased the need for domestic steel production for companies like JSL.</t>
  </si>
  <si>
    <t>Global Economic Conditions:The demand for stainless steel may be heavily contingent on the global state of economies, especially in giant markets like China and the US.</t>
  </si>
  <si>
    <t>Macroeconomic Trends:</t>
  </si>
  <si>
    <t>Commodity Price Fluctuations: There can be possibilities of JSL suffering with its margins if fluctuations occur within the prices of key commodities such as iron ore and coking col.</t>
  </si>
  <si>
    <t>Exchange Rate Fluctuations: Fluctuation in exchange rates might result in changes in the price of the imported raw materials and relevance of JSL's products in the global market.</t>
  </si>
  <si>
    <t>Interest Rate Environment:Raising interest rates increases the cost of borrowing for a company and, subsequently, its financial expenses and capital expenditure plans.</t>
  </si>
  <si>
    <t>JSL's stock volatility</t>
  </si>
  <si>
    <t>JSL's Growth</t>
  </si>
  <si>
    <t>JSL's ESG Industry Analysis</t>
  </si>
  <si>
    <t xml:space="preserve">Avg. </t>
  </si>
  <si>
    <t>CAGR</t>
  </si>
  <si>
    <t>Jindal Stainless</t>
  </si>
  <si>
    <t>Assessment</t>
  </si>
  <si>
    <t xml:space="preserve">Standard Deviation </t>
  </si>
  <si>
    <t>Carbon Emissions</t>
  </si>
  <si>
    <t>3% annual reduction</t>
  </si>
  <si>
    <t>2–5% reduction</t>
  </si>
  <si>
    <t>Strong progress</t>
  </si>
  <si>
    <t xml:space="preserve">Beta </t>
  </si>
  <si>
    <t xml:space="preserve">Revenue </t>
  </si>
  <si>
    <t>Renewable Energy Usage</t>
  </si>
  <si>
    <t>10–20%</t>
  </si>
  <si>
    <t>Competitive</t>
  </si>
  <si>
    <t>Net Income</t>
  </si>
  <si>
    <t>Water Recycling</t>
  </si>
  <si>
    <t>95–100%</t>
  </si>
  <si>
    <t>Exemplary</t>
  </si>
  <si>
    <t>Community Investments</t>
  </si>
  <si>
    <t>₹50 crore</t>
  </si>
  <si>
    <t>₹60 crore</t>
  </si>
  <si>
    <t>Slightly below peers</t>
  </si>
  <si>
    <t>Independent Board</t>
  </si>
  <si>
    <t>50–60%</t>
  </si>
  <si>
    <t>Meets industry norms</t>
  </si>
  <si>
    <t>NIFTY Benchmark</t>
  </si>
  <si>
    <t>Score(out of 5)</t>
  </si>
  <si>
    <t xml:space="preserve">Industry </t>
  </si>
  <si>
    <t xml:space="preserve">Score </t>
  </si>
  <si>
    <t>Low volatility, aligns with stable peers.</t>
  </si>
  <si>
    <t>Shrinking EPS, reflecting inefficiency or losses.</t>
  </si>
  <si>
    <t xml:space="preserve">Final Scoring </t>
  </si>
  <si>
    <t>Beta</t>
  </si>
  <si>
    <t>Highly stable, less affected by market fluctuations.</t>
  </si>
  <si>
    <t>10.05%%</t>
  </si>
  <si>
    <t>Strong growth, aligned with or slightly above average.</t>
  </si>
  <si>
    <t>Parameter</t>
  </si>
  <si>
    <t>Score (1–5)</t>
  </si>
  <si>
    <t xml:space="preserve">Net Income </t>
  </si>
  <si>
    <t>Declining profitability, major cause for concern.</t>
  </si>
  <si>
    <t>Environmental</t>
  </si>
  <si>
    <t>Strong initiatives in emissions reduction and renewable energy utilization.</t>
  </si>
  <si>
    <t>Social</t>
  </si>
  <si>
    <t>Competitive efforts, but slightly behind peers in community investments.</t>
  </si>
  <si>
    <t>Governance</t>
  </si>
  <si>
    <t>Transparent and ethical practices align well with industry benchmarks.</t>
  </si>
  <si>
    <t>Standard Deviation</t>
  </si>
  <si>
    <t>Overall ESG</t>
  </si>
  <si>
    <t>Demonstrates strong sustainability efforts with minor areas for improvement</t>
  </si>
  <si>
    <t>Revenue</t>
  </si>
  <si>
    <t>Overall Analysis</t>
  </si>
  <si>
    <t>Key ESG Performance Indicators and Analysis:</t>
  </si>
  <si>
    <t>1. Solid Revenue Increase: JSL's revenue has always grown consistently better than the industry's revenue growth trajectory. This growth streak is primarily due to the improving demand of stainless steels along with the restructuring initiatives of the company.</t>
  </si>
  <si>
    <t>Environmental:</t>
  </si>
  <si>
    <t>2. Weak Profitability: Despite high revenue growth, the profitability of JSL is deteriorating with reference to EPS and net income. This may be due to several reasons, including increasing input costs, severe competition, and poor operational performance.</t>
  </si>
  <si>
    <t>Carbon Emissions: The annual target reduction of 3% set forth by JSL is in line with industry norms and has been committed towards reducing the carbon footprint within the organization.</t>
  </si>
  <si>
    <t>Holistic analysis: Standard Deviation: An entity normally has a lower standard deviation on returns from stock than such an entity with a lower standard deviation for the NIFTY 50 index. Hence, one might conclude that the entity does not have much price variability. By comparison, it indicates JSL, which is not even price sensitive to changes in the market price and thus has a stable pattern. Beta: A significant negative or less than one means that the beta of JSL reflects less sensitivity for the stock price of JSL with regard to the movements of market prices as compared to the overall market. A low beta denotes less volatility and a more stable stock price.</t>
  </si>
  <si>
    <t>3. Stable Stock Price: JSL's stock price has shown lesser volatility compared to the general market signifying a fairly stable performance. This is because of the strong fundamentals and conservative debt policies of the company.</t>
  </si>
  <si>
    <t>Renewable Energy: The company's utilization of 12% of renewable energy and competitiveness with the industry benchmark set by the above figures is a clear signal for a shift towards the use of sustainable energy sources.</t>
  </si>
  <si>
    <t>Water Recycling: This is a prime sample indicating 100 percent water recycling, and thus shows how firm JSL is for water conservation.</t>
  </si>
  <si>
    <t>Implications of Lower Volatility:</t>
  </si>
  <si>
    <t>Reduced Risk: As a generalism, low volatility is associated with low risky investments. So minor changes may be experienced in the investors' valuation of portfolios with JSL.</t>
  </si>
  <si>
    <t>Social:</t>
  </si>
  <si>
    <t>Predictability: A stable stock price makes its future movements easier to predict and therefore leads to less uncertainty, making investment decisions far more accurate.</t>
  </si>
  <si>
    <t>Community Investment: The community investment of ₹50 crore by JSL is impressive, however it is slightly lower compared to industry standards. Therefore, there is room for enhancement of its outreach.</t>
  </si>
  <si>
    <t>Investors' confidence: Reduced market volatility might increase hesitation among investors and boost brand confidence; therefore, attracting more investors, including more risk-averse ones.</t>
  </si>
  <si>
    <t>Possible Reasons for Lower Volatility of JSL:</t>
  </si>
  <si>
    <t>Governance:</t>
  </si>
  <si>
    <t>Sound Fundamentals: Because of their good financial performances, regular dividends, and solid balance sheets backing them, JSL is expected to have lower volatility.</t>
  </si>
  <si>
    <t>Independent Board: The company has 50% independent board membership, which is in line with industry norms as transparency and accountability.</t>
  </si>
  <si>
    <t>Diversified Income Sources: Diversified income base cushions against impacts of the economic downturn and other industry-specific issues, thus ensuring stability in share prices.</t>
  </si>
  <si>
    <t>Efficient Risk Management: Risk management practices like commodity hedging and foreign exchange risk management can offer JSL stable stock prices.</t>
  </si>
  <si>
    <t>Overall ESG Assessment</t>
  </si>
  <si>
    <t>The overall score of JSL in terms of ESG stands at 4.3 with a clear and strong indication for a firm place in sustainability. Particularly impressive is its ability to cut carbon emissions, use renewable energy, and practice water conservation, though there, it should improve on community investments.</t>
  </si>
  <si>
    <t>Of course, JSL volatility is lower than the market averages, but it is an advantage for an investor seeking stability and safety of investment; however, this should not apply</t>
  </si>
  <si>
    <t>Implications for Investors and Stakeholders</t>
  </si>
  <si>
    <t>Risk Management: Strong ESG performance minimizes several risks, such as regulatory, reputational, and financial risks.</t>
  </si>
  <si>
    <t>Attractiveness to Investors: Increasingly, investors with ESG concern are turning to consider investments in firms with strong sustainability practices.</t>
  </si>
  <si>
    <t>Sustainability: Strong ESG concentration contributes toward long-term sustainability and resilience.</t>
  </si>
  <si>
    <t>Final Report Card</t>
  </si>
  <si>
    <t>Question</t>
  </si>
  <si>
    <t>Does it fulfil the criteria</t>
  </si>
  <si>
    <t>Is the company capable of handling its financial obligations without facing difficulties?</t>
  </si>
  <si>
    <t>No</t>
  </si>
  <si>
    <t>Does the company consistently provide returns to its shareholders compared to its industry peers?</t>
  </si>
  <si>
    <t>Yes</t>
  </si>
  <si>
    <t>Does the company demonstrate stability in its stock price, showing lower volatility than the overall market?</t>
  </si>
  <si>
    <t>Does the company show promising signs of growth in revenue and earnings, indicating strong future potential?</t>
  </si>
  <si>
    <t>Does the company’s commitment to environmental and social initiatives positively impact
its long-term sustainability?</t>
  </si>
  <si>
    <t xml:space="preserve">Our Rationale behind the Grading: </t>
  </si>
  <si>
    <t xml:space="preserve">We have graded each question by assigning equal weightage to all relevant metrics, because determing different weight for each metric depending upon their contribution was a complex process. </t>
  </si>
  <si>
    <t xml:space="preserve">As, any error in doing so would have negatively impacted the grading. </t>
  </si>
  <si>
    <t>All industry benchmarks were calculated as the average metric of the top 5 performing companies in JSL's sector, which was the Large Steel Industry</t>
  </si>
  <si>
    <t>The five companies were : Tata Steel, JSW Steel, SAIL, Tube Investments, Shyam Metallics</t>
  </si>
  <si>
    <t>We have made comprehensive efforts to cover all metrics pertaining to a question, so that the final grade is as optimal as possible.</t>
  </si>
  <si>
    <t xml:space="preserve">Grading Scheme: </t>
  </si>
  <si>
    <r>
      <rPr>
        <rFont val="Arial"/>
        <color theme="1"/>
      </rPr>
      <t>&gt;</t>
    </r>
    <r>
      <rPr>
        <rFont val="Arial"/>
        <b/>
        <color theme="1"/>
      </rPr>
      <t>=4 : YES , else : NO</t>
    </r>
  </si>
</sst>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m/dd/yyyy"/>
    <numFmt numFmtId="166" formatCode="mmm d, yyyy"/>
    <numFmt numFmtId="167" formatCode="mmm dd, yyyy"/>
    <numFmt numFmtId="168" formatCode="mmmm d, yyyy"/>
    <numFmt numFmtId="169" formatCode="mmmm yyyy"/>
  </numFmts>
  <fonts count="30">
    <font>
      <sz val="10.0"/>
      <color rgb="FF000000"/>
      <name val="Arial"/>
      <scheme val="minor"/>
    </font>
    <font>
      <b/>
      <sz val="11.0"/>
      <color rgb="FF000000"/>
      <name val="&quot;Aptos Narrow&quot;"/>
    </font>
    <font>
      <b/>
      <color theme="1"/>
      <name val="Arial"/>
      <scheme val="minor"/>
    </font>
    <font>
      <color theme="1"/>
      <name val="Arial"/>
      <scheme val="minor"/>
    </font>
    <font>
      <u/>
      <color rgb="FF0000FF"/>
    </font>
    <font>
      <b/>
      <color theme="1"/>
      <name val="Arial"/>
    </font>
    <font>
      <color theme="1"/>
      <name val="Arial"/>
    </font>
    <font>
      <b/>
      <sz val="9.0"/>
      <color rgb="FF000000"/>
      <name val="Arial"/>
      <scheme val="minor"/>
    </font>
    <font>
      <b/>
      <sz val="11.0"/>
      <color theme="1"/>
      <name val="Arial"/>
    </font>
    <font/>
    <font>
      <sz val="11.0"/>
      <color rgb="FF000000"/>
      <name val="&quot;Aptos Narrow&quot;"/>
    </font>
    <font>
      <b/>
      <sz val="11.0"/>
      <color rgb="FF000000"/>
      <name val="Arial"/>
    </font>
    <font>
      <b/>
      <sz val="11.0"/>
      <color theme="1"/>
      <name val="Arial"/>
      <scheme val="minor"/>
    </font>
    <font>
      <sz val="11.0"/>
      <color theme="1"/>
      <name val="Arial"/>
      <scheme val="minor"/>
    </font>
    <font>
      <b/>
      <sz val="12.0"/>
      <color theme="1"/>
      <name val="Arial"/>
      <scheme val="minor"/>
    </font>
    <font>
      <b/>
      <sz val="11.0"/>
      <color rgb="FF1F1F1F"/>
      <name val="Arial"/>
    </font>
    <font>
      <b/>
      <sz val="13.0"/>
      <color theme="1"/>
      <name val="Arial"/>
      <scheme val="minor"/>
    </font>
    <font>
      <sz val="10.0"/>
      <color theme="1"/>
      <name val="Arial"/>
      <scheme val="minor"/>
    </font>
    <font>
      <b/>
      <sz val="11.0"/>
      <color rgb="FF333333"/>
      <name val="Latoregular"/>
    </font>
    <font>
      <b/>
      <sz val="11.0"/>
      <color rgb="FF232A31"/>
      <name val="&quot;GT America&quot;"/>
    </font>
    <font>
      <sz val="11.0"/>
      <color rgb="FF333333"/>
      <name val="Latoregular"/>
    </font>
    <font>
      <sz val="11.0"/>
      <color rgb="FF232A31"/>
      <name val="&quot;GT America&quot;"/>
    </font>
    <font>
      <b/>
      <sz val="14.0"/>
      <color theme="1"/>
      <name val="Arial"/>
      <scheme val="minor"/>
    </font>
    <font>
      <b/>
      <sz val="10.0"/>
      <color theme="1"/>
      <name val="Arial"/>
    </font>
    <font>
      <b/>
      <sz val="10.0"/>
      <color theme="1"/>
      <name val="Arial"/>
      <scheme val="minor"/>
    </font>
    <font>
      <b/>
      <color rgb="FF000000"/>
      <name val="Arial"/>
    </font>
    <font>
      <b/>
      <color rgb="FF232A31"/>
      <name val="Arial"/>
    </font>
    <font>
      <b/>
      <sz val="11.0"/>
      <color rgb="FF232A31"/>
      <name val="Arial"/>
    </font>
    <font>
      <b/>
      <sz val="11.0"/>
      <color rgb="FF232A31"/>
      <name val="GT America"/>
    </font>
    <font>
      <b/>
      <sz val="10.0"/>
      <color rgb="FF1F1F1F"/>
      <name val="Arial"/>
    </font>
  </fonts>
  <fills count="11">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FFFFFF"/>
        <bgColor rgb="FFFFFFFF"/>
      </patternFill>
    </fill>
    <fill>
      <patternFill patternType="solid">
        <fgColor rgb="FFF6F8F9"/>
        <bgColor rgb="FFF6F8F9"/>
      </patternFill>
    </fill>
    <fill>
      <patternFill patternType="solid">
        <fgColor rgb="FFF6F8FB"/>
        <bgColor rgb="FFF6F8FB"/>
      </patternFill>
    </fill>
    <fill>
      <patternFill patternType="solid">
        <fgColor rgb="FF93C47D"/>
        <bgColor rgb="FF93C47D"/>
      </patternFill>
    </fill>
    <fill>
      <patternFill patternType="solid">
        <fgColor rgb="FFE06666"/>
        <bgColor rgb="FFE06666"/>
      </patternFill>
    </fill>
    <fill>
      <patternFill patternType="solid">
        <fgColor rgb="FFD9D9D9"/>
        <bgColor rgb="FFD9D9D9"/>
      </patternFill>
    </fill>
    <fill>
      <patternFill patternType="solid">
        <fgColor rgb="FFB6D7A8"/>
        <bgColor rgb="FFB6D7A8"/>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xf>
    <xf borderId="0" fillId="2" fontId="2" numFmtId="0" xfId="0" applyFont="1"/>
    <xf borderId="0" fillId="2" fontId="3" numFmtId="0" xfId="0" applyFont="1"/>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horizontal="center" vertical="bottom"/>
    </xf>
    <xf borderId="0" fillId="0" fontId="5" numFmtId="0" xfId="0" applyAlignment="1" applyFont="1">
      <alignment horizontal="center" vertical="bottom"/>
    </xf>
    <xf borderId="0" fillId="0" fontId="5" numFmtId="0" xfId="0" applyAlignment="1" applyFont="1">
      <alignment horizontal="center" readingOrder="0" vertical="bottom"/>
    </xf>
    <xf borderId="0" fillId="0" fontId="2" numFmtId="0" xfId="0" applyAlignment="1" applyFont="1">
      <alignment horizontal="center" readingOrder="0"/>
    </xf>
    <xf borderId="0" fillId="2" fontId="2" numFmtId="0" xfId="0" applyAlignment="1" applyFont="1">
      <alignment horizontal="center" readingOrder="0"/>
    </xf>
    <xf borderId="0" fillId="0" fontId="6" numFmtId="164" xfId="0" applyAlignment="1" applyFont="1" applyNumberFormat="1">
      <alignment horizontal="center" vertical="bottom"/>
    </xf>
    <xf borderId="0" fillId="0" fontId="6" numFmtId="4" xfId="0" applyAlignment="1" applyFont="1" applyNumberFormat="1">
      <alignment horizontal="center" vertical="bottom"/>
    </xf>
    <xf borderId="0" fillId="0" fontId="6" numFmtId="0" xfId="0" applyAlignment="1" applyFont="1">
      <alignment horizontal="center" vertical="bottom"/>
    </xf>
    <xf borderId="0" fillId="0" fontId="6" numFmtId="10" xfId="0" applyAlignment="1" applyFont="1" applyNumberFormat="1">
      <alignment horizontal="center" vertical="bottom"/>
    </xf>
    <xf borderId="0" fillId="0" fontId="3" numFmtId="0" xfId="0" applyAlignment="1" applyFont="1">
      <alignment horizontal="center"/>
    </xf>
    <xf borderId="0" fillId="2" fontId="2" numFmtId="0" xfId="0" applyAlignment="1" applyFont="1">
      <alignment horizontal="center"/>
    </xf>
    <xf borderId="0" fillId="0" fontId="6" numFmtId="165" xfId="0" applyAlignment="1" applyFont="1" applyNumberFormat="1">
      <alignment horizontal="center" vertical="bottom"/>
    </xf>
    <xf borderId="0" fillId="0" fontId="6" numFmtId="0" xfId="0" applyAlignment="1" applyFont="1">
      <alignment vertical="bottom"/>
    </xf>
    <xf borderId="0" fillId="0" fontId="6" numFmtId="0" xfId="0" applyAlignment="1" applyFont="1">
      <alignment horizontal="center" readingOrder="0" vertical="bottom"/>
    </xf>
    <xf borderId="0" fillId="0" fontId="6" numFmtId="164" xfId="0" applyAlignment="1" applyFont="1" applyNumberFormat="1">
      <alignment vertical="bottom"/>
    </xf>
    <xf borderId="0" fillId="0" fontId="6" numFmtId="4" xfId="0" applyAlignment="1" applyFont="1" applyNumberFormat="1">
      <alignment vertical="bottom"/>
    </xf>
    <xf borderId="0" fillId="0" fontId="6" numFmtId="4" xfId="0" applyAlignment="1" applyFont="1" applyNumberFormat="1">
      <alignment horizontal="right" vertical="bottom"/>
    </xf>
    <xf borderId="0" fillId="0" fontId="6" numFmtId="10" xfId="0" applyAlignment="1" applyFont="1" applyNumberFormat="1">
      <alignment horizontal="right" vertical="bottom"/>
    </xf>
    <xf borderId="0" fillId="0" fontId="6" numFmtId="164" xfId="0" applyAlignment="1" applyFont="1" applyNumberFormat="1">
      <alignment horizontal="right" vertical="bottom"/>
    </xf>
    <xf borderId="0" fillId="0" fontId="2" numFmtId="0" xfId="0" applyAlignment="1" applyFont="1">
      <alignment horizontal="center"/>
    </xf>
    <xf borderId="0" fillId="0" fontId="2" numFmtId="0" xfId="0" applyAlignment="1" applyFont="1">
      <alignment horizontal="center"/>
    </xf>
    <xf borderId="0" fillId="0" fontId="2" numFmtId="0" xfId="0" applyFont="1"/>
    <xf borderId="0" fillId="0" fontId="3" numFmtId="164" xfId="0" applyAlignment="1" applyFont="1" applyNumberFormat="1">
      <alignment horizontal="center"/>
    </xf>
    <xf borderId="0" fillId="0" fontId="3" numFmtId="10" xfId="0" applyAlignment="1" applyFont="1" applyNumberFormat="1">
      <alignment horizontal="center"/>
    </xf>
    <xf borderId="0" fillId="0" fontId="3" numFmtId="165" xfId="0" applyAlignment="1" applyFont="1" applyNumberFormat="1">
      <alignment horizontal="center"/>
    </xf>
    <xf borderId="0" fillId="2" fontId="7" numFmtId="0" xfId="0" applyFont="1"/>
    <xf borderId="0" fillId="3" fontId="8" numFmtId="0" xfId="0" applyAlignment="1" applyFill="1" applyFont="1">
      <alignment horizontal="center" shrinkToFit="0" vertical="bottom" wrapText="1"/>
    </xf>
    <xf borderId="1" fillId="3" fontId="8" numFmtId="0" xfId="0" applyAlignment="1" applyBorder="1" applyFont="1">
      <alignment horizontal="center" shrinkToFit="0" vertical="bottom" wrapText="1"/>
    </xf>
    <xf borderId="2" fillId="0" fontId="9" numFmtId="0" xfId="0" applyBorder="1" applyFont="1"/>
    <xf borderId="0" fillId="3" fontId="8" numFmtId="0" xfId="0" applyAlignment="1" applyFont="1">
      <alignment horizontal="center" shrinkToFit="0" vertical="bottom" wrapText="0"/>
    </xf>
    <xf borderId="3" fillId="3" fontId="8" numFmtId="0" xfId="0" applyAlignment="1" applyBorder="1" applyFont="1">
      <alignment horizontal="center" shrinkToFit="0" vertical="bottom" wrapText="0"/>
    </xf>
    <xf borderId="0" fillId="0" fontId="5" numFmtId="0" xfId="0" applyAlignment="1" applyFont="1">
      <alignment horizontal="center" readingOrder="0" shrinkToFit="0" vertical="bottom" wrapText="0"/>
    </xf>
    <xf borderId="3" fillId="0" fontId="5" numFmtId="0" xfId="0" applyAlignment="1" applyBorder="1" applyFont="1">
      <alignment horizontal="center" readingOrder="0" shrinkToFit="0" vertical="bottom" wrapText="0"/>
    </xf>
    <xf borderId="0" fillId="4" fontId="5" numFmtId="0" xfId="0" applyAlignment="1" applyFill="1" applyFont="1">
      <alignment horizontal="center" shrinkToFit="0" vertical="bottom" wrapText="0"/>
    </xf>
    <xf borderId="3" fillId="4" fontId="5" numFmtId="0" xfId="0" applyAlignment="1" applyBorder="1" applyFont="1">
      <alignment horizontal="center" shrinkToFit="0" vertical="bottom" wrapText="0"/>
    </xf>
    <xf borderId="3" fillId="4" fontId="5" numFmtId="0" xfId="0" applyAlignment="1" applyBorder="1" applyFont="1">
      <alignment horizontal="center" vertical="bottom"/>
    </xf>
    <xf borderId="0" fillId="5" fontId="5" numFmtId="0" xfId="0" applyAlignment="1" applyFill="1" applyFont="1">
      <alignment horizontal="center" shrinkToFit="0" vertical="bottom" wrapText="0"/>
    </xf>
    <xf borderId="3" fillId="5" fontId="5" numFmtId="0" xfId="0" applyAlignment="1" applyBorder="1" applyFont="1">
      <alignment horizontal="center" shrinkToFit="0" vertical="bottom" wrapText="0"/>
    </xf>
    <xf borderId="3" fillId="5" fontId="5" numFmtId="0" xfId="0" applyAlignment="1" applyBorder="1" applyFont="1">
      <alignment horizontal="center" vertical="bottom"/>
    </xf>
    <xf borderId="0" fillId="0" fontId="3" numFmtId="0" xfId="0" applyAlignment="1" applyFont="1">
      <alignment readingOrder="0"/>
    </xf>
    <xf borderId="0" fillId="0" fontId="3" numFmtId="0" xfId="0" applyAlignment="1" applyFont="1">
      <alignment horizontal="center" readingOrder="0"/>
    </xf>
    <xf borderId="0" fillId="0" fontId="3" numFmtId="4" xfId="0" applyFont="1" applyNumberFormat="1"/>
    <xf borderId="0" fillId="0" fontId="2" numFmtId="0" xfId="0" applyAlignment="1" applyFont="1">
      <alignment readingOrder="0" shrinkToFit="0" wrapText="1"/>
    </xf>
    <xf borderId="0" fillId="2" fontId="2" numFmtId="0" xfId="0" applyAlignment="1" applyFont="1">
      <alignment readingOrder="0" shrinkToFit="0" wrapText="1"/>
    </xf>
    <xf borderId="0" fillId="0" fontId="1" numFmtId="0" xfId="0" applyAlignment="1" applyFont="1">
      <alignment horizontal="center" readingOrder="0" shrinkToFit="0" vertical="bottom" wrapText="0"/>
    </xf>
    <xf borderId="0" fillId="0" fontId="1" numFmtId="166" xfId="0" applyAlignment="1" applyFont="1" applyNumberFormat="1">
      <alignment horizontal="center" readingOrder="0" shrinkToFit="0" vertical="bottom" wrapText="0"/>
    </xf>
    <xf borderId="0" fillId="0" fontId="1" numFmtId="167" xfId="0" applyAlignment="1" applyFont="1" applyNumberFormat="1">
      <alignment horizontal="center" readingOrder="0" shrinkToFit="0" vertical="bottom" wrapText="0"/>
    </xf>
    <xf borderId="0" fillId="0" fontId="1" numFmtId="10" xfId="0" applyAlignment="1" applyFont="1" applyNumberFormat="1">
      <alignment horizontal="center" readingOrder="0" shrinkToFit="0" vertical="bottom" wrapText="0"/>
    </xf>
    <xf borderId="0" fillId="0" fontId="2" numFmtId="10" xfId="0" applyAlignment="1" applyFont="1" applyNumberFormat="1">
      <alignment horizontal="center" readingOrder="0"/>
    </xf>
    <xf borderId="0" fillId="0" fontId="2" numFmtId="10" xfId="0" applyAlignment="1" applyFont="1" applyNumberFormat="1">
      <alignment horizontal="center"/>
    </xf>
    <xf borderId="0" fillId="0" fontId="2" numFmtId="9" xfId="0" applyAlignment="1" applyFont="1" applyNumberFormat="1">
      <alignment horizontal="center"/>
    </xf>
    <xf borderId="0" fillId="2" fontId="2" numFmtId="10" xfId="0" applyAlignment="1" applyFont="1" applyNumberFormat="1">
      <alignment horizontal="center" readingOrder="0"/>
    </xf>
    <xf borderId="0" fillId="0" fontId="1" numFmtId="168" xfId="0" applyAlignment="1" applyFont="1" applyNumberFormat="1">
      <alignment horizontal="center" readingOrder="0" shrinkToFit="0" vertical="bottom" wrapText="0"/>
    </xf>
    <xf borderId="0" fillId="0" fontId="1" numFmtId="166" xfId="0" applyAlignment="1" applyFont="1" applyNumberFormat="1">
      <alignment readingOrder="0" shrinkToFit="0" vertical="bottom" wrapText="0"/>
    </xf>
    <xf borderId="0" fillId="0" fontId="1" numFmtId="0" xfId="0" applyAlignment="1" applyFont="1">
      <alignment horizontal="right" readingOrder="0" shrinkToFit="0" vertical="bottom" wrapText="0"/>
    </xf>
    <xf borderId="0" fillId="0" fontId="1" numFmtId="10" xfId="0" applyAlignment="1" applyFont="1" applyNumberFormat="1">
      <alignment horizontal="right" readingOrder="0" shrinkToFit="0" vertical="bottom" wrapText="0"/>
    </xf>
    <xf borderId="0" fillId="0" fontId="10" numFmtId="167" xfId="0" applyAlignment="1" applyFont="1" applyNumberFormat="1">
      <alignment readingOrder="0" shrinkToFit="0" vertical="bottom" wrapText="0"/>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0" numFmtId="166" xfId="0" applyAlignment="1" applyFont="1" applyNumberFormat="1">
      <alignment readingOrder="0" shrinkToFit="0" vertical="bottom" wrapText="0"/>
    </xf>
    <xf borderId="0" fillId="0" fontId="10" numFmtId="10" xfId="0" applyAlignment="1" applyFont="1" applyNumberFormat="1">
      <alignment horizontal="right" readingOrder="0" shrinkToFit="0" vertical="bottom" wrapText="0"/>
    </xf>
    <xf borderId="0" fillId="0" fontId="11" numFmtId="0" xfId="0" applyAlignment="1" applyFont="1">
      <alignment readingOrder="0" shrinkToFit="0" vertical="bottom" wrapText="0"/>
    </xf>
    <xf borderId="0" fillId="0" fontId="1" numFmtId="0" xfId="0" applyAlignment="1" applyFont="1">
      <alignment shrinkToFit="0" vertical="bottom" wrapText="0"/>
    </xf>
    <xf borderId="0" fillId="0" fontId="12" numFmtId="0" xfId="0" applyFont="1"/>
    <xf borderId="0" fillId="0" fontId="12" numFmtId="0" xfId="0" applyAlignment="1" applyFont="1">
      <alignment readingOrder="0"/>
    </xf>
    <xf borderId="0" fillId="0" fontId="1" numFmtId="167" xfId="0" applyAlignment="1" applyFont="1" applyNumberFormat="1">
      <alignment readingOrder="0" shrinkToFit="0" vertical="bottom" wrapText="0"/>
    </xf>
    <xf borderId="0" fillId="0" fontId="3" numFmtId="0" xfId="0" applyFont="1"/>
    <xf borderId="0" fillId="2" fontId="12" numFmtId="0" xfId="0" applyAlignment="1" applyFont="1">
      <alignment readingOrder="0"/>
    </xf>
    <xf borderId="0" fillId="2" fontId="12" numFmtId="0" xfId="0" applyFont="1"/>
    <xf borderId="0" fillId="0" fontId="13" numFmtId="0" xfId="0" applyFont="1"/>
    <xf borderId="0" fillId="0" fontId="2" numFmtId="3" xfId="0" applyAlignment="1" applyFont="1" applyNumberFormat="1">
      <alignment horizontal="center" readingOrder="0"/>
    </xf>
    <xf borderId="0" fillId="0" fontId="3" numFmtId="3" xfId="0" applyAlignment="1" applyFont="1" applyNumberFormat="1">
      <alignment horizontal="center" readingOrder="0"/>
    </xf>
    <xf borderId="0" fillId="0" fontId="14" numFmtId="0" xfId="0" applyAlignment="1" applyFont="1">
      <alignment readingOrder="0"/>
    </xf>
    <xf borderId="0" fillId="4" fontId="15" numFmtId="0" xfId="0" applyAlignment="1" applyFont="1">
      <alignment readingOrder="0"/>
    </xf>
    <xf borderId="0" fillId="0" fontId="12" numFmtId="0" xfId="0" applyAlignment="1" applyFont="1">
      <alignment horizontal="center"/>
    </xf>
    <xf borderId="0" fillId="0" fontId="13" numFmtId="0" xfId="0" applyAlignment="1" applyFont="1">
      <alignment horizontal="center"/>
    </xf>
    <xf borderId="0" fillId="2" fontId="12" numFmtId="0" xfId="0" applyAlignment="1" applyFont="1">
      <alignment horizontal="left" readingOrder="0"/>
    </xf>
    <xf borderId="0" fillId="2" fontId="13" numFmtId="3" xfId="0" applyAlignment="1" applyFont="1" applyNumberFormat="1">
      <alignment horizontal="center" readingOrder="0"/>
    </xf>
    <xf borderId="0" fillId="2" fontId="13" numFmtId="0" xfId="0" applyAlignment="1" applyFont="1">
      <alignment horizontal="center" readingOrder="0"/>
    </xf>
    <xf borderId="0" fillId="2" fontId="13" numFmtId="0" xfId="0" applyAlignment="1" applyFont="1">
      <alignment horizontal="center"/>
    </xf>
    <xf borderId="0" fillId="0" fontId="12" numFmtId="3" xfId="0" applyAlignment="1" applyFont="1" applyNumberFormat="1">
      <alignment horizontal="center" readingOrder="0"/>
    </xf>
    <xf borderId="0" fillId="0" fontId="12" numFmtId="0" xfId="0" applyAlignment="1" applyFont="1">
      <alignment horizontal="center" readingOrder="0"/>
    </xf>
    <xf borderId="0" fillId="2" fontId="12" numFmtId="0" xfId="0" applyAlignment="1" applyFont="1">
      <alignment horizontal="center"/>
    </xf>
    <xf borderId="0" fillId="2" fontId="3" numFmtId="0" xfId="0" applyAlignment="1" applyFont="1">
      <alignment horizontal="center"/>
    </xf>
    <xf borderId="3" fillId="0" fontId="2" numFmtId="0" xfId="0" applyAlignment="1" applyBorder="1" applyFont="1">
      <alignment horizontal="center"/>
    </xf>
    <xf borderId="3" fillId="0" fontId="2" numFmtId="0" xfId="0" applyAlignment="1" applyBorder="1" applyFont="1">
      <alignment horizontal="center" readingOrder="0"/>
    </xf>
    <xf borderId="0" fillId="0" fontId="16" numFmtId="0" xfId="0" applyAlignment="1" applyFont="1">
      <alignment readingOrder="0" shrinkToFit="0" wrapText="1"/>
    </xf>
    <xf borderId="0" fillId="0" fontId="12" numFmtId="0" xfId="0" applyAlignment="1" applyFont="1">
      <alignment horizontal="center" shrinkToFit="0" wrapText="1"/>
    </xf>
    <xf borderId="0" fillId="0" fontId="12" numFmtId="0" xfId="0" applyAlignment="1" applyFont="1">
      <alignment readingOrder="0" shrinkToFit="0" wrapText="1"/>
    </xf>
    <xf borderId="0" fillId="0" fontId="12" numFmtId="0" xfId="0" applyAlignment="1" applyFont="1">
      <alignment horizontal="center" readingOrder="0" shrinkToFit="0" wrapText="1"/>
    </xf>
    <xf borderId="3" fillId="0" fontId="2" numFmtId="10" xfId="0" applyAlignment="1" applyBorder="1" applyFont="1" applyNumberFormat="1">
      <alignment horizontal="center" readingOrder="0"/>
    </xf>
    <xf borderId="0" fillId="0" fontId="3" numFmtId="0" xfId="0" applyAlignment="1" applyFont="1">
      <alignment horizontal="center" shrinkToFit="0" wrapText="1"/>
    </xf>
    <xf borderId="0" fillId="0" fontId="17" numFmtId="0" xfId="0" applyAlignment="1" applyFont="1">
      <alignment horizontal="center"/>
    </xf>
    <xf borderId="0" fillId="4" fontId="13" numFmtId="0" xfId="0" applyAlignment="1" applyFont="1">
      <alignment horizontal="center"/>
    </xf>
    <xf borderId="0" fillId="4" fontId="12" numFmtId="0" xfId="0" applyAlignment="1" applyFont="1">
      <alignment readingOrder="0"/>
    </xf>
    <xf borderId="0" fillId="4" fontId="8" numFmtId="0" xfId="0" applyAlignment="1" applyFont="1">
      <alignment horizontal="left" vertical="bottom"/>
    </xf>
    <xf borderId="0" fillId="4" fontId="8" numFmtId="0" xfId="0" applyAlignment="1" applyFont="1">
      <alignment horizontal="left" vertical="bottom"/>
    </xf>
    <xf borderId="0" fillId="4" fontId="3" numFmtId="0" xfId="0" applyAlignment="1" applyFont="1">
      <alignment horizontal="center"/>
    </xf>
    <xf borderId="0" fillId="0" fontId="2" numFmtId="169" xfId="0" applyAlignment="1" applyFont="1" applyNumberFormat="1">
      <alignment horizontal="center" readingOrder="0"/>
    </xf>
    <xf borderId="0" fillId="0" fontId="2" numFmtId="4" xfId="0" applyAlignment="1" applyFont="1" applyNumberFormat="1">
      <alignment horizontal="center" readingOrder="0"/>
    </xf>
    <xf borderId="0" fillId="0" fontId="2" numFmtId="4" xfId="0" applyAlignment="1" applyFont="1" applyNumberFormat="1">
      <alignment horizontal="center"/>
    </xf>
    <xf borderId="0" fillId="6" fontId="18" numFmtId="4" xfId="0" applyAlignment="1" applyFill="1" applyFont="1" applyNumberFormat="1">
      <alignment horizontal="center" readingOrder="0"/>
    </xf>
    <xf borderId="0" fillId="0" fontId="19" numFmtId="3" xfId="0" applyAlignment="1" applyFont="1" applyNumberFormat="1">
      <alignment horizontal="center" readingOrder="0" shrinkToFit="0" wrapText="0"/>
    </xf>
    <xf borderId="0" fillId="0" fontId="3" numFmtId="169" xfId="0" applyAlignment="1" applyFont="1" applyNumberFormat="1">
      <alignment horizontal="center" readingOrder="0"/>
    </xf>
    <xf borderId="0" fillId="0" fontId="3" numFmtId="4" xfId="0" applyAlignment="1" applyFont="1" applyNumberFormat="1">
      <alignment horizontal="center" readingOrder="0"/>
    </xf>
    <xf borderId="0" fillId="6" fontId="20" numFmtId="4" xfId="0" applyAlignment="1" applyFont="1" applyNumberFormat="1">
      <alignment horizontal="center" readingOrder="0"/>
    </xf>
    <xf borderId="0" fillId="0" fontId="21" numFmtId="3" xfId="0" applyAlignment="1" applyFont="1" applyNumberFormat="1">
      <alignment horizontal="center" readingOrder="0" shrinkToFit="0" wrapText="0"/>
    </xf>
    <xf borderId="0" fillId="0" fontId="22" numFmtId="0" xfId="0" applyAlignment="1" applyFont="1">
      <alignment readingOrder="0"/>
    </xf>
    <xf borderId="0" fillId="0" fontId="22" numFmtId="0" xfId="0" applyFont="1"/>
    <xf borderId="0" fillId="0" fontId="3" numFmtId="0" xfId="0" applyAlignment="1" applyFont="1">
      <alignment shrinkToFit="0" wrapText="1"/>
    </xf>
    <xf borderId="0" fillId="0" fontId="6" numFmtId="0" xfId="0" applyAlignment="1" applyFont="1">
      <alignment vertical="bottom"/>
    </xf>
    <xf borderId="0" fillId="0" fontId="8" numFmtId="0" xfId="0" applyAlignment="1" applyFont="1">
      <alignment readingOrder="0" vertical="bottom"/>
    </xf>
    <xf borderId="0" fillId="0" fontId="5" numFmtId="0" xfId="0" applyAlignment="1" applyFont="1">
      <alignment readingOrder="0"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1"/>
    </xf>
    <xf borderId="0" fillId="0" fontId="8" numFmtId="0" xfId="0" applyAlignment="1" applyFont="1">
      <alignment readingOrder="0" shrinkToFit="0" vertical="bottom" wrapText="1"/>
    </xf>
    <xf borderId="0" fillId="0" fontId="23" numFmtId="0" xfId="0" applyAlignment="1" applyFont="1">
      <alignment readingOrder="0" shrinkToFit="0" vertical="bottom" wrapText="1"/>
    </xf>
    <xf borderId="0" fillId="0" fontId="2" numFmtId="0" xfId="0" applyAlignment="1" applyFont="1">
      <alignment shrinkToFit="0" wrapText="1"/>
    </xf>
    <xf borderId="0" fillId="0" fontId="5" numFmtId="0" xfId="0" applyAlignment="1" applyFont="1">
      <alignment shrinkToFit="0" vertical="bottom" wrapText="1"/>
    </xf>
    <xf borderId="0" fillId="2" fontId="24" numFmtId="0" xfId="0" applyAlignment="1" applyFont="1">
      <alignment readingOrder="0" shrinkToFit="0" wrapText="1"/>
    </xf>
    <xf borderId="0" fillId="0" fontId="24" numFmtId="0" xfId="0" applyAlignment="1" applyFont="1">
      <alignment readingOrder="0" shrinkToFit="0" wrapText="1"/>
    </xf>
    <xf borderId="0" fillId="0" fontId="17" numFmtId="0" xfId="0" applyAlignment="1" applyFont="1">
      <alignment shrinkToFit="0" wrapText="1"/>
    </xf>
    <xf borderId="0" fillId="0" fontId="24" numFmtId="0" xfId="0" applyAlignment="1" applyFont="1">
      <alignment shrinkToFit="0" wrapText="1"/>
    </xf>
    <xf borderId="0" fillId="4" fontId="25" numFmtId="0" xfId="0" applyAlignment="1" applyFont="1">
      <alignment horizontal="left" readingOrder="0" shrinkToFit="0" wrapText="1"/>
    </xf>
    <xf borderId="0" fillId="4" fontId="24" numFmtId="0" xfId="0" applyAlignment="1" applyFont="1">
      <alignment readingOrder="0" shrinkToFit="0" wrapText="1"/>
    </xf>
    <xf borderId="1" fillId="0" fontId="8" numFmtId="0" xfId="0" applyAlignment="1" applyBorder="1" applyFont="1">
      <alignment horizontal="center" readingOrder="0" vertical="bottom"/>
    </xf>
    <xf borderId="4" fillId="0" fontId="9" numFmtId="0" xfId="0" applyBorder="1" applyFont="1"/>
    <xf borderId="1" fillId="0" fontId="5" numFmtId="0" xfId="0" applyAlignment="1" applyBorder="1" applyFont="1">
      <alignment horizontal="center" vertical="bottom"/>
    </xf>
    <xf borderId="3" fillId="0" fontId="5" numFmtId="0" xfId="0" applyAlignment="1" applyBorder="1" applyFont="1">
      <alignment horizontal="center" vertical="bottom"/>
    </xf>
    <xf borderId="3" fillId="0" fontId="5" numFmtId="0" xfId="0" applyAlignment="1" applyBorder="1" applyFont="1">
      <alignment vertical="bottom"/>
    </xf>
    <xf borderId="3" fillId="0" fontId="5" numFmtId="0" xfId="0" applyAlignment="1" applyBorder="1" applyFont="1">
      <alignment horizontal="center" vertical="bottom"/>
    </xf>
    <xf borderId="0" fillId="0" fontId="5" numFmtId="0" xfId="0" applyAlignment="1" applyFont="1">
      <alignment vertical="bottom"/>
    </xf>
    <xf borderId="3" fillId="0" fontId="5" numFmtId="0" xfId="0" applyAlignment="1" applyBorder="1" applyFont="1">
      <alignment vertical="bottom"/>
    </xf>
    <xf borderId="3" fillId="0" fontId="5" numFmtId="3" xfId="0" applyAlignment="1" applyBorder="1" applyFont="1" applyNumberFormat="1">
      <alignment horizontal="right" vertical="bottom"/>
    </xf>
    <xf borderId="0" fillId="4" fontId="26" numFmtId="0" xfId="0" applyAlignment="1" applyFont="1">
      <alignment horizontal="left" readingOrder="0"/>
    </xf>
    <xf borderId="3" fillId="0" fontId="5" numFmtId="0" xfId="0" applyAlignment="1" applyBorder="1" applyFont="1">
      <alignment horizontal="right" vertical="bottom"/>
    </xf>
    <xf borderId="3" fillId="0" fontId="26" numFmtId="4" xfId="0" applyAlignment="1" applyBorder="1" applyFont="1" applyNumberFormat="1">
      <alignment vertical="bottom"/>
    </xf>
    <xf borderId="3" fillId="0" fontId="27" numFmtId="4" xfId="0" applyAlignment="1" applyBorder="1" applyFont="1" applyNumberFormat="1">
      <alignment horizontal="right" vertical="bottom"/>
    </xf>
    <xf borderId="3" fillId="0" fontId="5" numFmtId="4" xfId="0" applyAlignment="1" applyBorder="1" applyFont="1" applyNumberFormat="1">
      <alignment horizontal="right" vertical="bottom"/>
    </xf>
    <xf borderId="0" fillId="0" fontId="5" numFmtId="0" xfId="0" applyAlignment="1" applyFont="1">
      <alignment vertical="bottom"/>
    </xf>
    <xf borderId="3" fillId="0" fontId="26" numFmtId="0" xfId="0" applyAlignment="1" applyBorder="1" applyFont="1">
      <alignment vertical="bottom"/>
    </xf>
    <xf borderId="3" fillId="0" fontId="28" numFmtId="0" xfId="0" applyAlignment="1" applyBorder="1" applyFont="1">
      <alignment horizontal="right" vertical="bottom"/>
    </xf>
    <xf borderId="3" fillId="0" fontId="5" numFmtId="0" xfId="0" applyAlignment="1" applyBorder="1" applyFont="1">
      <alignment horizontal="right" vertical="bottom"/>
    </xf>
    <xf borderId="0" fillId="4" fontId="2" numFmtId="0" xfId="0" applyAlignment="1" applyFont="1">
      <alignment readingOrder="0"/>
    </xf>
    <xf borderId="1" fillId="0" fontId="5" numFmtId="0" xfId="0" applyAlignment="1" applyBorder="1" applyFont="1">
      <alignment horizontal="center" vertical="bottom"/>
    </xf>
    <xf borderId="1" fillId="0" fontId="5" numFmtId="0" xfId="0" applyAlignment="1" applyBorder="1" applyFont="1">
      <alignment vertical="bottom"/>
    </xf>
    <xf borderId="3" fillId="7" fontId="5" numFmtId="0" xfId="0" applyAlignment="1" applyBorder="1" applyFill="1" applyFont="1">
      <alignment horizontal="right" vertical="bottom"/>
    </xf>
    <xf borderId="3" fillId="4" fontId="26" numFmtId="0" xfId="0" applyAlignment="1" applyBorder="1" applyFont="1">
      <alignment vertical="bottom"/>
    </xf>
    <xf borderId="3" fillId="8" fontId="5" numFmtId="0" xfId="0" applyAlignment="1" applyBorder="1" applyFill="1" applyFont="1">
      <alignment horizontal="right" vertical="bottom"/>
    </xf>
    <xf borderId="1" fillId="0" fontId="2" numFmtId="0" xfId="0" applyAlignment="1" applyBorder="1" applyFont="1">
      <alignment horizontal="center" readingOrder="0"/>
    </xf>
    <xf borderId="3" fillId="0" fontId="2" numFmtId="0" xfId="0" applyAlignment="1" applyBorder="1" applyFont="1">
      <alignment readingOrder="0"/>
    </xf>
    <xf borderId="3" fillId="4" fontId="26" numFmtId="0" xfId="0" applyAlignment="1" applyBorder="1" applyFont="1">
      <alignment horizontal="left" readingOrder="0"/>
    </xf>
    <xf borderId="3" fillId="0" fontId="2" numFmtId="0" xfId="0" applyBorder="1" applyFont="1"/>
    <xf borderId="3" fillId="9" fontId="2" numFmtId="0" xfId="0" applyAlignment="1" applyBorder="1" applyFill="1" applyFont="1">
      <alignment readingOrder="0"/>
    </xf>
    <xf borderId="1" fillId="0" fontId="2" numFmtId="0" xfId="0" applyAlignment="1" applyBorder="1" applyFont="1">
      <alignment readingOrder="0"/>
    </xf>
    <xf borderId="3" fillId="8" fontId="2" numFmtId="0" xfId="0" applyAlignment="1" applyBorder="1" applyFont="1">
      <alignment readingOrder="0"/>
    </xf>
    <xf borderId="3" fillId="7" fontId="2" numFmtId="0" xfId="0" applyAlignment="1" applyBorder="1" applyFont="1">
      <alignment readingOrder="0"/>
    </xf>
    <xf borderId="5" fillId="0" fontId="2" numFmtId="0" xfId="0" applyBorder="1" applyFont="1"/>
    <xf borderId="3" fillId="0" fontId="2" numFmtId="10" xfId="0" applyBorder="1" applyFont="1" applyNumberFormat="1"/>
    <xf borderId="3" fillId="0" fontId="5" numFmtId="9" xfId="0" applyAlignment="1" applyBorder="1" applyFont="1" applyNumberFormat="1">
      <alignment vertical="bottom"/>
    </xf>
    <xf borderId="3" fillId="0" fontId="2" numFmtId="3" xfId="0" applyAlignment="1" applyBorder="1" applyFont="1" applyNumberFormat="1">
      <alignment readingOrder="0"/>
    </xf>
    <xf borderId="3" fillId="0" fontId="5" numFmtId="9" xfId="0" applyAlignment="1" applyBorder="1" applyFont="1" applyNumberFormat="1">
      <alignment horizontal="right" vertical="bottom"/>
    </xf>
    <xf borderId="1" fillId="0" fontId="24" numFmtId="0" xfId="0" applyAlignment="1" applyBorder="1" applyFont="1">
      <alignment horizontal="center" readingOrder="0"/>
    </xf>
    <xf borderId="3" fillId="10" fontId="2" numFmtId="0" xfId="0" applyAlignment="1" applyBorder="1" applyFill="1" applyFont="1">
      <alignment readingOrder="0"/>
    </xf>
    <xf borderId="3" fillId="0" fontId="2" numFmtId="10" xfId="0" applyAlignment="1" applyBorder="1" applyFont="1" applyNumberFormat="1">
      <alignment readingOrder="0"/>
    </xf>
    <xf borderId="1" fillId="0" fontId="5" numFmtId="0" xfId="0" applyAlignment="1" applyBorder="1" applyFont="1">
      <alignment horizontal="center" readingOrder="0" vertical="bottom"/>
    </xf>
    <xf borderId="3" fillId="0" fontId="2" numFmtId="0" xfId="0" applyAlignment="1" applyBorder="1" applyFont="1">
      <alignment horizontal="right" readingOrder="0"/>
    </xf>
    <xf borderId="3" fillId="0" fontId="5" numFmtId="0" xfId="0" applyAlignment="1" applyBorder="1" applyFont="1">
      <alignment readingOrder="0" vertical="bottom"/>
    </xf>
    <xf borderId="3" fillId="7" fontId="5" numFmtId="0" xfId="0" applyAlignment="1" applyBorder="1" applyFont="1">
      <alignment horizontal="right" readingOrder="0" vertical="bottom"/>
    </xf>
    <xf borderId="3" fillId="9" fontId="5" numFmtId="0" xfId="0" applyAlignment="1" applyBorder="1" applyFont="1">
      <alignment horizontal="right" readingOrder="0" vertical="bottom"/>
    </xf>
    <xf borderId="3" fillId="0" fontId="5" numFmtId="0" xfId="0" applyAlignment="1" applyBorder="1" applyFont="1">
      <alignment readingOrder="0" shrinkToFit="0" vertical="bottom" wrapText="0"/>
    </xf>
    <xf borderId="0" fillId="0" fontId="3" numFmtId="0" xfId="0" applyAlignment="1" applyFont="1">
      <alignment readingOrder="0" shrinkToFit="0" wrapText="1"/>
    </xf>
    <xf borderId="0" fillId="4" fontId="29" numFmtId="0" xfId="0" applyAlignment="1" applyFont="1">
      <alignment readingOrder="0"/>
    </xf>
    <xf borderId="3" fillId="0" fontId="2" numFmtId="0" xfId="0" applyAlignment="1" applyBorder="1" applyFont="1">
      <alignment readingOrder="0" shrinkToFit="0" wrapText="1"/>
    </xf>
    <xf borderId="3" fillId="8" fontId="2" numFmtId="0" xfId="0" applyAlignment="1" applyBorder="1" applyFont="1">
      <alignment horizontal="center" readingOrder="0"/>
    </xf>
    <xf borderId="3" fillId="7" fontId="2" numFmtId="0" xfId="0" applyAlignment="1" applyBorder="1" applyFont="1">
      <alignment horizontal="center" readingOrder="0"/>
    </xf>
    <xf borderId="0" fillId="4" fontId="3" numFmtId="0" xfId="0" applyFont="1"/>
    <xf borderId="0" fillId="4" fontId="2" numFmtId="0" xfId="0" applyFont="1"/>
    <xf borderId="0" fillId="2" fontId="3" numFmtId="0" xfId="0" applyAlignment="1" applyFont="1">
      <alignment readingOrder="0"/>
    </xf>
  </cellXfs>
  <cellStyles count="1">
    <cellStyle xfId="0" name="Normal" builtinId="0"/>
  </cellStyles>
  <dxfs count="4">
    <dxf>
      <font/>
      <fill>
        <patternFill patternType="solid">
          <fgColor rgb="FFE06666"/>
          <bgColor rgb="FFE06666"/>
        </patternFill>
      </fill>
      <border/>
    </dxf>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CAPM-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Daily Returns vs. Date</a:t>
            </a:r>
          </a:p>
        </c:rich>
      </c:tx>
      <c:overlay val="0"/>
    </c:title>
    <c:plotArea>
      <c:layout/>
      <c:lineChart>
        <c:varyColors val="0"/>
        <c:ser>
          <c:idx val="0"/>
          <c:order val="0"/>
          <c:tx>
            <c:strRef>
              <c:f>'Nifty 50'!$H$1</c:f>
            </c:strRef>
          </c:tx>
          <c:spPr>
            <a:ln cmpd="sng">
              <a:solidFill>
                <a:srgbClr val="4285F4"/>
              </a:solidFill>
            </a:ln>
          </c:spPr>
          <c:marker>
            <c:symbol val="none"/>
          </c:marker>
          <c:cat>
            <c:strRef>
              <c:f>'Nifty 50'!$A$2:$A$1254</c:f>
            </c:strRef>
          </c:cat>
          <c:val>
            <c:numRef>
              <c:f>'Nifty 50'!$H$2:$H$1254</c:f>
              <c:numCache/>
            </c:numRef>
          </c:val>
          <c:smooth val="0"/>
        </c:ser>
        <c:axId val="389632927"/>
        <c:axId val="2074339170"/>
      </c:lineChart>
      <c:catAx>
        <c:axId val="3896329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74339170"/>
      </c:catAx>
      <c:valAx>
        <c:axId val="2074339170"/>
        <c:scaling>
          <c:orientation val="minMax"/>
          <c:max val="0.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Daily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963292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Daily Returns vs. Date</a:t>
            </a:r>
          </a:p>
        </c:rich>
      </c:tx>
      <c:overlay val="0"/>
    </c:title>
    <c:plotArea>
      <c:layout/>
      <c:lineChart>
        <c:varyColors val="0"/>
        <c:ser>
          <c:idx val="0"/>
          <c:order val="0"/>
          <c:tx>
            <c:strRef>
              <c:f>JIST!$H$1</c:f>
            </c:strRef>
          </c:tx>
          <c:spPr>
            <a:ln cmpd="sng">
              <a:solidFill>
                <a:srgbClr val="4285F4"/>
              </a:solidFill>
            </a:ln>
          </c:spPr>
          <c:marker>
            <c:symbol val="none"/>
          </c:marker>
          <c:cat>
            <c:strRef>
              <c:f>JIST!$A$2:$A$1247</c:f>
            </c:strRef>
          </c:cat>
          <c:val>
            <c:numRef>
              <c:f>JIST!$H$2:$H$1247</c:f>
              <c:numCache/>
            </c:numRef>
          </c:val>
          <c:smooth val="0"/>
        </c:ser>
        <c:axId val="1007826061"/>
        <c:axId val="1591715572"/>
      </c:lineChart>
      <c:catAx>
        <c:axId val="10078260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91715572"/>
      </c:catAx>
      <c:valAx>
        <c:axId val="15917155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Daily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82606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CAPM!$C$1</c:f>
            </c:strRef>
          </c:tx>
          <c:spPr>
            <a:ln>
              <a:noFill/>
            </a:ln>
          </c:spPr>
          <c:marker>
            <c:symbol val="circle"/>
            <c:size val="7"/>
            <c:spPr>
              <a:solidFill>
                <a:schemeClr val="accent1"/>
              </a:solidFill>
              <a:ln cmpd="sng">
                <a:solidFill>
                  <a:schemeClr val="accent1"/>
                </a:solidFill>
              </a:ln>
            </c:spPr>
          </c:marker>
          <c:trendline>
            <c:name/>
            <c:spPr>
              <a:ln w="19050">
                <a:solidFill>
                  <a:srgbClr val="EA4335"/>
                </a:solidFill>
              </a:ln>
            </c:spPr>
            <c:trendlineType val="linear"/>
            <c:dispRSqr val="0"/>
            <c:dispEq val="1"/>
          </c:trendline>
          <c:xVal>
            <c:numRef>
              <c:f>CAPM!$B$2:$B$1254</c:f>
            </c:numRef>
          </c:xVal>
          <c:yVal>
            <c:numRef>
              <c:f>CAPM!$C$2:$C$1254</c:f>
              <c:numCache/>
            </c:numRef>
          </c:yVal>
        </c:ser>
        <c:dLbls>
          <c:showLegendKey val="0"/>
          <c:showVal val="0"/>
          <c:showCatName val="0"/>
          <c:showSerName val="0"/>
          <c:showPercent val="0"/>
          <c:showBubbleSize val="0"/>
        </c:dLbls>
        <c:axId val="774113715"/>
        <c:axId val="844659302"/>
      </c:scatterChart>
      <c:valAx>
        <c:axId val="774113715"/>
        <c:scaling>
          <c:orientation val="minMax"/>
          <c:max val="0.025"/>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4659302"/>
      </c:valAx>
      <c:valAx>
        <c:axId val="844659302"/>
        <c:scaling>
          <c:orientation val="minMax"/>
          <c:max val="0.02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411371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2022, 2023 and 2024</a:t>
            </a:r>
          </a:p>
        </c:rich>
      </c:tx>
      <c:overlay val="0"/>
    </c:title>
    <c:plotArea>
      <c:layout/>
      <c:lineChart>
        <c:ser>
          <c:idx val="0"/>
          <c:order val="0"/>
          <c:tx>
            <c:strRef>
              <c:f>'Part -III (1 &amp;2)'!$B$28</c:f>
            </c:strRef>
          </c:tx>
          <c:spPr>
            <a:ln cmpd="sng">
              <a:solidFill>
                <a:srgbClr val="4285F4"/>
              </a:solidFill>
            </a:ln>
          </c:spPr>
          <c:marker>
            <c:symbol val="none"/>
          </c:marker>
          <c:cat>
            <c:strRef>
              <c:f>'Part -III (1 &amp;2)'!$A$29:$A$31</c:f>
            </c:strRef>
          </c:cat>
          <c:val>
            <c:numRef>
              <c:f>'Part -III (1 &amp;2)'!$B$29:$B$31</c:f>
              <c:numCache/>
            </c:numRef>
          </c:val>
          <c:smooth val="0"/>
        </c:ser>
        <c:ser>
          <c:idx val="1"/>
          <c:order val="1"/>
          <c:tx>
            <c:strRef>
              <c:f>'Part -III (1 &amp;2)'!$C$28</c:f>
            </c:strRef>
          </c:tx>
          <c:spPr>
            <a:ln cmpd="sng">
              <a:solidFill>
                <a:srgbClr val="EA4335"/>
              </a:solidFill>
            </a:ln>
          </c:spPr>
          <c:marker>
            <c:symbol val="none"/>
          </c:marker>
          <c:cat>
            <c:strRef>
              <c:f>'Part -III (1 &amp;2)'!$A$29:$A$31</c:f>
            </c:strRef>
          </c:cat>
          <c:val>
            <c:numRef>
              <c:f>'Part -III (1 &amp;2)'!$C$29:$C$31</c:f>
              <c:numCache/>
            </c:numRef>
          </c:val>
          <c:smooth val="0"/>
        </c:ser>
        <c:ser>
          <c:idx val="2"/>
          <c:order val="2"/>
          <c:tx>
            <c:strRef>
              <c:f>'Part -III (1 &amp;2)'!$E$28</c:f>
            </c:strRef>
          </c:tx>
          <c:spPr>
            <a:ln cmpd="sng">
              <a:solidFill>
                <a:srgbClr val="FBBC04"/>
              </a:solidFill>
            </a:ln>
          </c:spPr>
          <c:marker>
            <c:symbol val="none"/>
          </c:marker>
          <c:cat>
            <c:strRef>
              <c:f>'Part -III (1 &amp;2)'!$A$29:$A$31</c:f>
            </c:strRef>
          </c:cat>
          <c:val>
            <c:numRef>
              <c:f>'Part -III (1 &amp;2)'!$E$29:$E$31</c:f>
              <c:numCache/>
            </c:numRef>
          </c:val>
          <c:smooth val="0"/>
        </c:ser>
        <c:axId val="992452121"/>
        <c:axId val="161093282"/>
      </c:lineChart>
      <c:catAx>
        <c:axId val="9924521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61093282"/>
      </c:catAx>
      <c:valAx>
        <c:axId val="1610932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245212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and EPS</a:t>
            </a:r>
          </a:p>
        </c:rich>
      </c:tx>
      <c:overlay val="0"/>
    </c:title>
    <c:plotArea>
      <c:layout/>
      <c:lineChart>
        <c:ser>
          <c:idx val="0"/>
          <c:order val="0"/>
          <c:tx>
            <c:strRef>
              <c:f>'Part -III (1 &amp;2)'!$L$22</c:f>
            </c:strRef>
          </c:tx>
          <c:spPr>
            <a:ln cmpd="sng">
              <a:solidFill>
                <a:srgbClr val="4285F4"/>
              </a:solidFill>
            </a:ln>
          </c:spPr>
          <c:marker>
            <c:symbol val="none"/>
          </c:marker>
          <c:cat>
            <c:strRef>
              <c:f>'Part -III (1 &amp;2)'!$K$23:$K$25</c:f>
            </c:strRef>
          </c:cat>
          <c:val>
            <c:numRef>
              <c:f>'Part -III (1 &amp;2)'!$L$23:$L$25</c:f>
              <c:numCache/>
            </c:numRef>
          </c:val>
          <c:smooth val="0"/>
        </c:ser>
        <c:ser>
          <c:idx val="1"/>
          <c:order val="1"/>
          <c:tx>
            <c:strRef>
              <c:f>'Part -III (1 &amp;2)'!$M$22</c:f>
            </c:strRef>
          </c:tx>
          <c:spPr>
            <a:ln cmpd="sng">
              <a:solidFill>
                <a:srgbClr val="EA4335"/>
              </a:solidFill>
            </a:ln>
          </c:spPr>
          <c:marker>
            <c:symbol val="none"/>
          </c:marker>
          <c:cat>
            <c:strRef>
              <c:f>'Part -III (1 &amp;2)'!$K$23:$K$25</c:f>
            </c:strRef>
          </c:cat>
          <c:val>
            <c:numRef>
              <c:f>'Part -III (1 &amp;2)'!$M$23:$M$25</c:f>
              <c:numCache/>
            </c:numRef>
          </c:val>
          <c:smooth val="0"/>
        </c:ser>
        <c:axId val="793938203"/>
        <c:axId val="1317412781"/>
      </c:lineChart>
      <c:catAx>
        <c:axId val="7939382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317412781"/>
      </c:catAx>
      <c:valAx>
        <c:axId val="13174127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393820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'Part -III (1 &amp;2)'!$N$22</c:f>
            </c:strRef>
          </c:tx>
          <c:spPr>
            <a:ln cmpd="sng">
              <a:solidFill>
                <a:srgbClr val="4285F4"/>
              </a:solidFill>
            </a:ln>
          </c:spPr>
          <c:marker>
            <c:symbol val="none"/>
          </c:marker>
          <c:cat>
            <c:strRef>
              <c:f>'Part -III (1 &amp;2)'!$K$23:$K$25</c:f>
            </c:strRef>
          </c:cat>
          <c:val>
            <c:numRef>
              <c:f>'Part -III (1 &amp;2)'!$N$23:$N$25</c:f>
              <c:numCache/>
            </c:numRef>
          </c:val>
          <c:smooth val="0"/>
        </c:ser>
        <c:axId val="540563272"/>
        <c:axId val="1033995023"/>
      </c:lineChart>
      <c:catAx>
        <c:axId val="5405632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33995023"/>
      </c:catAx>
      <c:valAx>
        <c:axId val="10339950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0563272"/>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Standard Deviation and Beta</a:t>
            </a:r>
          </a:p>
        </c:rich>
      </c:tx>
      <c:overlay val="0"/>
    </c:title>
    <c:plotArea>
      <c:layout/>
      <c:lineChart>
        <c:ser>
          <c:idx val="0"/>
          <c:order val="0"/>
          <c:tx>
            <c:strRef>
              <c:f>'Part -III (3,4,5)'!$C$15</c:f>
            </c:strRef>
          </c:tx>
          <c:spPr>
            <a:ln cmpd="sng">
              <a:solidFill>
                <a:srgbClr val="4285F4"/>
              </a:solidFill>
            </a:ln>
          </c:spPr>
          <c:marker>
            <c:symbol val="none"/>
          </c:marker>
          <c:cat>
            <c:strRef>
              <c:f>'Part -III (3,4,5)'!$B$16:$B$18</c:f>
            </c:strRef>
          </c:cat>
          <c:val>
            <c:numRef>
              <c:f>'Part -III (3,4,5)'!$C$16:$C$18</c:f>
              <c:numCache/>
            </c:numRef>
          </c:val>
          <c:smooth val="0"/>
        </c:ser>
        <c:ser>
          <c:idx val="1"/>
          <c:order val="1"/>
          <c:tx>
            <c:strRef>
              <c:f>'Part -III (3,4,5)'!$D$15</c:f>
            </c:strRef>
          </c:tx>
          <c:spPr>
            <a:ln cmpd="sng">
              <a:solidFill>
                <a:srgbClr val="EA4335"/>
              </a:solidFill>
            </a:ln>
          </c:spPr>
          <c:marker>
            <c:symbol val="none"/>
          </c:marker>
          <c:cat>
            <c:strRef>
              <c:f>'Part -III (3,4,5)'!$B$16:$B$18</c:f>
            </c:strRef>
          </c:cat>
          <c:val>
            <c:numRef>
              <c:f>'Part -III (3,4,5)'!$D$16:$D$18</c:f>
              <c:numCache/>
            </c:numRef>
          </c:val>
          <c:smooth val="0"/>
        </c:ser>
        <c:axId val="1551443275"/>
        <c:axId val="707216969"/>
      </c:lineChart>
      <c:catAx>
        <c:axId val="15514432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707216969"/>
      </c:catAx>
      <c:valAx>
        <c:axId val="7072169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1443275"/>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EPS vs. Year</a:t>
            </a:r>
          </a:p>
        </c:rich>
      </c:tx>
      <c:overlay val="0"/>
    </c:title>
    <c:plotArea>
      <c:layout/>
      <c:lineChart>
        <c:varyColors val="0"/>
        <c:ser>
          <c:idx val="0"/>
          <c:order val="0"/>
          <c:tx>
            <c:strRef>
              <c:f>'Part -III (3,4,5)'!$M$16</c:f>
            </c:strRef>
          </c:tx>
          <c:spPr>
            <a:ln cmpd="sng">
              <a:solidFill>
                <a:srgbClr val="4285F4"/>
              </a:solidFill>
            </a:ln>
          </c:spPr>
          <c:marker>
            <c:symbol val="none"/>
          </c:marker>
          <c:cat>
            <c:strRef>
              <c:f>'Part -III (3,4,5)'!$L$17:$L$19</c:f>
            </c:strRef>
          </c:cat>
          <c:val>
            <c:numRef>
              <c:f>'Part -III (3,4,5)'!$M$17:$M$19</c:f>
              <c:numCache/>
            </c:numRef>
          </c:val>
          <c:smooth val="0"/>
        </c:ser>
        <c:axId val="315593986"/>
        <c:axId val="957155713"/>
      </c:lineChart>
      <c:catAx>
        <c:axId val="3155939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957155713"/>
      </c:catAx>
      <c:valAx>
        <c:axId val="9571557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EPS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5593986"/>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'Part -III (3,4,5)'!$L$16</c:f>
            </c:strRef>
          </c:tx>
          <c:spPr>
            <a:solidFill>
              <a:schemeClr val="accent1"/>
            </a:solidFill>
            <a:ln cmpd="sng">
              <a:solidFill>
                <a:srgbClr val="000000"/>
              </a:solidFill>
            </a:ln>
          </c:spPr>
          <c:val>
            <c:numRef>
              <c:f>'Part -III (3,4,5)'!$L$17:$L$19</c:f>
              <c:numCache/>
            </c:numRef>
          </c:val>
        </c:ser>
        <c:ser>
          <c:idx val="1"/>
          <c:order val="1"/>
          <c:tx>
            <c:strRef>
              <c:f>'Part -III (3,4,5)'!$N$16</c:f>
            </c:strRef>
          </c:tx>
          <c:spPr>
            <a:solidFill>
              <a:schemeClr val="accent2"/>
            </a:solidFill>
            <a:ln cmpd="sng">
              <a:solidFill>
                <a:srgbClr val="000000"/>
              </a:solidFill>
            </a:ln>
          </c:spPr>
          <c:val>
            <c:numRef>
              <c:f>'Part -III (3,4,5)'!$N$17:$N$19</c:f>
              <c:numCache/>
            </c:numRef>
          </c:val>
        </c:ser>
        <c:axId val="1592599011"/>
        <c:axId val="878647591"/>
      </c:barChart>
      <c:catAx>
        <c:axId val="15925990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78647591"/>
      </c:catAx>
      <c:valAx>
        <c:axId val="878647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2599011"/>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'Part -III (3,4,5)'!$L$16</c:f>
            </c:strRef>
          </c:tx>
          <c:spPr>
            <a:solidFill>
              <a:schemeClr val="accent1"/>
            </a:solidFill>
            <a:ln cmpd="sng">
              <a:solidFill>
                <a:srgbClr val="000000"/>
              </a:solidFill>
            </a:ln>
          </c:spPr>
          <c:val>
            <c:numRef>
              <c:f>'Part -III (3,4,5)'!$L$17:$L$19</c:f>
              <c:numCache/>
            </c:numRef>
          </c:val>
        </c:ser>
        <c:ser>
          <c:idx val="1"/>
          <c:order val="1"/>
          <c:tx>
            <c:strRef>
              <c:f>'Part -III (3,4,5)'!$O$16</c:f>
            </c:strRef>
          </c:tx>
          <c:spPr>
            <a:solidFill>
              <a:schemeClr val="accent2"/>
            </a:solidFill>
            <a:ln cmpd="sng">
              <a:solidFill>
                <a:srgbClr val="000000"/>
              </a:solidFill>
            </a:ln>
          </c:spPr>
          <c:val>
            <c:numRef>
              <c:f>'Part -III (3,4,5)'!$O$17:$O$19</c:f>
              <c:numCache/>
            </c:numRef>
          </c:val>
        </c:ser>
        <c:axId val="1523952690"/>
        <c:axId val="621798262"/>
      </c:barChart>
      <c:catAx>
        <c:axId val="15239526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1798262"/>
      </c:catAx>
      <c:valAx>
        <c:axId val="6217982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395269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228600</xdr:colOff>
      <xdr:row>4</xdr:row>
      <xdr:rowOff>161925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409575</xdr:colOff>
      <xdr:row>4</xdr:row>
      <xdr:rowOff>114300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457200</xdr:colOff>
      <xdr:row>6</xdr:row>
      <xdr:rowOff>85725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19050</xdr:colOff>
      <xdr:row>9</xdr:row>
      <xdr:rowOff>19050</xdr:rowOff>
    </xdr:from>
    <xdr:ext cx="2571750" cy="7524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17</xdr:row>
      <xdr:rowOff>0</xdr:rowOff>
    </xdr:from>
    <xdr:ext cx="2171700" cy="4381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4410075</xdr:colOff>
      <xdr:row>23</xdr:row>
      <xdr:rowOff>152400</xdr:rowOff>
    </xdr:from>
    <xdr:ext cx="6743700" cy="31051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1466850</xdr:colOff>
      <xdr:row>16</xdr:row>
      <xdr:rowOff>142875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7762875</xdr:colOff>
      <xdr:row>16</xdr:row>
      <xdr:rowOff>142875</xdr:rowOff>
    </xdr:from>
    <xdr:ext cx="5648325" cy="34671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3971925</xdr:colOff>
      <xdr:row>12</xdr:row>
      <xdr:rowOff>200025</xdr:rowOff>
    </xdr:from>
    <xdr:ext cx="7648575" cy="356235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4876800</xdr:colOff>
      <xdr:row>13</xdr:row>
      <xdr:rowOff>180975</xdr:rowOff>
    </xdr:from>
    <xdr:ext cx="5200650" cy="260032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838200</xdr:colOff>
      <xdr:row>13</xdr:row>
      <xdr:rowOff>142875</xdr:rowOff>
    </xdr:from>
    <xdr:ext cx="4267200" cy="2667000"/>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285750</xdr:colOff>
      <xdr:row>13</xdr:row>
      <xdr:rowOff>114300</xdr:rowOff>
    </xdr:from>
    <xdr:ext cx="4267200" cy="2667000"/>
    <xdr:graphicFrame>
      <xdr:nvGraphicFramePr>
        <xdr:cNvPr id="10" name="Chart 10"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F14:H22" displayName="Table_1" name="Table_1" id="1">
  <tableColumns count="3">
    <tableColumn name="Column1" id="1"/>
    <tableColumn name="Column2" id="2"/>
    <tableColumn name="Column3" id="3"/>
  </tableColumns>
  <tableStyleInfo name="CAP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aniesmarketcap.com/inr/jindal-stainless/shares-outstanding/" TargetMode="External"/><Relationship Id="rId2" Type="http://schemas.openxmlformats.org/officeDocument/2006/relationships/hyperlink" Target="https://finance.yahoo.com/quote/JSL.NS/" TargetMode="External"/><Relationship Id="rId3" Type="http://schemas.openxmlformats.org/officeDocument/2006/relationships/hyperlink" Target="https://www.investing.com/equities/jindal-stainless" TargetMode="External"/><Relationship Id="rId4" Type="http://schemas.openxmlformats.org/officeDocument/2006/relationships/hyperlink" Target="https://www.moneycontrol.com/india/stockpricequote/steel-mediumsmall/jindalstainless/JSL01" TargetMode="External"/><Relationship Id="rId11" Type="http://schemas.openxmlformats.org/officeDocument/2006/relationships/drawing" Target="../drawings/drawing1.xml"/><Relationship Id="rId10" Type="http://schemas.openxmlformats.org/officeDocument/2006/relationships/hyperlink" Target="https://www.topstockresearch.com/rt/Stock/TATASTEEL/BetaAndVolatility" TargetMode="External"/><Relationship Id="rId9" Type="http://schemas.openxmlformats.org/officeDocument/2006/relationships/hyperlink" Target="https://www.jindalstainless.com/annual-reports/" TargetMode="External"/><Relationship Id="rId5" Type="http://schemas.openxmlformats.org/officeDocument/2006/relationships/hyperlink" Target="https://www.screener.in/company/JSL/consolidated/" TargetMode="External"/><Relationship Id="rId6" Type="http://schemas.openxmlformats.org/officeDocument/2006/relationships/hyperlink" Target="https://stockanalysis.com/quote/bom/532508/" TargetMode="External"/><Relationship Id="rId7" Type="http://schemas.openxmlformats.org/officeDocument/2006/relationships/hyperlink" Target="https://primeinvestor.in/nifty-50-returns/" TargetMode="External"/><Relationship Id="rId8" Type="http://schemas.openxmlformats.org/officeDocument/2006/relationships/hyperlink" Target="https://www.topstockresearch.com/rt/Stock/JSL/FinancialStatemen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5"/>
  </cols>
  <sheetData>
    <row r="1">
      <c r="A1" s="1" t="s">
        <v>0</v>
      </c>
      <c r="B1" s="1" t="s">
        <v>1</v>
      </c>
    </row>
    <row r="2">
      <c r="A2" s="1" t="s">
        <v>2</v>
      </c>
      <c r="B2" s="1" t="s">
        <v>3</v>
      </c>
    </row>
    <row r="3">
      <c r="A3" s="1" t="s">
        <v>4</v>
      </c>
      <c r="B3" s="1" t="s">
        <v>5</v>
      </c>
    </row>
    <row r="4">
      <c r="A4" s="1" t="s">
        <v>6</v>
      </c>
      <c r="B4" s="1" t="s">
        <v>7</v>
      </c>
    </row>
    <row r="6">
      <c r="A6" s="2" t="s">
        <v>8</v>
      </c>
      <c r="B6" s="3"/>
      <c r="C6" s="3"/>
      <c r="D6" s="3"/>
      <c r="E6" s="3"/>
      <c r="F6" s="3"/>
      <c r="G6" s="3"/>
      <c r="H6" s="3"/>
      <c r="I6" s="3"/>
      <c r="J6" s="3"/>
      <c r="K6" s="3"/>
      <c r="L6" s="3"/>
      <c r="M6" s="3"/>
      <c r="N6" s="3"/>
      <c r="O6" s="4"/>
    </row>
    <row r="9">
      <c r="A9" s="5" t="s">
        <v>9</v>
      </c>
    </row>
    <row r="10">
      <c r="A10" s="6" t="s">
        <v>10</v>
      </c>
    </row>
    <row r="11">
      <c r="A11" s="6" t="s">
        <v>11</v>
      </c>
    </row>
    <row r="12">
      <c r="A12" s="6" t="s">
        <v>12</v>
      </c>
    </row>
    <row r="13">
      <c r="A13" s="6" t="s">
        <v>13</v>
      </c>
    </row>
    <row r="14">
      <c r="A14" s="6" t="s">
        <v>14</v>
      </c>
    </row>
    <row r="15">
      <c r="A15" s="6" t="s">
        <v>15</v>
      </c>
    </row>
    <row r="16">
      <c r="A16" s="6" t="s">
        <v>16</v>
      </c>
    </row>
    <row r="17">
      <c r="A17" s="6" t="s">
        <v>17</v>
      </c>
    </row>
    <row r="18">
      <c r="A18" s="6" t="s">
        <v>18</v>
      </c>
    </row>
    <row r="19">
      <c r="A19" s="6" t="s">
        <v>19</v>
      </c>
    </row>
  </sheetData>
  <hyperlinks>
    <hyperlink r:id="rId1" ref="A10"/>
    <hyperlink r:id="rId2" ref="A11"/>
    <hyperlink r:id="rId3" ref="A12"/>
    <hyperlink r:id="rId4" ref="A13"/>
    <hyperlink r:id="rId5" ref="A14"/>
    <hyperlink r:id="rId6" ref="A15"/>
    <hyperlink r:id="rId7" ref="A16"/>
    <hyperlink r:id="rId8" ref="A17"/>
    <hyperlink r:id="rId9" ref="A18"/>
    <hyperlink r:id="rId10" ref="A19"/>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5.38"/>
    <col customWidth="1" min="10" max="10" width="20.63"/>
    <col customWidth="1" min="11" max="11" width="14.38"/>
    <col customWidth="1" min="12" max="12" width="14.0"/>
  </cols>
  <sheetData>
    <row r="1">
      <c r="A1" s="7" t="s">
        <v>20</v>
      </c>
      <c r="B1" s="7" t="s">
        <v>21</v>
      </c>
      <c r="C1" s="8" t="s">
        <v>22</v>
      </c>
      <c r="D1" s="8" t="s">
        <v>23</v>
      </c>
      <c r="E1" s="8" t="s">
        <v>24</v>
      </c>
      <c r="F1" s="8" t="s">
        <v>25</v>
      </c>
      <c r="G1" s="8" t="s">
        <v>26</v>
      </c>
      <c r="H1" s="9" t="s">
        <v>27</v>
      </c>
      <c r="I1" s="9" t="s">
        <v>28</v>
      </c>
      <c r="J1" s="10" t="s">
        <v>29</v>
      </c>
      <c r="K1" s="10" t="s">
        <v>30</v>
      </c>
      <c r="L1" s="11" t="s">
        <v>31</v>
      </c>
    </row>
    <row r="2">
      <c r="A2" s="12">
        <v>45607.0</v>
      </c>
      <c r="B2" s="13">
        <v>24122.1</v>
      </c>
      <c r="C2" s="13">
        <v>24091.9</v>
      </c>
      <c r="D2" s="13">
        <v>24335.9</v>
      </c>
      <c r="E2" s="13">
        <v>24007.85</v>
      </c>
      <c r="F2" s="14" t="s">
        <v>32</v>
      </c>
      <c r="G2" s="15">
        <v>-0.0011</v>
      </c>
      <c r="H2" s="14">
        <f t="shared" ref="H2:H1245" si="1">(B2/B3)-1</f>
        <v>-0.0010808259</v>
      </c>
      <c r="I2" s="14">
        <f t="shared" ref="I2:I1246" si="2">H2+1</f>
        <v>0.9989191741</v>
      </c>
      <c r="J2" s="16">
        <f>PRODUCT(I2:I1245)</f>
        <v>2.024778716</v>
      </c>
      <c r="K2" s="16">
        <f>POWER(J2,(252/1245))</f>
        <v>1.153489837</v>
      </c>
      <c r="L2" s="17">
        <f>K2-1</f>
        <v>0.1534898374</v>
      </c>
    </row>
    <row r="3">
      <c r="A3" s="18">
        <v>45604.0</v>
      </c>
      <c r="B3" s="13">
        <v>24148.2</v>
      </c>
      <c r="C3" s="13">
        <v>24207.7</v>
      </c>
      <c r="D3" s="13">
        <v>24276.15</v>
      </c>
      <c r="E3" s="13">
        <v>24066.65</v>
      </c>
      <c r="F3" s="14" t="s">
        <v>33</v>
      </c>
      <c r="G3" s="15">
        <v>-0.0021</v>
      </c>
      <c r="H3" s="14">
        <f t="shared" si="1"/>
        <v>-0.002113693136</v>
      </c>
      <c r="I3" s="14">
        <f t="shared" si="2"/>
        <v>0.9978863069</v>
      </c>
      <c r="J3" s="16"/>
      <c r="K3" s="16"/>
      <c r="L3" s="16"/>
    </row>
    <row r="4">
      <c r="A4" s="18">
        <v>45603.0</v>
      </c>
      <c r="B4" s="13">
        <v>24199.35</v>
      </c>
      <c r="C4" s="13">
        <v>24489.6</v>
      </c>
      <c r="D4" s="13">
        <v>24503.35</v>
      </c>
      <c r="E4" s="13">
        <v>24179.05</v>
      </c>
      <c r="F4" s="14" t="s">
        <v>34</v>
      </c>
      <c r="G4" s="15">
        <v>-0.0116</v>
      </c>
      <c r="H4" s="14">
        <f t="shared" si="1"/>
        <v>-0.01162797821</v>
      </c>
      <c r="I4" s="14">
        <f t="shared" si="2"/>
        <v>0.9883720218</v>
      </c>
      <c r="J4" s="16"/>
      <c r="K4" s="16"/>
      <c r="L4" s="16"/>
    </row>
    <row r="5">
      <c r="A5" s="18">
        <v>45602.0</v>
      </c>
      <c r="B5" s="13">
        <v>24484.05</v>
      </c>
      <c r="C5" s="13">
        <v>24308.75</v>
      </c>
      <c r="D5" s="13">
        <v>24537.6</v>
      </c>
      <c r="E5" s="13">
        <v>24204.05</v>
      </c>
      <c r="F5" s="14" t="s">
        <v>35</v>
      </c>
      <c r="G5" s="15">
        <v>0.0112</v>
      </c>
      <c r="H5" s="14">
        <f t="shared" si="1"/>
        <v>0.01118187112</v>
      </c>
      <c r="I5" s="14">
        <f t="shared" si="2"/>
        <v>1.011181871</v>
      </c>
      <c r="J5" s="16"/>
      <c r="K5" s="16"/>
      <c r="L5" s="16"/>
    </row>
    <row r="6">
      <c r="A6" s="18">
        <v>45601.0</v>
      </c>
      <c r="B6" s="13">
        <v>24213.3</v>
      </c>
      <c r="C6" s="13">
        <v>23916.5</v>
      </c>
      <c r="D6" s="13">
        <v>24229.05</v>
      </c>
      <c r="E6" s="13">
        <v>23842.75</v>
      </c>
      <c r="F6" s="14" t="s">
        <v>36</v>
      </c>
      <c r="G6" s="15">
        <v>0.0091</v>
      </c>
      <c r="H6" s="14">
        <f t="shared" si="1"/>
        <v>0.009083009833</v>
      </c>
      <c r="I6" s="14">
        <f t="shared" si="2"/>
        <v>1.00908301</v>
      </c>
      <c r="J6" s="16"/>
      <c r="K6" s="16"/>
      <c r="L6" s="16"/>
    </row>
    <row r="7">
      <c r="A7" s="18">
        <v>45600.0</v>
      </c>
      <c r="B7" s="13">
        <v>23995.35</v>
      </c>
      <c r="C7" s="13">
        <v>24315.75</v>
      </c>
      <c r="D7" s="13">
        <v>24316.75</v>
      </c>
      <c r="E7" s="13">
        <v>23816.15</v>
      </c>
      <c r="F7" s="14" t="s">
        <v>37</v>
      </c>
      <c r="G7" s="15">
        <v>-0.0127</v>
      </c>
      <c r="H7" s="14">
        <f t="shared" si="1"/>
        <v>-0.01271377346</v>
      </c>
      <c r="I7" s="14">
        <f t="shared" si="2"/>
        <v>0.9872862265</v>
      </c>
      <c r="J7" s="14"/>
      <c r="K7" s="14"/>
      <c r="L7" s="14"/>
      <c r="M7" s="19"/>
      <c r="N7" s="19"/>
    </row>
    <row r="8">
      <c r="A8" s="18">
        <v>45597.0</v>
      </c>
      <c r="B8" s="13">
        <v>24304.35</v>
      </c>
      <c r="C8" s="13">
        <v>24302.75</v>
      </c>
      <c r="D8" s="13">
        <v>24368.25</v>
      </c>
      <c r="E8" s="13">
        <v>24280.2</v>
      </c>
      <c r="F8" s="12" t="s">
        <v>38</v>
      </c>
      <c r="G8" s="15">
        <v>0.0041</v>
      </c>
      <c r="H8" s="14">
        <f t="shared" si="1"/>
        <v>0.004090004896</v>
      </c>
      <c r="I8" s="14">
        <f t="shared" si="2"/>
        <v>1.004090005</v>
      </c>
      <c r="J8" s="13"/>
      <c r="K8" s="14"/>
      <c r="L8" s="15"/>
      <c r="M8" s="19"/>
      <c r="N8" s="19"/>
    </row>
    <row r="9">
      <c r="A9" s="12">
        <v>45596.0</v>
      </c>
      <c r="B9" s="13">
        <v>24205.35</v>
      </c>
      <c r="C9" s="13">
        <v>24349.85</v>
      </c>
      <c r="D9" s="13">
        <v>24372.45</v>
      </c>
      <c r="E9" s="13">
        <v>24172.6</v>
      </c>
      <c r="F9" s="18" t="s">
        <v>39</v>
      </c>
      <c r="G9" s="15">
        <v>-0.0056</v>
      </c>
      <c r="H9" s="14">
        <f t="shared" si="1"/>
        <v>-0.005566773551</v>
      </c>
      <c r="I9" s="14">
        <f t="shared" si="2"/>
        <v>0.9944332264</v>
      </c>
      <c r="J9" s="13"/>
      <c r="K9" s="14"/>
      <c r="L9" s="15"/>
      <c r="M9" s="19"/>
      <c r="N9" s="19"/>
    </row>
    <row r="10">
      <c r="A10" s="12">
        <v>45595.0</v>
      </c>
      <c r="B10" s="13">
        <v>24340.85</v>
      </c>
      <c r="C10" s="13">
        <v>24371.45</v>
      </c>
      <c r="D10" s="13">
        <v>24498.2</v>
      </c>
      <c r="E10" s="13">
        <v>24307.3</v>
      </c>
      <c r="F10" s="18" t="s">
        <v>40</v>
      </c>
      <c r="G10" s="15">
        <v>-0.0051</v>
      </c>
      <c r="H10" s="14">
        <f t="shared" si="1"/>
        <v>-0.005149825172</v>
      </c>
      <c r="I10" s="14">
        <f t="shared" si="2"/>
        <v>0.9948501748</v>
      </c>
      <c r="J10" s="13"/>
      <c r="K10" s="14"/>
      <c r="L10" s="15"/>
      <c r="M10" s="19"/>
      <c r="N10" s="19"/>
    </row>
    <row r="11">
      <c r="A11" s="12">
        <v>45594.0</v>
      </c>
      <c r="B11" s="13">
        <v>24466.85</v>
      </c>
      <c r="C11" s="13">
        <v>24328.85</v>
      </c>
      <c r="D11" s="13">
        <v>24484.5</v>
      </c>
      <c r="E11" s="13">
        <v>24140.85</v>
      </c>
      <c r="F11" s="18" t="s">
        <v>41</v>
      </c>
      <c r="G11" s="15">
        <v>0.0052</v>
      </c>
      <c r="H11" s="14">
        <f t="shared" si="1"/>
        <v>0.005246691031</v>
      </c>
      <c r="I11" s="14">
        <f t="shared" si="2"/>
        <v>1.005246691</v>
      </c>
      <c r="J11" s="13"/>
      <c r="K11" s="14"/>
      <c r="L11" s="15"/>
      <c r="M11" s="19"/>
      <c r="N11" s="19"/>
    </row>
    <row r="12">
      <c r="A12" s="12">
        <v>45593.0</v>
      </c>
      <c r="B12" s="13">
        <v>24339.15</v>
      </c>
      <c r="C12" s="13">
        <v>24251.1</v>
      </c>
      <c r="D12" s="13">
        <v>24492.6</v>
      </c>
      <c r="E12" s="13">
        <v>24134.9</v>
      </c>
      <c r="F12" s="18" t="s">
        <v>42</v>
      </c>
      <c r="G12" s="15">
        <v>0.0065</v>
      </c>
      <c r="H12" s="14">
        <f t="shared" si="1"/>
        <v>0.006548584001</v>
      </c>
      <c r="I12" s="14">
        <f t="shared" si="2"/>
        <v>1.006548584</v>
      </c>
      <c r="J12" s="13"/>
      <c r="K12" s="14"/>
      <c r="L12" s="15"/>
      <c r="M12" s="19"/>
      <c r="N12" s="19"/>
    </row>
    <row r="13">
      <c r="A13" s="12">
        <v>45590.0</v>
      </c>
      <c r="B13" s="13">
        <v>24180.8</v>
      </c>
      <c r="C13" s="13">
        <v>24418.05</v>
      </c>
      <c r="D13" s="13">
        <v>24440.25</v>
      </c>
      <c r="E13" s="13">
        <v>24073.9</v>
      </c>
      <c r="F13" s="18" t="s">
        <v>43</v>
      </c>
      <c r="G13" s="15">
        <v>-0.009</v>
      </c>
      <c r="H13" s="14">
        <f t="shared" si="1"/>
        <v>-0.008959236703</v>
      </c>
      <c r="I13" s="14">
        <f t="shared" si="2"/>
        <v>0.9910407633</v>
      </c>
      <c r="J13" s="13"/>
      <c r="K13" s="14"/>
      <c r="L13" s="15"/>
      <c r="M13" s="19"/>
      <c r="N13" s="19"/>
    </row>
    <row r="14">
      <c r="A14" s="12">
        <v>45589.0</v>
      </c>
      <c r="B14" s="13">
        <v>24399.4</v>
      </c>
      <c r="C14" s="13">
        <v>24412.7</v>
      </c>
      <c r="D14" s="13">
        <v>24480.65</v>
      </c>
      <c r="E14" s="13">
        <v>24341.2</v>
      </c>
      <c r="F14" s="18" t="s">
        <v>44</v>
      </c>
      <c r="G14" s="15">
        <v>-0.0015</v>
      </c>
      <c r="H14" s="14">
        <f t="shared" si="1"/>
        <v>-0.001477358761</v>
      </c>
      <c r="I14" s="14">
        <f t="shared" si="2"/>
        <v>0.9985226412</v>
      </c>
      <c r="J14" s="13"/>
      <c r="K14" s="14"/>
      <c r="L14" s="15"/>
      <c r="M14" s="19"/>
      <c r="N14" s="19"/>
    </row>
    <row r="15">
      <c r="A15" s="12">
        <v>45588.0</v>
      </c>
      <c r="B15" s="13">
        <v>24435.5</v>
      </c>
      <c r="C15" s="13">
        <v>24378.15</v>
      </c>
      <c r="D15" s="13">
        <v>24604.25</v>
      </c>
      <c r="E15" s="13">
        <v>24378.1</v>
      </c>
      <c r="F15" s="12" t="s">
        <v>45</v>
      </c>
      <c r="G15" s="15">
        <v>-0.0015</v>
      </c>
      <c r="H15" s="14">
        <f t="shared" si="1"/>
        <v>-0.001495580682</v>
      </c>
      <c r="I15" s="14">
        <f t="shared" si="2"/>
        <v>0.9985044193</v>
      </c>
      <c r="J15" s="13"/>
      <c r="K15" s="14"/>
      <c r="L15" s="15"/>
      <c r="M15" s="19"/>
      <c r="N15" s="19"/>
    </row>
    <row r="16">
      <c r="A16" s="12">
        <v>45587.0</v>
      </c>
      <c r="B16" s="13">
        <v>24472.1</v>
      </c>
      <c r="C16" s="13">
        <v>24798.65</v>
      </c>
      <c r="D16" s="13">
        <v>24882.0</v>
      </c>
      <c r="E16" s="13">
        <v>24445.8</v>
      </c>
      <c r="F16" s="12" t="s">
        <v>46</v>
      </c>
      <c r="G16" s="15">
        <v>-0.0125</v>
      </c>
      <c r="H16" s="14">
        <f t="shared" si="1"/>
        <v>-0.01246918014</v>
      </c>
      <c r="I16" s="14">
        <f t="shared" si="2"/>
        <v>0.9875308199</v>
      </c>
      <c r="J16" s="13"/>
      <c r="K16" s="14"/>
      <c r="L16" s="15"/>
      <c r="M16" s="19"/>
      <c r="N16" s="19"/>
    </row>
    <row r="17">
      <c r="A17" s="12">
        <v>45586.0</v>
      </c>
      <c r="B17" s="13">
        <v>24781.1</v>
      </c>
      <c r="C17" s="13">
        <v>24956.15</v>
      </c>
      <c r="D17" s="13">
        <v>24978.3</v>
      </c>
      <c r="E17" s="13">
        <v>24679.6</v>
      </c>
      <c r="F17" s="12" t="s">
        <v>47</v>
      </c>
      <c r="G17" s="15">
        <v>-0.0029</v>
      </c>
      <c r="H17" s="14">
        <f t="shared" si="1"/>
        <v>-0.00293513532</v>
      </c>
      <c r="I17" s="14">
        <f t="shared" si="2"/>
        <v>0.9970648647</v>
      </c>
      <c r="J17" s="14"/>
      <c r="K17" s="14"/>
      <c r="L17" s="15"/>
      <c r="M17" s="19"/>
      <c r="N17" s="19"/>
    </row>
    <row r="18">
      <c r="A18" s="12">
        <v>45583.0</v>
      </c>
      <c r="B18" s="13">
        <v>24854.05</v>
      </c>
      <c r="C18" s="13">
        <v>24664.95</v>
      </c>
      <c r="D18" s="13">
        <v>24886.2</v>
      </c>
      <c r="E18" s="13">
        <v>24567.65</v>
      </c>
      <c r="F18" s="12" t="s">
        <v>48</v>
      </c>
      <c r="G18" s="15">
        <v>0.0042</v>
      </c>
      <c r="H18" s="14">
        <f t="shared" si="1"/>
        <v>0.004210126526</v>
      </c>
      <c r="I18" s="14">
        <f t="shared" si="2"/>
        <v>1.004210127</v>
      </c>
      <c r="J18" s="14"/>
      <c r="K18" s="14"/>
      <c r="L18" s="15"/>
      <c r="M18" s="19"/>
      <c r="N18" s="19"/>
    </row>
    <row r="19">
      <c r="A19" s="12">
        <v>45582.0</v>
      </c>
      <c r="B19" s="13">
        <v>24749.85</v>
      </c>
      <c r="C19" s="13">
        <v>25027.4</v>
      </c>
      <c r="D19" s="13">
        <v>25029.5</v>
      </c>
      <c r="E19" s="13">
        <v>24728.9</v>
      </c>
      <c r="F19" s="12" t="s">
        <v>49</v>
      </c>
      <c r="G19" s="15">
        <v>-0.0089</v>
      </c>
      <c r="H19" s="14">
        <f t="shared" si="1"/>
        <v>-0.008868180671</v>
      </c>
      <c r="I19" s="14">
        <f t="shared" si="2"/>
        <v>0.9911318193</v>
      </c>
      <c r="J19" s="14"/>
      <c r="K19" s="14"/>
      <c r="L19" s="15"/>
      <c r="M19" s="19"/>
      <c r="N19" s="19"/>
    </row>
    <row r="20">
      <c r="A20" s="12">
        <v>45581.0</v>
      </c>
      <c r="B20" s="13">
        <v>24971.3</v>
      </c>
      <c r="C20" s="13">
        <v>25008.55</v>
      </c>
      <c r="D20" s="13">
        <v>25093.4</v>
      </c>
      <c r="E20" s="13">
        <v>24908.45</v>
      </c>
      <c r="F20" s="12" t="s">
        <v>50</v>
      </c>
      <c r="G20" s="15">
        <v>-0.0034</v>
      </c>
      <c r="H20" s="14">
        <f t="shared" si="1"/>
        <v>-0.003434122124</v>
      </c>
      <c r="I20" s="14">
        <f t="shared" si="2"/>
        <v>0.9965658779</v>
      </c>
      <c r="J20" s="14"/>
      <c r="K20" s="14"/>
      <c r="L20" s="15"/>
      <c r="M20" s="19"/>
      <c r="N20" s="19"/>
    </row>
    <row r="21">
      <c r="A21" s="12">
        <v>45580.0</v>
      </c>
      <c r="B21" s="13">
        <v>25057.35</v>
      </c>
      <c r="C21" s="13">
        <v>25186.3</v>
      </c>
      <c r="D21" s="13">
        <v>25212.05</v>
      </c>
      <c r="E21" s="13">
        <v>25008.15</v>
      </c>
      <c r="F21" s="12" t="s">
        <v>51</v>
      </c>
      <c r="G21" s="15">
        <v>-0.0028</v>
      </c>
      <c r="H21" s="14">
        <f t="shared" si="1"/>
        <v>-0.002809620363</v>
      </c>
      <c r="I21" s="14">
        <f t="shared" si="2"/>
        <v>0.9971903796</v>
      </c>
      <c r="J21" s="14"/>
      <c r="K21" s="14"/>
      <c r="L21" s="15"/>
      <c r="M21" s="19"/>
      <c r="N21" s="19"/>
    </row>
    <row r="22">
      <c r="A22" s="12">
        <v>45579.0</v>
      </c>
      <c r="B22" s="13">
        <v>25127.95</v>
      </c>
      <c r="C22" s="13">
        <v>25023.45</v>
      </c>
      <c r="D22" s="13">
        <v>25159.75</v>
      </c>
      <c r="E22" s="13">
        <v>25017.5</v>
      </c>
      <c r="F22" s="12" t="s">
        <v>52</v>
      </c>
      <c r="G22" s="15">
        <v>0.0066</v>
      </c>
      <c r="H22" s="14">
        <f t="shared" si="1"/>
        <v>0.006557377049</v>
      </c>
      <c r="I22" s="14">
        <f t="shared" si="2"/>
        <v>1.006557377</v>
      </c>
      <c r="J22" s="14"/>
      <c r="K22" s="14"/>
      <c r="L22" s="15"/>
      <c r="M22" s="19"/>
      <c r="N22" s="19"/>
    </row>
    <row r="23">
      <c r="A23" s="12">
        <v>45576.0</v>
      </c>
      <c r="B23" s="13">
        <v>24964.25</v>
      </c>
      <c r="C23" s="13">
        <v>24985.3</v>
      </c>
      <c r="D23" s="13">
        <v>25028.65</v>
      </c>
      <c r="E23" s="13">
        <v>24920.05</v>
      </c>
      <c r="F23" s="12" t="s">
        <v>53</v>
      </c>
      <c r="G23" s="15">
        <v>-0.0014</v>
      </c>
      <c r="H23" s="14">
        <f t="shared" si="1"/>
        <v>-0.001368084821</v>
      </c>
      <c r="I23" s="14">
        <f t="shared" si="2"/>
        <v>0.9986319152</v>
      </c>
      <c r="J23" s="14"/>
      <c r="K23" s="14"/>
      <c r="L23" s="15"/>
      <c r="M23" s="19"/>
      <c r="N23" s="19"/>
    </row>
    <row r="24">
      <c r="A24" s="12">
        <v>45575.0</v>
      </c>
      <c r="B24" s="13">
        <v>24998.45</v>
      </c>
      <c r="C24" s="13">
        <v>25067.05</v>
      </c>
      <c r="D24" s="13">
        <v>25134.05</v>
      </c>
      <c r="E24" s="13">
        <v>24979.4</v>
      </c>
      <c r="F24" s="12" t="s">
        <v>54</v>
      </c>
      <c r="G24" s="15">
        <v>7.0E-4</v>
      </c>
      <c r="H24" s="14">
        <f t="shared" si="1"/>
        <v>0.0006604768643</v>
      </c>
      <c r="I24" s="14">
        <f t="shared" si="2"/>
        <v>1.000660477</v>
      </c>
      <c r="J24" s="14"/>
      <c r="K24" s="14"/>
      <c r="L24" s="15"/>
      <c r="M24" s="19"/>
      <c r="N24" s="19"/>
    </row>
    <row r="25">
      <c r="A25" s="18">
        <v>45574.0</v>
      </c>
      <c r="B25" s="13">
        <v>24981.95</v>
      </c>
      <c r="C25" s="13">
        <v>25065.8</v>
      </c>
      <c r="D25" s="13">
        <v>25234.05</v>
      </c>
      <c r="E25" s="13">
        <v>24947.7</v>
      </c>
      <c r="F25" s="12" t="s">
        <v>55</v>
      </c>
      <c r="G25" s="15">
        <v>-0.0012</v>
      </c>
      <c r="H25" s="14">
        <f t="shared" si="1"/>
        <v>-0.001247343897</v>
      </c>
      <c r="I25" s="14">
        <f t="shared" si="2"/>
        <v>0.9987526561</v>
      </c>
      <c r="J25" s="14"/>
      <c r="K25" s="14"/>
      <c r="L25" s="15"/>
      <c r="M25" s="19"/>
      <c r="N25" s="19"/>
    </row>
    <row r="26">
      <c r="A26" s="18">
        <v>45573.0</v>
      </c>
      <c r="B26" s="13">
        <v>25013.15</v>
      </c>
      <c r="C26" s="13">
        <v>24832.2</v>
      </c>
      <c r="D26" s="13">
        <v>25044.0</v>
      </c>
      <c r="E26" s="13">
        <v>24756.8</v>
      </c>
      <c r="F26" s="12" t="s">
        <v>56</v>
      </c>
      <c r="G26" s="15">
        <v>0.0088</v>
      </c>
      <c r="H26" s="14">
        <f t="shared" si="1"/>
        <v>0.00876763155</v>
      </c>
      <c r="I26" s="14">
        <f t="shared" si="2"/>
        <v>1.008767632</v>
      </c>
      <c r="J26" s="14"/>
      <c r="K26" s="14"/>
      <c r="L26" s="15"/>
      <c r="M26" s="19"/>
      <c r="N26" s="19"/>
    </row>
    <row r="27">
      <c r="A27" s="18">
        <v>45572.0</v>
      </c>
      <c r="B27" s="13">
        <v>24795.75</v>
      </c>
      <c r="C27" s="13">
        <v>25084.1</v>
      </c>
      <c r="D27" s="13">
        <v>25143.0</v>
      </c>
      <c r="E27" s="13">
        <v>24694.35</v>
      </c>
      <c r="F27" s="12" t="s">
        <v>57</v>
      </c>
      <c r="G27" s="15">
        <v>-0.0087</v>
      </c>
      <c r="H27" s="14">
        <f t="shared" si="1"/>
        <v>-0.008748890648</v>
      </c>
      <c r="I27" s="14">
        <f t="shared" si="2"/>
        <v>0.9912511094</v>
      </c>
      <c r="J27" s="14"/>
      <c r="K27" s="14"/>
      <c r="L27" s="15"/>
      <c r="M27" s="19"/>
      <c r="N27" s="19"/>
    </row>
    <row r="28">
      <c r="A28" s="18">
        <v>45569.0</v>
      </c>
      <c r="B28" s="13">
        <v>25014.6</v>
      </c>
      <c r="C28" s="13">
        <v>25181.9</v>
      </c>
      <c r="D28" s="13">
        <v>25485.05</v>
      </c>
      <c r="E28" s="13">
        <v>24966.8</v>
      </c>
      <c r="F28" s="12" t="s">
        <v>58</v>
      </c>
      <c r="G28" s="15">
        <v>-0.0093</v>
      </c>
      <c r="H28" s="14">
        <f t="shared" si="1"/>
        <v>-0.009326695736</v>
      </c>
      <c r="I28" s="14">
        <f t="shared" si="2"/>
        <v>0.9906733043</v>
      </c>
      <c r="J28" s="14"/>
      <c r="K28" s="14"/>
      <c r="L28" s="15"/>
      <c r="M28" s="19"/>
      <c r="N28" s="19"/>
    </row>
    <row r="29">
      <c r="A29" s="18">
        <v>45568.0</v>
      </c>
      <c r="B29" s="13">
        <v>25250.1</v>
      </c>
      <c r="C29" s="13">
        <v>25452.85</v>
      </c>
      <c r="D29" s="13">
        <v>25639.45</v>
      </c>
      <c r="E29" s="13">
        <v>25230.3</v>
      </c>
      <c r="F29" s="12" t="s">
        <v>59</v>
      </c>
      <c r="G29" s="15">
        <v>-0.0212</v>
      </c>
      <c r="H29" s="14">
        <f t="shared" si="1"/>
        <v>-0.0211963453</v>
      </c>
      <c r="I29" s="14">
        <f t="shared" si="2"/>
        <v>0.9788036547</v>
      </c>
      <c r="J29" s="14"/>
      <c r="K29" s="14"/>
      <c r="L29" s="15"/>
      <c r="M29" s="19"/>
      <c r="N29" s="19"/>
    </row>
    <row r="30">
      <c r="A30" s="18">
        <v>45566.0</v>
      </c>
      <c r="B30" s="13">
        <v>25796.9</v>
      </c>
      <c r="C30" s="13">
        <v>25788.45</v>
      </c>
      <c r="D30" s="13">
        <v>25907.6</v>
      </c>
      <c r="E30" s="13">
        <v>25739.2</v>
      </c>
      <c r="F30" s="12" t="s">
        <v>60</v>
      </c>
      <c r="G30" s="15">
        <v>-5.0E-4</v>
      </c>
      <c r="H30" s="14">
        <f t="shared" si="1"/>
        <v>-0.0005404703836</v>
      </c>
      <c r="I30" s="14">
        <f t="shared" si="2"/>
        <v>0.9994595296</v>
      </c>
      <c r="J30" s="14"/>
      <c r="K30" s="14"/>
      <c r="L30" s="15"/>
      <c r="M30" s="19"/>
      <c r="N30" s="19"/>
    </row>
    <row r="31">
      <c r="A31" s="18">
        <v>45565.0</v>
      </c>
      <c r="B31" s="13">
        <v>25810.85</v>
      </c>
      <c r="C31" s="13">
        <v>26061.3</v>
      </c>
      <c r="D31" s="13">
        <v>26134.7</v>
      </c>
      <c r="E31" s="13">
        <v>25794.1</v>
      </c>
      <c r="F31" s="18" t="s">
        <v>61</v>
      </c>
      <c r="G31" s="15">
        <v>-0.0141</v>
      </c>
      <c r="H31" s="14">
        <f t="shared" si="1"/>
        <v>-0.01406091535</v>
      </c>
      <c r="I31" s="14">
        <f t="shared" si="2"/>
        <v>0.9859390846</v>
      </c>
      <c r="J31" s="14"/>
      <c r="K31" s="14"/>
      <c r="L31" s="15"/>
      <c r="M31" s="19"/>
      <c r="N31" s="19"/>
    </row>
    <row r="32">
      <c r="A32" s="18">
        <v>45562.0</v>
      </c>
      <c r="B32" s="13">
        <v>26178.95</v>
      </c>
      <c r="C32" s="13">
        <v>26248.25</v>
      </c>
      <c r="D32" s="13">
        <v>26277.35</v>
      </c>
      <c r="E32" s="13">
        <v>26151.4</v>
      </c>
      <c r="F32" s="18" t="s">
        <v>62</v>
      </c>
      <c r="G32" s="15">
        <v>-0.0014</v>
      </c>
      <c r="H32" s="14">
        <f t="shared" si="1"/>
        <v>-0.001415163612</v>
      </c>
      <c r="I32" s="14">
        <f t="shared" si="2"/>
        <v>0.9985848364</v>
      </c>
      <c r="J32" s="14"/>
      <c r="K32" s="14"/>
      <c r="L32" s="15"/>
      <c r="M32" s="19"/>
      <c r="N32" s="19"/>
    </row>
    <row r="33">
      <c r="A33" s="18">
        <v>45561.0</v>
      </c>
      <c r="B33" s="13">
        <v>26216.05</v>
      </c>
      <c r="C33" s="13">
        <v>26005.4</v>
      </c>
      <c r="D33" s="13">
        <v>26250.9</v>
      </c>
      <c r="E33" s="13">
        <v>25998.4</v>
      </c>
      <c r="F33" s="18" t="s">
        <v>63</v>
      </c>
      <c r="G33" s="15">
        <v>0.0081</v>
      </c>
      <c r="H33" s="14">
        <f t="shared" si="1"/>
        <v>0.008148699342</v>
      </c>
      <c r="I33" s="14">
        <f t="shared" si="2"/>
        <v>1.008148699</v>
      </c>
      <c r="J33" s="14"/>
      <c r="K33" s="14"/>
      <c r="L33" s="15"/>
      <c r="M33" s="19"/>
      <c r="N33" s="19"/>
    </row>
    <row r="34">
      <c r="A34" s="18">
        <v>45560.0</v>
      </c>
      <c r="B34" s="13">
        <v>26004.15</v>
      </c>
      <c r="C34" s="13">
        <v>25899.45</v>
      </c>
      <c r="D34" s="13">
        <v>26032.8</v>
      </c>
      <c r="E34" s="13">
        <v>25871.35</v>
      </c>
      <c r="F34" s="18" t="s">
        <v>64</v>
      </c>
      <c r="G34" s="15">
        <v>0.0025</v>
      </c>
      <c r="H34" s="14">
        <f t="shared" si="1"/>
        <v>0.002457556553</v>
      </c>
      <c r="I34" s="14">
        <f t="shared" si="2"/>
        <v>1.002457557</v>
      </c>
      <c r="J34" s="14"/>
      <c r="K34" s="14"/>
      <c r="L34" s="15"/>
      <c r="M34" s="19"/>
      <c r="N34" s="19"/>
    </row>
    <row r="35">
      <c r="A35" s="18">
        <v>45559.0</v>
      </c>
      <c r="B35" s="13">
        <v>25940.4</v>
      </c>
      <c r="C35" s="13">
        <v>25921.45</v>
      </c>
      <c r="D35" s="13">
        <v>26011.55</v>
      </c>
      <c r="E35" s="13">
        <v>25886.85</v>
      </c>
      <c r="F35" s="18" t="s">
        <v>65</v>
      </c>
      <c r="G35" s="15">
        <v>1.0E-4</v>
      </c>
      <c r="H35" s="14">
        <f t="shared" si="1"/>
        <v>0.00005204508261</v>
      </c>
      <c r="I35" s="14">
        <f t="shared" si="2"/>
        <v>1.000052045</v>
      </c>
      <c r="J35" s="14"/>
      <c r="K35" s="14"/>
      <c r="L35" s="15"/>
      <c r="M35" s="19"/>
      <c r="N35" s="19"/>
    </row>
    <row r="36">
      <c r="A36" s="18">
        <v>45558.0</v>
      </c>
      <c r="B36" s="13">
        <v>25939.05</v>
      </c>
      <c r="C36" s="13">
        <v>25872.55</v>
      </c>
      <c r="D36" s="13">
        <v>25956.0</v>
      </c>
      <c r="E36" s="13">
        <v>25847.35</v>
      </c>
      <c r="F36" s="18" t="s">
        <v>66</v>
      </c>
      <c r="G36" s="15">
        <v>0.0057</v>
      </c>
      <c r="H36" s="14">
        <f t="shared" si="1"/>
        <v>0.005742324342</v>
      </c>
      <c r="I36" s="14">
        <f t="shared" si="2"/>
        <v>1.005742324</v>
      </c>
      <c r="J36" s="14"/>
      <c r="K36" s="14"/>
      <c r="L36" s="15"/>
      <c r="M36" s="19"/>
      <c r="N36" s="19"/>
    </row>
    <row r="37">
      <c r="A37" s="18">
        <v>45555.0</v>
      </c>
      <c r="B37" s="13">
        <v>25790.95</v>
      </c>
      <c r="C37" s="13">
        <v>25525.95</v>
      </c>
      <c r="D37" s="13">
        <v>25849.25</v>
      </c>
      <c r="E37" s="13">
        <v>25426.6</v>
      </c>
      <c r="F37" s="18" t="s">
        <v>67</v>
      </c>
      <c r="G37" s="15">
        <v>0.0148</v>
      </c>
      <c r="H37" s="14">
        <f t="shared" si="1"/>
        <v>0.01476050331</v>
      </c>
      <c r="I37" s="14">
        <f t="shared" si="2"/>
        <v>1.014760503</v>
      </c>
      <c r="J37" s="14"/>
      <c r="K37" s="14"/>
      <c r="L37" s="15"/>
      <c r="M37" s="19"/>
      <c r="N37" s="19"/>
    </row>
    <row r="38">
      <c r="A38" s="18">
        <v>45554.0</v>
      </c>
      <c r="B38" s="13">
        <v>25415.8</v>
      </c>
      <c r="C38" s="13">
        <v>25487.05</v>
      </c>
      <c r="D38" s="13">
        <v>25611.95</v>
      </c>
      <c r="E38" s="13">
        <v>25376.05</v>
      </c>
      <c r="F38" s="18" t="s">
        <v>68</v>
      </c>
      <c r="G38" s="15">
        <v>0.0015</v>
      </c>
      <c r="H38" s="14">
        <f t="shared" si="1"/>
        <v>0.001507237696</v>
      </c>
      <c r="I38" s="14">
        <f t="shared" si="2"/>
        <v>1.001507238</v>
      </c>
      <c r="J38" s="14"/>
      <c r="K38" s="14"/>
      <c r="L38" s="15"/>
      <c r="M38" s="19"/>
      <c r="N38" s="19"/>
    </row>
    <row r="39">
      <c r="A39" s="18">
        <v>45553.0</v>
      </c>
      <c r="B39" s="13">
        <v>25377.55</v>
      </c>
      <c r="C39" s="13">
        <v>25402.4</v>
      </c>
      <c r="D39" s="13">
        <v>25482.2</v>
      </c>
      <c r="E39" s="13">
        <v>25285.55</v>
      </c>
      <c r="F39" s="18" t="s">
        <v>69</v>
      </c>
      <c r="G39" s="15">
        <v>-0.0016</v>
      </c>
      <c r="H39" s="14">
        <f t="shared" si="1"/>
        <v>-0.001612995234</v>
      </c>
      <c r="I39" s="14">
        <f t="shared" si="2"/>
        <v>0.9983870048</v>
      </c>
      <c r="J39" s="14"/>
      <c r="K39" s="14"/>
      <c r="L39" s="15"/>
      <c r="M39" s="19"/>
      <c r="N39" s="19"/>
    </row>
    <row r="40">
      <c r="A40" s="18">
        <v>45552.0</v>
      </c>
      <c r="B40" s="13">
        <v>25418.55</v>
      </c>
      <c r="C40" s="13">
        <v>25416.9</v>
      </c>
      <c r="D40" s="13">
        <v>25441.65</v>
      </c>
      <c r="E40" s="13">
        <v>25352.25</v>
      </c>
      <c r="F40" s="18" t="s">
        <v>70</v>
      </c>
      <c r="G40" s="15">
        <v>0.0014</v>
      </c>
      <c r="H40" s="14">
        <f t="shared" si="1"/>
        <v>0.001370955828</v>
      </c>
      <c r="I40" s="14">
        <f t="shared" si="2"/>
        <v>1.001370956</v>
      </c>
      <c r="J40" s="14"/>
      <c r="K40" s="14"/>
      <c r="L40" s="15"/>
      <c r="M40" s="19"/>
      <c r="N40" s="19"/>
    </row>
    <row r="41">
      <c r="A41" s="18">
        <v>45551.0</v>
      </c>
      <c r="B41" s="13">
        <v>25383.75</v>
      </c>
      <c r="C41" s="13">
        <v>25406.65</v>
      </c>
      <c r="D41" s="13">
        <v>25445.7</v>
      </c>
      <c r="E41" s="13">
        <v>25336.2</v>
      </c>
      <c r="F41" s="18" t="s">
        <v>71</v>
      </c>
      <c r="G41" s="15">
        <v>0.0011</v>
      </c>
      <c r="H41" s="14">
        <f t="shared" si="1"/>
        <v>0.001074675133</v>
      </c>
      <c r="I41" s="14">
        <f t="shared" si="2"/>
        <v>1.001074675</v>
      </c>
      <c r="J41" s="14"/>
      <c r="K41" s="14"/>
      <c r="L41" s="15"/>
      <c r="M41" s="19"/>
      <c r="N41" s="19"/>
    </row>
    <row r="42">
      <c r="A42" s="18">
        <v>45548.0</v>
      </c>
      <c r="B42" s="13">
        <v>25356.5</v>
      </c>
      <c r="C42" s="13">
        <v>25430.45</v>
      </c>
      <c r="D42" s="13">
        <v>25430.5</v>
      </c>
      <c r="E42" s="13">
        <v>25292.45</v>
      </c>
      <c r="F42" s="18" t="s">
        <v>72</v>
      </c>
      <c r="G42" s="15">
        <v>-0.0013</v>
      </c>
      <c r="H42" s="14">
        <f t="shared" si="1"/>
        <v>-0.001276148238</v>
      </c>
      <c r="I42" s="14">
        <f t="shared" si="2"/>
        <v>0.9987238518</v>
      </c>
      <c r="J42" s="14"/>
      <c r="K42" s="14"/>
      <c r="L42" s="15"/>
      <c r="M42" s="19"/>
      <c r="N42" s="19"/>
    </row>
    <row r="43">
      <c r="A43" s="18">
        <v>45547.0</v>
      </c>
      <c r="B43" s="13">
        <v>25388.9</v>
      </c>
      <c r="C43" s="13">
        <v>25059.65</v>
      </c>
      <c r="D43" s="13">
        <v>25433.35</v>
      </c>
      <c r="E43" s="13">
        <v>24941.45</v>
      </c>
      <c r="F43" s="18" t="s">
        <v>73</v>
      </c>
      <c r="G43" s="15">
        <v>0.0189</v>
      </c>
      <c r="H43" s="14">
        <f t="shared" si="1"/>
        <v>0.01887958521</v>
      </c>
      <c r="I43" s="14">
        <f t="shared" si="2"/>
        <v>1.018879585</v>
      </c>
      <c r="J43" s="14"/>
      <c r="K43" s="14"/>
      <c r="L43" s="15"/>
      <c r="M43" s="19"/>
      <c r="N43" s="19"/>
    </row>
    <row r="44">
      <c r="A44" s="18">
        <v>45546.0</v>
      </c>
      <c r="B44" s="13">
        <v>24918.45</v>
      </c>
      <c r="C44" s="13">
        <v>25034.0</v>
      </c>
      <c r="D44" s="13">
        <v>25113.7</v>
      </c>
      <c r="E44" s="13">
        <v>24885.15</v>
      </c>
      <c r="F44" s="18" t="s">
        <v>74</v>
      </c>
      <c r="G44" s="15">
        <v>-0.0049</v>
      </c>
      <c r="H44" s="14">
        <f t="shared" si="1"/>
        <v>-0.004897947774</v>
      </c>
      <c r="I44" s="14">
        <f t="shared" si="2"/>
        <v>0.9951020522</v>
      </c>
      <c r="J44" s="14"/>
      <c r="K44" s="14"/>
      <c r="L44" s="15"/>
      <c r="M44" s="19"/>
      <c r="N44" s="19"/>
    </row>
    <row r="45">
      <c r="A45" s="18">
        <v>45545.0</v>
      </c>
      <c r="B45" s="13">
        <v>25041.1</v>
      </c>
      <c r="C45" s="13">
        <v>24999.4</v>
      </c>
      <c r="D45" s="13">
        <v>25130.5</v>
      </c>
      <c r="E45" s="13">
        <v>24896.8</v>
      </c>
      <c r="F45" s="18" t="s">
        <v>75</v>
      </c>
      <c r="G45" s="15">
        <v>0.0042</v>
      </c>
      <c r="H45" s="14">
        <f t="shared" si="1"/>
        <v>0.004198681446</v>
      </c>
      <c r="I45" s="14">
        <f t="shared" si="2"/>
        <v>1.004198681</v>
      </c>
      <c r="J45" s="14"/>
      <c r="K45" s="14"/>
      <c r="L45" s="15"/>
      <c r="M45" s="19"/>
      <c r="N45" s="19"/>
    </row>
    <row r="46">
      <c r="A46" s="18">
        <v>45544.0</v>
      </c>
      <c r="B46" s="13">
        <v>24936.4</v>
      </c>
      <c r="C46" s="13">
        <v>24823.4</v>
      </c>
      <c r="D46" s="13">
        <v>24957.5</v>
      </c>
      <c r="E46" s="13">
        <v>24753.15</v>
      </c>
      <c r="F46" s="18" t="s">
        <v>76</v>
      </c>
      <c r="G46" s="15">
        <v>0.0034</v>
      </c>
      <c r="H46" s="14">
        <f t="shared" si="1"/>
        <v>0.003390048748</v>
      </c>
      <c r="I46" s="14">
        <f t="shared" si="2"/>
        <v>1.003390049</v>
      </c>
      <c r="J46" s="14"/>
      <c r="K46" s="14"/>
      <c r="L46" s="15"/>
      <c r="M46" s="19"/>
      <c r="N46" s="19"/>
    </row>
    <row r="47">
      <c r="A47" s="18">
        <v>45541.0</v>
      </c>
      <c r="B47" s="13">
        <v>24852.15</v>
      </c>
      <c r="C47" s="13">
        <v>25093.7</v>
      </c>
      <c r="D47" s="13">
        <v>25168.75</v>
      </c>
      <c r="E47" s="13">
        <v>24801.3</v>
      </c>
      <c r="F47" s="18" t="s">
        <v>77</v>
      </c>
      <c r="G47" s="15">
        <v>-0.0117</v>
      </c>
      <c r="H47" s="14">
        <f t="shared" si="1"/>
        <v>-0.01165038119</v>
      </c>
      <c r="I47" s="14">
        <f t="shared" si="2"/>
        <v>0.9883496188</v>
      </c>
      <c r="J47" s="14"/>
      <c r="K47" s="14"/>
      <c r="L47" s="15"/>
      <c r="M47" s="19"/>
      <c r="N47" s="19"/>
    </row>
    <row r="48">
      <c r="A48" s="18">
        <v>45540.0</v>
      </c>
      <c r="B48" s="13">
        <v>25145.1</v>
      </c>
      <c r="C48" s="13">
        <v>25250.5</v>
      </c>
      <c r="D48" s="13">
        <v>25275.45</v>
      </c>
      <c r="E48" s="13">
        <v>25127.75</v>
      </c>
      <c r="F48" s="18" t="s">
        <v>78</v>
      </c>
      <c r="G48" s="15">
        <v>-0.0021</v>
      </c>
      <c r="H48" s="14">
        <f t="shared" si="1"/>
        <v>-0.002127093858</v>
      </c>
      <c r="I48" s="14">
        <f t="shared" si="2"/>
        <v>0.9978729061</v>
      </c>
      <c r="J48" s="14"/>
      <c r="K48" s="14"/>
      <c r="L48" s="15"/>
      <c r="M48" s="19"/>
      <c r="N48" s="19"/>
    </row>
    <row r="49">
      <c r="A49" s="18">
        <v>45539.0</v>
      </c>
      <c r="B49" s="13">
        <v>25198.7</v>
      </c>
      <c r="C49" s="13">
        <v>25089.95</v>
      </c>
      <c r="D49" s="13">
        <v>25216.0</v>
      </c>
      <c r="E49" s="13">
        <v>25083.8</v>
      </c>
      <c r="F49" s="18" t="s">
        <v>79</v>
      </c>
      <c r="G49" s="15">
        <v>-0.0032</v>
      </c>
      <c r="H49" s="14">
        <f t="shared" si="1"/>
        <v>-0.003210066515</v>
      </c>
      <c r="I49" s="14">
        <f t="shared" si="2"/>
        <v>0.9967899335</v>
      </c>
      <c r="J49" s="14"/>
      <c r="K49" s="14"/>
      <c r="L49" s="15"/>
      <c r="M49" s="19"/>
      <c r="N49" s="19"/>
    </row>
    <row r="50">
      <c r="A50" s="18">
        <v>45538.0</v>
      </c>
      <c r="B50" s="13">
        <v>25279.85</v>
      </c>
      <c r="C50" s="13">
        <v>25313.4</v>
      </c>
      <c r="D50" s="13">
        <v>25321.7</v>
      </c>
      <c r="E50" s="13">
        <v>25235.8</v>
      </c>
      <c r="F50" s="18" t="s">
        <v>80</v>
      </c>
      <c r="G50" s="15">
        <v>0.0</v>
      </c>
      <c r="H50" s="14">
        <f t="shared" si="1"/>
        <v>0.00004549284576</v>
      </c>
      <c r="I50" s="14">
        <f t="shared" si="2"/>
        <v>1.000045493</v>
      </c>
      <c r="J50" s="14"/>
      <c r="K50" s="14"/>
      <c r="L50" s="15"/>
      <c r="M50" s="19"/>
      <c r="N50" s="19"/>
    </row>
    <row r="51">
      <c r="A51" s="18">
        <v>45537.0</v>
      </c>
      <c r="B51" s="13">
        <v>25278.7</v>
      </c>
      <c r="C51" s="13">
        <v>25333.6</v>
      </c>
      <c r="D51" s="13">
        <v>25333.65</v>
      </c>
      <c r="E51" s="13">
        <v>25235.5</v>
      </c>
      <c r="F51" s="18" t="s">
        <v>81</v>
      </c>
      <c r="G51" s="15">
        <v>0.0017</v>
      </c>
      <c r="H51" s="14">
        <f t="shared" si="1"/>
        <v>0.001695996576</v>
      </c>
      <c r="I51" s="14">
        <f t="shared" si="2"/>
        <v>1.001695997</v>
      </c>
      <c r="J51" s="14"/>
      <c r="K51" s="14"/>
      <c r="L51" s="15"/>
      <c r="M51" s="19"/>
      <c r="N51" s="19"/>
    </row>
    <row r="52">
      <c r="A52" s="18">
        <v>45534.0</v>
      </c>
      <c r="B52" s="13">
        <v>25235.9</v>
      </c>
      <c r="C52" s="13">
        <v>25249.7</v>
      </c>
      <c r="D52" s="13">
        <v>25268.35</v>
      </c>
      <c r="E52" s="13">
        <v>25199.4</v>
      </c>
      <c r="F52" s="18" t="s">
        <v>82</v>
      </c>
      <c r="G52" s="15">
        <v>0.0033</v>
      </c>
      <c r="H52" s="14">
        <f t="shared" si="1"/>
        <v>0.003337713378</v>
      </c>
      <c r="I52" s="14">
        <f t="shared" si="2"/>
        <v>1.003337713</v>
      </c>
      <c r="J52" s="14"/>
      <c r="K52" s="14"/>
      <c r="L52" s="15"/>
      <c r="M52" s="19"/>
      <c r="N52" s="19"/>
    </row>
    <row r="53">
      <c r="A53" s="18">
        <v>45533.0</v>
      </c>
      <c r="B53" s="13">
        <v>25151.95</v>
      </c>
      <c r="C53" s="13">
        <v>25035.3</v>
      </c>
      <c r="D53" s="13">
        <v>25192.9</v>
      </c>
      <c r="E53" s="13">
        <v>24998.5</v>
      </c>
      <c r="F53" s="18" t="s">
        <v>83</v>
      </c>
      <c r="G53" s="15">
        <v>0.004</v>
      </c>
      <c r="H53" s="14">
        <f t="shared" si="1"/>
        <v>0.003975674937</v>
      </c>
      <c r="I53" s="14">
        <f t="shared" si="2"/>
        <v>1.003975675</v>
      </c>
      <c r="J53" s="14"/>
      <c r="K53" s="14"/>
      <c r="L53" s="15"/>
      <c r="M53" s="19"/>
      <c r="N53" s="19"/>
    </row>
    <row r="54">
      <c r="A54" s="18">
        <v>45532.0</v>
      </c>
      <c r="B54" s="13">
        <v>25052.35</v>
      </c>
      <c r="C54" s="13">
        <v>25030.8</v>
      </c>
      <c r="D54" s="13">
        <v>25129.6</v>
      </c>
      <c r="E54" s="13">
        <v>24964.65</v>
      </c>
      <c r="F54" s="18" t="s">
        <v>84</v>
      </c>
      <c r="G54" s="15">
        <v>0.0014</v>
      </c>
      <c r="H54" s="14">
        <f t="shared" si="1"/>
        <v>0.001383018057</v>
      </c>
      <c r="I54" s="14">
        <f t="shared" si="2"/>
        <v>1.001383018</v>
      </c>
      <c r="J54" s="14"/>
      <c r="K54" s="14"/>
      <c r="L54" s="15"/>
      <c r="M54" s="19"/>
      <c r="N54" s="19"/>
    </row>
    <row r="55">
      <c r="A55" s="18">
        <v>45531.0</v>
      </c>
      <c r="B55" s="13">
        <v>25017.75</v>
      </c>
      <c r="C55" s="13">
        <v>25024.8</v>
      </c>
      <c r="D55" s="13">
        <v>25073.1</v>
      </c>
      <c r="E55" s="13">
        <v>24973.65</v>
      </c>
      <c r="F55" s="18" t="s">
        <v>85</v>
      </c>
      <c r="G55" s="15">
        <v>3.0E-4</v>
      </c>
      <c r="H55" s="14">
        <f t="shared" si="1"/>
        <v>0.0002858787874</v>
      </c>
      <c r="I55" s="14">
        <f t="shared" si="2"/>
        <v>1.000285879</v>
      </c>
      <c r="J55" s="14"/>
      <c r="K55" s="14"/>
      <c r="L55" s="15"/>
      <c r="M55" s="19"/>
      <c r="N55" s="19"/>
    </row>
    <row r="56">
      <c r="A56" s="18">
        <v>45530.0</v>
      </c>
      <c r="B56" s="13">
        <v>25010.6</v>
      </c>
      <c r="C56" s="13">
        <v>24906.1</v>
      </c>
      <c r="D56" s="13">
        <v>25043.8</v>
      </c>
      <c r="E56" s="13">
        <v>24874.7</v>
      </c>
      <c r="F56" s="18" t="s">
        <v>86</v>
      </c>
      <c r="G56" s="15">
        <v>0.0076</v>
      </c>
      <c r="H56" s="14">
        <f t="shared" si="1"/>
        <v>0.007551418736</v>
      </c>
      <c r="I56" s="14">
        <f t="shared" si="2"/>
        <v>1.007551419</v>
      </c>
      <c r="J56" s="14"/>
      <c r="K56" s="14"/>
      <c r="L56" s="15"/>
      <c r="M56" s="19"/>
      <c r="N56" s="19"/>
    </row>
    <row r="57">
      <c r="A57" s="18">
        <v>45527.0</v>
      </c>
      <c r="B57" s="13">
        <v>24823.15</v>
      </c>
      <c r="C57" s="13">
        <v>24845.4</v>
      </c>
      <c r="D57" s="13">
        <v>24858.4</v>
      </c>
      <c r="E57" s="13">
        <v>24771.65</v>
      </c>
      <c r="F57" s="18" t="s">
        <v>87</v>
      </c>
      <c r="G57" s="15">
        <v>5.0E-4</v>
      </c>
      <c r="H57" s="14">
        <f t="shared" si="1"/>
        <v>0.0004695403341</v>
      </c>
      <c r="I57" s="14">
        <f t="shared" si="2"/>
        <v>1.00046954</v>
      </c>
      <c r="J57" s="14"/>
      <c r="K57" s="14"/>
      <c r="L57" s="15"/>
      <c r="M57" s="19"/>
      <c r="N57" s="19"/>
    </row>
    <row r="58">
      <c r="A58" s="18">
        <v>45526.0</v>
      </c>
      <c r="B58" s="13">
        <v>24811.5</v>
      </c>
      <c r="C58" s="13">
        <v>24863.4</v>
      </c>
      <c r="D58" s="13">
        <v>24867.35</v>
      </c>
      <c r="E58" s="13">
        <v>24784.45</v>
      </c>
      <c r="F58" s="18" t="s">
        <v>88</v>
      </c>
      <c r="G58" s="15">
        <v>0.0017</v>
      </c>
      <c r="H58" s="14">
        <f t="shared" si="1"/>
        <v>0.001667326061</v>
      </c>
      <c r="I58" s="14">
        <f t="shared" si="2"/>
        <v>1.001667326</v>
      </c>
      <c r="J58" s="14"/>
      <c r="K58" s="14"/>
      <c r="L58" s="15"/>
      <c r="M58" s="19"/>
      <c r="N58" s="19"/>
    </row>
    <row r="59">
      <c r="A59" s="18">
        <v>45525.0</v>
      </c>
      <c r="B59" s="13">
        <v>24770.2</v>
      </c>
      <c r="C59" s="13">
        <v>24680.55</v>
      </c>
      <c r="D59" s="13">
        <v>24787.95</v>
      </c>
      <c r="E59" s="13">
        <v>24654.5</v>
      </c>
      <c r="F59" s="18" t="s">
        <v>89</v>
      </c>
      <c r="G59" s="15">
        <v>0.0029</v>
      </c>
      <c r="H59" s="14">
        <f t="shared" si="1"/>
        <v>0.002888798466</v>
      </c>
      <c r="I59" s="14">
        <f t="shared" si="2"/>
        <v>1.002888798</v>
      </c>
      <c r="J59" s="13"/>
      <c r="K59" s="14"/>
      <c r="L59" s="15"/>
      <c r="M59" s="19"/>
      <c r="N59" s="19"/>
    </row>
    <row r="60">
      <c r="A60" s="18">
        <v>45524.0</v>
      </c>
      <c r="B60" s="13">
        <v>24698.85</v>
      </c>
      <c r="C60" s="13">
        <v>24648.9</v>
      </c>
      <c r="D60" s="13">
        <v>24734.3</v>
      </c>
      <c r="E60" s="13">
        <v>24607.2</v>
      </c>
      <c r="F60" s="18" t="s">
        <v>90</v>
      </c>
      <c r="G60" s="15">
        <v>0.0051</v>
      </c>
      <c r="H60" s="14">
        <f t="shared" si="1"/>
        <v>0.005135791215</v>
      </c>
      <c r="I60" s="14">
        <f t="shared" si="2"/>
        <v>1.005135791</v>
      </c>
      <c r="J60" s="13"/>
      <c r="K60" s="14"/>
      <c r="L60" s="15"/>
      <c r="M60" s="19"/>
      <c r="N60" s="19"/>
    </row>
    <row r="61">
      <c r="A61" s="18">
        <v>45523.0</v>
      </c>
      <c r="B61" s="13">
        <v>24572.65</v>
      </c>
      <c r="C61" s="13">
        <v>24636.35</v>
      </c>
      <c r="D61" s="13">
        <v>24638.8</v>
      </c>
      <c r="E61" s="13">
        <v>24522.95</v>
      </c>
      <c r="F61" s="18" t="s">
        <v>91</v>
      </c>
      <c r="G61" s="15">
        <v>0.0013</v>
      </c>
      <c r="H61" s="14">
        <f t="shared" si="1"/>
        <v>0.001283558431</v>
      </c>
      <c r="I61" s="14">
        <f t="shared" si="2"/>
        <v>1.001283558</v>
      </c>
      <c r="J61" s="13"/>
      <c r="K61" s="14"/>
      <c r="L61" s="15"/>
      <c r="M61" s="19"/>
      <c r="N61" s="19"/>
    </row>
    <row r="62">
      <c r="A62" s="18">
        <v>45520.0</v>
      </c>
      <c r="B62" s="13">
        <v>24541.15</v>
      </c>
      <c r="C62" s="13">
        <v>24334.85</v>
      </c>
      <c r="D62" s="13">
        <v>24563.9</v>
      </c>
      <c r="E62" s="13">
        <v>24204.5</v>
      </c>
      <c r="F62" s="18" t="s">
        <v>92</v>
      </c>
      <c r="G62" s="15">
        <v>0.0165</v>
      </c>
      <c r="H62" s="14">
        <f t="shared" si="1"/>
        <v>0.01645974631</v>
      </c>
      <c r="I62" s="14">
        <f t="shared" si="2"/>
        <v>1.016459746</v>
      </c>
      <c r="J62" s="13"/>
      <c r="K62" s="14"/>
      <c r="L62" s="15"/>
      <c r="M62" s="19"/>
      <c r="N62" s="19"/>
    </row>
    <row r="63">
      <c r="A63" s="18">
        <v>45518.0</v>
      </c>
      <c r="B63" s="13">
        <v>24143.75</v>
      </c>
      <c r="C63" s="13">
        <v>24184.4</v>
      </c>
      <c r="D63" s="13">
        <v>24196.5</v>
      </c>
      <c r="E63" s="13">
        <v>24099.7</v>
      </c>
      <c r="F63" s="18" t="s">
        <v>93</v>
      </c>
      <c r="G63" s="15">
        <v>2.0E-4</v>
      </c>
      <c r="H63" s="14">
        <f t="shared" si="1"/>
        <v>0.0001967769999</v>
      </c>
      <c r="I63" s="14">
        <f t="shared" si="2"/>
        <v>1.000196777</v>
      </c>
      <c r="J63" s="13"/>
      <c r="K63" s="14"/>
      <c r="L63" s="15"/>
      <c r="M63" s="19"/>
      <c r="N63" s="19"/>
    </row>
    <row r="64">
      <c r="A64" s="18">
        <v>45517.0</v>
      </c>
      <c r="B64" s="13">
        <v>24139.0</v>
      </c>
      <c r="C64" s="13">
        <v>24342.35</v>
      </c>
      <c r="D64" s="13">
        <v>24359.95</v>
      </c>
      <c r="E64" s="13">
        <v>24116.5</v>
      </c>
      <c r="F64" s="18" t="s">
        <v>94</v>
      </c>
      <c r="G64" s="15">
        <v>-0.0085</v>
      </c>
      <c r="H64" s="14">
        <f t="shared" si="1"/>
        <v>-0.008543147</v>
      </c>
      <c r="I64" s="14">
        <f t="shared" si="2"/>
        <v>0.991456853</v>
      </c>
      <c r="J64" s="13"/>
      <c r="K64" s="14"/>
      <c r="L64" s="15"/>
      <c r="M64" s="19"/>
      <c r="N64" s="19"/>
    </row>
    <row r="65">
      <c r="A65" s="18">
        <v>45516.0</v>
      </c>
      <c r="B65" s="13">
        <v>24347.0</v>
      </c>
      <c r="C65" s="13">
        <v>24320.05</v>
      </c>
      <c r="D65" s="13">
        <v>24472.8</v>
      </c>
      <c r="E65" s="13">
        <v>24212.1</v>
      </c>
      <c r="F65" s="18" t="s">
        <v>95</v>
      </c>
      <c r="G65" s="15">
        <v>-8.0E-4</v>
      </c>
      <c r="H65" s="14">
        <f t="shared" si="1"/>
        <v>-0.0008412844978</v>
      </c>
      <c r="I65" s="14">
        <f t="shared" si="2"/>
        <v>0.9991587155</v>
      </c>
      <c r="J65" s="13"/>
      <c r="K65" s="14"/>
      <c r="L65" s="15"/>
      <c r="M65" s="19"/>
      <c r="N65" s="19"/>
    </row>
    <row r="66">
      <c r="A66" s="18">
        <v>45513.0</v>
      </c>
      <c r="B66" s="13">
        <v>24367.5</v>
      </c>
      <c r="C66" s="13">
        <v>24386.85</v>
      </c>
      <c r="D66" s="13">
        <v>24419.75</v>
      </c>
      <c r="E66" s="13">
        <v>24311.2</v>
      </c>
      <c r="F66" s="18" t="s">
        <v>96</v>
      </c>
      <c r="G66" s="15">
        <v>0.0104</v>
      </c>
      <c r="H66" s="14">
        <f t="shared" si="1"/>
        <v>0.01038686404</v>
      </c>
      <c r="I66" s="14">
        <f t="shared" si="2"/>
        <v>1.010386864</v>
      </c>
      <c r="J66" s="13"/>
      <c r="K66" s="14"/>
      <c r="L66" s="15"/>
      <c r="M66" s="19"/>
      <c r="N66" s="19"/>
    </row>
    <row r="67">
      <c r="A67" s="18">
        <v>45512.0</v>
      </c>
      <c r="B67" s="13">
        <v>24117.0</v>
      </c>
      <c r="C67" s="13">
        <v>24248.55</v>
      </c>
      <c r="D67" s="13">
        <v>24340.5</v>
      </c>
      <c r="E67" s="13">
        <v>24079.7</v>
      </c>
      <c r="F67" s="18" t="s">
        <v>97</v>
      </c>
      <c r="G67" s="15">
        <v>-0.0074</v>
      </c>
      <c r="H67" s="14">
        <f t="shared" si="1"/>
        <v>-0.007428747814</v>
      </c>
      <c r="I67" s="14">
        <f t="shared" si="2"/>
        <v>0.9925712522</v>
      </c>
      <c r="J67" s="13"/>
      <c r="K67" s="14"/>
      <c r="L67" s="15"/>
      <c r="M67" s="19"/>
      <c r="N67" s="19"/>
    </row>
    <row r="68">
      <c r="A68" s="18">
        <v>45511.0</v>
      </c>
      <c r="B68" s="13">
        <v>24297.5</v>
      </c>
      <c r="C68" s="13">
        <v>24289.4</v>
      </c>
      <c r="D68" s="13">
        <v>24337.7</v>
      </c>
      <c r="E68" s="13">
        <v>24184.9</v>
      </c>
      <c r="F68" s="18" t="s">
        <v>98</v>
      </c>
      <c r="G68" s="15">
        <v>0.0127</v>
      </c>
      <c r="H68" s="14">
        <f t="shared" si="1"/>
        <v>0.01271019546</v>
      </c>
      <c r="I68" s="14">
        <f t="shared" si="2"/>
        <v>1.012710195</v>
      </c>
      <c r="J68" s="13"/>
      <c r="K68" s="14"/>
      <c r="L68" s="15"/>
      <c r="M68" s="19"/>
      <c r="N68" s="19"/>
    </row>
    <row r="69">
      <c r="A69" s="18">
        <v>45510.0</v>
      </c>
      <c r="B69" s="13">
        <v>23992.55</v>
      </c>
      <c r="C69" s="13">
        <v>24189.85</v>
      </c>
      <c r="D69" s="13">
        <v>24382.6</v>
      </c>
      <c r="E69" s="13">
        <v>23960.4</v>
      </c>
      <c r="F69" s="18" t="s">
        <v>99</v>
      </c>
      <c r="G69" s="15">
        <v>-0.0026</v>
      </c>
      <c r="H69" s="14">
        <f t="shared" si="1"/>
        <v>-0.002621011324</v>
      </c>
      <c r="I69" s="14">
        <f t="shared" si="2"/>
        <v>0.9973789887</v>
      </c>
      <c r="J69" s="13"/>
      <c r="K69" s="14"/>
      <c r="L69" s="15"/>
      <c r="M69" s="19"/>
      <c r="N69" s="19"/>
    </row>
    <row r="70">
      <c r="A70" s="18">
        <v>45509.0</v>
      </c>
      <c r="B70" s="13">
        <v>24055.6</v>
      </c>
      <c r="C70" s="13">
        <v>24302.85</v>
      </c>
      <c r="D70" s="13">
        <v>24350.05</v>
      </c>
      <c r="E70" s="13">
        <v>23893.7</v>
      </c>
      <c r="F70" s="18" t="s">
        <v>100</v>
      </c>
      <c r="G70" s="15">
        <v>-0.0268</v>
      </c>
      <c r="H70" s="14">
        <f t="shared" si="1"/>
        <v>-0.02678647285</v>
      </c>
      <c r="I70" s="14">
        <f t="shared" si="2"/>
        <v>0.9732135271</v>
      </c>
      <c r="J70" s="13"/>
      <c r="K70" s="14"/>
      <c r="L70" s="15"/>
      <c r="M70" s="19"/>
      <c r="N70" s="19"/>
    </row>
    <row r="71">
      <c r="A71" s="18">
        <v>45506.0</v>
      </c>
      <c r="B71" s="13">
        <v>24717.7</v>
      </c>
      <c r="C71" s="13">
        <v>24789.0</v>
      </c>
      <c r="D71" s="13">
        <v>24851.9</v>
      </c>
      <c r="E71" s="13">
        <v>24686.85</v>
      </c>
      <c r="F71" s="18" t="s">
        <v>101</v>
      </c>
      <c r="G71" s="15">
        <v>-0.0117</v>
      </c>
      <c r="H71" s="14">
        <f t="shared" si="1"/>
        <v>-0.01172288882</v>
      </c>
      <c r="I71" s="14">
        <f t="shared" si="2"/>
        <v>0.9882771112</v>
      </c>
      <c r="J71" s="13"/>
      <c r="K71" s="14"/>
      <c r="L71" s="15"/>
      <c r="M71" s="19"/>
      <c r="N71" s="19"/>
    </row>
    <row r="72">
      <c r="A72" s="18">
        <v>45505.0</v>
      </c>
      <c r="B72" s="13">
        <v>25010.9</v>
      </c>
      <c r="C72" s="13">
        <v>25030.95</v>
      </c>
      <c r="D72" s="13">
        <v>25078.3</v>
      </c>
      <c r="E72" s="13">
        <v>24956.4</v>
      </c>
      <c r="F72" s="18" t="s">
        <v>102</v>
      </c>
      <c r="G72" s="15">
        <v>0.0024</v>
      </c>
      <c r="H72" s="14">
        <f t="shared" si="1"/>
        <v>0.002394679203</v>
      </c>
      <c r="I72" s="14">
        <f t="shared" si="2"/>
        <v>1.002394679</v>
      </c>
      <c r="J72" s="13"/>
      <c r="K72" s="14"/>
      <c r="L72" s="15"/>
      <c r="M72" s="19"/>
      <c r="N72" s="19"/>
    </row>
    <row r="73">
      <c r="A73" s="18">
        <v>45504.0</v>
      </c>
      <c r="B73" s="13">
        <v>24951.15</v>
      </c>
      <c r="C73" s="13">
        <v>24886.7</v>
      </c>
      <c r="D73" s="13">
        <v>24984.6</v>
      </c>
      <c r="E73" s="13">
        <v>24856.5</v>
      </c>
      <c r="F73" s="18" t="s">
        <v>103</v>
      </c>
      <c r="G73" s="15">
        <v>0.0038</v>
      </c>
      <c r="H73" s="14">
        <f t="shared" si="1"/>
        <v>0.003775550844</v>
      </c>
      <c r="I73" s="14">
        <f t="shared" si="2"/>
        <v>1.003775551</v>
      </c>
      <c r="J73" s="13"/>
      <c r="K73" s="14"/>
      <c r="L73" s="15"/>
      <c r="M73" s="19"/>
      <c r="N73" s="19"/>
    </row>
    <row r="74">
      <c r="A74" s="18">
        <v>45503.0</v>
      </c>
      <c r="B74" s="13">
        <v>24857.3</v>
      </c>
      <c r="C74" s="13">
        <v>24839.4</v>
      </c>
      <c r="D74" s="13">
        <v>24971.75</v>
      </c>
      <c r="E74" s="13">
        <v>24798.65</v>
      </c>
      <c r="F74" s="18" t="s">
        <v>104</v>
      </c>
      <c r="G74" s="15">
        <v>9.0E-4</v>
      </c>
      <c r="H74" s="14">
        <f t="shared" si="1"/>
        <v>0.0008535961765</v>
      </c>
      <c r="I74" s="14">
        <f t="shared" si="2"/>
        <v>1.000853596</v>
      </c>
      <c r="J74" s="13"/>
      <c r="K74" s="14"/>
      <c r="L74" s="15"/>
      <c r="M74" s="19"/>
      <c r="N74" s="19"/>
    </row>
    <row r="75">
      <c r="A75" s="18">
        <v>45502.0</v>
      </c>
      <c r="B75" s="13">
        <v>24836.1</v>
      </c>
      <c r="C75" s="13">
        <v>24943.3</v>
      </c>
      <c r="D75" s="13">
        <v>24999.75</v>
      </c>
      <c r="E75" s="13">
        <v>24774.6</v>
      </c>
      <c r="F75" s="18" t="s">
        <v>105</v>
      </c>
      <c r="G75" s="15">
        <v>1.0E-4</v>
      </c>
      <c r="H75" s="14">
        <f t="shared" si="1"/>
        <v>0.00005033249647</v>
      </c>
      <c r="I75" s="14">
        <f t="shared" si="2"/>
        <v>1.000050332</v>
      </c>
      <c r="J75" s="13"/>
      <c r="K75" s="14"/>
      <c r="L75" s="15"/>
      <c r="M75" s="19"/>
      <c r="N75" s="19"/>
    </row>
    <row r="76">
      <c r="A76" s="18">
        <v>45499.0</v>
      </c>
      <c r="B76" s="13">
        <v>24834.85</v>
      </c>
      <c r="C76" s="13">
        <v>24423.35</v>
      </c>
      <c r="D76" s="13">
        <v>24861.15</v>
      </c>
      <c r="E76" s="13">
        <v>24410.9</v>
      </c>
      <c r="F76" s="18" t="s">
        <v>106</v>
      </c>
      <c r="G76" s="15">
        <v>0.0176</v>
      </c>
      <c r="H76" s="14">
        <f t="shared" si="1"/>
        <v>0.01756732948</v>
      </c>
      <c r="I76" s="14">
        <f t="shared" si="2"/>
        <v>1.017567329</v>
      </c>
      <c r="J76" s="13"/>
      <c r="K76" s="14"/>
      <c r="L76" s="15"/>
      <c r="M76" s="19"/>
      <c r="N76" s="19"/>
    </row>
    <row r="77">
      <c r="A77" s="18">
        <v>45498.0</v>
      </c>
      <c r="B77" s="13">
        <v>24406.1</v>
      </c>
      <c r="C77" s="13">
        <v>24230.95</v>
      </c>
      <c r="D77" s="13">
        <v>24426.15</v>
      </c>
      <c r="E77" s="13">
        <v>24210.8</v>
      </c>
      <c r="F77" s="18" t="s">
        <v>107</v>
      </c>
      <c r="G77" s="15">
        <v>-3.0E-4</v>
      </c>
      <c r="H77" s="14">
        <f t="shared" si="1"/>
        <v>-0.0003031109837</v>
      </c>
      <c r="I77" s="14">
        <f t="shared" si="2"/>
        <v>0.999696889</v>
      </c>
      <c r="J77" s="13"/>
      <c r="K77" s="14"/>
      <c r="L77" s="15"/>
      <c r="M77" s="19"/>
      <c r="N77" s="19"/>
    </row>
    <row r="78">
      <c r="A78" s="18">
        <v>45497.0</v>
      </c>
      <c r="B78" s="13">
        <v>24413.5</v>
      </c>
      <c r="C78" s="13">
        <v>24444.95</v>
      </c>
      <c r="D78" s="13">
        <v>24504.25</v>
      </c>
      <c r="E78" s="13">
        <v>24307.25</v>
      </c>
      <c r="F78" s="18" t="s">
        <v>108</v>
      </c>
      <c r="G78" s="15">
        <v>-0.0027</v>
      </c>
      <c r="H78" s="14">
        <f t="shared" si="1"/>
        <v>-0.002677799996</v>
      </c>
      <c r="I78" s="14">
        <f t="shared" si="2"/>
        <v>0.9973222</v>
      </c>
      <c r="J78" s="13"/>
      <c r="K78" s="14"/>
      <c r="L78" s="15"/>
      <c r="M78" s="19"/>
      <c r="N78" s="19"/>
    </row>
    <row r="79">
      <c r="A79" s="18">
        <v>45496.0</v>
      </c>
      <c r="B79" s="13">
        <v>24479.05</v>
      </c>
      <c r="C79" s="13">
        <v>24568.9</v>
      </c>
      <c r="D79" s="13">
        <v>24582.55</v>
      </c>
      <c r="E79" s="13">
        <v>24074.2</v>
      </c>
      <c r="F79" s="18" t="s">
        <v>109</v>
      </c>
      <c r="G79" s="15">
        <v>-0.0012</v>
      </c>
      <c r="H79" s="14">
        <f t="shared" si="1"/>
        <v>-0.001232187847</v>
      </c>
      <c r="I79" s="14">
        <f t="shared" si="2"/>
        <v>0.9987678122</v>
      </c>
      <c r="J79" s="13"/>
      <c r="K79" s="14"/>
      <c r="L79" s="15"/>
      <c r="M79" s="19"/>
      <c r="N79" s="19"/>
    </row>
    <row r="80">
      <c r="A80" s="18">
        <v>45495.0</v>
      </c>
      <c r="B80" s="13">
        <v>24509.25</v>
      </c>
      <c r="C80" s="13">
        <v>24445.75</v>
      </c>
      <c r="D80" s="13">
        <v>24595.2</v>
      </c>
      <c r="E80" s="13">
        <v>24362.3</v>
      </c>
      <c r="F80" s="18" t="s">
        <v>110</v>
      </c>
      <c r="G80" s="15">
        <v>-9.0E-4</v>
      </c>
      <c r="H80" s="14">
        <f t="shared" si="1"/>
        <v>-0.0008825603626</v>
      </c>
      <c r="I80" s="14">
        <f t="shared" si="2"/>
        <v>0.9991174396</v>
      </c>
      <c r="J80" s="13"/>
      <c r="K80" s="14"/>
      <c r="L80" s="15"/>
      <c r="M80" s="19"/>
      <c r="N80" s="19"/>
    </row>
    <row r="81">
      <c r="A81" s="18">
        <v>45492.0</v>
      </c>
      <c r="B81" s="13">
        <v>24530.9</v>
      </c>
      <c r="C81" s="13">
        <v>24853.8</v>
      </c>
      <c r="D81" s="13">
        <v>24854.8</v>
      </c>
      <c r="E81" s="13">
        <v>24508.15</v>
      </c>
      <c r="F81" s="18" t="s">
        <v>111</v>
      </c>
      <c r="G81" s="15">
        <v>-0.0109</v>
      </c>
      <c r="H81" s="14">
        <f t="shared" si="1"/>
        <v>-0.01088470758</v>
      </c>
      <c r="I81" s="14">
        <f t="shared" si="2"/>
        <v>0.9891152924</v>
      </c>
      <c r="J81" s="13"/>
      <c r="K81" s="14"/>
      <c r="L81" s="15"/>
      <c r="M81" s="19"/>
      <c r="N81" s="19"/>
    </row>
    <row r="82">
      <c r="A82" s="18">
        <v>45491.0</v>
      </c>
      <c r="B82" s="13">
        <v>24800.85</v>
      </c>
      <c r="C82" s="13">
        <v>24543.8</v>
      </c>
      <c r="D82" s="13">
        <v>24837.75</v>
      </c>
      <c r="E82" s="13">
        <v>24504.45</v>
      </c>
      <c r="F82" s="18" t="s">
        <v>112</v>
      </c>
      <c r="G82" s="15">
        <v>0.0076</v>
      </c>
      <c r="H82" s="14">
        <f t="shared" si="1"/>
        <v>0.007632145614</v>
      </c>
      <c r="I82" s="14">
        <f t="shared" si="2"/>
        <v>1.007632146</v>
      </c>
      <c r="J82" s="13"/>
      <c r="K82" s="14"/>
      <c r="L82" s="15"/>
      <c r="M82" s="19"/>
      <c r="N82" s="19"/>
    </row>
    <row r="83">
      <c r="A83" s="18">
        <v>45489.0</v>
      </c>
      <c r="B83" s="13">
        <v>24613.0</v>
      </c>
      <c r="C83" s="13">
        <v>24615.9</v>
      </c>
      <c r="D83" s="13">
        <v>24661.25</v>
      </c>
      <c r="E83" s="13">
        <v>24587.65</v>
      </c>
      <c r="F83" s="18" t="s">
        <v>113</v>
      </c>
      <c r="G83" s="15">
        <v>0.0011</v>
      </c>
      <c r="H83" s="14">
        <f t="shared" si="1"/>
        <v>0.001069684016</v>
      </c>
      <c r="I83" s="14">
        <f t="shared" si="2"/>
        <v>1.001069684</v>
      </c>
      <c r="J83" s="13"/>
      <c r="K83" s="14"/>
      <c r="L83" s="15"/>
      <c r="M83" s="19"/>
      <c r="N83" s="19"/>
    </row>
    <row r="84">
      <c r="A84" s="18">
        <v>45488.0</v>
      </c>
      <c r="B84" s="13">
        <v>24586.7</v>
      </c>
      <c r="C84" s="13">
        <v>24587.6</v>
      </c>
      <c r="D84" s="13">
        <v>24635.05</v>
      </c>
      <c r="E84" s="13">
        <v>24522.75</v>
      </c>
      <c r="F84" s="18" t="s">
        <v>114</v>
      </c>
      <c r="G84" s="15">
        <v>0.0035</v>
      </c>
      <c r="H84" s="14">
        <f t="shared" si="1"/>
        <v>0.00345071759</v>
      </c>
      <c r="I84" s="14">
        <f t="shared" si="2"/>
        <v>1.003450718</v>
      </c>
      <c r="J84" s="13"/>
      <c r="K84" s="14"/>
      <c r="L84" s="15"/>
      <c r="M84" s="19"/>
      <c r="N84" s="19"/>
    </row>
    <row r="85">
      <c r="A85" s="18">
        <v>45485.0</v>
      </c>
      <c r="B85" s="13">
        <v>24502.15</v>
      </c>
      <c r="C85" s="13">
        <v>24387.95</v>
      </c>
      <c r="D85" s="13">
        <v>24592.2</v>
      </c>
      <c r="E85" s="13">
        <v>24331.15</v>
      </c>
      <c r="F85" s="18" t="s">
        <v>115</v>
      </c>
      <c r="G85" s="15">
        <v>0.0077</v>
      </c>
      <c r="H85" s="14">
        <f t="shared" si="1"/>
        <v>0.007657525205</v>
      </c>
      <c r="I85" s="14">
        <f t="shared" si="2"/>
        <v>1.007657525</v>
      </c>
      <c r="J85" s="13"/>
      <c r="K85" s="14"/>
      <c r="L85" s="15"/>
      <c r="M85" s="19"/>
      <c r="N85" s="19"/>
    </row>
    <row r="86">
      <c r="A86" s="18">
        <v>45484.0</v>
      </c>
      <c r="B86" s="13">
        <v>24315.95</v>
      </c>
      <c r="C86" s="13">
        <v>24396.55</v>
      </c>
      <c r="D86" s="13">
        <v>24402.65</v>
      </c>
      <c r="E86" s="13">
        <v>24193.75</v>
      </c>
      <c r="F86" s="18" t="s">
        <v>116</v>
      </c>
      <c r="G86" s="15">
        <v>-3.0E-4</v>
      </c>
      <c r="H86" s="14">
        <f t="shared" si="1"/>
        <v>-0.000349442639</v>
      </c>
      <c r="I86" s="14">
        <f t="shared" si="2"/>
        <v>0.9996505574</v>
      </c>
      <c r="J86" s="13"/>
      <c r="K86" s="14"/>
      <c r="L86" s="15"/>
      <c r="M86" s="19"/>
      <c r="N86" s="19"/>
    </row>
    <row r="87">
      <c r="A87" s="18">
        <v>45483.0</v>
      </c>
      <c r="B87" s="13">
        <v>24324.45</v>
      </c>
      <c r="C87" s="13">
        <v>24459.85</v>
      </c>
      <c r="D87" s="13">
        <v>24461.05</v>
      </c>
      <c r="E87" s="13">
        <v>24141.8</v>
      </c>
      <c r="F87" s="18" t="s">
        <v>117</v>
      </c>
      <c r="G87" s="15">
        <v>-0.0045</v>
      </c>
      <c r="H87" s="14">
        <f t="shared" si="1"/>
        <v>-0.004450911055</v>
      </c>
      <c r="I87" s="14">
        <f t="shared" si="2"/>
        <v>0.9955490889</v>
      </c>
      <c r="J87" s="13"/>
      <c r="K87" s="14"/>
      <c r="L87" s="15"/>
      <c r="M87" s="19"/>
      <c r="N87" s="19"/>
    </row>
    <row r="88">
      <c r="A88" s="18">
        <v>45482.0</v>
      </c>
      <c r="B88" s="13">
        <v>24433.2</v>
      </c>
      <c r="C88" s="13">
        <v>24351.0</v>
      </c>
      <c r="D88" s="13">
        <v>24443.6</v>
      </c>
      <c r="E88" s="13">
        <v>24331.9</v>
      </c>
      <c r="F88" s="18" t="s">
        <v>118</v>
      </c>
      <c r="G88" s="15">
        <v>0.0046</v>
      </c>
      <c r="H88" s="14">
        <f t="shared" si="1"/>
        <v>0.004631885381</v>
      </c>
      <c r="I88" s="14">
        <f t="shared" si="2"/>
        <v>1.004631885</v>
      </c>
      <c r="J88" s="13"/>
      <c r="K88" s="14"/>
      <c r="L88" s="15"/>
      <c r="M88" s="19"/>
      <c r="N88" s="19"/>
    </row>
    <row r="89">
      <c r="A89" s="18">
        <v>45481.0</v>
      </c>
      <c r="B89" s="13">
        <v>24320.55</v>
      </c>
      <c r="C89" s="13">
        <v>24329.45</v>
      </c>
      <c r="D89" s="13">
        <v>24344.6</v>
      </c>
      <c r="E89" s="13">
        <v>24240.55</v>
      </c>
      <c r="F89" s="18" t="s">
        <v>119</v>
      </c>
      <c r="G89" s="15">
        <v>-1.0E-4</v>
      </c>
      <c r="H89" s="14">
        <f t="shared" si="1"/>
        <v>-0.0001356693122</v>
      </c>
      <c r="I89" s="14">
        <f t="shared" si="2"/>
        <v>0.9998643307</v>
      </c>
      <c r="J89" s="13"/>
      <c r="K89" s="14"/>
      <c r="L89" s="15"/>
      <c r="M89" s="19"/>
      <c r="N89" s="19"/>
    </row>
    <row r="90">
      <c r="A90" s="18">
        <v>45478.0</v>
      </c>
      <c r="B90" s="13">
        <v>24323.85</v>
      </c>
      <c r="C90" s="13">
        <v>24213.35</v>
      </c>
      <c r="D90" s="13">
        <v>24363.0</v>
      </c>
      <c r="E90" s="13">
        <v>24168.85</v>
      </c>
      <c r="F90" s="18" t="s">
        <v>120</v>
      </c>
      <c r="G90" s="15">
        <v>9.0E-4</v>
      </c>
      <c r="H90" s="14">
        <f t="shared" si="1"/>
        <v>0.0008929251116</v>
      </c>
      <c r="I90" s="14">
        <f t="shared" si="2"/>
        <v>1.000892925</v>
      </c>
      <c r="J90" s="13"/>
      <c r="K90" s="14"/>
      <c r="L90" s="15"/>
      <c r="M90" s="19"/>
      <c r="N90" s="19"/>
    </row>
    <row r="91">
      <c r="A91" s="18">
        <v>45477.0</v>
      </c>
      <c r="B91" s="13">
        <v>24302.15</v>
      </c>
      <c r="C91" s="13">
        <v>24369.95</v>
      </c>
      <c r="D91" s="13">
        <v>24401.0</v>
      </c>
      <c r="E91" s="13">
        <v>24281.0</v>
      </c>
      <c r="F91" s="18" t="s">
        <v>121</v>
      </c>
      <c r="G91" s="15">
        <v>6.0E-4</v>
      </c>
      <c r="H91" s="14">
        <f t="shared" si="1"/>
        <v>0.0006443909168</v>
      </c>
      <c r="I91" s="14">
        <f t="shared" si="2"/>
        <v>1.000644391</v>
      </c>
      <c r="J91" s="13"/>
      <c r="K91" s="14"/>
      <c r="L91" s="15"/>
      <c r="M91" s="19"/>
      <c r="N91" s="19"/>
    </row>
    <row r="92">
      <c r="A92" s="18">
        <v>45476.0</v>
      </c>
      <c r="B92" s="13">
        <v>24286.5</v>
      </c>
      <c r="C92" s="13">
        <v>24291.75</v>
      </c>
      <c r="D92" s="13">
        <v>24309.15</v>
      </c>
      <c r="E92" s="13">
        <v>24207.1</v>
      </c>
      <c r="F92" s="18" t="s">
        <v>122</v>
      </c>
      <c r="G92" s="15">
        <v>0.0067</v>
      </c>
      <c r="H92" s="14">
        <f t="shared" si="1"/>
        <v>0.006742290306</v>
      </c>
      <c r="I92" s="14">
        <f t="shared" si="2"/>
        <v>1.00674229</v>
      </c>
      <c r="J92" s="13"/>
      <c r="K92" s="14"/>
      <c r="L92" s="15"/>
      <c r="M92" s="19"/>
      <c r="N92" s="19"/>
    </row>
    <row r="93">
      <c r="A93" s="18">
        <v>45475.0</v>
      </c>
      <c r="B93" s="13">
        <v>24123.85</v>
      </c>
      <c r="C93" s="13">
        <v>24228.75</v>
      </c>
      <c r="D93" s="13">
        <v>24236.35</v>
      </c>
      <c r="E93" s="13">
        <v>24056.4</v>
      </c>
      <c r="F93" s="18" t="s">
        <v>123</v>
      </c>
      <c r="G93" s="15">
        <v>-7.0E-4</v>
      </c>
      <c r="H93" s="14">
        <f t="shared" si="1"/>
        <v>-0.0007497323124</v>
      </c>
      <c r="I93" s="14">
        <f t="shared" si="2"/>
        <v>0.9992502677</v>
      </c>
      <c r="J93" s="13"/>
      <c r="K93" s="14"/>
      <c r="L93" s="15"/>
      <c r="M93" s="19"/>
      <c r="N93" s="19"/>
    </row>
    <row r="94">
      <c r="A94" s="18">
        <v>45474.0</v>
      </c>
      <c r="B94" s="13">
        <v>24141.95</v>
      </c>
      <c r="C94" s="13">
        <v>23992.95</v>
      </c>
      <c r="D94" s="13">
        <v>24164.0</v>
      </c>
      <c r="E94" s="13">
        <v>23992.7</v>
      </c>
      <c r="F94" s="18" t="s">
        <v>124</v>
      </c>
      <c r="G94" s="15">
        <v>0.0055</v>
      </c>
      <c r="H94" s="14">
        <f t="shared" si="1"/>
        <v>0.005470500529</v>
      </c>
      <c r="I94" s="14">
        <f t="shared" si="2"/>
        <v>1.005470501</v>
      </c>
      <c r="J94" s="13"/>
      <c r="K94" s="14"/>
      <c r="L94" s="15"/>
      <c r="M94" s="19"/>
      <c r="N94" s="19"/>
    </row>
    <row r="95">
      <c r="A95" s="18">
        <v>45471.0</v>
      </c>
      <c r="B95" s="13">
        <v>24010.6</v>
      </c>
      <c r="C95" s="13">
        <v>24085.9</v>
      </c>
      <c r="D95" s="13">
        <v>24174.0</v>
      </c>
      <c r="E95" s="13">
        <v>23985.8</v>
      </c>
      <c r="F95" s="18" t="s">
        <v>125</v>
      </c>
      <c r="G95" s="15">
        <v>-0.0014</v>
      </c>
      <c r="H95" s="14">
        <f t="shared" si="1"/>
        <v>-0.001409885837</v>
      </c>
      <c r="I95" s="14">
        <f t="shared" si="2"/>
        <v>0.9985901142</v>
      </c>
      <c r="J95" s="13"/>
      <c r="K95" s="14"/>
      <c r="L95" s="15"/>
      <c r="M95" s="19"/>
      <c r="N95" s="19"/>
    </row>
    <row r="96">
      <c r="A96" s="18">
        <v>45470.0</v>
      </c>
      <c r="B96" s="13">
        <v>24044.5</v>
      </c>
      <c r="C96" s="13">
        <v>23881.55</v>
      </c>
      <c r="D96" s="13">
        <v>24087.45</v>
      </c>
      <c r="E96" s="13">
        <v>23805.4</v>
      </c>
      <c r="F96" s="18" t="s">
        <v>126</v>
      </c>
      <c r="G96" s="15">
        <v>0.0074</v>
      </c>
      <c r="H96" s="14">
        <f t="shared" si="1"/>
        <v>0.00736107387</v>
      </c>
      <c r="I96" s="14">
        <f t="shared" si="2"/>
        <v>1.007361074</v>
      </c>
      <c r="J96" s="13"/>
      <c r="K96" s="14"/>
      <c r="L96" s="15"/>
      <c r="M96" s="19"/>
      <c r="N96" s="19"/>
    </row>
    <row r="97">
      <c r="A97" s="18">
        <v>45469.0</v>
      </c>
      <c r="B97" s="13">
        <v>23868.8</v>
      </c>
      <c r="C97" s="13">
        <v>23723.1</v>
      </c>
      <c r="D97" s="13">
        <v>23889.9</v>
      </c>
      <c r="E97" s="13">
        <v>23670.45</v>
      </c>
      <c r="F97" s="18" t="s">
        <v>127</v>
      </c>
      <c r="G97" s="15">
        <v>0.0062</v>
      </c>
      <c r="H97" s="14">
        <f t="shared" si="1"/>
        <v>0.006218040327</v>
      </c>
      <c r="I97" s="14">
        <f t="shared" si="2"/>
        <v>1.00621804</v>
      </c>
      <c r="J97" s="13"/>
      <c r="K97" s="14"/>
      <c r="L97" s="15"/>
      <c r="M97" s="19"/>
      <c r="N97" s="19"/>
    </row>
    <row r="98">
      <c r="A98" s="18">
        <v>45468.0</v>
      </c>
      <c r="B98" s="13">
        <v>23721.3</v>
      </c>
      <c r="C98" s="13">
        <v>23577.1</v>
      </c>
      <c r="D98" s="13">
        <v>23754.15</v>
      </c>
      <c r="E98" s="13">
        <v>23562.05</v>
      </c>
      <c r="F98" s="18" t="s">
        <v>128</v>
      </c>
      <c r="G98" s="15">
        <v>0.0078</v>
      </c>
      <c r="H98" s="14">
        <f t="shared" si="1"/>
        <v>0.007793829938</v>
      </c>
      <c r="I98" s="14">
        <f t="shared" si="2"/>
        <v>1.00779383</v>
      </c>
      <c r="J98" s="13"/>
      <c r="K98" s="14"/>
      <c r="L98" s="15"/>
      <c r="M98" s="19"/>
      <c r="N98" s="19"/>
    </row>
    <row r="99">
      <c r="A99" s="18">
        <v>45467.0</v>
      </c>
      <c r="B99" s="13">
        <v>23537.85</v>
      </c>
      <c r="C99" s="13">
        <v>23382.3</v>
      </c>
      <c r="D99" s="13">
        <v>23558.1</v>
      </c>
      <c r="E99" s="13">
        <v>23350.0</v>
      </c>
      <c r="F99" s="18" t="s">
        <v>129</v>
      </c>
      <c r="G99" s="15">
        <v>0.0016</v>
      </c>
      <c r="H99" s="14">
        <f t="shared" si="1"/>
        <v>0.00156375659</v>
      </c>
      <c r="I99" s="14">
        <f t="shared" si="2"/>
        <v>1.001563757</v>
      </c>
      <c r="J99" s="13"/>
      <c r="K99" s="14"/>
      <c r="L99" s="15"/>
      <c r="M99" s="19"/>
      <c r="N99" s="19"/>
    </row>
    <row r="100">
      <c r="A100" s="18">
        <v>45464.0</v>
      </c>
      <c r="B100" s="13">
        <v>23501.1</v>
      </c>
      <c r="C100" s="13">
        <v>23661.15</v>
      </c>
      <c r="D100" s="13">
        <v>23667.1</v>
      </c>
      <c r="E100" s="13">
        <v>23398.2</v>
      </c>
      <c r="F100" s="18" t="s">
        <v>130</v>
      </c>
      <c r="G100" s="15">
        <v>-0.0028</v>
      </c>
      <c r="H100" s="14">
        <f t="shared" si="1"/>
        <v>-0.002796282938</v>
      </c>
      <c r="I100" s="14">
        <f t="shared" si="2"/>
        <v>0.9972037171</v>
      </c>
      <c r="J100" s="13"/>
      <c r="K100" s="14"/>
      <c r="L100" s="15"/>
      <c r="M100" s="19"/>
      <c r="N100" s="19"/>
    </row>
    <row r="101">
      <c r="A101" s="18">
        <v>45463.0</v>
      </c>
      <c r="B101" s="13">
        <v>23567.0</v>
      </c>
      <c r="C101" s="13">
        <v>23586.15</v>
      </c>
      <c r="D101" s="13">
        <v>23624.0</v>
      </c>
      <c r="E101" s="13">
        <v>23442.6</v>
      </c>
      <c r="F101" s="18" t="s">
        <v>131</v>
      </c>
      <c r="G101" s="15">
        <v>0.0022</v>
      </c>
      <c r="H101" s="14">
        <f t="shared" si="1"/>
        <v>0.00216873618</v>
      </c>
      <c r="I101" s="14">
        <f t="shared" si="2"/>
        <v>1.002168736</v>
      </c>
      <c r="J101" s="13"/>
      <c r="K101" s="14"/>
      <c r="L101" s="15"/>
      <c r="M101" s="19"/>
      <c r="N101" s="19"/>
    </row>
    <row r="102">
      <c r="A102" s="18">
        <v>45462.0</v>
      </c>
      <c r="B102" s="13">
        <v>23516.0</v>
      </c>
      <c r="C102" s="13">
        <v>23629.85</v>
      </c>
      <c r="D102" s="13">
        <v>23664.0</v>
      </c>
      <c r="E102" s="13">
        <v>23412.9</v>
      </c>
      <c r="F102" s="18" t="s">
        <v>132</v>
      </c>
      <c r="G102" s="15">
        <v>-0.0018</v>
      </c>
      <c r="H102" s="14">
        <f t="shared" si="1"/>
        <v>-0.001778596564</v>
      </c>
      <c r="I102" s="14">
        <f t="shared" si="2"/>
        <v>0.9982214034</v>
      </c>
      <c r="J102" s="13"/>
      <c r="K102" s="14"/>
      <c r="L102" s="15"/>
      <c r="M102" s="19"/>
      <c r="N102" s="19"/>
    </row>
    <row r="103">
      <c r="A103" s="18">
        <v>45461.0</v>
      </c>
      <c r="B103" s="13">
        <v>23557.9</v>
      </c>
      <c r="C103" s="13">
        <v>23570.8</v>
      </c>
      <c r="D103" s="13">
        <v>23579.05</v>
      </c>
      <c r="E103" s="13">
        <v>23499.7</v>
      </c>
      <c r="F103" s="18" t="s">
        <v>133</v>
      </c>
      <c r="G103" s="15">
        <v>0.0039</v>
      </c>
      <c r="H103" s="14">
        <f t="shared" si="1"/>
        <v>0.003933417428</v>
      </c>
      <c r="I103" s="14">
        <f t="shared" si="2"/>
        <v>1.003933417</v>
      </c>
      <c r="J103" s="13"/>
      <c r="K103" s="14"/>
      <c r="L103" s="15"/>
      <c r="M103" s="19"/>
      <c r="N103" s="19"/>
    </row>
    <row r="104">
      <c r="A104" s="18">
        <v>45457.0</v>
      </c>
      <c r="B104" s="13">
        <v>23465.6</v>
      </c>
      <c r="C104" s="13">
        <v>23464.95</v>
      </c>
      <c r="D104" s="13">
        <v>23490.4</v>
      </c>
      <c r="E104" s="13">
        <v>23334.25</v>
      </c>
      <c r="F104" s="18" t="s">
        <v>134</v>
      </c>
      <c r="G104" s="15">
        <v>0.0029</v>
      </c>
      <c r="H104" s="14">
        <f t="shared" si="1"/>
        <v>0.002850561351</v>
      </c>
      <c r="I104" s="14">
        <f t="shared" si="2"/>
        <v>1.002850561</v>
      </c>
      <c r="J104" s="13"/>
      <c r="K104" s="14"/>
      <c r="L104" s="15"/>
      <c r="M104" s="19"/>
      <c r="N104" s="19"/>
    </row>
    <row r="105">
      <c r="A105" s="18">
        <v>45456.0</v>
      </c>
      <c r="B105" s="13">
        <v>23398.9</v>
      </c>
      <c r="C105" s="13">
        <v>23480.95</v>
      </c>
      <c r="D105" s="13">
        <v>23481.05</v>
      </c>
      <c r="E105" s="13">
        <v>23353.9</v>
      </c>
      <c r="F105" s="18" t="s">
        <v>135</v>
      </c>
      <c r="G105" s="15">
        <v>0.0033</v>
      </c>
      <c r="H105" s="14">
        <f t="shared" si="1"/>
        <v>0.00325644912</v>
      </c>
      <c r="I105" s="14">
        <f t="shared" si="2"/>
        <v>1.003256449</v>
      </c>
      <c r="J105" s="13"/>
      <c r="K105" s="14"/>
      <c r="L105" s="15"/>
      <c r="M105" s="19"/>
      <c r="N105" s="19"/>
    </row>
    <row r="106">
      <c r="A106" s="18">
        <v>45455.0</v>
      </c>
      <c r="B106" s="13">
        <v>23322.95</v>
      </c>
      <c r="C106" s="13">
        <v>23344.45</v>
      </c>
      <c r="D106" s="13">
        <v>23441.95</v>
      </c>
      <c r="E106" s="13">
        <v>23295.95</v>
      </c>
      <c r="F106" s="18" t="s">
        <v>136</v>
      </c>
      <c r="G106" s="15">
        <v>0.0025</v>
      </c>
      <c r="H106" s="14">
        <f t="shared" si="1"/>
        <v>0.002497329663</v>
      </c>
      <c r="I106" s="14">
        <f t="shared" si="2"/>
        <v>1.00249733</v>
      </c>
      <c r="J106" s="13"/>
      <c r="K106" s="14"/>
      <c r="L106" s="15"/>
      <c r="M106" s="19"/>
      <c r="N106" s="19"/>
    </row>
    <row r="107">
      <c r="A107" s="18">
        <v>45454.0</v>
      </c>
      <c r="B107" s="13">
        <v>23264.85</v>
      </c>
      <c r="C107" s="13">
        <v>23283.75</v>
      </c>
      <c r="D107" s="13">
        <v>23389.45</v>
      </c>
      <c r="E107" s="13">
        <v>23206.65</v>
      </c>
      <c r="F107" s="18" t="s">
        <v>137</v>
      </c>
      <c r="G107" s="15">
        <v>2.0E-4</v>
      </c>
      <c r="H107" s="14">
        <f t="shared" si="1"/>
        <v>0.0002429146316</v>
      </c>
      <c r="I107" s="14">
        <f t="shared" si="2"/>
        <v>1.000242915</v>
      </c>
      <c r="J107" s="13"/>
      <c r="K107" s="14"/>
      <c r="L107" s="15"/>
      <c r="M107" s="19"/>
      <c r="N107" s="19"/>
    </row>
    <row r="108">
      <c r="A108" s="18">
        <v>45453.0</v>
      </c>
      <c r="B108" s="13">
        <v>23259.2</v>
      </c>
      <c r="C108" s="13">
        <v>23319.15</v>
      </c>
      <c r="D108" s="13">
        <v>23411.9</v>
      </c>
      <c r="E108" s="13">
        <v>23227.15</v>
      </c>
      <c r="F108" s="18" t="s">
        <v>138</v>
      </c>
      <c r="G108" s="15">
        <v>-0.0013</v>
      </c>
      <c r="H108" s="14">
        <f t="shared" si="1"/>
        <v>-0.001328887963</v>
      </c>
      <c r="I108" s="14">
        <f t="shared" si="2"/>
        <v>0.998671112</v>
      </c>
      <c r="J108" s="13"/>
      <c r="K108" s="14"/>
      <c r="L108" s="15"/>
      <c r="M108" s="19"/>
      <c r="N108" s="19"/>
    </row>
    <row r="109">
      <c r="A109" s="18">
        <v>45450.0</v>
      </c>
      <c r="B109" s="13">
        <v>23290.15</v>
      </c>
      <c r="C109" s="13">
        <v>22821.85</v>
      </c>
      <c r="D109" s="13">
        <v>23320.2</v>
      </c>
      <c r="E109" s="13">
        <v>22789.05</v>
      </c>
      <c r="F109" s="18" t="s">
        <v>139</v>
      </c>
      <c r="G109" s="15">
        <v>0.0205</v>
      </c>
      <c r="H109" s="14">
        <f t="shared" si="1"/>
        <v>0.02053993182</v>
      </c>
      <c r="I109" s="14">
        <f t="shared" si="2"/>
        <v>1.020539932</v>
      </c>
      <c r="J109" s="13"/>
      <c r="K109" s="14"/>
      <c r="L109" s="15"/>
      <c r="M109" s="19"/>
      <c r="N109" s="19"/>
    </row>
    <row r="110">
      <c r="A110" s="18">
        <v>45449.0</v>
      </c>
      <c r="B110" s="13">
        <v>22821.4</v>
      </c>
      <c r="C110" s="13">
        <v>22798.6</v>
      </c>
      <c r="D110" s="13">
        <v>22910.15</v>
      </c>
      <c r="E110" s="13">
        <v>22642.6</v>
      </c>
      <c r="F110" s="18" t="s">
        <v>140</v>
      </c>
      <c r="G110" s="15">
        <v>0.0089</v>
      </c>
      <c r="H110" s="14">
        <f t="shared" si="1"/>
        <v>0.008888014553</v>
      </c>
      <c r="I110" s="14">
        <f t="shared" si="2"/>
        <v>1.008888015</v>
      </c>
      <c r="J110" s="13"/>
      <c r="K110" s="14"/>
      <c r="L110" s="15"/>
      <c r="M110" s="19"/>
      <c r="N110" s="19"/>
    </row>
    <row r="111">
      <c r="A111" s="18">
        <v>45448.0</v>
      </c>
      <c r="B111" s="13">
        <v>22620.35</v>
      </c>
      <c r="C111" s="13">
        <v>22128.35</v>
      </c>
      <c r="D111" s="13">
        <v>22670.4</v>
      </c>
      <c r="E111" s="13">
        <v>21791.95</v>
      </c>
      <c r="F111" s="18" t="s">
        <v>141</v>
      </c>
      <c r="G111" s="15">
        <v>0.0336</v>
      </c>
      <c r="H111" s="14">
        <f t="shared" si="1"/>
        <v>0.03362425461</v>
      </c>
      <c r="I111" s="14">
        <f t="shared" si="2"/>
        <v>1.033624255</v>
      </c>
      <c r="J111" s="13"/>
      <c r="K111" s="14"/>
      <c r="L111" s="15"/>
      <c r="M111" s="19"/>
      <c r="N111" s="19"/>
    </row>
    <row r="112">
      <c r="A112" s="18">
        <v>45447.0</v>
      </c>
      <c r="B112" s="13">
        <v>21884.5</v>
      </c>
      <c r="C112" s="13">
        <v>23179.5</v>
      </c>
      <c r="D112" s="13">
        <v>23179.5</v>
      </c>
      <c r="E112" s="13">
        <v>21281.45</v>
      </c>
      <c r="F112" s="18" t="s">
        <v>142</v>
      </c>
      <c r="G112" s="15">
        <v>-0.0593</v>
      </c>
      <c r="H112" s="14">
        <f t="shared" si="1"/>
        <v>-0.05929358362</v>
      </c>
      <c r="I112" s="14">
        <f t="shared" si="2"/>
        <v>0.9407064164</v>
      </c>
      <c r="J112" s="13"/>
      <c r="K112" s="14"/>
      <c r="L112" s="15"/>
      <c r="M112" s="19"/>
      <c r="N112" s="19"/>
    </row>
    <row r="113">
      <c r="A113" s="18">
        <v>45446.0</v>
      </c>
      <c r="B113" s="13">
        <v>23263.9</v>
      </c>
      <c r="C113" s="13">
        <v>23337.9</v>
      </c>
      <c r="D113" s="13">
        <v>23338.7</v>
      </c>
      <c r="E113" s="13">
        <v>23062.3</v>
      </c>
      <c r="F113" s="18" t="s">
        <v>143</v>
      </c>
      <c r="G113" s="15">
        <v>0.0325</v>
      </c>
      <c r="H113" s="14">
        <f t="shared" si="1"/>
        <v>0.03254226455</v>
      </c>
      <c r="I113" s="14">
        <f t="shared" si="2"/>
        <v>1.032542265</v>
      </c>
      <c r="J113" s="13"/>
      <c r="K113" s="14"/>
      <c r="L113" s="15"/>
      <c r="M113" s="19"/>
      <c r="N113" s="19"/>
    </row>
    <row r="114">
      <c r="A114" s="18">
        <v>45443.0</v>
      </c>
      <c r="B114" s="13">
        <v>22530.7</v>
      </c>
      <c r="C114" s="13">
        <v>22568.1</v>
      </c>
      <c r="D114" s="13">
        <v>22653.75</v>
      </c>
      <c r="E114" s="13">
        <v>22465.1</v>
      </c>
      <c r="F114" s="18" t="s">
        <v>144</v>
      </c>
      <c r="G114" s="15">
        <v>0.0019</v>
      </c>
      <c r="H114" s="14">
        <f t="shared" si="1"/>
        <v>0.001869832115</v>
      </c>
      <c r="I114" s="14">
        <f t="shared" si="2"/>
        <v>1.001869832</v>
      </c>
      <c r="J114" s="13"/>
      <c r="K114" s="14"/>
      <c r="L114" s="15"/>
      <c r="M114" s="19"/>
      <c r="N114" s="19"/>
    </row>
    <row r="115">
      <c r="A115" s="18">
        <v>45442.0</v>
      </c>
      <c r="B115" s="13">
        <v>22488.65</v>
      </c>
      <c r="C115" s="13">
        <v>22617.45</v>
      </c>
      <c r="D115" s="13">
        <v>22705.75</v>
      </c>
      <c r="E115" s="13">
        <v>22417.0</v>
      </c>
      <c r="F115" s="18" t="s">
        <v>145</v>
      </c>
      <c r="G115" s="15">
        <v>-0.0095</v>
      </c>
      <c r="H115" s="14">
        <f t="shared" si="1"/>
        <v>-0.009515650945</v>
      </c>
      <c r="I115" s="14">
        <f t="shared" si="2"/>
        <v>0.9904843491</v>
      </c>
      <c r="J115" s="13"/>
      <c r="K115" s="14"/>
      <c r="L115" s="15"/>
      <c r="M115" s="19"/>
      <c r="N115" s="19"/>
    </row>
    <row r="116">
      <c r="A116" s="18">
        <v>45441.0</v>
      </c>
      <c r="B116" s="13">
        <v>22704.7</v>
      </c>
      <c r="C116" s="13">
        <v>22762.75</v>
      </c>
      <c r="D116" s="13">
        <v>22825.5</v>
      </c>
      <c r="E116" s="13">
        <v>22685.45</v>
      </c>
      <c r="F116" s="18" t="s">
        <v>146</v>
      </c>
      <c r="G116" s="15">
        <v>-0.008</v>
      </c>
      <c r="H116" s="14">
        <f t="shared" si="1"/>
        <v>-0.008015064564</v>
      </c>
      <c r="I116" s="14">
        <f t="shared" si="2"/>
        <v>0.9919849354</v>
      </c>
      <c r="J116" s="13"/>
      <c r="K116" s="14"/>
      <c r="L116" s="15"/>
      <c r="M116" s="19"/>
      <c r="N116" s="19"/>
    </row>
    <row r="117">
      <c r="A117" s="18">
        <v>45440.0</v>
      </c>
      <c r="B117" s="13">
        <v>22888.15</v>
      </c>
      <c r="C117" s="13">
        <v>22977.15</v>
      </c>
      <c r="D117" s="13">
        <v>22998.55</v>
      </c>
      <c r="E117" s="13">
        <v>22858.5</v>
      </c>
      <c r="F117" s="18" t="s">
        <v>147</v>
      </c>
      <c r="G117" s="15">
        <v>-0.0019</v>
      </c>
      <c r="H117" s="14">
        <f t="shared" si="1"/>
        <v>-0.001931760453</v>
      </c>
      <c r="I117" s="14">
        <f t="shared" si="2"/>
        <v>0.9980682395</v>
      </c>
      <c r="J117" s="13"/>
      <c r="K117" s="14"/>
      <c r="L117" s="15"/>
      <c r="M117" s="19"/>
      <c r="N117" s="19"/>
    </row>
    <row r="118">
      <c r="A118" s="18">
        <v>45439.0</v>
      </c>
      <c r="B118" s="13">
        <v>22932.45</v>
      </c>
      <c r="C118" s="13">
        <v>23038.95</v>
      </c>
      <c r="D118" s="13">
        <v>23110.8</v>
      </c>
      <c r="E118" s="13">
        <v>22871.2</v>
      </c>
      <c r="F118" s="18" t="s">
        <v>148</v>
      </c>
      <c r="G118" s="15">
        <v>-0.0011</v>
      </c>
      <c r="H118" s="14">
        <f t="shared" si="1"/>
        <v>-0.001073741892</v>
      </c>
      <c r="I118" s="14">
        <f t="shared" si="2"/>
        <v>0.9989262581</v>
      </c>
      <c r="J118" s="13"/>
      <c r="K118" s="14"/>
      <c r="L118" s="15"/>
      <c r="M118" s="19"/>
      <c r="N118" s="19"/>
    </row>
    <row r="119">
      <c r="A119" s="18">
        <v>45436.0</v>
      </c>
      <c r="B119" s="13">
        <v>22957.1</v>
      </c>
      <c r="C119" s="13">
        <v>22930.75</v>
      </c>
      <c r="D119" s="13">
        <v>23026.4</v>
      </c>
      <c r="E119" s="13">
        <v>22908.0</v>
      </c>
      <c r="F119" s="18" t="s">
        <v>149</v>
      </c>
      <c r="G119" s="15">
        <v>-5.0E-4</v>
      </c>
      <c r="H119" s="14">
        <f t="shared" si="1"/>
        <v>-0.0004593417263</v>
      </c>
      <c r="I119" s="14">
        <f t="shared" si="2"/>
        <v>0.9995406583</v>
      </c>
      <c r="J119" s="13"/>
      <c r="K119" s="14"/>
      <c r="L119" s="15"/>
      <c r="M119" s="19"/>
      <c r="N119" s="19"/>
    </row>
    <row r="120">
      <c r="A120" s="18">
        <v>45435.0</v>
      </c>
      <c r="B120" s="13">
        <v>22967.65</v>
      </c>
      <c r="C120" s="13">
        <v>22614.1</v>
      </c>
      <c r="D120" s="13">
        <v>22993.6</v>
      </c>
      <c r="E120" s="13">
        <v>22577.45</v>
      </c>
      <c r="F120" s="18" t="s">
        <v>150</v>
      </c>
      <c r="G120" s="15">
        <v>0.0164</v>
      </c>
      <c r="H120" s="14">
        <f t="shared" si="1"/>
        <v>0.01636663746</v>
      </c>
      <c r="I120" s="14">
        <f t="shared" si="2"/>
        <v>1.016366637</v>
      </c>
      <c r="J120" s="13"/>
      <c r="K120" s="14"/>
      <c r="L120" s="15"/>
      <c r="M120" s="19"/>
      <c r="N120" s="19"/>
    </row>
    <row r="121">
      <c r="A121" s="18">
        <v>45434.0</v>
      </c>
      <c r="B121" s="13">
        <v>22597.8</v>
      </c>
      <c r="C121" s="13">
        <v>22576.6</v>
      </c>
      <c r="D121" s="13">
        <v>22629.5</v>
      </c>
      <c r="E121" s="13">
        <v>22483.15</v>
      </c>
      <c r="F121" s="18" t="s">
        <v>151</v>
      </c>
      <c r="G121" s="15">
        <v>0.0031</v>
      </c>
      <c r="H121" s="14">
        <f t="shared" si="1"/>
        <v>0.003051615581</v>
      </c>
      <c r="I121" s="14">
        <f t="shared" si="2"/>
        <v>1.003051616</v>
      </c>
      <c r="J121" s="13"/>
      <c r="K121" s="14"/>
      <c r="L121" s="15"/>
      <c r="M121" s="19"/>
      <c r="N121" s="19"/>
    </row>
    <row r="122">
      <c r="A122" s="18">
        <v>45433.0</v>
      </c>
      <c r="B122" s="13">
        <v>22529.05</v>
      </c>
      <c r="C122" s="13">
        <v>22404.55</v>
      </c>
      <c r="D122" s="13">
        <v>22591.1</v>
      </c>
      <c r="E122" s="13">
        <v>22404.55</v>
      </c>
      <c r="F122" s="18" t="s">
        <v>152</v>
      </c>
      <c r="G122" s="15">
        <v>0.0012</v>
      </c>
      <c r="H122" s="14">
        <f t="shared" si="1"/>
        <v>0.001202115368</v>
      </c>
      <c r="I122" s="14">
        <f t="shared" si="2"/>
        <v>1.001202115</v>
      </c>
      <c r="J122" s="13"/>
      <c r="K122" s="14"/>
      <c r="L122" s="15"/>
      <c r="M122" s="19"/>
      <c r="N122" s="19"/>
    </row>
    <row r="123">
      <c r="A123" s="18">
        <v>45430.0</v>
      </c>
      <c r="B123" s="13">
        <v>22502.0</v>
      </c>
      <c r="C123" s="13">
        <v>22512.85</v>
      </c>
      <c r="D123" s="13">
        <v>22520.25</v>
      </c>
      <c r="E123" s="13">
        <v>22470.05</v>
      </c>
      <c r="F123" s="18" t="s">
        <v>153</v>
      </c>
      <c r="G123" s="15">
        <v>0.0016</v>
      </c>
      <c r="H123" s="14">
        <f t="shared" si="1"/>
        <v>0.001597963153</v>
      </c>
      <c r="I123" s="14">
        <f t="shared" si="2"/>
        <v>1.001597963</v>
      </c>
      <c r="J123" s="13"/>
      <c r="K123" s="14"/>
      <c r="L123" s="15"/>
      <c r="M123" s="19"/>
      <c r="N123" s="19"/>
    </row>
    <row r="124">
      <c r="A124" s="18">
        <v>45429.0</v>
      </c>
      <c r="B124" s="13">
        <v>22466.1</v>
      </c>
      <c r="C124" s="13">
        <v>22415.25</v>
      </c>
      <c r="D124" s="13">
        <v>22502.15</v>
      </c>
      <c r="E124" s="13">
        <v>22345.65</v>
      </c>
      <c r="F124" s="18" t="s">
        <v>154</v>
      </c>
      <c r="G124" s="15">
        <v>0.0028</v>
      </c>
      <c r="H124" s="14">
        <f t="shared" si="1"/>
        <v>0.002778540296</v>
      </c>
      <c r="I124" s="14">
        <f t="shared" si="2"/>
        <v>1.00277854</v>
      </c>
      <c r="J124" s="13"/>
      <c r="K124" s="14"/>
      <c r="L124" s="15"/>
      <c r="M124" s="19"/>
      <c r="N124" s="19"/>
    </row>
    <row r="125">
      <c r="A125" s="18">
        <v>45428.0</v>
      </c>
      <c r="B125" s="13">
        <v>22403.85</v>
      </c>
      <c r="C125" s="13">
        <v>22319.2</v>
      </c>
      <c r="D125" s="13">
        <v>22432.25</v>
      </c>
      <c r="E125" s="13">
        <v>22054.55</v>
      </c>
      <c r="F125" s="18" t="s">
        <v>155</v>
      </c>
      <c r="G125" s="15">
        <v>0.0092</v>
      </c>
      <c r="H125" s="14">
        <f t="shared" si="1"/>
        <v>0.009157430784</v>
      </c>
      <c r="I125" s="14">
        <f t="shared" si="2"/>
        <v>1.009157431</v>
      </c>
      <c r="J125" s="13"/>
      <c r="K125" s="14"/>
      <c r="L125" s="15"/>
      <c r="M125" s="19"/>
      <c r="N125" s="19"/>
    </row>
    <row r="126">
      <c r="A126" s="18">
        <v>45427.0</v>
      </c>
      <c r="B126" s="13">
        <v>22200.55</v>
      </c>
      <c r="C126" s="13">
        <v>22255.6</v>
      </c>
      <c r="D126" s="13">
        <v>22297.55</v>
      </c>
      <c r="E126" s="13">
        <v>22151.75</v>
      </c>
      <c r="F126" s="18" t="s">
        <v>156</v>
      </c>
      <c r="G126" s="15">
        <v>-8.0E-4</v>
      </c>
      <c r="H126" s="14">
        <f t="shared" si="1"/>
        <v>-0.0007786532</v>
      </c>
      <c r="I126" s="14">
        <f t="shared" si="2"/>
        <v>0.9992213468</v>
      </c>
      <c r="J126" s="13"/>
      <c r="K126" s="14"/>
      <c r="L126" s="15"/>
      <c r="M126" s="19"/>
      <c r="N126" s="19"/>
    </row>
    <row r="127">
      <c r="A127" s="18">
        <v>45426.0</v>
      </c>
      <c r="B127" s="13">
        <v>22217.85</v>
      </c>
      <c r="C127" s="13">
        <v>22112.9</v>
      </c>
      <c r="D127" s="13">
        <v>22270.05</v>
      </c>
      <c r="E127" s="13">
        <v>22081.25</v>
      </c>
      <c r="F127" s="18" t="s">
        <v>157</v>
      </c>
      <c r="G127" s="15">
        <v>0.0051</v>
      </c>
      <c r="H127" s="14">
        <f t="shared" si="1"/>
        <v>0.005148377786</v>
      </c>
      <c r="I127" s="14">
        <f t="shared" si="2"/>
        <v>1.005148378</v>
      </c>
      <c r="J127" s="13"/>
      <c r="K127" s="14"/>
      <c r="L127" s="15"/>
      <c r="M127" s="19"/>
      <c r="N127" s="19"/>
    </row>
    <row r="128">
      <c r="A128" s="18">
        <v>45425.0</v>
      </c>
      <c r="B128" s="13">
        <v>22104.05</v>
      </c>
      <c r="C128" s="13">
        <v>22027.95</v>
      </c>
      <c r="D128" s="13">
        <v>22131.65</v>
      </c>
      <c r="E128" s="13">
        <v>21821.05</v>
      </c>
      <c r="F128" s="18" t="s">
        <v>158</v>
      </c>
      <c r="G128" s="15">
        <v>0.0022</v>
      </c>
      <c r="H128" s="14">
        <f t="shared" si="1"/>
        <v>0.002214897167</v>
      </c>
      <c r="I128" s="14">
        <f t="shared" si="2"/>
        <v>1.002214897</v>
      </c>
      <c r="J128" s="13"/>
      <c r="K128" s="14"/>
      <c r="L128" s="15"/>
      <c r="M128" s="19"/>
      <c r="N128" s="19"/>
    </row>
    <row r="129">
      <c r="A129" s="18">
        <v>45422.0</v>
      </c>
      <c r="B129" s="13">
        <v>22055.2</v>
      </c>
      <c r="C129" s="13">
        <v>21990.95</v>
      </c>
      <c r="D129" s="13">
        <v>22131.3</v>
      </c>
      <c r="E129" s="13">
        <v>21950.3</v>
      </c>
      <c r="F129" s="18" t="s">
        <v>159</v>
      </c>
      <c r="G129" s="15">
        <v>0.0044</v>
      </c>
      <c r="H129" s="14">
        <f t="shared" si="1"/>
        <v>0.004449504725</v>
      </c>
      <c r="I129" s="14">
        <f t="shared" si="2"/>
        <v>1.004449505</v>
      </c>
      <c r="J129" s="13"/>
      <c r="K129" s="14"/>
      <c r="L129" s="15"/>
      <c r="M129" s="19"/>
      <c r="N129" s="19"/>
    </row>
    <row r="130">
      <c r="A130" s="18">
        <v>45421.0</v>
      </c>
      <c r="B130" s="13">
        <v>21957.5</v>
      </c>
      <c r="C130" s="13">
        <v>22224.8</v>
      </c>
      <c r="D130" s="13">
        <v>22307.75</v>
      </c>
      <c r="E130" s="13">
        <v>21932.4</v>
      </c>
      <c r="F130" s="18" t="s">
        <v>160</v>
      </c>
      <c r="G130" s="15">
        <v>-0.0155</v>
      </c>
      <c r="H130" s="14">
        <f t="shared" si="1"/>
        <v>-0.01546911781</v>
      </c>
      <c r="I130" s="14">
        <f t="shared" si="2"/>
        <v>0.9845308822</v>
      </c>
      <c r="J130" s="13"/>
      <c r="K130" s="14"/>
      <c r="L130" s="15"/>
      <c r="M130" s="19"/>
      <c r="N130" s="19"/>
    </row>
    <row r="131">
      <c r="A131" s="18">
        <v>45420.0</v>
      </c>
      <c r="B131" s="13">
        <v>22302.5</v>
      </c>
      <c r="C131" s="13">
        <v>22231.2</v>
      </c>
      <c r="D131" s="13">
        <v>22368.65</v>
      </c>
      <c r="E131" s="13">
        <v>22185.2</v>
      </c>
      <c r="F131" s="18" t="s">
        <v>161</v>
      </c>
      <c r="G131" s="15">
        <v>0.0</v>
      </c>
      <c r="H131" s="14">
        <f t="shared" si="1"/>
        <v>0</v>
      </c>
      <c r="I131" s="14">
        <f t="shared" si="2"/>
        <v>1</v>
      </c>
      <c r="J131" s="13"/>
      <c r="K131" s="14"/>
      <c r="L131" s="15"/>
      <c r="M131" s="19"/>
      <c r="N131" s="19"/>
    </row>
    <row r="132">
      <c r="A132" s="18">
        <v>45419.0</v>
      </c>
      <c r="B132" s="13">
        <v>22302.5</v>
      </c>
      <c r="C132" s="13">
        <v>22489.75</v>
      </c>
      <c r="D132" s="13">
        <v>22499.05</v>
      </c>
      <c r="E132" s="13">
        <v>22232.05</v>
      </c>
      <c r="F132" s="18" t="s">
        <v>162</v>
      </c>
      <c r="G132" s="15">
        <v>-0.0062</v>
      </c>
      <c r="H132" s="14">
        <f t="shared" si="1"/>
        <v>-0.006247020189</v>
      </c>
      <c r="I132" s="14">
        <f t="shared" si="2"/>
        <v>0.9937529798</v>
      </c>
      <c r="J132" s="13"/>
      <c r="K132" s="14"/>
      <c r="L132" s="15"/>
      <c r="M132" s="19"/>
      <c r="N132" s="19"/>
    </row>
    <row r="133">
      <c r="A133" s="18">
        <v>45418.0</v>
      </c>
      <c r="B133" s="13">
        <v>22442.7</v>
      </c>
      <c r="C133" s="13">
        <v>22561.6</v>
      </c>
      <c r="D133" s="13">
        <v>22588.8</v>
      </c>
      <c r="E133" s="13">
        <v>22409.45</v>
      </c>
      <c r="F133" s="18" t="s">
        <v>163</v>
      </c>
      <c r="G133" s="15">
        <v>-0.0015</v>
      </c>
      <c r="H133" s="14">
        <f t="shared" si="1"/>
        <v>-0.00147491641</v>
      </c>
      <c r="I133" s="14">
        <f t="shared" si="2"/>
        <v>0.9985250836</v>
      </c>
      <c r="J133" s="13"/>
      <c r="K133" s="14"/>
      <c r="L133" s="15"/>
      <c r="M133" s="19"/>
      <c r="N133" s="19"/>
    </row>
    <row r="134">
      <c r="A134" s="18">
        <v>45415.0</v>
      </c>
      <c r="B134" s="13">
        <v>22475.85</v>
      </c>
      <c r="C134" s="13">
        <v>22766.35</v>
      </c>
      <c r="D134" s="13">
        <v>22794.7</v>
      </c>
      <c r="E134" s="13">
        <v>22348.05</v>
      </c>
      <c r="F134" s="18" t="s">
        <v>164</v>
      </c>
      <c r="G134" s="15">
        <v>-0.0076</v>
      </c>
      <c r="H134" s="14">
        <f t="shared" si="1"/>
        <v>-0.007609876282</v>
      </c>
      <c r="I134" s="14">
        <f t="shared" si="2"/>
        <v>0.9923901237</v>
      </c>
      <c r="J134" s="13"/>
      <c r="K134" s="14"/>
      <c r="L134" s="15"/>
      <c r="M134" s="19"/>
      <c r="N134" s="19"/>
    </row>
    <row r="135">
      <c r="A135" s="18">
        <v>45414.0</v>
      </c>
      <c r="B135" s="13">
        <v>22648.2</v>
      </c>
      <c r="C135" s="13">
        <v>22567.85</v>
      </c>
      <c r="D135" s="13">
        <v>22710.5</v>
      </c>
      <c r="E135" s="13">
        <v>22567.85</v>
      </c>
      <c r="F135" s="18" t="s">
        <v>165</v>
      </c>
      <c r="G135" s="15">
        <v>0.0019</v>
      </c>
      <c r="H135" s="14">
        <f t="shared" si="1"/>
        <v>0.001917730045</v>
      </c>
      <c r="I135" s="14">
        <f t="shared" si="2"/>
        <v>1.00191773</v>
      </c>
      <c r="J135" s="13"/>
      <c r="K135" s="14"/>
      <c r="L135" s="15"/>
      <c r="M135" s="19"/>
      <c r="N135" s="19"/>
    </row>
    <row r="136">
      <c r="A136" s="18">
        <v>45412.0</v>
      </c>
      <c r="B136" s="13">
        <v>22604.85</v>
      </c>
      <c r="C136" s="13">
        <v>22679.65</v>
      </c>
      <c r="D136" s="13">
        <v>22783.35</v>
      </c>
      <c r="E136" s="13">
        <v>22568.4</v>
      </c>
      <c r="F136" s="18" t="s">
        <v>166</v>
      </c>
      <c r="G136" s="15">
        <v>-0.0017</v>
      </c>
      <c r="H136" s="14">
        <f t="shared" si="1"/>
        <v>-0.001702482843</v>
      </c>
      <c r="I136" s="14">
        <f t="shared" si="2"/>
        <v>0.9982975172</v>
      </c>
      <c r="J136" s="13"/>
      <c r="K136" s="14"/>
      <c r="L136" s="15"/>
      <c r="M136" s="19"/>
      <c r="N136" s="19"/>
    </row>
    <row r="137">
      <c r="A137" s="18">
        <v>45411.0</v>
      </c>
      <c r="B137" s="13">
        <v>22643.4</v>
      </c>
      <c r="C137" s="13">
        <v>22475.55</v>
      </c>
      <c r="D137" s="13">
        <v>22655.8</v>
      </c>
      <c r="E137" s="13">
        <v>22441.9</v>
      </c>
      <c r="F137" s="18" t="s">
        <v>167</v>
      </c>
      <c r="G137" s="15">
        <v>0.01</v>
      </c>
      <c r="H137" s="14">
        <f t="shared" si="1"/>
        <v>0.009966569952</v>
      </c>
      <c r="I137" s="14">
        <f t="shared" si="2"/>
        <v>1.00996657</v>
      </c>
      <c r="J137" s="13"/>
      <c r="K137" s="14"/>
      <c r="L137" s="15"/>
      <c r="M137" s="19"/>
      <c r="N137" s="19"/>
    </row>
    <row r="138">
      <c r="A138" s="18">
        <v>45408.0</v>
      </c>
      <c r="B138" s="13">
        <v>22419.95</v>
      </c>
      <c r="C138" s="13">
        <v>22620.4</v>
      </c>
      <c r="D138" s="13">
        <v>22620.4</v>
      </c>
      <c r="E138" s="13">
        <v>22385.55</v>
      </c>
      <c r="F138" s="18" t="s">
        <v>168</v>
      </c>
      <c r="G138" s="15">
        <v>-0.0067</v>
      </c>
      <c r="H138" s="14">
        <f t="shared" si="1"/>
        <v>-0.006663609559</v>
      </c>
      <c r="I138" s="14">
        <f t="shared" si="2"/>
        <v>0.9933363904</v>
      </c>
      <c r="J138" s="13"/>
      <c r="K138" s="14"/>
      <c r="L138" s="15"/>
      <c r="M138" s="19"/>
      <c r="N138" s="19"/>
    </row>
    <row r="139">
      <c r="A139" s="18">
        <v>45407.0</v>
      </c>
      <c r="B139" s="13">
        <v>22570.35</v>
      </c>
      <c r="C139" s="13">
        <v>22316.9</v>
      </c>
      <c r="D139" s="13">
        <v>22625.95</v>
      </c>
      <c r="E139" s="13">
        <v>22305.25</v>
      </c>
      <c r="F139" s="18" t="s">
        <v>169</v>
      </c>
      <c r="G139" s="15">
        <v>0.0075</v>
      </c>
      <c r="H139" s="14">
        <f t="shared" si="1"/>
        <v>0.007496964611</v>
      </c>
      <c r="I139" s="14">
        <f t="shared" si="2"/>
        <v>1.007496965</v>
      </c>
      <c r="J139" s="13"/>
      <c r="K139" s="14"/>
      <c r="L139" s="15"/>
      <c r="M139" s="19"/>
      <c r="N139" s="19"/>
    </row>
    <row r="140">
      <c r="A140" s="18">
        <v>45406.0</v>
      </c>
      <c r="B140" s="13">
        <v>22402.4</v>
      </c>
      <c r="C140" s="13">
        <v>22421.55</v>
      </c>
      <c r="D140" s="13">
        <v>22476.45</v>
      </c>
      <c r="E140" s="13">
        <v>22384.0</v>
      </c>
      <c r="F140" s="18" t="s">
        <v>170</v>
      </c>
      <c r="G140" s="15">
        <v>0.0015</v>
      </c>
      <c r="H140" s="14">
        <f t="shared" si="1"/>
        <v>0.001537911302</v>
      </c>
      <c r="I140" s="14">
        <f t="shared" si="2"/>
        <v>1.001537911</v>
      </c>
      <c r="J140" s="13"/>
      <c r="K140" s="14"/>
      <c r="L140" s="15"/>
      <c r="M140" s="19"/>
      <c r="N140" s="19"/>
    </row>
    <row r="141">
      <c r="A141" s="18">
        <v>45405.0</v>
      </c>
      <c r="B141" s="13">
        <v>22368.0</v>
      </c>
      <c r="C141" s="13">
        <v>22447.05</v>
      </c>
      <c r="D141" s="13">
        <v>22447.55</v>
      </c>
      <c r="E141" s="13">
        <v>22349.45</v>
      </c>
      <c r="F141" s="18" t="s">
        <v>171</v>
      </c>
      <c r="G141" s="15">
        <v>0.0014</v>
      </c>
      <c r="H141" s="14">
        <f t="shared" si="1"/>
        <v>0.001414731112</v>
      </c>
      <c r="I141" s="14">
        <f t="shared" si="2"/>
        <v>1.001414731</v>
      </c>
      <c r="J141" s="13"/>
      <c r="K141" s="14"/>
      <c r="L141" s="15"/>
      <c r="M141" s="19"/>
      <c r="N141" s="19"/>
    </row>
    <row r="142">
      <c r="A142" s="18">
        <v>45404.0</v>
      </c>
      <c r="B142" s="13">
        <v>22336.4</v>
      </c>
      <c r="C142" s="13">
        <v>22336.9</v>
      </c>
      <c r="D142" s="13">
        <v>22375.65</v>
      </c>
      <c r="E142" s="13">
        <v>22198.15</v>
      </c>
      <c r="F142" s="18" t="s">
        <v>172</v>
      </c>
      <c r="G142" s="15">
        <v>0.0086</v>
      </c>
      <c r="H142" s="14">
        <f t="shared" si="1"/>
        <v>0.008551948345</v>
      </c>
      <c r="I142" s="14">
        <f t="shared" si="2"/>
        <v>1.008551948</v>
      </c>
      <c r="J142" s="13"/>
      <c r="K142" s="14"/>
      <c r="L142" s="15"/>
      <c r="M142" s="19"/>
      <c r="N142" s="19"/>
    </row>
    <row r="143">
      <c r="A143" s="18">
        <v>45401.0</v>
      </c>
      <c r="B143" s="13">
        <v>22147.0</v>
      </c>
      <c r="C143" s="13">
        <v>21861.5</v>
      </c>
      <c r="D143" s="13">
        <v>22179.55</v>
      </c>
      <c r="E143" s="13">
        <v>21777.65</v>
      </c>
      <c r="F143" s="18" t="s">
        <v>173</v>
      </c>
      <c r="G143" s="15">
        <v>0.0069</v>
      </c>
      <c r="H143" s="14">
        <f t="shared" si="1"/>
        <v>0.006871750808</v>
      </c>
      <c r="I143" s="14">
        <f t="shared" si="2"/>
        <v>1.006871751</v>
      </c>
      <c r="J143" s="13"/>
      <c r="K143" s="14"/>
      <c r="L143" s="15"/>
      <c r="M143" s="19"/>
      <c r="N143" s="19"/>
    </row>
    <row r="144">
      <c r="A144" s="18">
        <v>45400.0</v>
      </c>
      <c r="B144" s="13">
        <v>21995.85</v>
      </c>
      <c r="C144" s="13">
        <v>22212.35</v>
      </c>
      <c r="D144" s="13">
        <v>22326.5</v>
      </c>
      <c r="E144" s="13">
        <v>21961.7</v>
      </c>
      <c r="F144" s="18" t="s">
        <v>174</v>
      </c>
      <c r="G144" s="15">
        <v>-0.0069</v>
      </c>
      <c r="H144" s="14">
        <f t="shared" si="1"/>
        <v>-0.006865210697</v>
      </c>
      <c r="I144" s="14">
        <f t="shared" si="2"/>
        <v>0.9931347893</v>
      </c>
      <c r="J144" s="13"/>
      <c r="K144" s="14"/>
      <c r="L144" s="15"/>
      <c r="M144" s="19"/>
      <c r="N144" s="19"/>
    </row>
    <row r="145">
      <c r="A145" s="18">
        <v>45398.0</v>
      </c>
      <c r="B145" s="13">
        <v>22147.9</v>
      </c>
      <c r="C145" s="13">
        <v>22125.3</v>
      </c>
      <c r="D145" s="13">
        <v>22213.75</v>
      </c>
      <c r="E145" s="13">
        <v>22079.45</v>
      </c>
      <c r="F145" s="18" t="s">
        <v>175</v>
      </c>
      <c r="G145" s="15">
        <v>-0.0056</v>
      </c>
      <c r="H145" s="14">
        <f t="shared" si="1"/>
        <v>-0.005594342799</v>
      </c>
      <c r="I145" s="14">
        <f t="shared" si="2"/>
        <v>0.9944056572</v>
      </c>
      <c r="J145" s="13"/>
      <c r="K145" s="14"/>
      <c r="L145" s="15"/>
      <c r="M145" s="19"/>
      <c r="N145" s="19"/>
    </row>
    <row r="146">
      <c r="A146" s="18">
        <v>45397.0</v>
      </c>
      <c r="B146" s="13">
        <v>22272.5</v>
      </c>
      <c r="C146" s="13">
        <v>22339.05</v>
      </c>
      <c r="D146" s="13">
        <v>22427.45</v>
      </c>
      <c r="E146" s="13">
        <v>22259.55</v>
      </c>
      <c r="F146" s="18" t="s">
        <v>176</v>
      </c>
      <c r="G146" s="15">
        <v>-0.011</v>
      </c>
      <c r="H146" s="14">
        <f t="shared" si="1"/>
        <v>-0.01096388003</v>
      </c>
      <c r="I146" s="14">
        <f t="shared" si="2"/>
        <v>0.98903612</v>
      </c>
      <c r="J146" s="13"/>
      <c r="K146" s="14"/>
      <c r="L146" s="15"/>
      <c r="M146" s="19"/>
      <c r="N146" s="19"/>
    </row>
    <row r="147">
      <c r="A147" s="18">
        <v>45394.0</v>
      </c>
      <c r="B147" s="13">
        <v>22519.4</v>
      </c>
      <c r="C147" s="13">
        <v>22677.4</v>
      </c>
      <c r="D147" s="13">
        <v>22726.45</v>
      </c>
      <c r="E147" s="13">
        <v>22503.75</v>
      </c>
      <c r="F147" s="18" t="s">
        <v>177</v>
      </c>
      <c r="G147" s="15">
        <v>-0.0103</v>
      </c>
      <c r="H147" s="14">
        <f t="shared" si="1"/>
        <v>-0.010301576</v>
      </c>
      <c r="I147" s="14">
        <f t="shared" si="2"/>
        <v>0.989698424</v>
      </c>
      <c r="J147" s="13"/>
      <c r="K147" s="14"/>
      <c r="L147" s="15"/>
      <c r="M147" s="19"/>
      <c r="N147" s="19"/>
    </row>
    <row r="148">
      <c r="A148" s="18">
        <v>45392.0</v>
      </c>
      <c r="B148" s="13">
        <v>22753.8</v>
      </c>
      <c r="C148" s="13">
        <v>22720.25</v>
      </c>
      <c r="D148" s="13">
        <v>22775.7</v>
      </c>
      <c r="E148" s="13">
        <v>22673.7</v>
      </c>
      <c r="F148" s="18" t="s">
        <v>178</v>
      </c>
      <c r="G148" s="15">
        <v>0.0049</v>
      </c>
      <c r="H148" s="14">
        <f t="shared" si="1"/>
        <v>0.004904439611</v>
      </c>
      <c r="I148" s="14">
        <f t="shared" si="2"/>
        <v>1.00490444</v>
      </c>
      <c r="J148" s="13"/>
      <c r="K148" s="14"/>
      <c r="L148" s="15"/>
      <c r="M148" s="19"/>
      <c r="N148" s="19"/>
    </row>
    <row r="149">
      <c r="A149" s="18">
        <v>45391.0</v>
      </c>
      <c r="B149" s="13">
        <v>22642.75</v>
      </c>
      <c r="C149" s="13">
        <v>22765.1</v>
      </c>
      <c r="D149" s="13">
        <v>22768.4</v>
      </c>
      <c r="E149" s="13">
        <v>22612.25</v>
      </c>
      <c r="F149" s="18" t="s">
        <v>179</v>
      </c>
      <c r="G149" s="15">
        <v>-0.001</v>
      </c>
      <c r="H149" s="14">
        <f t="shared" si="1"/>
        <v>-0.001038987395</v>
      </c>
      <c r="I149" s="14">
        <f t="shared" si="2"/>
        <v>0.9989610126</v>
      </c>
      <c r="J149" s="13"/>
      <c r="K149" s="14"/>
      <c r="L149" s="15"/>
      <c r="M149" s="19"/>
      <c r="N149" s="19"/>
    </row>
    <row r="150">
      <c r="A150" s="18">
        <v>45390.0</v>
      </c>
      <c r="B150" s="13">
        <v>22666.3</v>
      </c>
      <c r="C150" s="13">
        <v>22578.35</v>
      </c>
      <c r="D150" s="13">
        <v>22697.3</v>
      </c>
      <c r="E150" s="13">
        <v>22550.35</v>
      </c>
      <c r="F150" s="18" t="s">
        <v>180</v>
      </c>
      <c r="G150" s="15">
        <v>0.0068</v>
      </c>
      <c r="H150" s="14">
        <f t="shared" si="1"/>
        <v>0.006778095115</v>
      </c>
      <c r="I150" s="14">
        <f t="shared" si="2"/>
        <v>1.006778095</v>
      </c>
      <c r="J150" s="13"/>
      <c r="K150" s="14"/>
      <c r="L150" s="15"/>
      <c r="M150" s="19"/>
      <c r="N150" s="19"/>
    </row>
    <row r="151">
      <c r="A151" s="18">
        <v>45387.0</v>
      </c>
      <c r="B151" s="13">
        <v>22513.7</v>
      </c>
      <c r="C151" s="13">
        <v>22486.4</v>
      </c>
      <c r="D151" s="13">
        <v>22537.6</v>
      </c>
      <c r="E151" s="13">
        <v>22427.6</v>
      </c>
      <c r="F151" s="18" t="s">
        <v>181</v>
      </c>
      <c r="G151" s="15">
        <v>0.0</v>
      </c>
      <c r="H151" s="14">
        <f t="shared" si="1"/>
        <v>-0.00004219474875</v>
      </c>
      <c r="I151" s="14">
        <f t="shared" si="2"/>
        <v>0.9999578053</v>
      </c>
      <c r="J151" s="13"/>
      <c r="K151" s="14"/>
      <c r="L151" s="15"/>
      <c r="M151" s="19"/>
      <c r="N151" s="19"/>
    </row>
    <row r="152">
      <c r="A152" s="18">
        <v>45386.0</v>
      </c>
      <c r="B152" s="13">
        <v>22514.65</v>
      </c>
      <c r="C152" s="13">
        <v>22592.1</v>
      </c>
      <c r="D152" s="13">
        <v>22619.0</v>
      </c>
      <c r="E152" s="13">
        <v>22303.8</v>
      </c>
      <c r="F152" s="18" t="s">
        <v>182</v>
      </c>
      <c r="G152" s="15">
        <v>0.0036</v>
      </c>
      <c r="H152" s="14">
        <f t="shared" si="1"/>
        <v>0.00356591255</v>
      </c>
      <c r="I152" s="14">
        <f t="shared" si="2"/>
        <v>1.003565913</v>
      </c>
      <c r="J152" s="13"/>
      <c r="K152" s="14"/>
      <c r="L152" s="15"/>
      <c r="M152" s="19"/>
      <c r="N152" s="19"/>
    </row>
    <row r="153">
      <c r="A153" s="18">
        <v>45385.0</v>
      </c>
      <c r="B153" s="13">
        <v>22434.65</v>
      </c>
      <c r="C153" s="13">
        <v>22385.7</v>
      </c>
      <c r="D153" s="13">
        <v>22521.1</v>
      </c>
      <c r="E153" s="13">
        <v>22346.5</v>
      </c>
      <c r="F153" s="18" t="s">
        <v>183</v>
      </c>
      <c r="G153" s="15">
        <v>-8.0E-4</v>
      </c>
      <c r="H153" s="14">
        <f t="shared" si="1"/>
        <v>-0.000830612872</v>
      </c>
      <c r="I153" s="14">
        <f t="shared" si="2"/>
        <v>0.9991693871</v>
      </c>
      <c r="J153" s="13"/>
      <c r="K153" s="14"/>
      <c r="L153" s="15"/>
      <c r="M153" s="19"/>
      <c r="N153" s="19"/>
    </row>
    <row r="154">
      <c r="A154" s="18">
        <v>45384.0</v>
      </c>
      <c r="B154" s="13">
        <v>22453.3</v>
      </c>
      <c r="C154" s="13">
        <v>22458.8</v>
      </c>
      <c r="D154" s="13">
        <v>22497.6</v>
      </c>
      <c r="E154" s="13">
        <v>22388.15</v>
      </c>
      <c r="F154" s="18" t="s">
        <v>184</v>
      </c>
      <c r="G154" s="15">
        <v>-4.0E-4</v>
      </c>
      <c r="H154" s="14">
        <f t="shared" si="1"/>
        <v>-0.0003873208085</v>
      </c>
      <c r="I154" s="14">
        <f t="shared" si="2"/>
        <v>0.9996126792</v>
      </c>
      <c r="J154" s="13"/>
      <c r="K154" s="14"/>
      <c r="L154" s="15"/>
      <c r="M154" s="19"/>
      <c r="N154" s="19"/>
    </row>
    <row r="155">
      <c r="A155" s="18">
        <v>45383.0</v>
      </c>
      <c r="B155" s="13">
        <v>22462.0</v>
      </c>
      <c r="C155" s="13">
        <v>22455.0</v>
      </c>
      <c r="D155" s="13">
        <v>22529.95</v>
      </c>
      <c r="E155" s="13">
        <v>22427.75</v>
      </c>
      <c r="F155" s="18" t="s">
        <v>185</v>
      </c>
      <c r="G155" s="15">
        <v>0.0061</v>
      </c>
      <c r="H155" s="14">
        <f t="shared" si="1"/>
        <v>0.00605099678</v>
      </c>
      <c r="I155" s="14">
        <f t="shared" si="2"/>
        <v>1.006050997</v>
      </c>
      <c r="J155" s="13"/>
      <c r="K155" s="14"/>
      <c r="L155" s="15"/>
      <c r="M155" s="19"/>
      <c r="N155" s="19"/>
    </row>
    <row r="156">
      <c r="A156" s="18">
        <v>45379.0</v>
      </c>
      <c r="B156" s="13">
        <v>22326.9</v>
      </c>
      <c r="C156" s="13">
        <v>22163.6</v>
      </c>
      <c r="D156" s="13">
        <v>22516.0</v>
      </c>
      <c r="E156" s="13">
        <v>22163.6</v>
      </c>
      <c r="F156" s="18" t="s">
        <v>186</v>
      </c>
      <c r="G156" s="15">
        <v>0.0092</v>
      </c>
      <c r="H156" s="14">
        <f t="shared" si="1"/>
        <v>0.009187001241</v>
      </c>
      <c r="I156" s="14">
        <f t="shared" si="2"/>
        <v>1.009187001</v>
      </c>
      <c r="J156" s="13"/>
      <c r="K156" s="14"/>
      <c r="L156" s="15"/>
      <c r="M156" s="19"/>
      <c r="N156" s="19"/>
    </row>
    <row r="157">
      <c r="A157" s="18">
        <v>45378.0</v>
      </c>
      <c r="B157" s="13">
        <v>22123.65</v>
      </c>
      <c r="C157" s="13">
        <v>22053.95</v>
      </c>
      <c r="D157" s="13">
        <v>22193.6</v>
      </c>
      <c r="E157" s="13">
        <v>22052.85</v>
      </c>
      <c r="F157" s="18" t="s">
        <v>187</v>
      </c>
      <c r="G157" s="15">
        <v>0.0054</v>
      </c>
      <c r="H157" s="14">
        <f t="shared" si="1"/>
        <v>0.005405663336</v>
      </c>
      <c r="I157" s="14">
        <f t="shared" si="2"/>
        <v>1.005405663</v>
      </c>
      <c r="J157" s="13"/>
      <c r="K157" s="14"/>
      <c r="L157" s="15"/>
      <c r="M157" s="19"/>
      <c r="N157" s="19"/>
    </row>
    <row r="158">
      <c r="A158" s="18">
        <v>45377.0</v>
      </c>
      <c r="B158" s="13">
        <v>22004.7</v>
      </c>
      <c r="C158" s="13">
        <v>21947.9</v>
      </c>
      <c r="D158" s="13">
        <v>22073.2</v>
      </c>
      <c r="E158" s="13">
        <v>21947.55</v>
      </c>
      <c r="F158" s="18" t="s">
        <v>188</v>
      </c>
      <c r="G158" s="15">
        <v>-0.0042</v>
      </c>
      <c r="H158" s="14">
        <f t="shared" si="1"/>
        <v>-0.004165770984</v>
      </c>
      <c r="I158" s="14">
        <f t="shared" si="2"/>
        <v>0.995834229</v>
      </c>
      <c r="J158" s="13"/>
      <c r="K158" s="14"/>
      <c r="L158" s="15"/>
      <c r="M158" s="19"/>
      <c r="N158" s="19"/>
    </row>
    <row r="159">
      <c r="A159" s="18">
        <v>45373.0</v>
      </c>
      <c r="B159" s="13">
        <v>22096.75</v>
      </c>
      <c r="C159" s="13">
        <v>21932.2</v>
      </c>
      <c r="D159" s="13">
        <v>22180.7</v>
      </c>
      <c r="E159" s="13">
        <v>21883.3</v>
      </c>
      <c r="F159" s="18" t="s">
        <v>189</v>
      </c>
      <c r="G159" s="15">
        <v>0.0039</v>
      </c>
      <c r="H159" s="14">
        <f t="shared" si="1"/>
        <v>0.003852452872</v>
      </c>
      <c r="I159" s="14">
        <f t="shared" si="2"/>
        <v>1.003852453</v>
      </c>
      <c r="J159" s="13"/>
      <c r="K159" s="14"/>
      <c r="L159" s="15"/>
      <c r="M159" s="19"/>
      <c r="N159" s="19"/>
    </row>
    <row r="160">
      <c r="A160" s="18">
        <v>45372.0</v>
      </c>
      <c r="B160" s="13">
        <v>22011.95</v>
      </c>
      <c r="C160" s="13">
        <v>21989.9</v>
      </c>
      <c r="D160" s="13">
        <v>22080.95</v>
      </c>
      <c r="E160" s="13">
        <v>21941.3</v>
      </c>
      <c r="F160" s="18" t="s">
        <v>190</v>
      </c>
      <c r="G160" s="15">
        <v>0.0079</v>
      </c>
      <c r="H160" s="14">
        <f t="shared" si="1"/>
        <v>0.007914703445</v>
      </c>
      <c r="I160" s="14">
        <f t="shared" si="2"/>
        <v>1.007914703</v>
      </c>
      <c r="J160" s="13"/>
      <c r="K160" s="14"/>
      <c r="L160" s="15"/>
      <c r="M160" s="19"/>
      <c r="N160" s="19"/>
    </row>
    <row r="161">
      <c r="A161" s="18">
        <v>45371.0</v>
      </c>
      <c r="B161" s="13">
        <v>21839.1</v>
      </c>
      <c r="C161" s="13">
        <v>21843.9</v>
      </c>
      <c r="D161" s="13">
        <v>21930.9</v>
      </c>
      <c r="E161" s="13">
        <v>21710.2</v>
      </c>
      <c r="F161" s="18" t="s">
        <v>191</v>
      </c>
      <c r="G161" s="15">
        <v>0.001</v>
      </c>
      <c r="H161" s="14">
        <f t="shared" si="1"/>
        <v>0.0009923249509</v>
      </c>
      <c r="I161" s="14">
        <f t="shared" si="2"/>
        <v>1.000992325</v>
      </c>
      <c r="J161" s="13"/>
      <c r="K161" s="14"/>
      <c r="L161" s="15"/>
      <c r="M161" s="19"/>
      <c r="N161" s="19"/>
    </row>
    <row r="162">
      <c r="A162" s="18">
        <v>45370.0</v>
      </c>
      <c r="B162" s="13">
        <v>21817.45</v>
      </c>
      <c r="C162" s="13">
        <v>21946.45</v>
      </c>
      <c r="D162" s="13">
        <v>21978.3</v>
      </c>
      <c r="E162" s="13">
        <v>21793.1</v>
      </c>
      <c r="F162" s="18" t="s">
        <v>192</v>
      </c>
      <c r="G162" s="15">
        <v>-0.0108</v>
      </c>
      <c r="H162" s="14">
        <f t="shared" si="1"/>
        <v>-0.01080219626</v>
      </c>
      <c r="I162" s="14">
        <f t="shared" si="2"/>
        <v>0.9891978037</v>
      </c>
      <c r="J162" s="13"/>
      <c r="K162" s="14"/>
      <c r="L162" s="15"/>
      <c r="M162" s="19"/>
      <c r="N162" s="19"/>
    </row>
    <row r="163">
      <c r="A163" s="18">
        <v>45369.0</v>
      </c>
      <c r="B163" s="13">
        <v>22055.7</v>
      </c>
      <c r="C163" s="13">
        <v>21990.1</v>
      </c>
      <c r="D163" s="13">
        <v>22123.7</v>
      </c>
      <c r="E163" s="13">
        <v>21916.55</v>
      </c>
      <c r="F163" s="18" t="s">
        <v>193</v>
      </c>
      <c r="G163" s="15">
        <v>0.0015</v>
      </c>
      <c r="H163" s="14">
        <f t="shared" si="1"/>
        <v>0.001468895513</v>
      </c>
      <c r="I163" s="14">
        <f t="shared" si="2"/>
        <v>1.001468896</v>
      </c>
      <c r="J163" s="13"/>
      <c r="K163" s="14"/>
      <c r="L163" s="15"/>
      <c r="M163" s="19"/>
      <c r="N163" s="19"/>
    </row>
    <row r="164">
      <c r="A164" s="18">
        <v>45366.0</v>
      </c>
      <c r="B164" s="13">
        <v>22023.35</v>
      </c>
      <c r="C164" s="13">
        <v>22064.85</v>
      </c>
      <c r="D164" s="13">
        <v>22120.9</v>
      </c>
      <c r="E164" s="13">
        <v>21931.7</v>
      </c>
      <c r="F164" s="18" t="s">
        <v>194</v>
      </c>
      <c r="G164" s="15">
        <v>-0.0056</v>
      </c>
      <c r="H164" s="14">
        <f t="shared" si="1"/>
        <v>-0.005567433449</v>
      </c>
      <c r="I164" s="14">
        <f t="shared" si="2"/>
        <v>0.9944325666</v>
      </c>
      <c r="J164" s="13"/>
      <c r="K164" s="14"/>
      <c r="L164" s="15"/>
      <c r="M164" s="19"/>
      <c r="N164" s="19"/>
    </row>
    <row r="165">
      <c r="A165" s="18">
        <v>45365.0</v>
      </c>
      <c r="B165" s="13">
        <v>22146.65</v>
      </c>
      <c r="C165" s="13">
        <v>21982.55</v>
      </c>
      <c r="D165" s="13">
        <v>22204.6</v>
      </c>
      <c r="E165" s="13">
        <v>21917.5</v>
      </c>
      <c r="F165" s="18" t="s">
        <v>195</v>
      </c>
      <c r="G165" s="15">
        <v>0.0068</v>
      </c>
      <c r="H165" s="14">
        <f t="shared" si="1"/>
        <v>0.00677116244</v>
      </c>
      <c r="I165" s="14">
        <f t="shared" si="2"/>
        <v>1.006771162</v>
      </c>
      <c r="J165" s="13"/>
      <c r="K165" s="14"/>
      <c r="L165" s="15"/>
      <c r="M165" s="19"/>
      <c r="N165" s="19"/>
    </row>
    <row r="166">
      <c r="A166" s="18">
        <v>45364.0</v>
      </c>
      <c r="B166" s="13">
        <v>21997.7</v>
      </c>
      <c r="C166" s="13">
        <v>22432.2</v>
      </c>
      <c r="D166" s="13">
        <v>22446.75</v>
      </c>
      <c r="E166" s="13">
        <v>21905.65</v>
      </c>
      <c r="F166" s="18" t="s">
        <v>196</v>
      </c>
      <c r="G166" s="15">
        <v>-0.0151</v>
      </c>
      <c r="H166" s="14">
        <f t="shared" si="1"/>
        <v>-0.01513272474</v>
      </c>
      <c r="I166" s="14">
        <f t="shared" si="2"/>
        <v>0.9848672753</v>
      </c>
      <c r="J166" s="13"/>
      <c r="K166" s="14"/>
      <c r="L166" s="15"/>
      <c r="M166" s="19"/>
      <c r="N166" s="19"/>
    </row>
    <row r="167">
      <c r="A167" s="18">
        <v>45363.0</v>
      </c>
      <c r="B167" s="13">
        <v>22335.7</v>
      </c>
      <c r="C167" s="13">
        <v>22334.45</v>
      </c>
      <c r="D167" s="13">
        <v>22452.55</v>
      </c>
      <c r="E167" s="13">
        <v>22256.0</v>
      </c>
      <c r="F167" s="18" t="s">
        <v>197</v>
      </c>
      <c r="G167" s="15">
        <v>1.0E-4</v>
      </c>
      <c r="H167" s="14">
        <f t="shared" si="1"/>
        <v>0.0001365713429</v>
      </c>
      <c r="I167" s="14">
        <f t="shared" si="2"/>
        <v>1.000136571</v>
      </c>
      <c r="J167" s="13"/>
      <c r="K167" s="14"/>
      <c r="L167" s="15"/>
      <c r="M167" s="19"/>
      <c r="N167" s="19"/>
    </row>
    <row r="168">
      <c r="A168" s="18">
        <v>45362.0</v>
      </c>
      <c r="B168" s="13">
        <v>22332.65</v>
      </c>
      <c r="C168" s="13">
        <v>22517.5</v>
      </c>
      <c r="D168" s="13">
        <v>22526.6</v>
      </c>
      <c r="E168" s="13">
        <v>22307.25</v>
      </c>
      <c r="F168" s="18" t="s">
        <v>198</v>
      </c>
      <c r="G168" s="15">
        <v>-0.0072</v>
      </c>
      <c r="H168" s="14">
        <f t="shared" si="1"/>
        <v>-0.007153161684</v>
      </c>
      <c r="I168" s="14">
        <f t="shared" si="2"/>
        <v>0.9928468383</v>
      </c>
      <c r="J168" s="13"/>
      <c r="K168" s="14"/>
      <c r="L168" s="15"/>
      <c r="M168" s="19"/>
      <c r="N168" s="19"/>
    </row>
    <row r="169">
      <c r="A169" s="18">
        <v>45358.0</v>
      </c>
      <c r="B169" s="13">
        <v>22493.55</v>
      </c>
      <c r="C169" s="13">
        <v>22505.3</v>
      </c>
      <c r="D169" s="13">
        <v>22525.65</v>
      </c>
      <c r="E169" s="13">
        <v>22430.0</v>
      </c>
      <c r="F169" s="18" t="s">
        <v>199</v>
      </c>
      <c r="G169" s="15">
        <v>9.0E-4</v>
      </c>
      <c r="H169" s="14">
        <f t="shared" si="1"/>
        <v>0.0008676673764</v>
      </c>
      <c r="I169" s="14">
        <f t="shared" si="2"/>
        <v>1.000867667</v>
      </c>
      <c r="J169" s="13"/>
      <c r="K169" s="14"/>
      <c r="L169" s="15"/>
      <c r="M169" s="19"/>
      <c r="N169" s="19"/>
    </row>
    <row r="170">
      <c r="A170" s="18">
        <v>45357.0</v>
      </c>
      <c r="B170" s="13">
        <v>22474.05</v>
      </c>
      <c r="C170" s="13">
        <v>22327.5</v>
      </c>
      <c r="D170" s="13">
        <v>22497.2</v>
      </c>
      <c r="E170" s="13">
        <v>22224.35</v>
      </c>
      <c r="F170" s="18" t="s">
        <v>200</v>
      </c>
      <c r="G170" s="15">
        <v>0.0053</v>
      </c>
      <c r="H170" s="14">
        <f t="shared" si="1"/>
        <v>0.005266971726</v>
      </c>
      <c r="I170" s="14">
        <f t="shared" si="2"/>
        <v>1.005266972</v>
      </c>
      <c r="J170" s="13"/>
      <c r="K170" s="14"/>
      <c r="L170" s="15"/>
      <c r="M170" s="19"/>
      <c r="N170" s="19"/>
    </row>
    <row r="171">
      <c r="A171" s="18">
        <v>45356.0</v>
      </c>
      <c r="B171" s="13">
        <v>22356.3</v>
      </c>
      <c r="C171" s="13">
        <v>22371.25</v>
      </c>
      <c r="D171" s="13">
        <v>22416.9</v>
      </c>
      <c r="E171" s="13">
        <v>22269.15</v>
      </c>
      <c r="F171" s="18" t="s">
        <v>201</v>
      </c>
      <c r="G171" s="15">
        <v>-0.0022</v>
      </c>
      <c r="H171" s="14">
        <f t="shared" si="1"/>
        <v>-0.002200342771</v>
      </c>
      <c r="I171" s="14">
        <f t="shared" si="2"/>
        <v>0.9977996572</v>
      </c>
      <c r="J171" s="13"/>
      <c r="K171" s="14"/>
      <c r="L171" s="15"/>
      <c r="M171" s="19"/>
      <c r="N171" s="19"/>
    </row>
    <row r="172">
      <c r="A172" s="18">
        <v>45355.0</v>
      </c>
      <c r="B172" s="13">
        <v>22405.6</v>
      </c>
      <c r="C172" s="13">
        <v>22403.5</v>
      </c>
      <c r="D172" s="13">
        <v>22440.9</v>
      </c>
      <c r="E172" s="13">
        <v>22358.3</v>
      </c>
      <c r="F172" s="18" t="s">
        <v>202</v>
      </c>
      <c r="G172" s="15">
        <v>0.0012</v>
      </c>
      <c r="H172" s="14">
        <f t="shared" si="1"/>
        <v>0.001215457763</v>
      </c>
      <c r="I172" s="14">
        <f t="shared" si="2"/>
        <v>1.001215458</v>
      </c>
      <c r="J172" s="13"/>
      <c r="K172" s="14"/>
      <c r="L172" s="15"/>
      <c r="M172" s="19"/>
      <c r="N172" s="19"/>
    </row>
    <row r="173">
      <c r="A173" s="18">
        <v>45353.0</v>
      </c>
      <c r="B173" s="13">
        <v>22378.4</v>
      </c>
      <c r="C173" s="13">
        <v>22406.95</v>
      </c>
      <c r="D173" s="13">
        <v>22419.55</v>
      </c>
      <c r="E173" s="13">
        <v>22367.05</v>
      </c>
      <c r="F173" s="18" t="s">
        <v>203</v>
      </c>
      <c r="G173" s="15">
        <v>0.0018</v>
      </c>
      <c r="H173" s="14">
        <f t="shared" si="1"/>
        <v>0.001774942645</v>
      </c>
      <c r="I173" s="14">
        <f t="shared" si="2"/>
        <v>1.001774943</v>
      </c>
      <c r="J173" s="13"/>
      <c r="K173" s="14"/>
      <c r="L173" s="15"/>
      <c r="M173" s="19"/>
      <c r="N173" s="19"/>
    </row>
    <row r="174">
      <c r="A174" s="18">
        <v>45352.0</v>
      </c>
      <c r="B174" s="13">
        <v>22338.75</v>
      </c>
      <c r="C174" s="13">
        <v>22048.3</v>
      </c>
      <c r="D174" s="13">
        <v>22353.3</v>
      </c>
      <c r="E174" s="13">
        <v>22047.75</v>
      </c>
      <c r="F174" s="18" t="s">
        <v>204</v>
      </c>
      <c r="G174" s="15">
        <v>0.0162</v>
      </c>
      <c r="H174" s="14">
        <f t="shared" si="1"/>
        <v>0.01619220481</v>
      </c>
      <c r="I174" s="14">
        <f t="shared" si="2"/>
        <v>1.016192205</v>
      </c>
      <c r="J174" s="13"/>
      <c r="K174" s="14"/>
      <c r="L174" s="15"/>
      <c r="M174" s="19"/>
      <c r="N174" s="19"/>
    </row>
    <row r="175">
      <c r="A175" s="18">
        <v>45351.0</v>
      </c>
      <c r="B175" s="13">
        <v>21982.8</v>
      </c>
      <c r="C175" s="13">
        <v>21935.2</v>
      </c>
      <c r="D175" s="13">
        <v>22060.55</v>
      </c>
      <c r="E175" s="13">
        <v>21860.65</v>
      </c>
      <c r="F175" s="18" t="s">
        <v>205</v>
      </c>
      <c r="G175" s="15">
        <v>0.0014</v>
      </c>
      <c r="H175" s="14">
        <f t="shared" si="1"/>
        <v>0.001441837899</v>
      </c>
      <c r="I175" s="14">
        <f t="shared" si="2"/>
        <v>1.001441838</v>
      </c>
      <c r="J175" s="13"/>
      <c r="K175" s="14"/>
      <c r="L175" s="15"/>
      <c r="M175" s="19"/>
      <c r="N175" s="19"/>
    </row>
    <row r="176">
      <c r="A176" s="18">
        <v>45350.0</v>
      </c>
      <c r="B176" s="13">
        <v>21951.15</v>
      </c>
      <c r="C176" s="13">
        <v>22214.1</v>
      </c>
      <c r="D176" s="13">
        <v>22229.15</v>
      </c>
      <c r="E176" s="13">
        <v>21915.85</v>
      </c>
      <c r="F176" s="18" t="s">
        <v>206</v>
      </c>
      <c r="G176" s="15">
        <v>-0.0111</v>
      </c>
      <c r="H176" s="14">
        <f t="shared" si="1"/>
        <v>-0.01113596281</v>
      </c>
      <c r="I176" s="14">
        <f t="shared" si="2"/>
        <v>0.9888640372</v>
      </c>
      <c r="J176" s="13"/>
      <c r="K176" s="14"/>
      <c r="L176" s="15"/>
      <c r="M176" s="19"/>
      <c r="N176" s="19"/>
    </row>
    <row r="177">
      <c r="A177" s="18">
        <v>45349.0</v>
      </c>
      <c r="B177" s="13">
        <v>22198.35</v>
      </c>
      <c r="C177" s="13">
        <v>22090.2</v>
      </c>
      <c r="D177" s="13">
        <v>22218.25</v>
      </c>
      <c r="E177" s="13">
        <v>22085.65</v>
      </c>
      <c r="F177" s="18" t="s">
        <v>207</v>
      </c>
      <c r="G177" s="15">
        <v>0.0034</v>
      </c>
      <c r="H177" s="14">
        <f t="shared" si="1"/>
        <v>0.003449047444</v>
      </c>
      <c r="I177" s="14">
        <f t="shared" si="2"/>
        <v>1.003449047</v>
      </c>
      <c r="J177" s="13"/>
      <c r="K177" s="14"/>
      <c r="L177" s="15"/>
      <c r="M177" s="19"/>
      <c r="N177" s="19"/>
    </row>
    <row r="178">
      <c r="A178" s="18">
        <v>45348.0</v>
      </c>
      <c r="B178" s="13">
        <v>22122.05</v>
      </c>
      <c r="C178" s="13">
        <v>22169.2</v>
      </c>
      <c r="D178" s="13">
        <v>22202.15</v>
      </c>
      <c r="E178" s="13">
        <v>22075.15</v>
      </c>
      <c r="F178" s="18" t="s">
        <v>208</v>
      </c>
      <c r="G178" s="15">
        <v>-0.0041</v>
      </c>
      <c r="H178" s="14">
        <f t="shared" si="1"/>
        <v>-0.004080998708</v>
      </c>
      <c r="I178" s="14">
        <f t="shared" si="2"/>
        <v>0.9959190013</v>
      </c>
      <c r="J178" s="13"/>
      <c r="K178" s="14"/>
      <c r="L178" s="15"/>
      <c r="M178" s="19"/>
      <c r="N178" s="19"/>
    </row>
    <row r="179">
      <c r="A179" s="18">
        <v>45345.0</v>
      </c>
      <c r="B179" s="13">
        <v>22212.7</v>
      </c>
      <c r="C179" s="13">
        <v>22290.0</v>
      </c>
      <c r="D179" s="13">
        <v>22297.5</v>
      </c>
      <c r="E179" s="13">
        <v>22186.1</v>
      </c>
      <c r="F179" s="18" t="s">
        <v>209</v>
      </c>
      <c r="G179" s="15">
        <v>-2.0E-4</v>
      </c>
      <c r="H179" s="14">
        <f t="shared" si="1"/>
        <v>-0.0002137959127</v>
      </c>
      <c r="I179" s="14">
        <f t="shared" si="2"/>
        <v>0.9997862041</v>
      </c>
      <c r="J179" s="13"/>
      <c r="K179" s="14"/>
      <c r="L179" s="15"/>
      <c r="M179" s="19"/>
      <c r="N179" s="19"/>
    </row>
    <row r="180">
      <c r="A180" s="18">
        <v>45344.0</v>
      </c>
      <c r="B180" s="13">
        <v>22217.45</v>
      </c>
      <c r="C180" s="13">
        <v>22081.55</v>
      </c>
      <c r="D180" s="13">
        <v>22252.5</v>
      </c>
      <c r="E180" s="13">
        <v>21875.25</v>
      </c>
      <c r="F180" s="18" t="s">
        <v>210</v>
      </c>
      <c r="G180" s="15">
        <v>0.0074</v>
      </c>
      <c r="H180" s="14">
        <f t="shared" si="1"/>
        <v>0.007363392964</v>
      </c>
      <c r="I180" s="14">
        <f t="shared" si="2"/>
        <v>1.007363393</v>
      </c>
      <c r="J180" s="13"/>
      <c r="K180" s="14"/>
      <c r="L180" s="15"/>
      <c r="M180" s="19"/>
      <c r="N180" s="19"/>
    </row>
    <row r="181">
      <c r="A181" s="18">
        <v>45343.0</v>
      </c>
      <c r="B181" s="13">
        <v>22055.05</v>
      </c>
      <c r="C181" s="13">
        <v>22248.85</v>
      </c>
      <c r="D181" s="13">
        <v>22249.4</v>
      </c>
      <c r="E181" s="13">
        <v>21997.95</v>
      </c>
      <c r="F181" s="18" t="s">
        <v>211</v>
      </c>
      <c r="G181" s="15">
        <v>-0.0064</v>
      </c>
      <c r="H181" s="14">
        <f t="shared" si="1"/>
        <v>-0.006392770178</v>
      </c>
      <c r="I181" s="14">
        <f t="shared" si="2"/>
        <v>0.9936072298</v>
      </c>
      <c r="J181" s="13"/>
      <c r="K181" s="14"/>
      <c r="L181" s="15"/>
      <c r="M181" s="19"/>
      <c r="N181" s="19"/>
    </row>
    <row r="182">
      <c r="A182" s="18">
        <v>45342.0</v>
      </c>
      <c r="B182" s="13">
        <v>22196.95</v>
      </c>
      <c r="C182" s="13">
        <v>22099.2</v>
      </c>
      <c r="D182" s="13">
        <v>22215.6</v>
      </c>
      <c r="E182" s="13">
        <v>22045.85</v>
      </c>
      <c r="F182" s="18" t="s">
        <v>212</v>
      </c>
      <c r="G182" s="15">
        <v>0.0034</v>
      </c>
      <c r="H182" s="14">
        <f t="shared" si="1"/>
        <v>0.003376690888</v>
      </c>
      <c r="I182" s="14">
        <f t="shared" si="2"/>
        <v>1.003376691</v>
      </c>
      <c r="J182" s="13"/>
      <c r="K182" s="14"/>
      <c r="L182" s="15"/>
      <c r="M182" s="19"/>
      <c r="N182" s="19"/>
    </row>
    <row r="183">
      <c r="A183" s="18">
        <v>45341.0</v>
      </c>
      <c r="B183" s="13">
        <v>22122.25</v>
      </c>
      <c r="C183" s="13">
        <v>22103.45</v>
      </c>
      <c r="D183" s="13">
        <v>22186.65</v>
      </c>
      <c r="E183" s="13">
        <v>22021.05</v>
      </c>
      <c r="F183" s="18"/>
      <c r="G183" s="15">
        <v>0.0037</v>
      </c>
      <c r="H183" s="14">
        <f t="shared" si="1"/>
        <v>0.003699973231</v>
      </c>
      <c r="I183" s="14">
        <f t="shared" si="2"/>
        <v>1.003699973</v>
      </c>
      <c r="J183" s="13"/>
      <c r="K183" s="14"/>
      <c r="L183" s="15"/>
      <c r="M183" s="19"/>
      <c r="N183" s="19"/>
    </row>
    <row r="184">
      <c r="A184" s="18">
        <v>45338.0</v>
      </c>
      <c r="B184" s="13">
        <v>22040.7</v>
      </c>
      <c r="C184" s="13">
        <v>22020.3</v>
      </c>
      <c r="D184" s="13">
        <v>22068.65</v>
      </c>
      <c r="E184" s="13">
        <v>21968.95</v>
      </c>
      <c r="F184" s="18" t="s">
        <v>213</v>
      </c>
      <c r="G184" s="15">
        <v>0.0059</v>
      </c>
      <c r="H184" s="14">
        <f t="shared" si="1"/>
        <v>0.005930878678</v>
      </c>
      <c r="I184" s="14">
        <f t="shared" si="2"/>
        <v>1.005930879</v>
      </c>
      <c r="J184" s="13"/>
      <c r="K184" s="14"/>
      <c r="L184" s="15"/>
      <c r="M184" s="19"/>
      <c r="N184" s="19"/>
    </row>
    <row r="185">
      <c r="A185" s="18">
        <v>45337.0</v>
      </c>
      <c r="B185" s="13">
        <v>21910.75</v>
      </c>
      <c r="C185" s="13">
        <v>21906.55</v>
      </c>
      <c r="D185" s="13">
        <v>21953.85</v>
      </c>
      <c r="E185" s="13">
        <v>21794.8</v>
      </c>
      <c r="F185" s="18" t="s">
        <v>214</v>
      </c>
      <c r="G185" s="15">
        <v>0.0032</v>
      </c>
      <c r="H185" s="14">
        <f t="shared" si="1"/>
        <v>0.003237172076</v>
      </c>
      <c r="I185" s="14">
        <f t="shared" si="2"/>
        <v>1.003237172</v>
      </c>
      <c r="J185" s="13"/>
      <c r="K185" s="14"/>
      <c r="L185" s="15"/>
      <c r="M185" s="19"/>
      <c r="N185" s="19"/>
    </row>
    <row r="186">
      <c r="A186" s="18">
        <v>45336.0</v>
      </c>
      <c r="B186" s="13">
        <v>21840.05</v>
      </c>
      <c r="C186" s="13">
        <v>21578.15</v>
      </c>
      <c r="D186" s="13">
        <v>21870.85</v>
      </c>
      <c r="E186" s="13">
        <v>21530.2</v>
      </c>
      <c r="F186" s="18" t="s">
        <v>215</v>
      </c>
      <c r="G186" s="15">
        <v>0.0045</v>
      </c>
      <c r="H186" s="14">
        <f t="shared" si="1"/>
        <v>0.004451956354</v>
      </c>
      <c r="I186" s="14">
        <f t="shared" si="2"/>
        <v>1.004451956</v>
      </c>
      <c r="J186" s="13"/>
      <c r="K186" s="14"/>
      <c r="L186" s="15"/>
      <c r="M186" s="19"/>
      <c r="N186" s="19"/>
    </row>
    <row r="187">
      <c r="A187" s="18">
        <v>45335.0</v>
      </c>
      <c r="B187" s="13">
        <v>21743.25</v>
      </c>
      <c r="C187" s="13">
        <v>21664.3</v>
      </c>
      <c r="D187" s="13">
        <v>21766.8</v>
      </c>
      <c r="E187" s="13">
        <v>21543.35</v>
      </c>
      <c r="F187" s="18" t="s">
        <v>216</v>
      </c>
      <c r="G187" s="15">
        <v>0.0059</v>
      </c>
      <c r="H187" s="14">
        <f t="shared" si="1"/>
        <v>0.005884516366</v>
      </c>
      <c r="I187" s="14">
        <f t="shared" si="2"/>
        <v>1.005884516</v>
      </c>
      <c r="J187" s="13"/>
      <c r="K187" s="14"/>
      <c r="L187" s="15"/>
      <c r="M187" s="19"/>
      <c r="N187" s="19"/>
    </row>
    <row r="188">
      <c r="A188" s="18">
        <v>45334.0</v>
      </c>
      <c r="B188" s="13">
        <v>21616.05</v>
      </c>
      <c r="C188" s="13">
        <v>21800.8</v>
      </c>
      <c r="D188" s="13">
        <v>21831.7</v>
      </c>
      <c r="E188" s="13">
        <v>21574.75</v>
      </c>
      <c r="F188" s="18" t="s">
        <v>217</v>
      </c>
      <c r="G188" s="15">
        <v>-0.0076</v>
      </c>
      <c r="H188" s="14">
        <f t="shared" si="1"/>
        <v>-0.007641455297</v>
      </c>
      <c r="I188" s="14">
        <f t="shared" si="2"/>
        <v>0.9923585447</v>
      </c>
      <c r="J188" s="13"/>
      <c r="K188" s="14"/>
      <c r="L188" s="15"/>
      <c r="M188" s="19"/>
      <c r="N188" s="19"/>
    </row>
    <row r="189">
      <c r="A189" s="18">
        <v>45331.0</v>
      </c>
      <c r="B189" s="13">
        <v>21782.5</v>
      </c>
      <c r="C189" s="13">
        <v>21727.0</v>
      </c>
      <c r="D189" s="13">
        <v>21804.45</v>
      </c>
      <c r="E189" s="13">
        <v>21629.9</v>
      </c>
      <c r="F189" s="18" t="s">
        <v>218</v>
      </c>
      <c r="G189" s="15">
        <v>0.003</v>
      </c>
      <c r="H189" s="14">
        <f t="shared" si="1"/>
        <v>0.00297219581</v>
      </c>
      <c r="I189" s="14">
        <f t="shared" si="2"/>
        <v>1.002972196</v>
      </c>
      <c r="J189" s="13"/>
      <c r="K189" s="14"/>
      <c r="L189" s="15"/>
      <c r="M189" s="19"/>
      <c r="N189" s="19"/>
    </row>
    <row r="190">
      <c r="A190" s="18">
        <v>45330.0</v>
      </c>
      <c r="B190" s="13">
        <v>21717.95</v>
      </c>
      <c r="C190" s="13">
        <v>22009.65</v>
      </c>
      <c r="D190" s="13">
        <v>22011.05</v>
      </c>
      <c r="E190" s="13">
        <v>21665.3</v>
      </c>
      <c r="F190" s="18" t="s">
        <v>219</v>
      </c>
      <c r="G190" s="15">
        <v>-0.0097</v>
      </c>
      <c r="H190" s="14">
        <f t="shared" si="1"/>
        <v>-0.009691981487</v>
      </c>
      <c r="I190" s="14">
        <f t="shared" si="2"/>
        <v>0.9903080185</v>
      </c>
      <c r="J190" s="13"/>
      <c r="K190" s="14"/>
      <c r="L190" s="15"/>
      <c r="M190" s="19"/>
      <c r="N190" s="19"/>
    </row>
    <row r="191">
      <c r="A191" s="18">
        <v>45329.0</v>
      </c>
      <c r="B191" s="13">
        <v>21930.5</v>
      </c>
      <c r="C191" s="13">
        <v>22045.05</v>
      </c>
      <c r="D191" s="13">
        <v>22053.3</v>
      </c>
      <c r="E191" s="13">
        <v>21860.15</v>
      </c>
      <c r="F191" s="18" t="s">
        <v>220</v>
      </c>
      <c r="G191" s="15">
        <v>1.0E-4</v>
      </c>
      <c r="H191" s="14">
        <f t="shared" si="1"/>
        <v>0.00005016097112</v>
      </c>
      <c r="I191" s="14">
        <f t="shared" si="2"/>
        <v>1.000050161</v>
      </c>
      <c r="J191" s="13"/>
      <c r="K191" s="14"/>
      <c r="L191" s="15"/>
      <c r="M191" s="19"/>
      <c r="N191" s="19"/>
    </row>
    <row r="192">
      <c r="A192" s="18">
        <v>45328.0</v>
      </c>
      <c r="B192" s="13">
        <v>21929.4</v>
      </c>
      <c r="C192" s="13">
        <v>21825.2</v>
      </c>
      <c r="D192" s="13">
        <v>21951.4</v>
      </c>
      <c r="E192" s="13">
        <v>21737.55</v>
      </c>
      <c r="F192" s="18" t="s">
        <v>221</v>
      </c>
      <c r="G192" s="15">
        <v>0.0072</v>
      </c>
      <c r="H192" s="14">
        <f t="shared" si="1"/>
        <v>0.007243348016</v>
      </c>
      <c r="I192" s="14">
        <f t="shared" si="2"/>
        <v>1.007243348</v>
      </c>
      <c r="J192" s="13"/>
      <c r="K192" s="14"/>
      <c r="L192" s="15"/>
      <c r="M192" s="19"/>
      <c r="N192" s="19"/>
    </row>
    <row r="193">
      <c r="A193" s="18">
        <v>45327.0</v>
      </c>
      <c r="B193" s="13">
        <v>21771.7</v>
      </c>
      <c r="C193" s="13">
        <v>21921.05</v>
      </c>
      <c r="D193" s="13">
        <v>21964.3</v>
      </c>
      <c r="E193" s="13">
        <v>21726.95</v>
      </c>
      <c r="F193" s="18" t="s">
        <v>222</v>
      </c>
      <c r="G193" s="15">
        <v>-0.0038</v>
      </c>
      <c r="H193" s="14">
        <f t="shared" si="1"/>
        <v>-0.003756783717</v>
      </c>
      <c r="I193" s="14">
        <f t="shared" si="2"/>
        <v>0.9962432163</v>
      </c>
      <c r="J193" s="13"/>
      <c r="K193" s="14"/>
      <c r="L193" s="15"/>
      <c r="M193" s="19"/>
      <c r="N193" s="19"/>
    </row>
    <row r="194">
      <c r="A194" s="18">
        <v>45324.0</v>
      </c>
      <c r="B194" s="13">
        <v>21853.8</v>
      </c>
      <c r="C194" s="13">
        <v>21812.75</v>
      </c>
      <c r="D194" s="13">
        <v>22126.8</v>
      </c>
      <c r="E194" s="13">
        <v>21805.55</v>
      </c>
      <c r="F194" s="18" t="s">
        <v>223</v>
      </c>
      <c r="G194" s="15">
        <v>0.0072</v>
      </c>
      <c r="H194" s="14">
        <f t="shared" si="1"/>
        <v>0.007205915903</v>
      </c>
      <c r="I194" s="14">
        <f t="shared" si="2"/>
        <v>1.007205916</v>
      </c>
      <c r="J194" s="13"/>
      <c r="K194" s="14"/>
      <c r="L194" s="15"/>
      <c r="M194" s="19"/>
      <c r="N194" s="19"/>
    </row>
    <row r="195">
      <c r="A195" s="18">
        <v>45323.0</v>
      </c>
      <c r="B195" s="13">
        <v>21697.45</v>
      </c>
      <c r="C195" s="13">
        <v>21780.65</v>
      </c>
      <c r="D195" s="13">
        <v>21832.95</v>
      </c>
      <c r="E195" s="13">
        <v>21658.75</v>
      </c>
      <c r="F195" s="18" t="s">
        <v>224</v>
      </c>
      <c r="G195" s="15">
        <v>-0.0013</v>
      </c>
      <c r="H195" s="14">
        <f t="shared" si="1"/>
        <v>-0.001300303327</v>
      </c>
      <c r="I195" s="14">
        <f t="shared" si="2"/>
        <v>0.9986996967</v>
      </c>
      <c r="J195" s="13"/>
      <c r="K195" s="14"/>
      <c r="L195" s="15"/>
      <c r="M195" s="19"/>
      <c r="N195" s="19"/>
    </row>
    <row r="196">
      <c r="A196" s="18">
        <v>45322.0</v>
      </c>
      <c r="B196" s="13">
        <v>21725.7</v>
      </c>
      <c r="C196" s="13">
        <v>21487.25</v>
      </c>
      <c r="D196" s="13">
        <v>21741.35</v>
      </c>
      <c r="E196" s="13">
        <v>21448.85</v>
      </c>
      <c r="F196" s="18" t="s">
        <v>225</v>
      </c>
      <c r="G196" s="15">
        <v>0.0095</v>
      </c>
      <c r="H196" s="14">
        <f t="shared" si="1"/>
        <v>0.009460043397</v>
      </c>
      <c r="I196" s="14">
        <f t="shared" si="2"/>
        <v>1.009460043</v>
      </c>
      <c r="J196" s="13"/>
      <c r="K196" s="14"/>
      <c r="L196" s="15"/>
      <c r="M196" s="19"/>
      <c r="N196" s="19"/>
    </row>
    <row r="197">
      <c r="A197" s="18">
        <v>45321.0</v>
      </c>
      <c r="B197" s="13">
        <v>21522.1</v>
      </c>
      <c r="C197" s="13">
        <v>21775.75</v>
      </c>
      <c r="D197" s="13">
        <v>21813.05</v>
      </c>
      <c r="E197" s="13">
        <v>21501.8</v>
      </c>
      <c r="F197" s="18" t="s">
        <v>226</v>
      </c>
      <c r="G197" s="15">
        <v>-0.0099</v>
      </c>
      <c r="H197" s="14">
        <f t="shared" si="1"/>
        <v>-0.009913697924</v>
      </c>
      <c r="I197" s="14">
        <f t="shared" si="2"/>
        <v>0.9900863021</v>
      </c>
      <c r="J197" s="13"/>
      <c r="K197" s="14"/>
      <c r="L197" s="15"/>
      <c r="M197" s="19"/>
      <c r="N197" s="19"/>
    </row>
    <row r="198">
      <c r="A198" s="18">
        <v>45320.0</v>
      </c>
      <c r="B198" s="13">
        <v>21737.6</v>
      </c>
      <c r="C198" s="13">
        <v>21433.1</v>
      </c>
      <c r="D198" s="13">
        <v>21763.25</v>
      </c>
      <c r="E198" s="13">
        <v>21429.6</v>
      </c>
      <c r="F198" s="18" t="s">
        <v>227</v>
      </c>
      <c r="G198" s="15">
        <v>0.018</v>
      </c>
      <c r="H198" s="14">
        <f t="shared" si="1"/>
        <v>0.01803059112</v>
      </c>
      <c r="I198" s="14">
        <f t="shared" si="2"/>
        <v>1.018030591</v>
      </c>
      <c r="J198" s="13"/>
      <c r="K198" s="14"/>
      <c r="L198" s="15"/>
      <c r="M198" s="19"/>
      <c r="N198" s="19"/>
    </row>
    <row r="199">
      <c r="A199" s="18">
        <v>45316.0</v>
      </c>
      <c r="B199" s="13">
        <v>21352.6</v>
      </c>
      <c r="C199" s="13">
        <v>21454.6</v>
      </c>
      <c r="D199" s="13">
        <v>21459.0</v>
      </c>
      <c r="E199" s="13">
        <v>21247.05</v>
      </c>
      <c r="F199" s="18" t="s">
        <v>228</v>
      </c>
      <c r="G199" s="15">
        <v>-0.0047</v>
      </c>
      <c r="H199" s="14">
        <f t="shared" si="1"/>
        <v>-0.004724071791</v>
      </c>
      <c r="I199" s="14">
        <f t="shared" si="2"/>
        <v>0.9952759282</v>
      </c>
      <c r="J199" s="13"/>
      <c r="K199" s="14"/>
      <c r="L199" s="15"/>
      <c r="M199" s="19"/>
      <c r="N199" s="19"/>
    </row>
    <row r="200">
      <c r="A200" s="18">
        <v>45315.0</v>
      </c>
      <c r="B200" s="13">
        <v>21453.95</v>
      </c>
      <c r="C200" s="13">
        <v>21185.25</v>
      </c>
      <c r="D200" s="13">
        <v>21482.35</v>
      </c>
      <c r="E200" s="13">
        <v>21137.2</v>
      </c>
      <c r="F200" s="18" t="s">
        <v>229</v>
      </c>
      <c r="G200" s="15">
        <v>0.0101</v>
      </c>
      <c r="H200" s="14">
        <f t="shared" si="1"/>
        <v>0.01013004501</v>
      </c>
      <c r="I200" s="14">
        <f t="shared" si="2"/>
        <v>1.010130045</v>
      </c>
      <c r="J200" s="13"/>
      <c r="K200" s="14"/>
      <c r="L200" s="15"/>
      <c r="M200" s="19"/>
      <c r="N200" s="19"/>
    </row>
    <row r="201">
      <c r="A201" s="18">
        <v>45314.0</v>
      </c>
      <c r="B201" s="13">
        <v>21238.8</v>
      </c>
      <c r="C201" s="13">
        <v>21716.7</v>
      </c>
      <c r="D201" s="13">
        <v>21750.25</v>
      </c>
      <c r="E201" s="13">
        <v>21192.6</v>
      </c>
      <c r="F201" s="18" t="s">
        <v>230</v>
      </c>
      <c r="G201" s="15">
        <v>-0.0154</v>
      </c>
      <c r="H201" s="14">
        <f t="shared" si="1"/>
        <v>-0.01543682029</v>
      </c>
      <c r="I201" s="14">
        <f t="shared" si="2"/>
        <v>0.9845631797</v>
      </c>
      <c r="J201" s="13"/>
      <c r="K201" s="14"/>
      <c r="L201" s="15"/>
      <c r="M201" s="19"/>
      <c r="N201" s="19"/>
    </row>
    <row r="202">
      <c r="A202" s="18">
        <v>45311.0</v>
      </c>
      <c r="B202" s="13">
        <v>21571.8</v>
      </c>
      <c r="C202" s="13">
        <v>21706.15</v>
      </c>
      <c r="D202" s="13">
        <v>21720.3</v>
      </c>
      <c r="E202" s="13">
        <v>21541.8</v>
      </c>
      <c r="F202" s="18"/>
      <c r="G202" s="15">
        <v>-0.0023</v>
      </c>
      <c r="H202" s="14">
        <f t="shared" si="1"/>
        <v>-0.002340165754</v>
      </c>
      <c r="I202" s="14">
        <f t="shared" si="2"/>
        <v>0.9976598342</v>
      </c>
      <c r="J202" s="13"/>
      <c r="K202" s="14"/>
      <c r="L202" s="15"/>
      <c r="M202" s="19"/>
      <c r="N202" s="19"/>
    </row>
    <row r="203">
      <c r="A203" s="18">
        <v>45310.0</v>
      </c>
      <c r="B203" s="13">
        <v>21622.4</v>
      </c>
      <c r="C203" s="13">
        <v>21615.2</v>
      </c>
      <c r="D203" s="13">
        <v>21670.6</v>
      </c>
      <c r="E203" s="13">
        <v>21575.0</v>
      </c>
      <c r="F203" s="18" t="s">
        <v>61</v>
      </c>
      <c r="G203" s="15">
        <v>0.0075</v>
      </c>
      <c r="H203" s="14">
        <f t="shared" si="1"/>
        <v>0.007461938986</v>
      </c>
      <c r="I203" s="14">
        <f t="shared" si="2"/>
        <v>1.007461939</v>
      </c>
      <c r="J203" s="13"/>
      <c r="K203" s="14"/>
      <c r="L203" s="15"/>
      <c r="M203" s="19"/>
      <c r="N203" s="19"/>
    </row>
    <row r="204">
      <c r="A204" s="18">
        <v>45309.0</v>
      </c>
      <c r="B204" s="13">
        <v>21462.25</v>
      </c>
      <c r="C204" s="13">
        <v>21414.2</v>
      </c>
      <c r="D204" s="13">
        <v>21539.4</v>
      </c>
      <c r="E204" s="13">
        <v>21285.55</v>
      </c>
      <c r="F204" s="18" t="s">
        <v>231</v>
      </c>
      <c r="G204" s="15">
        <v>-0.0051</v>
      </c>
      <c r="H204" s="14">
        <f t="shared" si="1"/>
        <v>-0.005085307541</v>
      </c>
      <c r="I204" s="14">
        <f t="shared" si="2"/>
        <v>0.9949146925</v>
      </c>
      <c r="J204" s="13"/>
      <c r="K204" s="14"/>
      <c r="L204" s="15"/>
      <c r="M204" s="19"/>
      <c r="N204" s="19"/>
    </row>
    <row r="205">
      <c r="A205" s="18">
        <v>45308.0</v>
      </c>
      <c r="B205" s="13">
        <v>21571.95</v>
      </c>
      <c r="C205" s="13">
        <v>21647.25</v>
      </c>
      <c r="D205" s="13">
        <v>21851.5</v>
      </c>
      <c r="E205" s="13">
        <v>21550.45</v>
      </c>
      <c r="F205" s="18" t="s">
        <v>232</v>
      </c>
      <c r="G205" s="15">
        <v>-0.0209</v>
      </c>
      <c r="H205" s="14">
        <f t="shared" si="1"/>
        <v>-0.02089432333</v>
      </c>
      <c r="I205" s="14">
        <f t="shared" si="2"/>
        <v>0.9791056767</v>
      </c>
      <c r="J205" s="13"/>
      <c r="K205" s="14"/>
      <c r="L205" s="15"/>
      <c r="M205" s="19"/>
      <c r="N205" s="19"/>
    </row>
    <row r="206">
      <c r="A206" s="18">
        <v>45307.0</v>
      </c>
      <c r="B206" s="13">
        <v>22032.3</v>
      </c>
      <c r="C206" s="13">
        <v>22080.5</v>
      </c>
      <c r="D206" s="13">
        <v>22124.15</v>
      </c>
      <c r="E206" s="13">
        <v>21969.8</v>
      </c>
      <c r="F206" s="18" t="s">
        <v>233</v>
      </c>
      <c r="G206" s="15">
        <v>-0.0029</v>
      </c>
      <c r="H206" s="14">
        <f t="shared" si="1"/>
        <v>-0.00294830399</v>
      </c>
      <c r="I206" s="14">
        <f t="shared" si="2"/>
        <v>0.997051696</v>
      </c>
      <c r="J206" s="13"/>
      <c r="K206" s="14"/>
      <c r="L206" s="15"/>
      <c r="M206" s="19"/>
      <c r="N206" s="19"/>
    </row>
    <row r="207">
      <c r="A207" s="18">
        <v>45306.0</v>
      </c>
      <c r="B207" s="13">
        <v>22097.45</v>
      </c>
      <c r="C207" s="13">
        <v>22053.15</v>
      </c>
      <c r="D207" s="13">
        <v>22115.55</v>
      </c>
      <c r="E207" s="13">
        <v>21963.55</v>
      </c>
      <c r="F207" s="18" t="s">
        <v>234</v>
      </c>
      <c r="G207" s="15">
        <v>0.0093</v>
      </c>
      <c r="H207" s="14">
        <f t="shared" si="1"/>
        <v>0.00926714639</v>
      </c>
      <c r="I207" s="14">
        <f t="shared" si="2"/>
        <v>1.009267146</v>
      </c>
      <c r="J207" s="13"/>
      <c r="K207" s="14"/>
      <c r="L207" s="15"/>
      <c r="M207" s="19"/>
      <c r="N207" s="19"/>
    </row>
    <row r="208">
      <c r="A208" s="18">
        <v>45303.0</v>
      </c>
      <c r="B208" s="13">
        <v>21894.55</v>
      </c>
      <c r="C208" s="13">
        <v>21773.55</v>
      </c>
      <c r="D208" s="13">
        <v>21928.25</v>
      </c>
      <c r="E208" s="13">
        <v>21715.15</v>
      </c>
      <c r="F208" s="18" t="s">
        <v>235</v>
      </c>
      <c r="G208" s="15">
        <v>0.0114</v>
      </c>
      <c r="H208" s="14">
        <f t="shared" si="1"/>
        <v>0.01142642005</v>
      </c>
      <c r="I208" s="14">
        <f t="shared" si="2"/>
        <v>1.01142642</v>
      </c>
      <c r="J208" s="13"/>
      <c r="K208" s="14"/>
      <c r="L208" s="15"/>
      <c r="M208" s="19"/>
      <c r="N208" s="19"/>
    </row>
    <row r="209">
      <c r="A209" s="18">
        <v>45302.0</v>
      </c>
      <c r="B209" s="13">
        <v>21647.2</v>
      </c>
      <c r="C209" s="13">
        <v>21688.0</v>
      </c>
      <c r="D209" s="13">
        <v>21726.5</v>
      </c>
      <c r="E209" s="13">
        <v>21593.75</v>
      </c>
      <c r="F209" s="18" t="s">
        <v>236</v>
      </c>
      <c r="G209" s="15">
        <v>0.0013</v>
      </c>
      <c r="H209" s="14">
        <f t="shared" si="1"/>
        <v>0.001318303136</v>
      </c>
      <c r="I209" s="14">
        <f t="shared" si="2"/>
        <v>1.001318303</v>
      </c>
      <c r="J209" s="13"/>
      <c r="K209" s="14"/>
      <c r="L209" s="15"/>
      <c r="M209" s="19"/>
      <c r="N209" s="19"/>
    </row>
    <row r="210">
      <c r="A210" s="18">
        <v>45301.0</v>
      </c>
      <c r="B210" s="13">
        <v>21618.7</v>
      </c>
      <c r="C210" s="13">
        <v>21529.3</v>
      </c>
      <c r="D210" s="13">
        <v>21641.85</v>
      </c>
      <c r="E210" s="13">
        <v>21448.65</v>
      </c>
      <c r="F210" s="18" t="s">
        <v>237</v>
      </c>
      <c r="G210" s="15">
        <v>0.0034</v>
      </c>
      <c r="H210" s="14">
        <f t="shared" si="1"/>
        <v>0.00342773331</v>
      </c>
      <c r="I210" s="14">
        <f t="shared" si="2"/>
        <v>1.003427733</v>
      </c>
      <c r="J210" s="13"/>
      <c r="K210" s="14"/>
      <c r="L210" s="15"/>
      <c r="M210" s="19"/>
      <c r="N210" s="19"/>
    </row>
    <row r="211">
      <c r="A211" s="18">
        <v>45300.0</v>
      </c>
      <c r="B211" s="13">
        <v>21544.85</v>
      </c>
      <c r="C211" s="13">
        <v>21653.6</v>
      </c>
      <c r="D211" s="13">
        <v>21724.45</v>
      </c>
      <c r="E211" s="13">
        <v>21517.85</v>
      </c>
      <c r="F211" s="18" t="s">
        <v>238</v>
      </c>
      <c r="G211" s="15">
        <v>0.0015</v>
      </c>
      <c r="H211" s="14">
        <f t="shared" si="1"/>
        <v>0.001480500163</v>
      </c>
      <c r="I211" s="14">
        <f t="shared" si="2"/>
        <v>1.0014805</v>
      </c>
      <c r="J211" s="13"/>
      <c r="K211" s="14"/>
      <c r="L211" s="15"/>
      <c r="M211" s="19"/>
      <c r="N211" s="19"/>
    </row>
    <row r="212">
      <c r="A212" s="18">
        <v>45299.0</v>
      </c>
      <c r="B212" s="13">
        <v>21513.0</v>
      </c>
      <c r="C212" s="13">
        <v>21747.6</v>
      </c>
      <c r="D212" s="13">
        <v>21763.95</v>
      </c>
      <c r="E212" s="13">
        <v>21492.9</v>
      </c>
      <c r="F212" s="18" t="s">
        <v>239</v>
      </c>
      <c r="G212" s="15">
        <v>-0.0091</v>
      </c>
      <c r="H212" s="14">
        <f t="shared" si="1"/>
        <v>-0.009110673029</v>
      </c>
      <c r="I212" s="14">
        <f t="shared" si="2"/>
        <v>0.990889327</v>
      </c>
      <c r="J212" s="13"/>
      <c r="K212" s="14"/>
      <c r="L212" s="15"/>
      <c r="M212" s="19"/>
      <c r="N212" s="19"/>
    </row>
    <row r="213">
      <c r="A213" s="18">
        <v>45296.0</v>
      </c>
      <c r="B213" s="13">
        <v>21710.8</v>
      </c>
      <c r="C213" s="13">
        <v>21705.75</v>
      </c>
      <c r="D213" s="13">
        <v>21749.6</v>
      </c>
      <c r="E213" s="13">
        <v>21629.2</v>
      </c>
      <c r="F213" s="18" t="s">
        <v>240</v>
      </c>
      <c r="G213" s="15">
        <v>0.0024</v>
      </c>
      <c r="H213" s="14">
        <f t="shared" si="1"/>
        <v>0.002410128078</v>
      </c>
      <c r="I213" s="14">
        <f t="shared" si="2"/>
        <v>1.002410128</v>
      </c>
      <c r="J213" s="13"/>
      <c r="K213" s="14"/>
      <c r="L213" s="15"/>
      <c r="M213" s="19"/>
      <c r="N213" s="19"/>
    </row>
    <row r="214">
      <c r="A214" s="18">
        <v>45295.0</v>
      </c>
      <c r="B214" s="13">
        <v>21658.6</v>
      </c>
      <c r="C214" s="13">
        <v>21605.8</v>
      </c>
      <c r="D214" s="13">
        <v>21685.65</v>
      </c>
      <c r="E214" s="13">
        <v>21564.55</v>
      </c>
      <c r="F214" s="18" t="s">
        <v>241</v>
      </c>
      <c r="G214" s="15">
        <v>0.0066</v>
      </c>
      <c r="H214" s="14">
        <f t="shared" si="1"/>
        <v>0.006564470067</v>
      </c>
      <c r="I214" s="14">
        <f t="shared" si="2"/>
        <v>1.00656447</v>
      </c>
      <c r="J214" s="13"/>
      <c r="K214" s="14"/>
      <c r="L214" s="15"/>
      <c r="M214" s="19"/>
      <c r="N214" s="19"/>
    </row>
    <row r="215">
      <c r="A215" s="18">
        <v>45294.0</v>
      </c>
      <c r="B215" s="13">
        <v>21517.35</v>
      </c>
      <c r="C215" s="13">
        <v>21661.1</v>
      </c>
      <c r="D215" s="13">
        <v>21677.0</v>
      </c>
      <c r="E215" s="13">
        <v>21500.35</v>
      </c>
      <c r="F215" s="18" t="s">
        <v>242</v>
      </c>
      <c r="G215" s="15">
        <v>-0.0069</v>
      </c>
      <c r="H215" s="14">
        <f t="shared" si="1"/>
        <v>-0.006851812534</v>
      </c>
      <c r="I215" s="14">
        <f t="shared" si="2"/>
        <v>0.9931481875</v>
      </c>
      <c r="J215" s="13"/>
      <c r="K215" s="14"/>
      <c r="L215" s="15"/>
      <c r="M215" s="19"/>
      <c r="N215" s="19"/>
    </row>
    <row r="216">
      <c r="A216" s="18">
        <v>45293.0</v>
      </c>
      <c r="B216" s="13">
        <v>21665.8</v>
      </c>
      <c r="C216" s="13">
        <v>21751.35</v>
      </c>
      <c r="D216" s="13">
        <v>21755.6</v>
      </c>
      <c r="E216" s="13">
        <v>21555.65</v>
      </c>
      <c r="F216" s="18" t="s">
        <v>243</v>
      </c>
      <c r="G216" s="15">
        <v>-0.0035</v>
      </c>
      <c r="H216" s="14">
        <f t="shared" si="1"/>
        <v>-0.00350015408</v>
      </c>
      <c r="I216" s="14">
        <f t="shared" si="2"/>
        <v>0.9964998459</v>
      </c>
      <c r="J216" s="13"/>
      <c r="K216" s="14"/>
      <c r="L216" s="15"/>
      <c r="M216" s="19"/>
      <c r="N216" s="19"/>
    </row>
    <row r="217">
      <c r="A217" s="18">
        <v>45292.0</v>
      </c>
      <c r="B217" s="13">
        <v>21741.9</v>
      </c>
      <c r="C217" s="13">
        <v>21727.75</v>
      </c>
      <c r="D217" s="13">
        <v>21834.35</v>
      </c>
      <c r="E217" s="13">
        <v>21680.85</v>
      </c>
      <c r="F217" s="18" t="s">
        <v>244</v>
      </c>
      <c r="G217" s="15">
        <v>5.0E-4</v>
      </c>
      <c r="H217" s="14">
        <f t="shared" si="1"/>
        <v>0.0004831718159</v>
      </c>
      <c r="I217" s="14">
        <f t="shared" si="2"/>
        <v>1.000483172</v>
      </c>
      <c r="J217" s="13"/>
      <c r="K217" s="14"/>
      <c r="L217" s="15"/>
      <c r="M217" s="19"/>
      <c r="N217" s="19"/>
    </row>
    <row r="218">
      <c r="A218" s="12">
        <v>45289.0</v>
      </c>
      <c r="B218" s="13">
        <v>21731.4</v>
      </c>
      <c r="C218" s="13">
        <v>21737.65</v>
      </c>
      <c r="D218" s="13">
        <v>21770.3</v>
      </c>
      <c r="E218" s="13">
        <v>21676.9</v>
      </c>
      <c r="F218" s="18" t="s">
        <v>245</v>
      </c>
      <c r="G218" s="15">
        <v>-0.0022</v>
      </c>
      <c r="H218" s="14">
        <f t="shared" si="1"/>
        <v>-0.002171846804</v>
      </c>
      <c r="I218" s="14">
        <f t="shared" si="2"/>
        <v>0.9978281532</v>
      </c>
      <c r="J218" s="13"/>
      <c r="K218" s="14"/>
      <c r="L218" s="15"/>
      <c r="M218" s="19"/>
      <c r="N218" s="19"/>
    </row>
    <row r="219">
      <c r="A219" s="12">
        <v>45288.0</v>
      </c>
      <c r="B219" s="13">
        <v>21778.7</v>
      </c>
      <c r="C219" s="13">
        <v>21715.0</v>
      </c>
      <c r="D219" s="13">
        <v>21801.45</v>
      </c>
      <c r="E219" s="13">
        <v>21678.0</v>
      </c>
      <c r="F219" s="18" t="s">
        <v>246</v>
      </c>
      <c r="G219" s="15">
        <v>0.0057</v>
      </c>
      <c r="H219" s="14">
        <f t="shared" si="1"/>
        <v>0.005723917385</v>
      </c>
      <c r="I219" s="14">
        <f t="shared" si="2"/>
        <v>1.005723917</v>
      </c>
      <c r="J219" s="13"/>
      <c r="K219" s="14"/>
      <c r="L219" s="15"/>
      <c r="M219" s="19"/>
      <c r="N219" s="19"/>
    </row>
    <row r="220">
      <c r="A220" s="12">
        <v>45287.0</v>
      </c>
      <c r="B220" s="13">
        <v>21654.75</v>
      </c>
      <c r="C220" s="13">
        <v>21497.65</v>
      </c>
      <c r="D220" s="13">
        <v>21675.75</v>
      </c>
      <c r="E220" s="13">
        <v>21495.8</v>
      </c>
      <c r="F220" s="18" t="s">
        <v>247</v>
      </c>
      <c r="G220" s="15">
        <v>0.01</v>
      </c>
      <c r="H220" s="14">
        <f t="shared" si="1"/>
        <v>0.009952731521</v>
      </c>
      <c r="I220" s="14">
        <f t="shared" si="2"/>
        <v>1.009952732</v>
      </c>
      <c r="J220" s="13"/>
      <c r="K220" s="14"/>
      <c r="L220" s="15"/>
      <c r="M220" s="19"/>
      <c r="N220" s="19"/>
    </row>
    <row r="221">
      <c r="A221" s="12">
        <v>45286.0</v>
      </c>
      <c r="B221" s="13">
        <v>21441.35</v>
      </c>
      <c r="C221" s="13">
        <v>21365.2</v>
      </c>
      <c r="D221" s="13">
        <v>21477.15</v>
      </c>
      <c r="E221" s="13">
        <v>21329.45</v>
      </c>
      <c r="F221" s="18" t="s">
        <v>248</v>
      </c>
      <c r="G221" s="15">
        <v>0.0043</v>
      </c>
      <c r="H221" s="14">
        <f t="shared" si="1"/>
        <v>0.004306912606</v>
      </c>
      <c r="I221" s="14">
        <f t="shared" si="2"/>
        <v>1.004306913</v>
      </c>
      <c r="J221" s="13"/>
      <c r="K221" s="14"/>
      <c r="L221" s="15"/>
      <c r="M221" s="19"/>
      <c r="N221" s="19"/>
    </row>
    <row r="222">
      <c r="A222" s="12">
        <v>45282.0</v>
      </c>
      <c r="B222" s="13">
        <v>21349.4</v>
      </c>
      <c r="C222" s="13">
        <v>21295.85</v>
      </c>
      <c r="D222" s="13">
        <v>21390.5</v>
      </c>
      <c r="E222" s="13">
        <v>21232.45</v>
      </c>
      <c r="F222" s="18" t="s">
        <v>249</v>
      </c>
      <c r="G222" s="15">
        <v>0.0044</v>
      </c>
      <c r="H222" s="14">
        <f t="shared" si="1"/>
        <v>0.004438945098</v>
      </c>
      <c r="I222" s="14">
        <f t="shared" si="2"/>
        <v>1.004438945</v>
      </c>
      <c r="J222" s="13"/>
      <c r="K222" s="14"/>
      <c r="L222" s="15"/>
      <c r="M222" s="19"/>
      <c r="N222" s="19"/>
    </row>
    <row r="223">
      <c r="A223" s="12">
        <v>45281.0</v>
      </c>
      <c r="B223" s="13">
        <v>21255.05</v>
      </c>
      <c r="C223" s="13">
        <v>21033.95</v>
      </c>
      <c r="D223" s="13">
        <v>21288.35</v>
      </c>
      <c r="E223" s="13">
        <v>20976.8</v>
      </c>
      <c r="F223" s="18" t="s">
        <v>250</v>
      </c>
      <c r="G223" s="15">
        <v>0.005</v>
      </c>
      <c r="H223" s="14">
        <f t="shared" si="1"/>
        <v>0.004959775699</v>
      </c>
      <c r="I223" s="14">
        <f t="shared" si="2"/>
        <v>1.004959776</v>
      </c>
      <c r="J223" s="13"/>
      <c r="K223" s="14"/>
      <c r="L223" s="15"/>
      <c r="M223" s="19"/>
      <c r="N223" s="19"/>
    </row>
    <row r="224">
      <c r="A224" s="12">
        <v>45280.0</v>
      </c>
      <c r="B224" s="13">
        <v>21150.15</v>
      </c>
      <c r="C224" s="13">
        <v>21543.5</v>
      </c>
      <c r="D224" s="13">
        <v>21593.0</v>
      </c>
      <c r="E224" s="13">
        <v>21087.35</v>
      </c>
      <c r="F224" s="12" t="s">
        <v>251</v>
      </c>
      <c r="G224" s="15">
        <v>-0.0141</v>
      </c>
      <c r="H224" s="14">
        <f t="shared" si="1"/>
        <v>-0.01412150225</v>
      </c>
      <c r="I224" s="14">
        <f t="shared" si="2"/>
        <v>0.9858784977</v>
      </c>
      <c r="J224" s="13"/>
      <c r="K224" s="14"/>
      <c r="L224" s="15"/>
      <c r="M224" s="19"/>
      <c r="N224" s="19"/>
    </row>
    <row r="225">
      <c r="A225" s="12">
        <v>45279.0</v>
      </c>
      <c r="B225" s="13">
        <v>21453.1</v>
      </c>
      <c r="C225" s="13">
        <v>21477.65</v>
      </c>
      <c r="D225" s="13">
        <v>21505.05</v>
      </c>
      <c r="E225" s="13">
        <v>21337.75</v>
      </c>
      <c r="F225" s="12" t="s">
        <v>252</v>
      </c>
      <c r="G225" s="15">
        <v>0.0016</v>
      </c>
      <c r="H225" s="14">
        <f t="shared" si="1"/>
        <v>0.001608411361</v>
      </c>
      <c r="I225" s="14">
        <f t="shared" si="2"/>
        <v>1.001608411</v>
      </c>
      <c r="J225" s="13"/>
      <c r="K225" s="14"/>
      <c r="L225" s="15"/>
      <c r="M225" s="19"/>
      <c r="N225" s="19"/>
    </row>
    <row r="226">
      <c r="A226" s="12">
        <v>45278.0</v>
      </c>
      <c r="B226" s="13">
        <v>21418.65</v>
      </c>
      <c r="C226" s="13">
        <v>21434.8</v>
      </c>
      <c r="D226" s="13">
        <v>21482.8</v>
      </c>
      <c r="E226" s="13">
        <v>21365.35</v>
      </c>
      <c r="F226" s="12" t="s">
        <v>253</v>
      </c>
      <c r="G226" s="15">
        <v>-0.0018</v>
      </c>
      <c r="H226" s="14">
        <f t="shared" si="1"/>
        <v>-0.001771012716</v>
      </c>
      <c r="I226" s="14">
        <f t="shared" si="2"/>
        <v>0.9982289873</v>
      </c>
      <c r="J226" s="13"/>
      <c r="K226" s="14"/>
      <c r="L226" s="15"/>
      <c r="M226" s="19"/>
      <c r="N226" s="19"/>
    </row>
    <row r="227">
      <c r="A227" s="12">
        <v>45275.0</v>
      </c>
      <c r="B227" s="13">
        <v>21456.65</v>
      </c>
      <c r="C227" s="13">
        <v>21287.45</v>
      </c>
      <c r="D227" s="13">
        <v>21492.3</v>
      </c>
      <c r="E227" s="13">
        <v>21235.3</v>
      </c>
      <c r="F227" s="12" t="s">
        <v>254</v>
      </c>
      <c r="G227" s="15">
        <v>0.0129</v>
      </c>
      <c r="H227" s="14">
        <f t="shared" si="1"/>
        <v>0.0129327234</v>
      </c>
      <c r="I227" s="14">
        <f t="shared" si="2"/>
        <v>1.012932723</v>
      </c>
      <c r="J227" s="13"/>
      <c r="K227" s="14"/>
      <c r="L227" s="15"/>
      <c r="M227" s="19"/>
      <c r="N227" s="19"/>
    </row>
    <row r="228">
      <c r="A228" s="12">
        <v>45274.0</v>
      </c>
      <c r="B228" s="13">
        <v>21182.7</v>
      </c>
      <c r="C228" s="13">
        <v>21110.4</v>
      </c>
      <c r="D228" s="13">
        <v>21210.9</v>
      </c>
      <c r="E228" s="13">
        <v>21074.45</v>
      </c>
      <c r="F228" s="12" t="s">
        <v>255</v>
      </c>
      <c r="G228" s="15">
        <v>0.0123</v>
      </c>
      <c r="H228" s="14">
        <f t="shared" si="1"/>
        <v>0.01225010573</v>
      </c>
      <c r="I228" s="14">
        <f t="shared" si="2"/>
        <v>1.012250106</v>
      </c>
      <c r="J228" s="13"/>
      <c r="K228" s="14"/>
      <c r="L228" s="15"/>
      <c r="M228" s="19"/>
      <c r="N228" s="19"/>
    </row>
    <row r="229">
      <c r="A229" s="12">
        <v>45273.0</v>
      </c>
      <c r="B229" s="13">
        <v>20926.35</v>
      </c>
      <c r="C229" s="13">
        <v>20929.75</v>
      </c>
      <c r="D229" s="13">
        <v>20950.0</v>
      </c>
      <c r="E229" s="13">
        <v>20769.5</v>
      </c>
      <c r="F229" s="12" t="s">
        <v>256</v>
      </c>
      <c r="G229" s="15">
        <v>0.001</v>
      </c>
      <c r="H229" s="14">
        <f t="shared" si="1"/>
        <v>0.000954253243</v>
      </c>
      <c r="I229" s="14">
        <f t="shared" si="2"/>
        <v>1.000954253</v>
      </c>
      <c r="J229" s="13"/>
      <c r="K229" s="14"/>
      <c r="L229" s="15"/>
      <c r="M229" s="19"/>
      <c r="N229" s="19"/>
    </row>
    <row r="230">
      <c r="A230" s="12">
        <v>45272.0</v>
      </c>
      <c r="B230" s="13">
        <v>20906.4</v>
      </c>
      <c r="C230" s="13">
        <v>21018.55</v>
      </c>
      <c r="D230" s="13">
        <v>21037.9</v>
      </c>
      <c r="E230" s="13">
        <v>20867.15</v>
      </c>
      <c r="F230" s="12" t="s">
        <v>257</v>
      </c>
      <c r="G230" s="15">
        <v>-0.0043</v>
      </c>
      <c r="H230" s="14">
        <f t="shared" si="1"/>
        <v>-0.004319644141</v>
      </c>
      <c r="I230" s="14">
        <f t="shared" si="2"/>
        <v>0.9956803559</v>
      </c>
      <c r="J230" s="13"/>
      <c r="K230" s="14"/>
      <c r="L230" s="15"/>
      <c r="M230" s="19"/>
      <c r="N230" s="19"/>
    </row>
    <row r="231">
      <c r="A231" s="12">
        <v>45271.0</v>
      </c>
      <c r="B231" s="13">
        <v>20997.1</v>
      </c>
      <c r="C231" s="13">
        <v>20965.3</v>
      </c>
      <c r="D231" s="13">
        <v>21026.1</v>
      </c>
      <c r="E231" s="13">
        <v>20923.7</v>
      </c>
      <c r="F231" s="12" t="s">
        <v>258</v>
      </c>
      <c r="G231" s="15">
        <v>0.0013</v>
      </c>
      <c r="H231" s="14">
        <f t="shared" si="1"/>
        <v>0.001320972465</v>
      </c>
      <c r="I231" s="14">
        <f t="shared" si="2"/>
        <v>1.001320972</v>
      </c>
      <c r="J231" s="13"/>
      <c r="K231" s="14"/>
      <c r="L231" s="15"/>
      <c r="M231" s="19"/>
      <c r="N231" s="19"/>
    </row>
    <row r="232">
      <c r="A232" s="18">
        <v>45268.0</v>
      </c>
      <c r="B232" s="13">
        <v>20969.4</v>
      </c>
      <c r="C232" s="13">
        <v>20934.1</v>
      </c>
      <c r="D232" s="13">
        <v>21006.1</v>
      </c>
      <c r="E232" s="13">
        <v>20862.7</v>
      </c>
      <c r="F232" s="12" t="s">
        <v>259</v>
      </c>
      <c r="G232" s="15">
        <v>0.0033</v>
      </c>
      <c r="H232" s="14">
        <f t="shared" si="1"/>
        <v>0.003265370566</v>
      </c>
      <c r="I232" s="14">
        <f t="shared" si="2"/>
        <v>1.003265371</v>
      </c>
      <c r="J232" s="13"/>
      <c r="K232" s="14"/>
      <c r="L232" s="15"/>
      <c r="M232" s="19"/>
      <c r="N232" s="19"/>
    </row>
    <row r="233">
      <c r="A233" s="18">
        <v>45267.0</v>
      </c>
      <c r="B233" s="13">
        <v>20901.15</v>
      </c>
      <c r="C233" s="13">
        <v>20932.4</v>
      </c>
      <c r="D233" s="13">
        <v>20941.25</v>
      </c>
      <c r="E233" s="13">
        <v>20850.8</v>
      </c>
      <c r="F233" s="12" t="s">
        <v>260</v>
      </c>
      <c r="G233" s="15">
        <v>-0.0017</v>
      </c>
      <c r="H233" s="14">
        <f t="shared" si="1"/>
        <v>-0.001745654967</v>
      </c>
      <c r="I233" s="14">
        <f t="shared" si="2"/>
        <v>0.998254345</v>
      </c>
      <c r="J233" s="13"/>
      <c r="K233" s="14"/>
      <c r="L233" s="15"/>
      <c r="M233" s="19"/>
      <c r="N233" s="19"/>
    </row>
    <row r="234">
      <c r="A234" s="18">
        <v>45266.0</v>
      </c>
      <c r="B234" s="13">
        <v>20937.7</v>
      </c>
      <c r="C234" s="13">
        <v>20950.75</v>
      </c>
      <c r="D234" s="13">
        <v>20961.95</v>
      </c>
      <c r="E234" s="13">
        <v>20852.15</v>
      </c>
      <c r="F234" s="12" t="s">
        <v>261</v>
      </c>
      <c r="G234" s="15">
        <v>0.004</v>
      </c>
      <c r="H234" s="14">
        <f t="shared" si="1"/>
        <v>0.0039606619</v>
      </c>
      <c r="I234" s="14">
        <f t="shared" si="2"/>
        <v>1.003960662</v>
      </c>
      <c r="J234" s="13"/>
      <c r="K234" s="14"/>
      <c r="L234" s="15"/>
      <c r="M234" s="19"/>
      <c r="N234" s="19"/>
    </row>
    <row r="235">
      <c r="A235" s="18">
        <v>45265.0</v>
      </c>
      <c r="B235" s="13">
        <v>20855.1</v>
      </c>
      <c r="C235" s="13">
        <v>20808.9</v>
      </c>
      <c r="D235" s="13">
        <v>20864.05</v>
      </c>
      <c r="E235" s="13">
        <v>20711.15</v>
      </c>
      <c r="F235" s="12" t="s">
        <v>262</v>
      </c>
      <c r="G235" s="15">
        <v>0.0081</v>
      </c>
      <c r="H235" s="14">
        <f t="shared" si="1"/>
        <v>0.008135622716</v>
      </c>
      <c r="I235" s="14">
        <f t="shared" si="2"/>
        <v>1.008135623</v>
      </c>
      <c r="J235" s="13"/>
      <c r="K235" s="14"/>
      <c r="L235" s="15"/>
      <c r="M235" s="19"/>
      <c r="N235" s="19"/>
    </row>
    <row r="236">
      <c r="A236" s="18">
        <v>45264.0</v>
      </c>
      <c r="B236" s="13">
        <v>20686.8</v>
      </c>
      <c r="C236" s="13">
        <v>20601.95</v>
      </c>
      <c r="D236" s="13">
        <v>20702.65</v>
      </c>
      <c r="E236" s="13">
        <v>20507.75</v>
      </c>
      <c r="F236" s="12" t="s">
        <v>263</v>
      </c>
      <c r="G236" s="15">
        <v>0.0207</v>
      </c>
      <c r="H236" s="14">
        <f t="shared" si="1"/>
        <v>0.02066815013</v>
      </c>
      <c r="I236" s="14">
        <f t="shared" si="2"/>
        <v>1.02066815</v>
      </c>
      <c r="J236" s="13"/>
      <c r="K236" s="14"/>
      <c r="L236" s="15"/>
      <c r="M236" s="19"/>
      <c r="N236" s="19"/>
    </row>
    <row r="237">
      <c r="A237" s="18">
        <v>45261.0</v>
      </c>
      <c r="B237" s="13">
        <v>20267.9</v>
      </c>
      <c r="C237" s="13">
        <v>20194.1</v>
      </c>
      <c r="D237" s="13">
        <v>20291.55</v>
      </c>
      <c r="E237" s="13">
        <v>20183.7</v>
      </c>
      <c r="F237" s="12" t="s">
        <v>264</v>
      </c>
      <c r="G237" s="15">
        <v>0.0067</v>
      </c>
      <c r="H237" s="14">
        <f t="shared" si="1"/>
        <v>0.00669294174</v>
      </c>
      <c r="I237" s="14">
        <f t="shared" si="2"/>
        <v>1.006692942</v>
      </c>
      <c r="J237" s="13"/>
      <c r="K237" s="14"/>
      <c r="L237" s="15"/>
      <c r="M237" s="19"/>
      <c r="N237" s="19"/>
    </row>
    <row r="238">
      <c r="A238" s="12">
        <v>45260.0</v>
      </c>
      <c r="B238" s="13">
        <v>20133.15</v>
      </c>
      <c r="C238" s="13">
        <v>20108.5</v>
      </c>
      <c r="D238" s="13">
        <v>20158.7</v>
      </c>
      <c r="E238" s="13">
        <v>20015.85</v>
      </c>
      <c r="F238" s="18" t="s">
        <v>265</v>
      </c>
      <c r="G238" s="15">
        <v>0.0018</v>
      </c>
      <c r="H238" s="14">
        <f t="shared" si="1"/>
        <v>0.001818715604</v>
      </c>
      <c r="I238" s="14">
        <f t="shared" si="2"/>
        <v>1.001818716</v>
      </c>
      <c r="J238" s="13"/>
      <c r="K238" s="14"/>
      <c r="L238" s="15"/>
      <c r="M238" s="19"/>
      <c r="N238" s="19"/>
    </row>
    <row r="239">
      <c r="A239" s="12">
        <v>45259.0</v>
      </c>
      <c r="B239" s="13">
        <v>20096.6</v>
      </c>
      <c r="C239" s="13">
        <v>19976.55</v>
      </c>
      <c r="D239" s="13">
        <v>20104.65</v>
      </c>
      <c r="E239" s="13">
        <v>19956.3</v>
      </c>
      <c r="F239" s="18" t="s">
        <v>266</v>
      </c>
      <c r="G239" s="15">
        <v>0.0104</v>
      </c>
      <c r="H239" s="14">
        <f t="shared" si="1"/>
        <v>0.01040236907</v>
      </c>
      <c r="I239" s="14">
        <f t="shared" si="2"/>
        <v>1.010402369</v>
      </c>
      <c r="J239" s="13"/>
      <c r="K239" s="14"/>
      <c r="L239" s="15"/>
      <c r="M239" s="19"/>
      <c r="N239" s="19"/>
    </row>
    <row r="240">
      <c r="A240" s="12">
        <v>45258.0</v>
      </c>
      <c r="B240" s="13">
        <v>19889.7</v>
      </c>
      <c r="C240" s="13">
        <v>19844.65</v>
      </c>
      <c r="D240" s="13">
        <v>19916.85</v>
      </c>
      <c r="E240" s="13">
        <v>19800.0</v>
      </c>
      <c r="F240" s="18" t="s">
        <v>267</v>
      </c>
      <c r="G240" s="15">
        <v>0.0048</v>
      </c>
      <c r="H240" s="14">
        <f t="shared" si="1"/>
        <v>0.00479926445</v>
      </c>
      <c r="I240" s="14">
        <f t="shared" si="2"/>
        <v>1.004799264</v>
      </c>
      <c r="J240" s="13"/>
      <c r="K240" s="14"/>
      <c r="L240" s="15"/>
      <c r="M240" s="19"/>
      <c r="N240" s="19"/>
    </row>
    <row r="241">
      <c r="A241" s="12">
        <v>45254.0</v>
      </c>
      <c r="B241" s="13">
        <v>19794.7</v>
      </c>
      <c r="C241" s="13">
        <v>19809.6</v>
      </c>
      <c r="D241" s="13">
        <v>19832.85</v>
      </c>
      <c r="E241" s="13">
        <v>19768.85</v>
      </c>
      <c r="F241" s="18" t="s">
        <v>268</v>
      </c>
      <c r="G241" s="15">
        <v>-4.0E-4</v>
      </c>
      <c r="H241" s="14">
        <f t="shared" si="1"/>
        <v>-0.0003686496314</v>
      </c>
      <c r="I241" s="14">
        <f t="shared" si="2"/>
        <v>0.9996313504</v>
      </c>
      <c r="J241" s="13"/>
      <c r="K241" s="14"/>
      <c r="L241" s="15"/>
      <c r="M241" s="19"/>
      <c r="N241" s="19"/>
    </row>
    <row r="242">
      <c r="A242" s="12">
        <v>45253.0</v>
      </c>
      <c r="B242" s="13">
        <v>19802.0</v>
      </c>
      <c r="C242" s="13">
        <v>19828.45</v>
      </c>
      <c r="D242" s="13">
        <v>19875.15</v>
      </c>
      <c r="E242" s="13">
        <v>19786.75</v>
      </c>
      <c r="F242" s="18" t="s">
        <v>269</v>
      </c>
      <c r="G242" s="15">
        <v>-5.0E-4</v>
      </c>
      <c r="H242" s="14">
        <f t="shared" si="1"/>
        <v>-0.0004971771945</v>
      </c>
      <c r="I242" s="14">
        <f t="shared" si="2"/>
        <v>0.9995028228</v>
      </c>
      <c r="J242" s="13"/>
      <c r="K242" s="14"/>
      <c r="L242" s="15"/>
      <c r="M242" s="19"/>
      <c r="N242" s="19"/>
    </row>
    <row r="243">
      <c r="A243" s="12">
        <v>45252.0</v>
      </c>
      <c r="B243" s="13">
        <v>19811.85</v>
      </c>
      <c r="C243" s="13">
        <v>19784.0</v>
      </c>
      <c r="D243" s="13">
        <v>19825.55</v>
      </c>
      <c r="E243" s="13">
        <v>19703.85</v>
      </c>
      <c r="F243" s="18" t="s">
        <v>270</v>
      </c>
      <c r="G243" s="15">
        <v>0.0014</v>
      </c>
      <c r="H243" s="14">
        <f t="shared" si="1"/>
        <v>0.001438074345</v>
      </c>
      <c r="I243" s="14">
        <f t="shared" si="2"/>
        <v>1.001438074</v>
      </c>
      <c r="J243" s="13"/>
      <c r="K243" s="14"/>
      <c r="L243" s="15"/>
      <c r="M243" s="19"/>
      <c r="N243" s="19"/>
    </row>
    <row r="244">
      <c r="A244" s="12">
        <v>45251.0</v>
      </c>
      <c r="B244" s="13">
        <v>19783.4</v>
      </c>
      <c r="C244" s="13">
        <v>19770.9</v>
      </c>
      <c r="D244" s="13">
        <v>19829.1</v>
      </c>
      <c r="E244" s="13">
        <v>19754.05</v>
      </c>
      <c r="F244" s="12" t="s">
        <v>271</v>
      </c>
      <c r="G244" s="15">
        <v>0.0045</v>
      </c>
      <c r="H244" s="14">
        <f t="shared" si="1"/>
        <v>0.004539453641</v>
      </c>
      <c r="I244" s="14">
        <f t="shared" si="2"/>
        <v>1.004539454</v>
      </c>
      <c r="J244" s="13"/>
      <c r="K244" s="14"/>
      <c r="L244" s="15"/>
      <c r="M244" s="19"/>
      <c r="N244" s="19"/>
    </row>
    <row r="245">
      <c r="A245" s="12">
        <v>45250.0</v>
      </c>
      <c r="B245" s="13">
        <v>19694.0</v>
      </c>
      <c r="C245" s="13">
        <v>19731.15</v>
      </c>
      <c r="D245" s="13">
        <v>19756.45</v>
      </c>
      <c r="E245" s="13">
        <v>19670.5</v>
      </c>
      <c r="F245" s="12" t="s">
        <v>272</v>
      </c>
      <c r="G245" s="15">
        <v>-0.0019</v>
      </c>
      <c r="H245" s="14">
        <f t="shared" si="1"/>
        <v>-0.001915689395</v>
      </c>
      <c r="I245" s="14">
        <f t="shared" si="2"/>
        <v>0.9980843106</v>
      </c>
      <c r="J245" s="13"/>
      <c r="K245" s="14"/>
      <c r="L245" s="15"/>
      <c r="M245" s="19"/>
      <c r="N245" s="19"/>
    </row>
    <row r="246">
      <c r="A246" s="12">
        <v>45247.0</v>
      </c>
      <c r="B246" s="13">
        <v>19731.8</v>
      </c>
      <c r="C246" s="13">
        <v>19674.75</v>
      </c>
      <c r="D246" s="13">
        <v>19806.0</v>
      </c>
      <c r="E246" s="13">
        <v>19667.45</v>
      </c>
      <c r="F246" s="12" t="s">
        <v>273</v>
      </c>
      <c r="G246" s="15">
        <v>-0.0017</v>
      </c>
      <c r="H246" s="14">
        <f t="shared" si="1"/>
        <v>-0.001689838706</v>
      </c>
      <c r="I246" s="14">
        <f t="shared" si="2"/>
        <v>0.9983101613</v>
      </c>
      <c r="J246" s="13"/>
      <c r="K246" s="14"/>
      <c r="L246" s="15"/>
      <c r="M246" s="19"/>
      <c r="N246" s="19"/>
    </row>
    <row r="247">
      <c r="A247" s="12">
        <v>45246.0</v>
      </c>
      <c r="B247" s="13">
        <v>19765.2</v>
      </c>
      <c r="C247" s="13">
        <v>19674.7</v>
      </c>
      <c r="D247" s="13">
        <v>19875.25</v>
      </c>
      <c r="E247" s="13">
        <v>19627.0</v>
      </c>
      <c r="F247" s="12" t="s">
        <v>274</v>
      </c>
      <c r="G247" s="15">
        <v>0.0046</v>
      </c>
      <c r="H247" s="14">
        <f t="shared" si="1"/>
        <v>0.0045615221</v>
      </c>
      <c r="I247" s="14">
        <f t="shared" si="2"/>
        <v>1.004561522</v>
      </c>
      <c r="J247" s="13"/>
      <c r="K247" s="14"/>
      <c r="L247" s="15"/>
      <c r="M247" s="19"/>
      <c r="N247" s="19"/>
    </row>
    <row r="248">
      <c r="A248" s="12">
        <v>45245.0</v>
      </c>
      <c r="B248" s="13">
        <v>19675.45</v>
      </c>
      <c r="C248" s="13">
        <v>19651.4</v>
      </c>
      <c r="D248" s="13">
        <v>19693.2</v>
      </c>
      <c r="E248" s="13">
        <v>19579.65</v>
      </c>
      <c r="F248" s="12" t="s">
        <v>275</v>
      </c>
      <c r="G248" s="15">
        <v>0.0119</v>
      </c>
      <c r="H248" s="14">
        <f t="shared" si="1"/>
        <v>0.01192683435</v>
      </c>
      <c r="I248" s="14">
        <f t="shared" si="2"/>
        <v>1.011926834</v>
      </c>
      <c r="J248" s="13"/>
      <c r="K248" s="14"/>
      <c r="L248" s="15"/>
      <c r="M248" s="19"/>
      <c r="N248" s="19"/>
    </row>
    <row r="249">
      <c r="A249" s="12">
        <v>45243.0</v>
      </c>
      <c r="B249" s="13">
        <v>19443.55</v>
      </c>
      <c r="C249" s="13">
        <v>19486.75</v>
      </c>
      <c r="D249" s="13">
        <v>19494.4</v>
      </c>
      <c r="E249" s="13">
        <v>19414.75</v>
      </c>
      <c r="F249" s="12" t="s">
        <v>276</v>
      </c>
      <c r="G249" s="15">
        <v>-0.0042</v>
      </c>
      <c r="H249" s="14">
        <f t="shared" si="1"/>
        <v>-0.004199625619</v>
      </c>
      <c r="I249" s="14">
        <f t="shared" si="2"/>
        <v>0.9958003744</v>
      </c>
      <c r="J249" s="13"/>
      <c r="K249" s="14"/>
      <c r="L249" s="15"/>
      <c r="M249" s="19"/>
      <c r="N249" s="19"/>
    </row>
    <row r="250">
      <c r="A250" s="12">
        <v>45242.0</v>
      </c>
      <c r="B250" s="13">
        <v>19525.55</v>
      </c>
      <c r="C250" s="13">
        <v>19547.25</v>
      </c>
      <c r="D250" s="13">
        <v>19547.25</v>
      </c>
      <c r="E250" s="13">
        <v>19510.25</v>
      </c>
      <c r="F250" s="12" t="s">
        <v>277</v>
      </c>
      <c r="G250" s="15">
        <v>0.0052</v>
      </c>
      <c r="H250" s="14">
        <f t="shared" si="1"/>
        <v>0.005158208218</v>
      </c>
      <c r="I250" s="14">
        <f t="shared" si="2"/>
        <v>1.005158208</v>
      </c>
      <c r="J250" s="13"/>
      <c r="K250" s="14"/>
      <c r="L250" s="15"/>
      <c r="M250" s="19"/>
      <c r="N250" s="19"/>
    </row>
    <row r="251">
      <c r="A251" s="12">
        <v>45240.0</v>
      </c>
      <c r="B251" s="13">
        <v>19425.35</v>
      </c>
      <c r="C251" s="13">
        <v>19351.85</v>
      </c>
      <c r="D251" s="13">
        <v>19451.3</v>
      </c>
      <c r="E251" s="13">
        <v>19329.45</v>
      </c>
      <c r="F251" s="12" t="s">
        <v>278</v>
      </c>
      <c r="G251" s="15">
        <v>0.0015</v>
      </c>
      <c r="H251" s="14">
        <f t="shared" si="1"/>
        <v>0.001549344429</v>
      </c>
      <c r="I251" s="14">
        <f t="shared" si="2"/>
        <v>1.001549344</v>
      </c>
      <c r="J251" s="13"/>
      <c r="K251" s="14"/>
      <c r="L251" s="15"/>
      <c r="M251" s="19"/>
      <c r="N251" s="19"/>
    </row>
    <row r="252">
      <c r="A252" s="18">
        <v>45239.0</v>
      </c>
      <c r="B252" s="13">
        <v>19395.3</v>
      </c>
      <c r="C252" s="13">
        <v>19457.4</v>
      </c>
      <c r="D252" s="13">
        <v>19463.9</v>
      </c>
      <c r="E252" s="13">
        <v>19378.35</v>
      </c>
      <c r="F252" s="12" t="s">
        <v>279</v>
      </c>
      <c r="G252" s="15">
        <v>-0.0025</v>
      </c>
      <c r="H252" s="14">
        <f t="shared" si="1"/>
        <v>-0.00247897755</v>
      </c>
      <c r="I252" s="14">
        <f t="shared" si="2"/>
        <v>0.9975210224</v>
      </c>
      <c r="J252" s="13"/>
      <c r="K252" s="14"/>
      <c r="L252" s="15"/>
      <c r="M252" s="19"/>
      <c r="N252" s="19"/>
    </row>
    <row r="253">
      <c r="A253" s="18">
        <v>45238.0</v>
      </c>
      <c r="B253" s="13">
        <v>19443.5</v>
      </c>
      <c r="C253" s="13">
        <v>19449.6</v>
      </c>
      <c r="D253" s="13">
        <v>19464.4</v>
      </c>
      <c r="E253" s="13">
        <v>19401.5</v>
      </c>
      <c r="F253" s="12" t="s">
        <v>271</v>
      </c>
      <c r="G253" s="15">
        <v>0.0019</v>
      </c>
      <c r="H253" s="14">
        <f t="shared" si="1"/>
        <v>0.001896252325</v>
      </c>
      <c r="I253" s="14">
        <f t="shared" si="2"/>
        <v>1.001896252</v>
      </c>
      <c r="J253" s="13"/>
      <c r="K253" s="14"/>
      <c r="L253" s="15"/>
      <c r="M253" s="19"/>
      <c r="N253" s="19"/>
    </row>
    <row r="254">
      <c r="A254" s="18">
        <v>45237.0</v>
      </c>
      <c r="B254" s="13">
        <v>19406.7</v>
      </c>
      <c r="C254" s="13">
        <v>19404.05</v>
      </c>
      <c r="D254" s="13">
        <v>19423.5</v>
      </c>
      <c r="E254" s="13">
        <v>19329.1</v>
      </c>
      <c r="F254" s="12" t="s">
        <v>280</v>
      </c>
      <c r="G254" s="15">
        <v>-3.0E-4</v>
      </c>
      <c r="H254" s="14">
        <f t="shared" si="1"/>
        <v>-0.0002601517122</v>
      </c>
      <c r="I254" s="14">
        <f t="shared" si="2"/>
        <v>0.9997398483</v>
      </c>
      <c r="J254" s="13"/>
      <c r="K254" s="14"/>
      <c r="L254" s="15"/>
      <c r="M254" s="19"/>
      <c r="N254" s="19"/>
    </row>
    <row r="255">
      <c r="A255" s="18">
        <v>45236.0</v>
      </c>
      <c r="B255" s="13">
        <v>19411.75</v>
      </c>
      <c r="C255" s="13">
        <v>19345.85</v>
      </c>
      <c r="D255" s="13">
        <v>19423.0</v>
      </c>
      <c r="E255" s="13">
        <v>19309.7</v>
      </c>
      <c r="F255" s="12" t="s">
        <v>281</v>
      </c>
      <c r="G255" s="15">
        <v>0.0094</v>
      </c>
      <c r="H255" s="14">
        <f t="shared" si="1"/>
        <v>0.009419882895</v>
      </c>
      <c r="I255" s="14">
        <f t="shared" si="2"/>
        <v>1.009419883</v>
      </c>
      <c r="J255" s="13"/>
      <c r="K255" s="14"/>
      <c r="L255" s="15"/>
      <c r="M255" s="19"/>
      <c r="N255" s="19"/>
    </row>
    <row r="256">
      <c r="A256" s="18">
        <v>45233.0</v>
      </c>
      <c r="B256" s="13">
        <v>19230.6</v>
      </c>
      <c r="C256" s="13">
        <v>19241.0</v>
      </c>
      <c r="D256" s="13">
        <v>19276.25</v>
      </c>
      <c r="E256" s="13">
        <v>19210.9</v>
      </c>
      <c r="F256" s="12" t="s">
        <v>282</v>
      </c>
      <c r="G256" s="15">
        <v>0.0051</v>
      </c>
      <c r="H256" s="14">
        <f t="shared" si="1"/>
        <v>0.005088001254</v>
      </c>
      <c r="I256" s="14">
        <f t="shared" si="2"/>
        <v>1.005088001</v>
      </c>
      <c r="J256" s="13"/>
      <c r="K256" s="14"/>
      <c r="L256" s="15"/>
      <c r="M256" s="19"/>
      <c r="N256" s="19"/>
    </row>
    <row r="257">
      <c r="A257" s="18">
        <v>45232.0</v>
      </c>
      <c r="B257" s="13">
        <v>19133.25</v>
      </c>
      <c r="C257" s="13">
        <v>19120.0</v>
      </c>
      <c r="D257" s="13">
        <v>19175.25</v>
      </c>
      <c r="E257" s="13">
        <v>19064.15</v>
      </c>
      <c r="F257" s="12" t="s">
        <v>283</v>
      </c>
      <c r="G257" s="15">
        <v>0.0076</v>
      </c>
      <c r="H257" s="14">
        <f t="shared" si="1"/>
        <v>0.007588543984</v>
      </c>
      <c r="I257" s="14">
        <f t="shared" si="2"/>
        <v>1.007588544</v>
      </c>
      <c r="J257" s="13"/>
      <c r="K257" s="14"/>
      <c r="L257" s="15"/>
      <c r="M257" s="19"/>
      <c r="N257" s="19"/>
    </row>
    <row r="258">
      <c r="A258" s="18">
        <v>45231.0</v>
      </c>
      <c r="B258" s="13">
        <v>18989.15</v>
      </c>
      <c r="C258" s="13">
        <v>19064.05</v>
      </c>
      <c r="D258" s="13">
        <v>19096.05</v>
      </c>
      <c r="E258" s="13">
        <v>18973.7</v>
      </c>
      <c r="F258" s="18" t="s">
        <v>284</v>
      </c>
      <c r="G258" s="15">
        <v>-0.0047</v>
      </c>
      <c r="H258" s="14">
        <f t="shared" si="1"/>
        <v>-0.004740665423</v>
      </c>
      <c r="I258" s="14">
        <f t="shared" si="2"/>
        <v>0.9952593346</v>
      </c>
      <c r="J258" s="13"/>
      <c r="K258" s="14"/>
      <c r="L258" s="15"/>
      <c r="M258" s="19"/>
      <c r="N258" s="19"/>
    </row>
    <row r="259">
      <c r="A259" s="12">
        <v>45230.0</v>
      </c>
      <c r="B259" s="13">
        <v>19079.6</v>
      </c>
      <c r="C259" s="13">
        <v>19232.95</v>
      </c>
      <c r="D259" s="13">
        <v>19233.7</v>
      </c>
      <c r="E259" s="13">
        <v>19056.45</v>
      </c>
      <c r="F259" s="18" t="s">
        <v>285</v>
      </c>
      <c r="G259" s="15">
        <v>-0.0032</v>
      </c>
      <c r="H259" s="14">
        <f t="shared" si="1"/>
        <v>-0.003202566233</v>
      </c>
      <c r="I259" s="14">
        <f t="shared" si="2"/>
        <v>0.9967974338</v>
      </c>
      <c r="J259" s="13"/>
      <c r="K259" s="14"/>
      <c r="L259" s="15"/>
      <c r="M259" s="19"/>
      <c r="N259" s="19"/>
    </row>
    <row r="260">
      <c r="A260" s="12">
        <v>45229.0</v>
      </c>
      <c r="B260" s="13">
        <v>19140.9</v>
      </c>
      <c r="C260" s="13">
        <v>19053.4</v>
      </c>
      <c r="D260" s="13">
        <v>19158.5</v>
      </c>
      <c r="E260" s="13">
        <v>18940.0</v>
      </c>
      <c r="F260" s="18" t="s">
        <v>286</v>
      </c>
      <c r="G260" s="15">
        <v>0.0049</v>
      </c>
      <c r="H260" s="14">
        <f t="shared" si="1"/>
        <v>0.004916720261</v>
      </c>
      <c r="I260" s="14">
        <f t="shared" si="2"/>
        <v>1.00491672</v>
      </c>
      <c r="J260" s="13"/>
      <c r="K260" s="14"/>
      <c r="L260" s="15"/>
      <c r="M260" s="19"/>
      <c r="N260" s="19"/>
    </row>
    <row r="261">
      <c r="A261" s="12">
        <v>45226.0</v>
      </c>
      <c r="B261" s="13">
        <v>19047.25</v>
      </c>
      <c r="C261" s="13">
        <v>18928.75</v>
      </c>
      <c r="D261" s="13">
        <v>19076.15</v>
      </c>
      <c r="E261" s="13">
        <v>18926.65</v>
      </c>
      <c r="F261" s="18" t="s">
        <v>287</v>
      </c>
      <c r="G261" s="15">
        <v>0.0101</v>
      </c>
      <c r="H261" s="14">
        <f t="shared" si="1"/>
        <v>0.01007570033</v>
      </c>
      <c r="I261" s="14">
        <f t="shared" si="2"/>
        <v>1.0100757</v>
      </c>
      <c r="J261" s="13"/>
      <c r="K261" s="14"/>
      <c r="L261" s="15"/>
      <c r="M261" s="19"/>
      <c r="N261" s="19"/>
    </row>
    <row r="262">
      <c r="A262" s="12">
        <v>45225.0</v>
      </c>
      <c r="B262" s="13">
        <v>18857.25</v>
      </c>
      <c r="C262" s="13">
        <v>19027.25</v>
      </c>
      <c r="D262" s="13">
        <v>19041.7</v>
      </c>
      <c r="E262" s="13">
        <v>18837.85</v>
      </c>
      <c r="F262" s="18" t="s">
        <v>288</v>
      </c>
      <c r="G262" s="15">
        <v>-0.0139</v>
      </c>
      <c r="H262" s="14">
        <f t="shared" si="1"/>
        <v>-0.01385304477</v>
      </c>
      <c r="I262" s="14">
        <f t="shared" si="2"/>
        <v>0.9861469552</v>
      </c>
      <c r="J262" s="13"/>
      <c r="K262" s="14"/>
      <c r="L262" s="15"/>
      <c r="M262" s="19"/>
      <c r="N262" s="19"/>
    </row>
    <row r="263">
      <c r="A263" s="12">
        <v>45224.0</v>
      </c>
      <c r="B263" s="13">
        <v>19122.15</v>
      </c>
      <c r="C263" s="13">
        <v>19286.45</v>
      </c>
      <c r="D263" s="13">
        <v>19347.3</v>
      </c>
      <c r="E263" s="13">
        <v>19074.15</v>
      </c>
      <c r="F263" s="18" t="s">
        <v>289</v>
      </c>
      <c r="G263" s="15">
        <v>-0.0083</v>
      </c>
      <c r="H263" s="14">
        <f t="shared" si="1"/>
        <v>-0.008277256992</v>
      </c>
      <c r="I263" s="14">
        <f t="shared" si="2"/>
        <v>0.991722743</v>
      </c>
      <c r="J263" s="13"/>
      <c r="K263" s="14"/>
      <c r="L263" s="15"/>
      <c r="M263" s="19"/>
      <c r="N263" s="19"/>
    </row>
    <row r="264">
      <c r="A264" s="12">
        <v>45222.0</v>
      </c>
      <c r="B264" s="13">
        <v>19281.75</v>
      </c>
      <c r="C264" s="13">
        <v>19521.6</v>
      </c>
      <c r="D264" s="13">
        <v>19556.85</v>
      </c>
      <c r="E264" s="13">
        <v>19257.85</v>
      </c>
      <c r="F264" s="18" t="s">
        <v>290</v>
      </c>
      <c r="G264" s="15">
        <v>-0.0134</v>
      </c>
      <c r="H264" s="14">
        <f t="shared" si="1"/>
        <v>-0.0133502877</v>
      </c>
      <c r="I264" s="14">
        <f t="shared" si="2"/>
        <v>0.9866497123</v>
      </c>
      <c r="J264" s="13"/>
      <c r="K264" s="14"/>
      <c r="L264" s="15"/>
      <c r="M264" s="19"/>
      <c r="N264" s="19"/>
    </row>
    <row r="265">
      <c r="A265" s="12">
        <v>45219.0</v>
      </c>
      <c r="B265" s="13">
        <v>19542.65</v>
      </c>
      <c r="C265" s="13">
        <v>19542.15</v>
      </c>
      <c r="D265" s="13">
        <v>19593.8</v>
      </c>
      <c r="E265" s="13">
        <v>19518.7</v>
      </c>
      <c r="F265" s="12" t="s">
        <v>291</v>
      </c>
      <c r="G265" s="15">
        <v>-0.0042</v>
      </c>
      <c r="H265" s="14">
        <f t="shared" si="1"/>
        <v>-0.004180955632</v>
      </c>
      <c r="I265" s="14">
        <f t="shared" si="2"/>
        <v>0.9958190444</v>
      </c>
      <c r="J265" s="13"/>
      <c r="K265" s="14"/>
      <c r="L265" s="15"/>
      <c r="M265" s="19"/>
      <c r="N265" s="19"/>
    </row>
    <row r="266">
      <c r="A266" s="12">
        <v>45218.0</v>
      </c>
      <c r="B266" s="13">
        <v>19624.7</v>
      </c>
      <c r="C266" s="13">
        <v>19545.2</v>
      </c>
      <c r="D266" s="13">
        <v>19681.8</v>
      </c>
      <c r="E266" s="13">
        <v>19512.35</v>
      </c>
      <c r="F266" s="12" t="s">
        <v>292</v>
      </c>
      <c r="G266" s="15">
        <v>-0.0024</v>
      </c>
      <c r="H266" s="14">
        <f t="shared" si="1"/>
        <v>-0.002358790307</v>
      </c>
      <c r="I266" s="14">
        <f t="shared" si="2"/>
        <v>0.9976412097</v>
      </c>
      <c r="J266" s="13"/>
      <c r="K266" s="14"/>
      <c r="L266" s="15"/>
      <c r="M266" s="19"/>
      <c r="N266" s="19"/>
    </row>
    <row r="267">
      <c r="A267" s="12">
        <v>45217.0</v>
      </c>
      <c r="B267" s="13">
        <v>19671.1</v>
      </c>
      <c r="C267" s="13">
        <v>19820.45</v>
      </c>
      <c r="D267" s="13">
        <v>19840.95</v>
      </c>
      <c r="E267" s="13">
        <v>19659.95</v>
      </c>
      <c r="F267" s="12" t="s">
        <v>293</v>
      </c>
      <c r="G267" s="15">
        <v>-0.0071</v>
      </c>
      <c r="H267" s="14">
        <f t="shared" si="1"/>
        <v>-0.007086793024</v>
      </c>
      <c r="I267" s="14">
        <f t="shared" si="2"/>
        <v>0.992913207</v>
      </c>
      <c r="J267" s="13"/>
      <c r="K267" s="14"/>
      <c r="L267" s="15"/>
      <c r="M267" s="19"/>
      <c r="N267" s="19"/>
    </row>
    <row r="268">
      <c r="A268" s="12">
        <v>45216.0</v>
      </c>
      <c r="B268" s="13">
        <v>19811.5</v>
      </c>
      <c r="C268" s="13">
        <v>19843.2</v>
      </c>
      <c r="D268" s="13">
        <v>19849.75</v>
      </c>
      <c r="E268" s="13">
        <v>19775.65</v>
      </c>
      <c r="F268" s="12" t="s">
        <v>294</v>
      </c>
      <c r="G268" s="15">
        <v>0.004</v>
      </c>
      <c r="H268" s="14">
        <f t="shared" si="1"/>
        <v>0.004041709428</v>
      </c>
      <c r="I268" s="14">
        <f t="shared" si="2"/>
        <v>1.004041709</v>
      </c>
      <c r="J268" s="13"/>
      <c r="K268" s="14"/>
      <c r="L268" s="15"/>
      <c r="M268" s="19"/>
      <c r="N268" s="19"/>
    </row>
    <row r="269">
      <c r="A269" s="12">
        <v>45215.0</v>
      </c>
      <c r="B269" s="13">
        <v>19731.75</v>
      </c>
      <c r="C269" s="13">
        <v>19737.25</v>
      </c>
      <c r="D269" s="13">
        <v>19781.3</v>
      </c>
      <c r="E269" s="13">
        <v>19691.85</v>
      </c>
      <c r="F269" s="12" t="s">
        <v>295</v>
      </c>
      <c r="G269" s="15">
        <v>-0.001</v>
      </c>
      <c r="H269" s="14">
        <f t="shared" si="1"/>
        <v>-0.0009771632394</v>
      </c>
      <c r="I269" s="14">
        <f t="shared" si="2"/>
        <v>0.9990228368</v>
      </c>
      <c r="J269" s="13"/>
      <c r="K269" s="14"/>
      <c r="L269" s="15"/>
      <c r="M269" s="19"/>
      <c r="N269" s="19"/>
    </row>
    <row r="270">
      <c r="A270" s="12">
        <v>45212.0</v>
      </c>
      <c r="B270" s="13">
        <v>19751.05</v>
      </c>
      <c r="C270" s="13">
        <v>19654.55</v>
      </c>
      <c r="D270" s="13">
        <v>19805.4</v>
      </c>
      <c r="E270" s="13">
        <v>19635.3</v>
      </c>
      <c r="F270" s="12" t="s">
        <v>296</v>
      </c>
      <c r="G270" s="15">
        <v>-0.0022</v>
      </c>
      <c r="H270" s="14">
        <f t="shared" si="1"/>
        <v>-0.002169849449</v>
      </c>
      <c r="I270" s="14">
        <f t="shared" si="2"/>
        <v>0.9978301506</v>
      </c>
      <c r="J270" s="13"/>
      <c r="K270" s="14"/>
      <c r="L270" s="15"/>
      <c r="M270" s="19"/>
      <c r="N270" s="19"/>
    </row>
    <row r="271">
      <c r="A271" s="12">
        <v>45211.0</v>
      </c>
      <c r="B271" s="13">
        <v>19794.0</v>
      </c>
      <c r="C271" s="13">
        <v>19822.7</v>
      </c>
      <c r="D271" s="13">
        <v>19843.3</v>
      </c>
      <c r="E271" s="13">
        <v>19772.65</v>
      </c>
      <c r="F271" s="12" t="s">
        <v>297</v>
      </c>
      <c r="G271" s="15">
        <v>-9.0E-4</v>
      </c>
      <c r="H271" s="14">
        <f t="shared" si="1"/>
        <v>-0.000875760612</v>
      </c>
      <c r="I271" s="14">
        <f t="shared" si="2"/>
        <v>0.9991242394</v>
      </c>
      <c r="J271" s="13"/>
      <c r="K271" s="14"/>
      <c r="L271" s="15"/>
      <c r="M271" s="19"/>
      <c r="N271" s="19"/>
    </row>
    <row r="272">
      <c r="A272" s="12">
        <v>45210.0</v>
      </c>
      <c r="B272" s="13">
        <v>19811.35</v>
      </c>
      <c r="C272" s="13">
        <v>19767.0</v>
      </c>
      <c r="D272" s="13">
        <v>19839.2</v>
      </c>
      <c r="E272" s="13">
        <v>19756.95</v>
      </c>
      <c r="F272" s="12" t="s">
        <v>298</v>
      </c>
      <c r="G272" s="15">
        <v>0.0062</v>
      </c>
      <c r="H272" s="14">
        <f t="shared" si="1"/>
        <v>0.006170692006</v>
      </c>
      <c r="I272" s="14">
        <f t="shared" si="2"/>
        <v>1.006170692</v>
      </c>
      <c r="J272" s="13"/>
      <c r="K272" s="14"/>
      <c r="L272" s="15"/>
      <c r="M272" s="19"/>
      <c r="N272" s="19"/>
    </row>
    <row r="273">
      <c r="A273" s="12">
        <v>45209.0</v>
      </c>
      <c r="B273" s="13">
        <v>19689.85</v>
      </c>
      <c r="C273" s="13">
        <v>19565.6</v>
      </c>
      <c r="D273" s="13">
        <v>19717.8</v>
      </c>
      <c r="E273" s="13">
        <v>19565.45</v>
      </c>
      <c r="F273" s="12" t="s">
        <v>299</v>
      </c>
      <c r="G273" s="15">
        <v>0.0091</v>
      </c>
      <c r="H273" s="14">
        <f t="shared" si="1"/>
        <v>0.009096802794</v>
      </c>
      <c r="I273" s="14">
        <f t="shared" si="2"/>
        <v>1.009096803</v>
      </c>
      <c r="J273" s="13"/>
      <c r="K273" s="14"/>
      <c r="L273" s="15"/>
      <c r="M273" s="19"/>
      <c r="N273" s="19"/>
    </row>
    <row r="274">
      <c r="A274" s="18">
        <v>45208.0</v>
      </c>
      <c r="B274" s="13">
        <v>19512.35</v>
      </c>
      <c r="C274" s="13">
        <v>19539.45</v>
      </c>
      <c r="D274" s="13">
        <v>19588.95</v>
      </c>
      <c r="E274" s="13">
        <v>19480.5</v>
      </c>
      <c r="F274" s="12" t="s">
        <v>300</v>
      </c>
      <c r="G274" s="15">
        <v>-0.0072</v>
      </c>
      <c r="H274" s="14">
        <f t="shared" si="1"/>
        <v>-0.007181926883</v>
      </c>
      <c r="I274" s="14">
        <f t="shared" si="2"/>
        <v>0.9928180731</v>
      </c>
      <c r="J274" s="13"/>
      <c r="K274" s="14"/>
      <c r="L274" s="15"/>
      <c r="M274" s="19"/>
      <c r="N274" s="19"/>
    </row>
    <row r="275">
      <c r="A275" s="18">
        <v>45205.0</v>
      </c>
      <c r="B275" s="13">
        <v>19653.5</v>
      </c>
      <c r="C275" s="13">
        <v>19621.2</v>
      </c>
      <c r="D275" s="13">
        <v>19675.75</v>
      </c>
      <c r="E275" s="13">
        <v>19589.4</v>
      </c>
      <c r="F275" s="12" t="s">
        <v>301</v>
      </c>
      <c r="G275" s="15">
        <v>0.0055</v>
      </c>
      <c r="H275" s="14">
        <f t="shared" si="1"/>
        <v>0.005512707366</v>
      </c>
      <c r="I275" s="14">
        <f t="shared" si="2"/>
        <v>1.005512707</v>
      </c>
      <c r="J275" s="13"/>
      <c r="K275" s="14"/>
      <c r="L275" s="15"/>
      <c r="M275" s="19"/>
      <c r="N275" s="19"/>
    </row>
    <row r="276">
      <c r="A276" s="18">
        <v>45204.0</v>
      </c>
      <c r="B276" s="13">
        <v>19545.75</v>
      </c>
      <c r="C276" s="13">
        <v>19521.85</v>
      </c>
      <c r="D276" s="13">
        <v>19576.95</v>
      </c>
      <c r="E276" s="13">
        <v>19487.3</v>
      </c>
      <c r="F276" s="12" t="s">
        <v>302</v>
      </c>
      <c r="G276" s="15">
        <v>0.0056</v>
      </c>
      <c r="H276" s="14">
        <f t="shared" si="1"/>
        <v>0.005641563894</v>
      </c>
      <c r="I276" s="14">
        <f t="shared" si="2"/>
        <v>1.005641564</v>
      </c>
      <c r="J276" s="13"/>
      <c r="K276" s="14"/>
      <c r="L276" s="15"/>
      <c r="M276" s="19"/>
      <c r="N276" s="19"/>
    </row>
    <row r="277">
      <c r="A277" s="18">
        <v>45203.0</v>
      </c>
      <c r="B277" s="13">
        <v>19436.1</v>
      </c>
      <c r="C277" s="13">
        <v>19446.3</v>
      </c>
      <c r="D277" s="13">
        <v>19457.8</v>
      </c>
      <c r="E277" s="13">
        <v>19333.6</v>
      </c>
      <c r="F277" s="12" t="s">
        <v>303</v>
      </c>
      <c r="G277" s="15">
        <v>-0.0047</v>
      </c>
      <c r="H277" s="14">
        <f t="shared" si="1"/>
        <v>-0.004744287269</v>
      </c>
      <c r="I277" s="14">
        <f t="shared" si="2"/>
        <v>0.9952557127</v>
      </c>
      <c r="J277" s="13"/>
      <c r="K277" s="14"/>
      <c r="L277" s="15"/>
      <c r="M277" s="19"/>
      <c r="N277" s="19"/>
    </row>
    <row r="278">
      <c r="A278" s="18">
        <v>45202.0</v>
      </c>
      <c r="B278" s="13">
        <v>19528.75</v>
      </c>
      <c r="C278" s="13">
        <v>19622.4</v>
      </c>
      <c r="D278" s="13">
        <v>19623.2</v>
      </c>
      <c r="E278" s="13">
        <v>19479.65</v>
      </c>
      <c r="F278" s="12" t="s">
        <v>304</v>
      </c>
      <c r="G278" s="15">
        <v>-0.0056</v>
      </c>
      <c r="H278" s="14">
        <f t="shared" si="1"/>
        <v>-0.005578385094</v>
      </c>
      <c r="I278" s="14">
        <f t="shared" si="2"/>
        <v>0.9944216149</v>
      </c>
      <c r="J278" s="13"/>
      <c r="K278" s="14"/>
      <c r="L278" s="15"/>
      <c r="M278" s="19"/>
      <c r="N278" s="19"/>
    </row>
    <row r="279">
      <c r="A279" s="18">
        <v>45198.0</v>
      </c>
      <c r="B279" s="13">
        <v>19638.3</v>
      </c>
      <c r="C279" s="13">
        <v>19581.2</v>
      </c>
      <c r="D279" s="13">
        <v>19726.25</v>
      </c>
      <c r="E279" s="13">
        <v>19551.05</v>
      </c>
      <c r="F279" s="12" t="s">
        <v>305</v>
      </c>
      <c r="G279" s="15">
        <v>0.0059</v>
      </c>
      <c r="H279" s="14">
        <f t="shared" si="1"/>
        <v>0.005877517152</v>
      </c>
      <c r="I279" s="14">
        <f t="shared" si="2"/>
        <v>1.005877517</v>
      </c>
      <c r="J279" s="13"/>
      <c r="K279" s="14"/>
      <c r="L279" s="15"/>
      <c r="M279" s="19"/>
      <c r="N279" s="19"/>
    </row>
    <row r="280">
      <c r="A280" s="18">
        <v>45197.0</v>
      </c>
      <c r="B280" s="13">
        <v>19523.55</v>
      </c>
      <c r="C280" s="13">
        <v>19761.8</v>
      </c>
      <c r="D280" s="13">
        <v>19766.65</v>
      </c>
      <c r="E280" s="13">
        <v>19492.1</v>
      </c>
      <c r="F280" s="18" t="s">
        <v>306</v>
      </c>
      <c r="G280" s="15">
        <v>-0.0098</v>
      </c>
      <c r="H280" s="14">
        <f t="shared" si="1"/>
        <v>-0.009783708528</v>
      </c>
      <c r="I280" s="14">
        <f t="shared" si="2"/>
        <v>0.9902162915</v>
      </c>
      <c r="J280" s="13"/>
      <c r="K280" s="14"/>
      <c r="L280" s="15"/>
      <c r="M280" s="19"/>
      <c r="N280" s="19"/>
    </row>
    <row r="281">
      <c r="A281" s="18">
        <v>45196.0</v>
      </c>
      <c r="B281" s="13">
        <v>19716.45</v>
      </c>
      <c r="C281" s="13">
        <v>19637.05</v>
      </c>
      <c r="D281" s="13">
        <v>19730.7</v>
      </c>
      <c r="E281" s="13">
        <v>19554.0</v>
      </c>
      <c r="F281" s="18" t="s">
        <v>307</v>
      </c>
      <c r="G281" s="15">
        <v>0.0026</v>
      </c>
      <c r="H281" s="14">
        <f t="shared" si="1"/>
        <v>0.002631619094</v>
      </c>
      <c r="I281" s="14">
        <f t="shared" si="2"/>
        <v>1.002631619</v>
      </c>
      <c r="J281" s="13"/>
      <c r="K281" s="14"/>
      <c r="L281" s="15"/>
      <c r="M281" s="19"/>
      <c r="N281" s="19"/>
    </row>
    <row r="282">
      <c r="A282" s="18">
        <v>45195.0</v>
      </c>
      <c r="B282" s="13">
        <v>19664.7</v>
      </c>
      <c r="C282" s="13">
        <v>19682.8</v>
      </c>
      <c r="D282" s="13">
        <v>19699.35</v>
      </c>
      <c r="E282" s="13">
        <v>19637.45</v>
      </c>
      <c r="F282" s="18" t="s">
        <v>308</v>
      </c>
      <c r="G282" s="15">
        <v>-5.0E-4</v>
      </c>
      <c r="H282" s="14">
        <f t="shared" si="1"/>
        <v>-0.0005006467746</v>
      </c>
      <c r="I282" s="14">
        <f t="shared" si="2"/>
        <v>0.9994993532</v>
      </c>
      <c r="J282" s="13"/>
      <c r="K282" s="14"/>
      <c r="L282" s="15"/>
      <c r="M282" s="19"/>
      <c r="N282" s="19"/>
    </row>
    <row r="283">
      <c r="A283" s="18">
        <v>45194.0</v>
      </c>
      <c r="B283" s="13">
        <v>19674.55</v>
      </c>
      <c r="C283" s="13">
        <v>19678.2</v>
      </c>
      <c r="D283" s="13">
        <v>19734.15</v>
      </c>
      <c r="E283" s="13">
        <v>19601.55</v>
      </c>
      <c r="F283" s="18" t="s">
        <v>309</v>
      </c>
      <c r="G283" s="15">
        <v>0.0</v>
      </c>
      <c r="H283" s="14">
        <f t="shared" si="1"/>
        <v>0.00001524835762</v>
      </c>
      <c r="I283" s="14">
        <f t="shared" si="2"/>
        <v>1.000015248</v>
      </c>
      <c r="J283" s="13"/>
      <c r="K283" s="14"/>
      <c r="L283" s="15"/>
      <c r="M283" s="19"/>
      <c r="N283" s="19"/>
    </row>
    <row r="284">
      <c r="A284" s="18">
        <v>45191.0</v>
      </c>
      <c r="B284" s="13">
        <v>19674.25</v>
      </c>
      <c r="C284" s="13">
        <v>19744.85</v>
      </c>
      <c r="D284" s="13">
        <v>19798.65</v>
      </c>
      <c r="E284" s="13">
        <v>19657.5</v>
      </c>
      <c r="F284" s="18" t="s">
        <v>310</v>
      </c>
      <c r="G284" s="15">
        <v>-0.0034</v>
      </c>
      <c r="H284" s="14">
        <f t="shared" si="1"/>
        <v>-0.003449437377</v>
      </c>
      <c r="I284" s="14">
        <f t="shared" si="2"/>
        <v>0.9965505626</v>
      </c>
      <c r="J284" s="13"/>
      <c r="K284" s="14"/>
      <c r="L284" s="15"/>
      <c r="M284" s="19"/>
      <c r="N284" s="19"/>
    </row>
    <row r="285">
      <c r="A285" s="18">
        <v>45190.0</v>
      </c>
      <c r="B285" s="13">
        <v>19742.35</v>
      </c>
      <c r="C285" s="13">
        <v>19840.55</v>
      </c>
      <c r="D285" s="13">
        <v>19848.75</v>
      </c>
      <c r="E285" s="13">
        <v>19709.95</v>
      </c>
      <c r="F285" s="18" t="s">
        <v>311</v>
      </c>
      <c r="G285" s="15">
        <v>-0.008</v>
      </c>
      <c r="H285" s="14">
        <f t="shared" si="1"/>
        <v>-0.007991900067</v>
      </c>
      <c r="I285" s="14">
        <f t="shared" si="2"/>
        <v>0.9920080999</v>
      </c>
      <c r="J285" s="13"/>
      <c r="K285" s="14"/>
      <c r="L285" s="15"/>
      <c r="M285" s="19"/>
      <c r="N285" s="19"/>
    </row>
    <row r="286">
      <c r="A286" s="18">
        <v>45189.0</v>
      </c>
      <c r="B286" s="13">
        <v>19901.4</v>
      </c>
      <c r="C286" s="13">
        <v>19980.75</v>
      </c>
      <c r="D286" s="13">
        <v>20050.65</v>
      </c>
      <c r="E286" s="13">
        <v>19878.85</v>
      </c>
      <c r="F286" s="18" t="s">
        <v>312</v>
      </c>
      <c r="G286" s="15">
        <v>-0.0115</v>
      </c>
      <c r="H286" s="14">
        <f t="shared" si="1"/>
        <v>-0.01151823099</v>
      </c>
      <c r="I286" s="14">
        <f t="shared" si="2"/>
        <v>0.988481769</v>
      </c>
      <c r="J286" s="13"/>
      <c r="K286" s="14"/>
      <c r="L286" s="15"/>
      <c r="M286" s="19"/>
      <c r="N286" s="19"/>
    </row>
    <row r="287">
      <c r="A287" s="18">
        <v>45187.0</v>
      </c>
      <c r="B287" s="13">
        <v>20133.3</v>
      </c>
      <c r="C287" s="13">
        <v>20155.95</v>
      </c>
      <c r="D287" s="13">
        <v>20195.35</v>
      </c>
      <c r="E287" s="13">
        <v>20115.7</v>
      </c>
      <c r="F287" s="18" t="s">
        <v>313</v>
      </c>
      <c r="G287" s="15">
        <v>-0.0029</v>
      </c>
      <c r="H287" s="14">
        <f t="shared" si="1"/>
        <v>-0.002924374825</v>
      </c>
      <c r="I287" s="14">
        <f t="shared" si="2"/>
        <v>0.9970756252</v>
      </c>
      <c r="J287" s="13"/>
      <c r="K287" s="14"/>
      <c r="L287" s="15"/>
      <c r="M287" s="19"/>
      <c r="N287" s="19"/>
    </row>
    <row r="288">
      <c r="A288" s="18">
        <v>45184.0</v>
      </c>
      <c r="B288" s="13">
        <v>20192.35</v>
      </c>
      <c r="C288" s="13">
        <v>20156.45</v>
      </c>
      <c r="D288" s="13">
        <v>20222.45</v>
      </c>
      <c r="E288" s="13">
        <v>20129.7</v>
      </c>
      <c r="F288" s="18" t="s">
        <v>314</v>
      </c>
      <c r="G288" s="15">
        <v>0.0044</v>
      </c>
      <c r="H288" s="14">
        <f t="shared" si="1"/>
        <v>0.004439613791</v>
      </c>
      <c r="I288" s="14">
        <f t="shared" si="2"/>
        <v>1.004439614</v>
      </c>
      <c r="J288" s="13"/>
      <c r="K288" s="14"/>
      <c r="L288" s="15"/>
      <c r="M288" s="19"/>
      <c r="N288" s="19"/>
    </row>
    <row r="289">
      <c r="A289" s="18">
        <v>45183.0</v>
      </c>
      <c r="B289" s="13">
        <v>20103.1</v>
      </c>
      <c r="C289" s="13">
        <v>20127.95</v>
      </c>
      <c r="D289" s="13">
        <v>20167.65</v>
      </c>
      <c r="E289" s="13">
        <v>20043.45</v>
      </c>
      <c r="F289" s="18" t="s">
        <v>315</v>
      </c>
      <c r="G289" s="15">
        <v>0.0016</v>
      </c>
      <c r="H289" s="14">
        <f t="shared" si="1"/>
        <v>0.001649227703</v>
      </c>
      <c r="I289" s="14">
        <f t="shared" si="2"/>
        <v>1.001649228</v>
      </c>
      <c r="J289" s="13"/>
      <c r="K289" s="14"/>
      <c r="L289" s="15"/>
      <c r="M289" s="19"/>
      <c r="N289" s="19"/>
    </row>
    <row r="290">
      <c r="A290" s="18">
        <v>45182.0</v>
      </c>
      <c r="B290" s="13">
        <v>20070.0</v>
      </c>
      <c r="C290" s="13">
        <v>19989.5</v>
      </c>
      <c r="D290" s="13">
        <v>20096.9</v>
      </c>
      <c r="E290" s="13">
        <v>19944.1</v>
      </c>
      <c r="F290" s="18" t="s">
        <v>316</v>
      </c>
      <c r="G290" s="15">
        <v>0.0038</v>
      </c>
      <c r="H290" s="14">
        <f t="shared" si="1"/>
        <v>0.003841306044</v>
      </c>
      <c r="I290" s="14">
        <f t="shared" si="2"/>
        <v>1.003841306</v>
      </c>
      <c r="J290" s="13"/>
      <c r="K290" s="14"/>
      <c r="L290" s="15"/>
      <c r="M290" s="19"/>
      <c r="N290" s="19"/>
    </row>
    <row r="291">
      <c r="A291" s="18">
        <v>45181.0</v>
      </c>
      <c r="B291" s="13">
        <v>19993.2</v>
      </c>
      <c r="C291" s="13">
        <v>20110.15</v>
      </c>
      <c r="D291" s="13">
        <v>20110.35</v>
      </c>
      <c r="E291" s="13">
        <v>19914.65</v>
      </c>
      <c r="F291" s="18" t="s">
        <v>317</v>
      </c>
      <c r="G291" s="15">
        <v>-2.0E-4</v>
      </c>
      <c r="H291" s="14">
        <f t="shared" si="1"/>
        <v>-0.000157528749</v>
      </c>
      <c r="I291" s="14">
        <f t="shared" si="2"/>
        <v>0.9998424713</v>
      </c>
      <c r="J291" s="13"/>
      <c r="K291" s="14"/>
      <c r="L291" s="15"/>
      <c r="M291" s="19"/>
      <c r="N291" s="19"/>
    </row>
    <row r="292">
      <c r="A292" s="18">
        <v>45180.0</v>
      </c>
      <c r="B292" s="13">
        <v>19996.35</v>
      </c>
      <c r="C292" s="13">
        <v>19890.0</v>
      </c>
      <c r="D292" s="13">
        <v>20008.15</v>
      </c>
      <c r="E292" s="13">
        <v>19865.35</v>
      </c>
      <c r="F292" s="18" t="s">
        <v>318</v>
      </c>
      <c r="G292" s="15">
        <v>0.0089</v>
      </c>
      <c r="H292" s="14">
        <f t="shared" si="1"/>
        <v>0.008900123361</v>
      </c>
      <c r="I292" s="14">
        <f t="shared" si="2"/>
        <v>1.008900123</v>
      </c>
      <c r="J292" s="13"/>
      <c r="K292" s="14"/>
      <c r="L292" s="15"/>
      <c r="M292" s="19"/>
      <c r="N292" s="19"/>
    </row>
    <row r="293">
      <c r="A293" s="18">
        <v>45177.0</v>
      </c>
      <c r="B293" s="13">
        <v>19819.95</v>
      </c>
      <c r="C293" s="13">
        <v>19774.8</v>
      </c>
      <c r="D293" s="13">
        <v>19867.15</v>
      </c>
      <c r="E293" s="13">
        <v>19727.05</v>
      </c>
      <c r="F293" s="18" t="s">
        <v>319</v>
      </c>
      <c r="G293" s="15">
        <v>0.0047</v>
      </c>
      <c r="H293" s="14">
        <f t="shared" si="1"/>
        <v>0.004709269759</v>
      </c>
      <c r="I293" s="14">
        <f t="shared" si="2"/>
        <v>1.00470927</v>
      </c>
      <c r="J293" s="13"/>
      <c r="K293" s="14"/>
      <c r="L293" s="15"/>
      <c r="M293" s="19"/>
      <c r="N293" s="19"/>
    </row>
    <row r="294">
      <c r="A294" s="18">
        <v>45176.0</v>
      </c>
      <c r="B294" s="13">
        <v>19727.05</v>
      </c>
      <c r="C294" s="13">
        <v>19598.65</v>
      </c>
      <c r="D294" s="13">
        <v>19737.0</v>
      </c>
      <c r="E294" s="13">
        <v>19550.05</v>
      </c>
      <c r="F294" s="18" t="s">
        <v>320</v>
      </c>
      <c r="G294" s="15">
        <v>0.0059</v>
      </c>
      <c r="H294" s="14">
        <f t="shared" si="1"/>
        <v>0.005915032596</v>
      </c>
      <c r="I294" s="14">
        <f t="shared" si="2"/>
        <v>1.005915033</v>
      </c>
      <c r="J294" s="13"/>
      <c r="K294" s="14"/>
      <c r="L294" s="15"/>
      <c r="M294" s="19"/>
      <c r="N294" s="19"/>
    </row>
    <row r="295">
      <c r="A295" s="18">
        <v>45175.0</v>
      </c>
      <c r="B295" s="13">
        <v>19611.05</v>
      </c>
      <c r="C295" s="13">
        <v>19581.2</v>
      </c>
      <c r="D295" s="13">
        <v>19636.45</v>
      </c>
      <c r="E295" s="13">
        <v>19491.5</v>
      </c>
      <c r="F295" s="18" t="s">
        <v>321</v>
      </c>
      <c r="G295" s="15">
        <v>0.0018</v>
      </c>
      <c r="H295" s="14">
        <f t="shared" si="1"/>
        <v>0.001846752729</v>
      </c>
      <c r="I295" s="14">
        <f t="shared" si="2"/>
        <v>1.001846753</v>
      </c>
      <c r="J295" s="13"/>
      <c r="K295" s="14"/>
      <c r="L295" s="15"/>
      <c r="M295" s="19"/>
      <c r="N295" s="19"/>
    </row>
    <row r="296">
      <c r="A296" s="18">
        <v>45174.0</v>
      </c>
      <c r="B296" s="13">
        <v>19574.9</v>
      </c>
      <c r="C296" s="13">
        <v>19564.65</v>
      </c>
      <c r="D296" s="13">
        <v>19587.05</v>
      </c>
      <c r="E296" s="13">
        <v>19525.75</v>
      </c>
      <c r="F296" s="18" t="s">
        <v>322</v>
      </c>
      <c r="G296" s="15">
        <v>0.0024</v>
      </c>
      <c r="H296" s="14">
        <f t="shared" si="1"/>
        <v>0.002360616116</v>
      </c>
      <c r="I296" s="14">
        <f t="shared" si="2"/>
        <v>1.002360616</v>
      </c>
      <c r="J296" s="13"/>
      <c r="K296" s="14"/>
      <c r="L296" s="15"/>
      <c r="M296" s="19"/>
      <c r="N296" s="19"/>
    </row>
    <row r="297">
      <c r="A297" s="18">
        <v>45173.0</v>
      </c>
      <c r="B297" s="13">
        <v>19528.8</v>
      </c>
      <c r="C297" s="13">
        <v>19525.05</v>
      </c>
      <c r="D297" s="13">
        <v>19545.15</v>
      </c>
      <c r="E297" s="13">
        <v>19432.85</v>
      </c>
      <c r="F297" s="18" t="s">
        <v>323</v>
      </c>
      <c r="G297" s="15">
        <v>0.0048</v>
      </c>
      <c r="H297" s="14">
        <f t="shared" si="1"/>
        <v>0.004810833895</v>
      </c>
      <c r="I297" s="14">
        <f t="shared" si="2"/>
        <v>1.004810834</v>
      </c>
      <c r="J297" s="13"/>
      <c r="K297" s="14"/>
      <c r="L297" s="15"/>
      <c r="M297" s="19"/>
      <c r="N297" s="19"/>
    </row>
    <row r="298">
      <c r="A298" s="18">
        <v>45170.0</v>
      </c>
      <c r="B298" s="13">
        <v>19435.3</v>
      </c>
      <c r="C298" s="13">
        <v>19258.15</v>
      </c>
      <c r="D298" s="13">
        <v>19458.55</v>
      </c>
      <c r="E298" s="13">
        <v>19255.7</v>
      </c>
      <c r="F298" s="18" t="s">
        <v>324</v>
      </c>
      <c r="G298" s="15">
        <v>0.0094</v>
      </c>
      <c r="H298" s="14">
        <f t="shared" si="1"/>
        <v>0.009426710571</v>
      </c>
      <c r="I298" s="14">
        <f t="shared" si="2"/>
        <v>1.009426711</v>
      </c>
      <c r="J298" s="13"/>
      <c r="K298" s="14"/>
      <c r="L298" s="15"/>
      <c r="M298" s="19"/>
      <c r="N298" s="19"/>
    </row>
    <row r="299">
      <c r="A299" s="18">
        <v>45169.0</v>
      </c>
      <c r="B299" s="13">
        <v>19253.8</v>
      </c>
      <c r="C299" s="13">
        <v>19375.55</v>
      </c>
      <c r="D299" s="13">
        <v>19388.2</v>
      </c>
      <c r="E299" s="13">
        <v>19223.65</v>
      </c>
      <c r="F299" s="18" t="s">
        <v>325</v>
      </c>
      <c r="G299" s="15">
        <v>-0.0048</v>
      </c>
      <c r="H299" s="14">
        <f t="shared" si="1"/>
        <v>-0.004840431168</v>
      </c>
      <c r="I299" s="14">
        <f t="shared" si="2"/>
        <v>0.9951595688</v>
      </c>
      <c r="J299" s="13"/>
      <c r="K299" s="14"/>
      <c r="L299" s="15"/>
      <c r="M299" s="19"/>
      <c r="N299" s="19"/>
    </row>
    <row r="300">
      <c r="A300" s="18">
        <v>45168.0</v>
      </c>
      <c r="B300" s="13">
        <v>19347.45</v>
      </c>
      <c r="C300" s="13">
        <v>19433.45</v>
      </c>
      <c r="D300" s="13">
        <v>19452.8</v>
      </c>
      <c r="E300" s="13">
        <v>19334.75</v>
      </c>
      <c r="F300" s="18" t="s">
        <v>326</v>
      </c>
      <c r="G300" s="15">
        <v>2.0E-4</v>
      </c>
      <c r="H300" s="14">
        <f t="shared" si="1"/>
        <v>0.0002481562764</v>
      </c>
      <c r="I300" s="14">
        <f t="shared" si="2"/>
        <v>1.000248156</v>
      </c>
      <c r="J300" s="13"/>
      <c r="K300" s="14"/>
      <c r="L300" s="15"/>
      <c r="M300" s="19"/>
      <c r="N300" s="19"/>
    </row>
    <row r="301">
      <c r="A301" s="18">
        <v>45167.0</v>
      </c>
      <c r="B301" s="13">
        <v>19342.65</v>
      </c>
      <c r="C301" s="13">
        <v>19374.85</v>
      </c>
      <c r="D301" s="13">
        <v>19377.9</v>
      </c>
      <c r="E301" s="13">
        <v>19309.1</v>
      </c>
      <c r="F301" s="18" t="s">
        <v>327</v>
      </c>
      <c r="G301" s="15">
        <v>0.0019</v>
      </c>
      <c r="H301" s="14">
        <f t="shared" si="1"/>
        <v>0.001895778784</v>
      </c>
      <c r="I301" s="14">
        <f t="shared" si="2"/>
        <v>1.001895779</v>
      </c>
      <c r="J301" s="13"/>
      <c r="K301" s="14"/>
      <c r="L301" s="15"/>
      <c r="M301" s="19"/>
      <c r="N301" s="19"/>
    </row>
    <row r="302">
      <c r="A302" s="18">
        <v>45166.0</v>
      </c>
      <c r="B302" s="13">
        <v>19306.05</v>
      </c>
      <c r="C302" s="13">
        <v>19298.35</v>
      </c>
      <c r="D302" s="13">
        <v>19366.85</v>
      </c>
      <c r="E302" s="13">
        <v>19249.7</v>
      </c>
      <c r="F302" s="18" t="s">
        <v>328</v>
      </c>
      <c r="G302" s="15">
        <v>0.0021</v>
      </c>
      <c r="H302" s="14">
        <f t="shared" si="1"/>
        <v>0.002089194324</v>
      </c>
      <c r="I302" s="14">
        <f t="shared" si="2"/>
        <v>1.002089194</v>
      </c>
      <c r="J302" s="13"/>
      <c r="K302" s="14"/>
      <c r="L302" s="15"/>
      <c r="M302" s="19"/>
      <c r="N302" s="19"/>
    </row>
    <row r="303">
      <c r="A303" s="18">
        <v>45163.0</v>
      </c>
      <c r="B303" s="13">
        <v>19265.8</v>
      </c>
      <c r="C303" s="13">
        <v>19297.4</v>
      </c>
      <c r="D303" s="13">
        <v>19339.55</v>
      </c>
      <c r="E303" s="13">
        <v>19229.7</v>
      </c>
      <c r="F303" s="18" t="s">
        <v>329</v>
      </c>
      <c r="G303" s="15">
        <v>-0.0062</v>
      </c>
      <c r="H303" s="14">
        <f t="shared" si="1"/>
        <v>-0.006236234119</v>
      </c>
      <c r="I303" s="14">
        <f t="shared" si="2"/>
        <v>0.9937637659</v>
      </c>
      <c r="J303" s="13"/>
      <c r="K303" s="14"/>
      <c r="L303" s="15"/>
      <c r="M303" s="19"/>
      <c r="N303" s="19"/>
    </row>
    <row r="304">
      <c r="A304" s="18">
        <v>45162.0</v>
      </c>
      <c r="B304" s="13">
        <v>19386.7</v>
      </c>
      <c r="C304" s="13">
        <v>19535.15</v>
      </c>
      <c r="D304" s="13">
        <v>19584.45</v>
      </c>
      <c r="E304" s="13">
        <v>19369.0</v>
      </c>
      <c r="F304" s="18" t="s">
        <v>330</v>
      </c>
      <c r="G304" s="15">
        <v>-0.0029</v>
      </c>
      <c r="H304" s="14">
        <f t="shared" si="1"/>
        <v>-0.002946924501</v>
      </c>
      <c r="I304" s="14">
        <f t="shared" si="2"/>
        <v>0.9970530755</v>
      </c>
      <c r="J304" s="13"/>
      <c r="K304" s="14"/>
      <c r="L304" s="15"/>
      <c r="M304" s="19"/>
      <c r="N304" s="19"/>
    </row>
    <row r="305">
      <c r="A305" s="18">
        <v>45161.0</v>
      </c>
      <c r="B305" s="13">
        <v>19444.0</v>
      </c>
      <c r="C305" s="13">
        <v>19439.2</v>
      </c>
      <c r="D305" s="13">
        <v>19472.05</v>
      </c>
      <c r="E305" s="13">
        <v>19366.6</v>
      </c>
      <c r="F305" s="18" t="s">
        <v>331</v>
      </c>
      <c r="G305" s="15">
        <v>0.0025</v>
      </c>
      <c r="H305" s="14">
        <f t="shared" si="1"/>
        <v>0.002451479523</v>
      </c>
      <c r="I305" s="14">
        <f t="shared" si="2"/>
        <v>1.00245148</v>
      </c>
      <c r="J305" s="13"/>
      <c r="K305" s="14"/>
      <c r="L305" s="15"/>
      <c r="M305" s="19"/>
      <c r="N305" s="19"/>
    </row>
    <row r="306">
      <c r="A306" s="18">
        <v>45160.0</v>
      </c>
      <c r="B306" s="13">
        <v>19396.45</v>
      </c>
      <c r="C306" s="13">
        <v>19417.1</v>
      </c>
      <c r="D306" s="13">
        <v>19443.5</v>
      </c>
      <c r="E306" s="13">
        <v>19381.3</v>
      </c>
      <c r="F306" s="18" t="s">
        <v>332</v>
      </c>
      <c r="G306" s="15">
        <v>1.0E-4</v>
      </c>
      <c r="H306" s="14">
        <f t="shared" si="1"/>
        <v>0.0001469556967</v>
      </c>
      <c r="I306" s="14">
        <f t="shared" si="2"/>
        <v>1.000146956</v>
      </c>
      <c r="J306" s="13"/>
      <c r="K306" s="14"/>
      <c r="L306" s="15"/>
      <c r="M306" s="19"/>
      <c r="N306" s="19"/>
    </row>
    <row r="307">
      <c r="A307" s="18">
        <v>45159.0</v>
      </c>
      <c r="B307" s="13">
        <v>19393.6</v>
      </c>
      <c r="C307" s="13">
        <v>19320.65</v>
      </c>
      <c r="D307" s="13">
        <v>19425.95</v>
      </c>
      <c r="E307" s="13">
        <v>19296.3</v>
      </c>
      <c r="F307" s="18" t="s">
        <v>333</v>
      </c>
      <c r="G307" s="15">
        <v>0.0043</v>
      </c>
      <c r="H307" s="14">
        <f t="shared" si="1"/>
        <v>0.004321561459</v>
      </c>
      <c r="I307" s="14">
        <f t="shared" si="2"/>
        <v>1.004321561</v>
      </c>
      <c r="J307" s="13"/>
      <c r="K307" s="14"/>
      <c r="L307" s="15"/>
      <c r="M307" s="19"/>
      <c r="N307" s="19"/>
    </row>
    <row r="308">
      <c r="A308" s="18">
        <v>45156.0</v>
      </c>
      <c r="B308" s="13">
        <v>19310.15</v>
      </c>
      <c r="C308" s="13">
        <v>19301.75</v>
      </c>
      <c r="D308" s="13">
        <v>19373.8</v>
      </c>
      <c r="E308" s="13">
        <v>19253.6</v>
      </c>
      <c r="F308" s="18" t="s">
        <v>334</v>
      </c>
      <c r="G308" s="15">
        <v>-0.0028</v>
      </c>
      <c r="H308" s="14">
        <f t="shared" si="1"/>
        <v>-0.002845302798</v>
      </c>
      <c r="I308" s="14">
        <f t="shared" si="2"/>
        <v>0.9971546972</v>
      </c>
      <c r="J308" s="13"/>
      <c r="K308" s="14"/>
      <c r="L308" s="15"/>
      <c r="M308" s="19"/>
      <c r="N308" s="19"/>
    </row>
    <row r="309">
      <c r="A309" s="18">
        <v>45155.0</v>
      </c>
      <c r="B309" s="13">
        <v>19365.25</v>
      </c>
      <c r="C309" s="13">
        <v>19450.55</v>
      </c>
      <c r="D309" s="13">
        <v>19461.55</v>
      </c>
      <c r="E309" s="13">
        <v>19326.25</v>
      </c>
      <c r="F309" s="18" t="s">
        <v>335</v>
      </c>
      <c r="G309" s="15">
        <v>-0.0051</v>
      </c>
      <c r="H309" s="14">
        <f t="shared" si="1"/>
        <v>-0.005124582584</v>
      </c>
      <c r="I309" s="14">
        <f t="shared" si="2"/>
        <v>0.9948754174</v>
      </c>
      <c r="J309" s="13"/>
      <c r="K309" s="14"/>
      <c r="L309" s="15"/>
      <c r="M309" s="19"/>
      <c r="N309" s="19"/>
    </row>
    <row r="310">
      <c r="A310" s="18">
        <v>45154.0</v>
      </c>
      <c r="B310" s="13">
        <v>19465.0</v>
      </c>
      <c r="C310" s="13">
        <v>19369.0</v>
      </c>
      <c r="D310" s="13">
        <v>19482.75</v>
      </c>
      <c r="E310" s="13">
        <v>19317.2</v>
      </c>
      <c r="F310" s="18" t="s">
        <v>336</v>
      </c>
      <c r="G310" s="15">
        <v>0.0016</v>
      </c>
      <c r="H310" s="14">
        <f t="shared" si="1"/>
        <v>0.001566797276</v>
      </c>
      <c r="I310" s="14">
        <f t="shared" si="2"/>
        <v>1.001566797</v>
      </c>
      <c r="J310" s="13"/>
      <c r="K310" s="14"/>
      <c r="L310" s="15"/>
      <c r="M310" s="19"/>
      <c r="N310" s="19"/>
    </row>
    <row r="311">
      <c r="A311" s="18">
        <v>45152.0</v>
      </c>
      <c r="B311" s="13">
        <v>19434.55</v>
      </c>
      <c r="C311" s="13">
        <v>19383.95</v>
      </c>
      <c r="D311" s="13">
        <v>19465.85</v>
      </c>
      <c r="E311" s="13">
        <v>19257.9</v>
      </c>
      <c r="F311" s="18" t="s">
        <v>337</v>
      </c>
      <c r="G311" s="15">
        <v>3.0E-4</v>
      </c>
      <c r="H311" s="14">
        <f t="shared" si="1"/>
        <v>0.0003216956707</v>
      </c>
      <c r="I311" s="14">
        <f t="shared" si="2"/>
        <v>1.000321696</v>
      </c>
      <c r="J311" s="13"/>
      <c r="K311" s="14"/>
      <c r="L311" s="15"/>
      <c r="M311" s="19"/>
      <c r="N311" s="19"/>
    </row>
    <row r="312">
      <c r="A312" s="18">
        <v>45149.0</v>
      </c>
      <c r="B312" s="13">
        <v>19428.3</v>
      </c>
      <c r="C312" s="13">
        <v>19554.25</v>
      </c>
      <c r="D312" s="13">
        <v>19557.75</v>
      </c>
      <c r="E312" s="13">
        <v>19412.75</v>
      </c>
      <c r="F312" s="18" t="s">
        <v>338</v>
      </c>
      <c r="G312" s="15">
        <v>-0.0059</v>
      </c>
      <c r="H312" s="14">
        <f t="shared" si="1"/>
        <v>-0.005874196008</v>
      </c>
      <c r="I312" s="14">
        <f t="shared" si="2"/>
        <v>0.994125804</v>
      </c>
      <c r="J312" s="13"/>
      <c r="K312" s="14"/>
      <c r="L312" s="15"/>
      <c r="M312" s="19"/>
      <c r="N312" s="19"/>
    </row>
    <row r="313">
      <c r="A313" s="18">
        <v>45148.0</v>
      </c>
      <c r="B313" s="13">
        <v>19543.1</v>
      </c>
      <c r="C313" s="13">
        <v>19605.55</v>
      </c>
      <c r="D313" s="13">
        <v>19623.6</v>
      </c>
      <c r="E313" s="13">
        <v>19495.4</v>
      </c>
      <c r="F313" s="18" t="s">
        <v>339</v>
      </c>
      <c r="G313" s="15">
        <v>-0.0046</v>
      </c>
      <c r="H313" s="14">
        <f t="shared" si="1"/>
        <v>-0.004556208949</v>
      </c>
      <c r="I313" s="14">
        <f t="shared" si="2"/>
        <v>0.9954437911</v>
      </c>
      <c r="J313" s="13"/>
      <c r="K313" s="14"/>
      <c r="L313" s="15"/>
      <c r="M313" s="19"/>
      <c r="N313" s="19"/>
    </row>
    <row r="314">
      <c r="A314" s="18">
        <v>45147.0</v>
      </c>
      <c r="B314" s="13">
        <v>19632.55</v>
      </c>
      <c r="C314" s="13">
        <v>19578.8</v>
      </c>
      <c r="D314" s="13">
        <v>19645.5</v>
      </c>
      <c r="E314" s="13">
        <v>19467.5</v>
      </c>
      <c r="F314" s="18" t="s">
        <v>340</v>
      </c>
      <c r="G314" s="15">
        <v>0.0032</v>
      </c>
      <c r="H314" s="14">
        <f t="shared" si="1"/>
        <v>0.003152647943</v>
      </c>
      <c r="I314" s="14">
        <f t="shared" si="2"/>
        <v>1.003152648</v>
      </c>
      <c r="J314" s="13"/>
      <c r="K314" s="14"/>
      <c r="L314" s="15"/>
      <c r="M314" s="19"/>
      <c r="N314" s="19"/>
    </row>
    <row r="315">
      <c r="A315" s="18">
        <v>45146.0</v>
      </c>
      <c r="B315" s="13">
        <v>19570.85</v>
      </c>
      <c r="C315" s="13">
        <v>19627.2</v>
      </c>
      <c r="D315" s="13">
        <v>19634.4</v>
      </c>
      <c r="E315" s="13">
        <v>19533.1</v>
      </c>
      <c r="F315" s="18" t="s">
        <v>341</v>
      </c>
      <c r="G315" s="15">
        <v>-0.0013</v>
      </c>
      <c r="H315" s="14">
        <f t="shared" si="1"/>
        <v>-0.001349675721</v>
      </c>
      <c r="I315" s="14">
        <f t="shared" si="2"/>
        <v>0.9986503243</v>
      </c>
      <c r="J315" s="13"/>
      <c r="K315" s="14"/>
      <c r="L315" s="15"/>
      <c r="M315" s="19"/>
      <c r="N315" s="19"/>
    </row>
    <row r="316">
      <c r="A316" s="18">
        <v>45145.0</v>
      </c>
      <c r="B316" s="13">
        <v>19597.3</v>
      </c>
      <c r="C316" s="13">
        <v>19576.85</v>
      </c>
      <c r="D316" s="13">
        <v>19620.45</v>
      </c>
      <c r="E316" s="13">
        <v>19524.8</v>
      </c>
      <c r="F316" s="18" t="s">
        <v>342</v>
      </c>
      <c r="G316" s="15">
        <v>0.0041</v>
      </c>
      <c r="H316" s="14">
        <f t="shared" si="1"/>
        <v>0.004114361838</v>
      </c>
      <c r="I316" s="14">
        <f t="shared" si="2"/>
        <v>1.004114362</v>
      </c>
      <c r="J316" s="13"/>
      <c r="K316" s="14"/>
      <c r="L316" s="15"/>
      <c r="M316" s="19"/>
      <c r="N316" s="19"/>
    </row>
    <row r="317">
      <c r="A317" s="18">
        <v>45142.0</v>
      </c>
      <c r="B317" s="13">
        <v>19517.0</v>
      </c>
      <c r="C317" s="13">
        <v>19462.8</v>
      </c>
      <c r="D317" s="13">
        <v>19538.85</v>
      </c>
      <c r="E317" s="13">
        <v>19436.45</v>
      </c>
      <c r="F317" s="18" t="s">
        <v>343</v>
      </c>
      <c r="G317" s="15">
        <v>0.007</v>
      </c>
      <c r="H317" s="14">
        <f t="shared" si="1"/>
        <v>0.006983409565</v>
      </c>
      <c r="I317" s="14">
        <f t="shared" si="2"/>
        <v>1.00698341</v>
      </c>
      <c r="J317" s="13"/>
      <c r="K317" s="14"/>
      <c r="L317" s="15"/>
      <c r="M317" s="19"/>
      <c r="N317" s="19"/>
    </row>
    <row r="318">
      <c r="A318" s="18">
        <v>45141.0</v>
      </c>
      <c r="B318" s="13">
        <v>19381.65</v>
      </c>
      <c r="C318" s="13">
        <v>19463.75</v>
      </c>
      <c r="D318" s="13">
        <v>19537.65</v>
      </c>
      <c r="E318" s="13">
        <v>19296.45</v>
      </c>
      <c r="F318" s="18" t="s">
        <v>344</v>
      </c>
      <c r="G318" s="15">
        <v>-0.0074</v>
      </c>
      <c r="H318" s="14">
        <f t="shared" si="1"/>
        <v>-0.007420665709</v>
      </c>
      <c r="I318" s="14">
        <f t="shared" si="2"/>
        <v>0.9925793343</v>
      </c>
      <c r="J318" s="13"/>
      <c r="K318" s="14"/>
      <c r="L318" s="15"/>
      <c r="M318" s="19"/>
      <c r="N318" s="19"/>
    </row>
    <row r="319">
      <c r="A319" s="18">
        <v>45140.0</v>
      </c>
      <c r="B319" s="13">
        <v>19526.55</v>
      </c>
      <c r="C319" s="13">
        <v>19655.4</v>
      </c>
      <c r="D319" s="13">
        <v>19678.25</v>
      </c>
      <c r="E319" s="13">
        <v>19423.55</v>
      </c>
      <c r="F319" s="18" t="s">
        <v>345</v>
      </c>
      <c r="G319" s="15">
        <v>-0.0105</v>
      </c>
      <c r="H319" s="14">
        <f t="shared" si="1"/>
        <v>-0.01048974969</v>
      </c>
      <c r="I319" s="14">
        <f t="shared" si="2"/>
        <v>0.9895102503</v>
      </c>
      <c r="J319" s="13"/>
      <c r="K319" s="14"/>
      <c r="L319" s="15"/>
      <c r="M319" s="19"/>
      <c r="N319" s="19"/>
    </row>
    <row r="320">
      <c r="A320" s="18">
        <v>45139.0</v>
      </c>
      <c r="B320" s="13">
        <v>19733.55</v>
      </c>
      <c r="C320" s="13">
        <v>19784.0</v>
      </c>
      <c r="D320" s="13">
        <v>19795.6</v>
      </c>
      <c r="E320" s="13">
        <v>19704.6</v>
      </c>
      <c r="F320" s="18" t="s">
        <v>346</v>
      </c>
      <c r="G320" s="15">
        <v>-0.001</v>
      </c>
      <c r="H320" s="14">
        <f t="shared" si="1"/>
        <v>-0.001025119218</v>
      </c>
      <c r="I320" s="14">
        <f t="shared" si="2"/>
        <v>0.9989748808</v>
      </c>
      <c r="J320" s="13"/>
      <c r="K320" s="14"/>
      <c r="L320" s="15"/>
      <c r="M320" s="19"/>
      <c r="N320" s="19"/>
    </row>
    <row r="321">
      <c r="A321" s="18">
        <v>45138.0</v>
      </c>
      <c r="B321" s="13">
        <v>19753.8</v>
      </c>
      <c r="C321" s="13">
        <v>19666.35</v>
      </c>
      <c r="D321" s="13">
        <v>19772.75</v>
      </c>
      <c r="E321" s="13">
        <v>19597.6</v>
      </c>
      <c r="F321" s="18" t="s">
        <v>347</v>
      </c>
      <c r="G321" s="15">
        <v>0.0055</v>
      </c>
      <c r="H321" s="14">
        <f t="shared" si="1"/>
        <v>0.005484563055</v>
      </c>
      <c r="I321" s="14">
        <f t="shared" si="2"/>
        <v>1.005484563</v>
      </c>
      <c r="J321" s="13"/>
      <c r="K321" s="14"/>
      <c r="L321" s="15"/>
      <c r="M321" s="19"/>
      <c r="N321" s="19"/>
    </row>
    <row r="322">
      <c r="A322" s="18">
        <v>45135.0</v>
      </c>
      <c r="B322" s="13">
        <v>19646.05</v>
      </c>
      <c r="C322" s="13">
        <v>19659.75</v>
      </c>
      <c r="D322" s="13">
        <v>19695.9</v>
      </c>
      <c r="E322" s="13">
        <v>19563.1</v>
      </c>
      <c r="F322" s="18" t="s">
        <v>348</v>
      </c>
      <c r="G322" s="15">
        <v>-7.0E-4</v>
      </c>
      <c r="H322" s="14">
        <f t="shared" si="1"/>
        <v>-0.0007044796769</v>
      </c>
      <c r="I322" s="14">
        <f t="shared" si="2"/>
        <v>0.9992955203</v>
      </c>
      <c r="J322" s="13"/>
      <c r="K322" s="14"/>
      <c r="L322" s="15"/>
      <c r="M322" s="19"/>
      <c r="N322" s="19"/>
    </row>
    <row r="323">
      <c r="A323" s="18">
        <v>45134.0</v>
      </c>
      <c r="B323" s="13">
        <v>19659.9</v>
      </c>
      <c r="C323" s="13">
        <v>19850.9</v>
      </c>
      <c r="D323" s="13">
        <v>19867.55</v>
      </c>
      <c r="E323" s="13">
        <v>19603.55</v>
      </c>
      <c r="F323" s="18" t="s">
        <v>349</v>
      </c>
      <c r="G323" s="15">
        <v>-0.006</v>
      </c>
      <c r="H323" s="14">
        <f t="shared" si="1"/>
        <v>-0.005986358787</v>
      </c>
      <c r="I323" s="14">
        <f t="shared" si="2"/>
        <v>0.9940136412</v>
      </c>
      <c r="J323" s="13"/>
      <c r="K323" s="14"/>
      <c r="L323" s="15"/>
      <c r="M323" s="19"/>
      <c r="N323" s="19"/>
    </row>
    <row r="324">
      <c r="A324" s="18">
        <v>45133.0</v>
      </c>
      <c r="B324" s="13">
        <v>19778.3</v>
      </c>
      <c r="C324" s="13">
        <v>19733.35</v>
      </c>
      <c r="D324" s="13">
        <v>19825.6</v>
      </c>
      <c r="E324" s="13">
        <v>19716.7</v>
      </c>
      <c r="F324" s="18" t="s">
        <v>350</v>
      </c>
      <c r="G324" s="15">
        <v>0.005</v>
      </c>
      <c r="H324" s="14">
        <f t="shared" si="1"/>
        <v>0.004964279544</v>
      </c>
      <c r="I324" s="14">
        <f t="shared" si="2"/>
        <v>1.00496428</v>
      </c>
      <c r="J324" s="13"/>
      <c r="K324" s="14"/>
      <c r="L324" s="15"/>
      <c r="M324" s="19"/>
      <c r="N324" s="19"/>
    </row>
    <row r="325">
      <c r="A325" s="18">
        <v>45132.0</v>
      </c>
      <c r="B325" s="13">
        <v>19680.6</v>
      </c>
      <c r="C325" s="13">
        <v>19729.35</v>
      </c>
      <c r="D325" s="13">
        <v>19729.35</v>
      </c>
      <c r="E325" s="13">
        <v>19615.95</v>
      </c>
      <c r="F325" s="18" t="s">
        <v>351</v>
      </c>
      <c r="G325" s="15">
        <v>4.0E-4</v>
      </c>
      <c r="H325" s="14">
        <f t="shared" si="1"/>
        <v>0.0004193703345</v>
      </c>
      <c r="I325" s="14">
        <f t="shared" si="2"/>
        <v>1.00041937</v>
      </c>
      <c r="J325" s="13"/>
      <c r="K325" s="14"/>
      <c r="L325" s="15"/>
      <c r="M325" s="19"/>
      <c r="N325" s="19"/>
    </row>
    <row r="326">
      <c r="A326" s="18">
        <v>45131.0</v>
      </c>
      <c r="B326" s="13">
        <v>19672.35</v>
      </c>
      <c r="C326" s="13">
        <v>19748.45</v>
      </c>
      <c r="D326" s="13">
        <v>19782.75</v>
      </c>
      <c r="E326" s="13">
        <v>19658.3</v>
      </c>
      <c r="F326" s="18" t="s">
        <v>352</v>
      </c>
      <c r="G326" s="15">
        <v>-0.0037</v>
      </c>
      <c r="H326" s="14">
        <f t="shared" si="1"/>
        <v>-0.003679412509</v>
      </c>
      <c r="I326" s="14">
        <f t="shared" si="2"/>
        <v>0.9963205875</v>
      </c>
      <c r="J326" s="13"/>
      <c r="K326" s="14"/>
      <c r="L326" s="15"/>
      <c r="M326" s="19"/>
      <c r="N326" s="19"/>
    </row>
    <row r="327">
      <c r="A327" s="18">
        <v>45128.0</v>
      </c>
      <c r="B327" s="13">
        <v>19745.0</v>
      </c>
      <c r="C327" s="13">
        <v>19800.45</v>
      </c>
      <c r="D327" s="13">
        <v>19887.4</v>
      </c>
      <c r="E327" s="13">
        <v>19700.0</v>
      </c>
      <c r="F327" s="18" t="s">
        <v>353</v>
      </c>
      <c r="G327" s="15">
        <v>-0.0117</v>
      </c>
      <c r="H327" s="14">
        <f t="shared" si="1"/>
        <v>-0.01171971781</v>
      </c>
      <c r="I327" s="14">
        <f t="shared" si="2"/>
        <v>0.9882802822</v>
      </c>
      <c r="J327" s="13"/>
      <c r="K327" s="14"/>
      <c r="L327" s="15"/>
      <c r="M327" s="19"/>
      <c r="N327" s="19"/>
    </row>
    <row r="328">
      <c r="A328" s="18">
        <v>45127.0</v>
      </c>
      <c r="B328" s="13">
        <v>19979.15</v>
      </c>
      <c r="C328" s="13">
        <v>19831.7</v>
      </c>
      <c r="D328" s="13">
        <v>19991.85</v>
      </c>
      <c r="E328" s="13">
        <v>19758.4</v>
      </c>
      <c r="F328" s="18" t="s">
        <v>354</v>
      </c>
      <c r="G328" s="15">
        <v>0.0074</v>
      </c>
      <c r="H328" s="14">
        <f t="shared" si="1"/>
        <v>0.007361412584</v>
      </c>
      <c r="I328" s="14">
        <f t="shared" si="2"/>
        <v>1.007361413</v>
      </c>
      <c r="J328" s="13"/>
      <c r="K328" s="14"/>
      <c r="L328" s="15"/>
      <c r="M328" s="19"/>
      <c r="N328" s="19"/>
    </row>
    <row r="329">
      <c r="A329" s="18">
        <v>45126.0</v>
      </c>
      <c r="B329" s="13">
        <v>19833.15</v>
      </c>
      <c r="C329" s="13">
        <v>19802.95</v>
      </c>
      <c r="D329" s="13">
        <v>19851.7</v>
      </c>
      <c r="E329" s="13">
        <v>19727.45</v>
      </c>
      <c r="F329" s="18" t="s">
        <v>355</v>
      </c>
      <c r="G329" s="15">
        <v>0.0042</v>
      </c>
      <c r="H329" s="14">
        <f t="shared" si="1"/>
        <v>0.004248262592</v>
      </c>
      <c r="I329" s="14">
        <f t="shared" si="2"/>
        <v>1.004248263</v>
      </c>
      <c r="J329" s="13"/>
      <c r="K329" s="14"/>
      <c r="L329" s="15"/>
      <c r="M329" s="19"/>
      <c r="N329" s="19"/>
    </row>
    <row r="330">
      <c r="A330" s="18">
        <v>45125.0</v>
      </c>
      <c r="B330" s="13">
        <v>19749.25</v>
      </c>
      <c r="C330" s="13">
        <v>19787.5</v>
      </c>
      <c r="D330" s="13">
        <v>19819.45</v>
      </c>
      <c r="E330" s="13">
        <v>19690.2</v>
      </c>
      <c r="F330" s="18" t="s">
        <v>356</v>
      </c>
      <c r="G330" s="15">
        <v>0.0019</v>
      </c>
      <c r="H330" s="14">
        <f t="shared" si="1"/>
        <v>0.001917667143</v>
      </c>
      <c r="I330" s="14">
        <f t="shared" si="2"/>
        <v>1.001917667</v>
      </c>
      <c r="J330" s="13"/>
      <c r="K330" s="14"/>
      <c r="L330" s="15"/>
      <c r="M330" s="19"/>
      <c r="N330" s="19"/>
    </row>
    <row r="331">
      <c r="A331" s="18">
        <v>45124.0</v>
      </c>
      <c r="B331" s="13">
        <v>19711.45</v>
      </c>
      <c r="C331" s="13">
        <v>19612.15</v>
      </c>
      <c r="D331" s="13">
        <v>19731.85</v>
      </c>
      <c r="E331" s="13">
        <v>19562.95</v>
      </c>
      <c r="F331" s="18" t="s">
        <v>357</v>
      </c>
      <c r="G331" s="15">
        <v>0.0075</v>
      </c>
      <c r="H331" s="14">
        <f t="shared" si="1"/>
        <v>0.007511053183</v>
      </c>
      <c r="I331" s="14">
        <f t="shared" si="2"/>
        <v>1.007511053</v>
      </c>
      <c r="J331" s="13"/>
      <c r="K331" s="14"/>
      <c r="L331" s="15"/>
      <c r="M331" s="19"/>
      <c r="N331" s="19"/>
    </row>
    <row r="332">
      <c r="A332" s="18">
        <v>45121.0</v>
      </c>
      <c r="B332" s="13">
        <v>19564.5</v>
      </c>
      <c r="C332" s="13">
        <v>19493.45</v>
      </c>
      <c r="D332" s="13">
        <v>19595.35</v>
      </c>
      <c r="E332" s="13">
        <v>19433.5</v>
      </c>
      <c r="F332" s="18" t="s">
        <v>358</v>
      </c>
      <c r="G332" s="15">
        <v>0.0078</v>
      </c>
      <c r="H332" s="14">
        <f t="shared" si="1"/>
        <v>0.007765114931</v>
      </c>
      <c r="I332" s="14">
        <f t="shared" si="2"/>
        <v>1.007765115</v>
      </c>
      <c r="J332" s="13"/>
      <c r="K332" s="14"/>
      <c r="L332" s="15"/>
      <c r="M332" s="19"/>
      <c r="N332" s="19"/>
    </row>
    <row r="333">
      <c r="A333" s="18">
        <v>45120.0</v>
      </c>
      <c r="B333" s="13">
        <v>19413.75</v>
      </c>
      <c r="C333" s="13">
        <v>19495.2</v>
      </c>
      <c r="D333" s="13">
        <v>19567.0</v>
      </c>
      <c r="E333" s="13">
        <v>19385.8</v>
      </c>
      <c r="F333" s="18" t="s">
        <v>359</v>
      </c>
      <c r="G333" s="15">
        <v>0.0015</v>
      </c>
      <c r="H333" s="14">
        <f t="shared" si="1"/>
        <v>0.00151927075</v>
      </c>
      <c r="I333" s="14">
        <f t="shared" si="2"/>
        <v>1.001519271</v>
      </c>
      <c r="J333" s="13"/>
      <c r="K333" s="14"/>
      <c r="L333" s="15"/>
      <c r="M333" s="19"/>
      <c r="N333" s="19"/>
    </row>
    <row r="334">
      <c r="A334" s="18">
        <v>45119.0</v>
      </c>
      <c r="B334" s="13">
        <v>19384.3</v>
      </c>
      <c r="C334" s="13">
        <v>19497.45</v>
      </c>
      <c r="D334" s="13">
        <v>19507.7</v>
      </c>
      <c r="E334" s="13">
        <v>19361.75</v>
      </c>
      <c r="F334" s="18" t="s">
        <v>360</v>
      </c>
      <c r="G334" s="15">
        <v>-0.0028</v>
      </c>
      <c r="H334" s="14">
        <f t="shared" si="1"/>
        <v>-0.002834449623</v>
      </c>
      <c r="I334" s="14">
        <f t="shared" si="2"/>
        <v>0.9971655504</v>
      </c>
      <c r="J334" s="13"/>
      <c r="K334" s="14"/>
      <c r="L334" s="15"/>
      <c r="M334" s="19"/>
      <c r="N334" s="19"/>
    </row>
    <row r="335">
      <c r="A335" s="18">
        <v>45118.0</v>
      </c>
      <c r="B335" s="13">
        <v>19439.4</v>
      </c>
      <c r="C335" s="13">
        <v>19427.1</v>
      </c>
      <c r="D335" s="13">
        <v>19515.1</v>
      </c>
      <c r="E335" s="13">
        <v>19406.45</v>
      </c>
      <c r="F335" s="18" t="s">
        <v>361</v>
      </c>
      <c r="G335" s="15">
        <v>0.0043</v>
      </c>
      <c r="H335" s="14">
        <f t="shared" si="1"/>
        <v>0.004313930119</v>
      </c>
      <c r="I335" s="14">
        <f t="shared" si="2"/>
        <v>1.00431393</v>
      </c>
      <c r="J335" s="13"/>
      <c r="K335" s="14"/>
      <c r="L335" s="15"/>
      <c r="M335" s="19"/>
      <c r="N335" s="19"/>
    </row>
    <row r="336">
      <c r="A336" s="18">
        <v>45117.0</v>
      </c>
      <c r="B336" s="13">
        <v>19355.9</v>
      </c>
      <c r="C336" s="13">
        <v>19400.35</v>
      </c>
      <c r="D336" s="13">
        <v>19435.85</v>
      </c>
      <c r="E336" s="13">
        <v>19327.1</v>
      </c>
      <c r="F336" s="18" t="s">
        <v>362</v>
      </c>
      <c r="G336" s="15">
        <v>0.0012</v>
      </c>
      <c r="H336" s="14">
        <f t="shared" si="1"/>
        <v>0.001246650596</v>
      </c>
      <c r="I336" s="14">
        <f t="shared" si="2"/>
        <v>1.001246651</v>
      </c>
      <c r="J336" s="13"/>
      <c r="K336" s="14"/>
      <c r="L336" s="15"/>
      <c r="M336" s="19"/>
      <c r="N336" s="19"/>
    </row>
    <row r="337">
      <c r="A337" s="18">
        <v>45114.0</v>
      </c>
      <c r="B337" s="13">
        <v>19331.8</v>
      </c>
      <c r="C337" s="13">
        <v>19422.8</v>
      </c>
      <c r="D337" s="13">
        <v>19523.6</v>
      </c>
      <c r="E337" s="13">
        <v>19303.6</v>
      </c>
      <c r="F337" s="18" t="s">
        <v>363</v>
      </c>
      <c r="G337" s="15">
        <v>-0.0085</v>
      </c>
      <c r="H337" s="14">
        <f t="shared" si="1"/>
        <v>-0.008488354798</v>
      </c>
      <c r="I337" s="14">
        <f t="shared" si="2"/>
        <v>0.9915116452</v>
      </c>
      <c r="J337" s="13"/>
      <c r="K337" s="14"/>
      <c r="L337" s="15"/>
      <c r="M337" s="19"/>
      <c r="N337" s="19"/>
    </row>
    <row r="338">
      <c r="A338" s="18">
        <v>45113.0</v>
      </c>
      <c r="B338" s="13">
        <v>19497.3</v>
      </c>
      <c r="C338" s="13">
        <v>19385.7</v>
      </c>
      <c r="D338" s="13">
        <v>19512.2</v>
      </c>
      <c r="E338" s="13">
        <v>19373.0</v>
      </c>
      <c r="F338" s="18" t="s">
        <v>330</v>
      </c>
      <c r="G338" s="15">
        <v>0.0051</v>
      </c>
      <c r="H338" s="14">
        <f t="shared" si="1"/>
        <v>0.005093177308</v>
      </c>
      <c r="I338" s="14">
        <f t="shared" si="2"/>
        <v>1.005093177</v>
      </c>
      <c r="J338" s="13"/>
      <c r="K338" s="14"/>
      <c r="L338" s="15"/>
      <c r="M338" s="19"/>
      <c r="N338" s="19"/>
    </row>
    <row r="339">
      <c r="A339" s="18">
        <v>45112.0</v>
      </c>
      <c r="B339" s="13">
        <v>19398.5</v>
      </c>
      <c r="C339" s="13">
        <v>19405.95</v>
      </c>
      <c r="D339" s="13">
        <v>19421.6</v>
      </c>
      <c r="E339" s="13">
        <v>19339.6</v>
      </c>
      <c r="F339" s="18" t="s">
        <v>364</v>
      </c>
      <c r="G339" s="15">
        <v>5.0E-4</v>
      </c>
      <c r="H339" s="14">
        <f t="shared" si="1"/>
        <v>0.0004899685389</v>
      </c>
      <c r="I339" s="14">
        <f t="shared" si="2"/>
        <v>1.000489969</v>
      </c>
      <c r="J339" s="13"/>
      <c r="K339" s="14"/>
      <c r="L339" s="15"/>
      <c r="M339" s="19"/>
      <c r="N339" s="19"/>
    </row>
    <row r="340">
      <c r="A340" s="18">
        <v>45111.0</v>
      </c>
      <c r="B340" s="13">
        <v>19389.0</v>
      </c>
      <c r="C340" s="13">
        <v>19406.6</v>
      </c>
      <c r="D340" s="13">
        <v>19434.15</v>
      </c>
      <c r="E340" s="13">
        <v>19300.0</v>
      </c>
      <c r="F340" s="18" t="s">
        <v>365</v>
      </c>
      <c r="G340" s="15">
        <v>0.0034</v>
      </c>
      <c r="H340" s="14">
        <f t="shared" si="1"/>
        <v>0.00343898709</v>
      </c>
      <c r="I340" s="14">
        <f t="shared" si="2"/>
        <v>1.003438987</v>
      </c>
      <c r="J340" s="13"/>
      <c r="K340" s="14"/>
      <c r="L340" s="15"/>
      <c r="M340" s="19"/>
      <c r="N340" s="19"/>
    </row>
    <row r="341">
      <c r="A341" s="18">
        <v>45110.0</v>
      </c>
      <c r="B341" s="13">
        <v>19322.55</v>
      </c>
      <c r="C341" s="13">
        <v>19246.5</v>
      </c>
      <c r="D341" s="13">
        <v>19345.1</v>
      </c>
      <c r="E341" s="13">
        <v>19234.4</v>
      </c>
      <c r="F341" s="18" t="s">
        <v>366</v>
      </c>
      <c r="G341" s="15">
        <v>0.007</v>
      </c>
      <c r="H341" s="14">
        <f t="shared" si="1"/>
        <v>0.006957092717</v>
      </c>
      <c r="I341" s="14">
        <f t="shared" si="2"/>
        <v>1.006957093</v>
      </c>
      <c r="J341" s="13"/>
      <c r="K341" s="14"/>
      <c r="L341" s="15"/>
      <c r="M341" s="19"/>
      <c r="N341" s="19"/>
    </row>
    <row r="342">
      <c r="A342" s="18">
        <v>45107.0</v>
      </c>
      <c r="B342" s="13">
        <v>19189.05</v>
      </c>
      <c r="C342" s="13">
        <v>19076.85</v>
      </c>
      <c r="D342" s="13">
        <v>19201.7</v>
      </c>
      <c r="E342" s="13">
        <v>19024.6</v>
      </c>
      <c r="F342" s="18" t="s">
        <v>367</v>
      </c>
      <c r="G342" s="15">
        <v>0.0114</v>
      </c>
      <c r="H342" s="14">
        <f t="shared" si="1"/>
        <v>0.01143521276</v>
      </c>
      <c r="I342" s="14">
        <f t="shared" si="2"/>
        <v>1.011435213</v>
      </c>
      <c r="J342" s="13"/>
      <c r="K342" s="14"/>
      <c r="L342" s="15"/>
      <c r="M342" s="19"/>
      <c r="N342" s="19"/>
    </row>
    <row r="343">
      <c r="A343" s="18">
        <v>45105.0</v>
      </c>
      <c r="B343" s="13">
        <v>18972.1</v>
      </c>
      <c r="C343" s="13">
        <v>18908.15</v>
      </c>
      <c r="D343" s="13">
        <v>19011.25</v>
      </c>
      <c r="E343" s="13">
        <v>18861.35</v>
      </c>
      <c r="F343" s="18" t="s">
        <v>368</v>
      </c>
      <c r="G343" s="15">
        <v>0.0082</v>
      </c>
      <c r="H343" s="14">
        <f t="shared" si="1"/>
        <v>0.0082211145</v>
      </c>
      <c r="I343" s="14">
        <f t="shared" si="2"/>
        <v>1.008221115</v>
      </c>
      <c r="J343" s="13"/>
      <c r="K343" s="14"/>
      <c r="L343" s="15"/>
      <c r="M343" s="19"/>
      <c r="N343" s="19"/>
    </row>
    <row r="344">
      <c r="A344" s="18">
        <v>45104.0</v>
      </c>
      <c r="B344" s="13">
        <v>18817.4</v>
      </c>
      <c r="C344" s="13">
        <v>18748.55</v>
      </c>
      <c r="D344" s="13">
        <v>18829.25</v>
      </c>
      <c r="E344" s="13">
        <v>18714.25</v>
      </c>
      <c r="F344" s="18" t="s">
        <v>369</v>
      </c>
      <c r="G344" s="15">
        <v>0.0068</v>
      </c>
      <c r="H344" s="14">
        <f t="shared" si="1"/>
        <v>0.006751840438</v>
      </c>
      <c r="I344" s="14">
        <f t="shared" si="2"/>
        <v>1.00675184</v>
      </c>
      <c r="J344" s="13"/>
      <c r="K344" s="14"/>
      <c r="L344" s="15"/>
      <c r="M344" s="19"/>
      <c r="N344" s="19"/>
    </row>
    <row r="345">
      <c r="A345" s="18">
        <v>45103.0</v>
      </c>
      <c r="B345" s="13">
        <v>18691.2</v>
      </c>
      <c r="C345" s="13">
        <v>18682.35</v>
      </c>
      <c r="D345" s="13">
        <v>18722.05</v>
      </c>
      <c r="E345" s="13">
        <v>18646.7</v>
      </c>
      <c r="F345" s="18" t="s">
        <v>370</v>
      </c>
      <c r="G345" s="15">
        <v>0.0014</v>
      </c>
      <c r="H345" s="14">
        <f t="shared" si="1"/>
        <v>0.001376871769</v>
      </c>
      <c r="I345" s="14">
        <f t="shared" si="2"/>
        <v>1.001376872</v>
      </c>
      <c r="J345" s="13"/>
      <c r="K345" s="14"/>
      <c r="L345" s="15"/>
      <c r="M345" s="19"/>
      <c r="N345" s="19"/>
    </row>
    <row r="346">
      <c r="A346" s="18">
        <v>45100.0</v>
      </c>
      <c r="B346" s="13">
        <v>18665.5</v>
      </c>
      <c r="C346" s="13">
        <v>18741.85</v>
      </c>
      <c r="D346" s="13">
        <v>18756.4</v>
      </c>
      <c r="E346" s="13">
        <v>18647.1</v>
      </c>
      <c r="F346" s="18" t="s">
        <v>371</v>
      </c>
      <c r="G346" s="15">
        <v>-0.0056</v>
      </c>
      <c r="H346" s="14">
        <f t="shared" si="1"/>
        <v>-0.005633615236</v>
      </c>
      <c r="I346" s="14">
        <f t="shared" si="2"/>
        <v>0.9943663848</v>
      </c>
      <c r="J346" s="13"/>
      <c r="K346" s="14"/>
      <c r="L346" s="15"/>
      <c r="M346" s="19"/>
      <c r="N346" s="19"/>
    </row>
    <row r="347">
      <c r="A347" s="18">
        <v>45099.0</v>
      </c>
      <c r="B347" s="13">
        <v>18771.25</v>
      </c>
      <c r="C347" s="13">
        <v>18853.6</v>
      </c>
      <c r="D347" s="13">
        <v>18886.6</v>
      </c>
      <c r="E347" s="13">
        <v>18759.5</v>
      </c>
      <c r="F347" s="18" t="s">
        <v>372</v>
      </c>
      <c r="G347" s="15">
        <v>-0.0045</v>
      </c>
      <c r="H347" s="14">
        <f t="shared" si="1"/>
        <v>-0.004539464439</v>
      </c>
      <c r="I347" s="14">
        <f t="shared" si="2"/>
        <v>0.9954605356</v>
      </c>
      <c r="J347" s="13"/>
      <c r="K347" s="14"/>
      <c r="L347" s="15"/>
      <c r="M347" s="19"/>
      <c r="N347" s="19"/>
    </row>
    <row r="348">
      <c r="A348" s="18">
        <v>45098.0</v>
      </c>
      <c r="B348" s="13">
        <v>18856.85</v>
      </c>
      <c r="C348" s="13">
        <v>18849.4</v>
      </c>
      <c r="D348" s="13">
        <v>18875.9</v>
      </c>
      <c r="E348" s="13">
        <v>18794.85</v>
      </c>
      <c r="F348" s="18" t="s">
        <v>373</v>
      </c>
      <c r="G348" s="15">
        <v>0.0021</v>
      </c>
      <c r="H348" s="14">
        <f t="shared" si="1"/>
        <v>0.002133742899</v>
      </c>
      <c r="I348" s="14">
        <f t="shared" si="2"/>
        <v>1.002133743</v>
      </c>
      <c r="J348" s="13"/>
      <c r="K348" s="14"/>
      <c r="L348" s="15"/>
      <c r="M348" s="19"/>
      <c r="N348" s="19"/>
    </row>
    <row r="349">
      <c r="A349" s="18">
        <v>45097.0</v>
      </c>
      <c r="B349" s="13">
        <v>18816.7</v>
      </c>
      <c r="C349" s="13">
        <v>18752.35</v>
      </c>
      <c r="D349" s="13">
        <v>18839.7</v>
      </c>
      <c r="E349" s="13">
        <v>18660.65</v>
      </c>
      <c r="F349" s="18" t="s">
        <v>374</v>
      </c>
      <c r="G349" s="15">
        <v>0.0033</v>
      </c>
      <c r="H349" s="14">
        <f t="shared" si="1"/>
        <v>0.003265717431</v>
      </c>
      <c r="I349" s="14">
        <f t="shared" si="2"/>
        <v>1.003265717</v>
      </c>
      <c r="J349" s="13"/>
      <c r="K349" s="14"/>
      <c r="L349" s="15"/>
      <c r="M349" s="19"/>
      <c r="N349" s="19"/>
    </row>
    <row r="350">
      <c r="A350" s="18">
        <v>45096.0</v>
      </c>
      <c r="B350" s="13">
        <v>18755.45</v>
      </c>
      <c r="C350" s="13">
        <v>18873.3</v>
      </c>
      <c r="D350" s="13">
        <v>18881.45</v>
      </c>
      <c r="E350" s="13">
        <v>18719.15</v>
      </c>
      <c r="F350" s="18" t="s">
        <v>375</v>
      </c>
      <c r="G350" s="15">
        <v>-0.0037</v>
      </c>
      <c r="H350" s="14">
        <f t="shared" si="1"/>
        <v>-0.003747476894</v>
      </c>
      <c r="I350" s="14">
        <f t="shared" si="2"/>
        <v>0.9962525231</v>
      </c>
      <c r="J350" s="13"/>
      <c r="K350" s="14"/>
      <c r="L350" s="15"/>
      <c r="M350" s="19"/>
      <c r="N350" s="19"/>
    </row>
    <row r="351">
      <c r="A351" s="18">
        <v>45093.0</v>
      </c>
      <c r="B351" s="13">
        <v>18826.0</v>
      </c>
      <c r="C351" s="13">
        <v>18723.3</v>
      </c>
      <c r="D351" s="13">
        <v>18864.7</v>
      </c>
      <c r="E351" s="13">
        <v>18710.5</v>
      </c>
      <c r="F351" s="18" t="s">
        <v>376</v>
      </c>
      <c r="G351" s="15">
        <v>0.0074</v>
      </c>
      <c r="H351" s="14">
        <f t="shared" si="1"/>
        <v>0.007379027295</v>
      </c>
      <c r="I351" s="14">
        <f t="shared" si="2"/>
        <v>1.007379027</v>
      </c>
      <c r="J351" s="13"/>
      <c r="K351" s="14"/>
      <c r="L351" s="15"/>
      <c r="M351" s="19"/>
      <c r="N351" s="19"/>
    </row>
    <row r="352">
      <c r="A352" s="18">
        <v>45092.0</v>
      </c>
      <c r="B352" s="13">
        <v>18688.1</v>
      </c>
      <c r="C352" s="13">
        <v>18774.45</v>
      </c>
      <c r="D352" s="13">
        <v>18794.1</v>
      </c>
      <c r="E352" s="13">
        <v>18669.05</v>
      </c>
      <c r="F352" s="18" t="s">
        <v>377</v>
      </c>
      <c r="G352" s="15">
        <v>-0.0036</v>
      </c>
      <c r="H352" s="14">
        <f t="shared" si="1"/>
        <v>-0.003614862523</v>
      </c>
      <c r="I352" s="14">
        <f t="shared" si="2"/>
        <v>0.9963851375</v>
      </c>
      <c r="J352" s="13"/>
      <c r="K352" s="14"/>
      <c r="L352" s="15"/>
      <c r="M352" s="19"/>
      <c r="N352" s="19"/>
    </row>
    <row r="353">
      <c r="A353" s="18">
        <v>45091.0</v>
      </c>
      <c r="B353" s="13">
        <v>18755.9</v>
      </c>
      <c r="C353" s="13">
        <v>18744.6</v>
      </c>
      <c r="D353" s="13">
        <v>18769.7</v>
      </c>
      <c r="E353" s="13">
        <v>18690.0</v>
      </c>
      <c r="F353" s="18" t="s">
        <v>54</v>
      </c>
      <c r="G353" s="15">
        <v>0.0021</v>
      </c>
      <c r="H353" s="14">
        <f t="shared" si="1"/>
        <v>0.002123834229</v>
      </c>
      <c r="I353" s="14">
        <f t="shared" si="2"/>
        <v>1.002123834</v>
      </c>
      <c r="J353" s="13"/>
      <c r="K353" s="14"/>
      <c r="L353" s="15"/>
      <c r="M353" s="19"/>
      <c r="N353" s="19"/>
    </row>
    <row r="354">
      <c r="A354" s="18">
        <v>45090.0</v>
      </c>
      <c r="B354" s="13">
        <v>18716.15</v>
      </c>
      <c r="C354" s="13">
        <v>18631.8</v>
      </c>
      <c r="D354" s="13">
        <v>18728.9</v>
      </c>
      <c r="E354" s="13">
        <v>18631.8</v>
      </c>
      <c r="F354" s="18" t="s">
        <v>378</v>
      </c>
      <c r="G354" s="15">
        <v>0.0062</v>
      </c>
      <c r="H354" s="14">
        <f t="shared" si="1"/>
        <v>0.00616348144</v>
      </c>
      <c r="I354" s="14">
        <f t="shared" si="2"/>
        <v>1.006163481</v>
      </c>
      <c r="J354" s="13"/>
      <c r="K354" s="14"/>
      <c r="L354" s="15"/>
      <c r="M354" s="19"/>
      <c r="N354" s="19"/>
    </row>
    <row r="355">
      <c r="A355" s="18">
        <v>45089.0</v>
      </c>
      <c r="B355" s="13">
        <v>18601.5</v>
      </c>
      <c r="C355" s="13">
        <v>18595.05</v>
      </c>
      <c r="D355" s="13">
        <v>18633.6</v>
      </c>
      <c r="E355" s="13">
        <v>18559.75</v>
      </c>
      <c r="F355" s="18" t="s">
        <v>379</v>
      </c>
      <c r="G355" s="15">
        <v>0.0021</v>
      </c>
      <c r="H355" s="14">
        <f t="shared" si="1"/>
        <v>0.002052425741</v>
      </c>
      <c r="I355" s="14">
        <f t="shared" si="2"/>
        <v>1.002052426</v>
      </c>
      <c r="J355" s="13"/>
      <c r="K355" s="14"/>
      <c r="L355" s="15"/>
      <c r="M355" s="19"/>
      <c r="N355" s="19"/>
    </row>
    <row r="356">
      <c r="A356" s="18">
        <v>45086.0</v>
      </c>
      <c r="B356" s="13">
        <v>18563.4</v>
      </c>
      <c r="C356" s="13">
        <v>18655.9</v>
      </c>
      <c r="D356" s="13">
        <v>18676.65</v>
      </c>
      <c r="E356" s="13">
        <v>18555.4</v>
      </c>
      <c r="F356" s="18" t="s">
        <v>380</v>
      </c>
      <c r="G356" s="15">
        <v>-0.0038</v>
      </c>
      <c r="H356" s="14">
        <f t="shared" si="1"/>
        <v>-0.003818176452</v>
      </c>
      <c r="I356" s="14">
        <f t="shared" si="2"/>
        <v>0.9961818235</v>
      </c>
      <c r="J356" s="13"/>
      <c r="K356" s="14"/>
      <c r="L356" s="15"/>
      <c r="M356" s="19"/>
      <c r="N356" s="19"/>
    </row>
    <row r="357">
      <c r="A357" s="18">
        <v>45085.0</v>
      </c>
      <c r="B357" s="13">
        <v>18634.55</v>
      </c>
      <c r="C357" s="13">
        <v>18725.35</v>
      </c>
      <c r="D357" s="13">
        <v>18777.9</v>
      </c>
      <c r="E357" s="13">
        <v>18615.6</v>
      </c>
      <c r="F357" s="18" t="s">
        <v>381</v>
      </c>
      <c r="G357" s="15">
        <v>-0.0049</v>
      </c>
      <c r="H357" s="14">
        <f t="shared" si="1"/>
        <v>-0.004904840226</v>
      </c>
      <c r="I357" s="14">
        <f t="shared" si="2"/>
        <v>0.9950951598</v>
      </c>
      <c r="J357" s="13"/>
      <c r="K357" s="14"/>
      <c r="L357" s="15"/>
      <c r="M357" s="19"/>
      <c r="N357" s="19"/>
    </row>
    <row r="358">
      <c r="A358" s="18">
        <v>45084.0</v>
      </c>
      <c r="B358" s="13">
        <v>18726.4</v>
      </c>
      <c r="C358" s="13">
        <v>18665.6</v>
      </c>
      <c r="D358" s="13">
        <v>18738.95</v>
      </c>
      <c r="E358" s="13">
        <v>18636.0</v>
      </c>
      <c r="F358" s="18" t="s">
        <v>382</v>
      </c>
      <c r="G358" s="15">
        <v>0.0068</v>
      </c>
      <c r="H358" s="14">
        <f t="shared" si="1"/>
        <v>0.006849830636</v>
      </c>
      <c r="I358" s="14">
        <f t="shared" si="2"/>
        <v>1.006849831</v>
      </c>
      <c r="J358" s="13"/>
      <c r="K358" s="14"/>
      <c r="L358" s="15"/>
      <c r="M358" s="19"/>
      <c r="N358" s="19"/>
    </row>
    <row r="359">
      <c r="A359" s="18">
        <v>45083.0</v>
      </c>
      <c r="B359" s="13">
        <v>18599.0</v>
      </c>
      <c r="C359" s="13">
        <v>18600.8</v>
      </c>
      <c r="D359" s="13">
        <v>18622.75</v>
      </c>
      <c r="E359" s="13">
        <v>18531.6</v>
      </c>
      <c r="F359" s="18" t="s">
        <v>383</v>
      </c>
      <c r="G359" s="15">
        <v>3.0E-4</v>
      </c>
      <c r="H359" s="14">
        <f t="shared" si="1"/>
        <v>0.0002769733003</v>
      </c>
      <c r="I359" s="14">
        <f t="shared" si="2"/>
        <v>1.000276973</v>
      </c>
      <c r="J359" s="13"/>
      <c r="K359" s="14"/>
      <c r="L359" s="15"/>
      <c r="M359" s="19"/>
      <c r="N359" s="19"/>
    </row>
    <row r="360">
      <c r="A360" s="18">
        <v>45082.0</v>
      </c>
      <c r="B360" s="13">
        <v>18593.85</v>
      </c>
      <c r="C360" s="13">
        <v>18612.0</v>
      </c>
      <c r="D360" s="13">
        <v>18640.15</v>
      </c>
      <c r="E360" s="13">
        <v>18582.8</v>
      </c>
      <c r="F360" s="18" t="s">
        <v>384</v>
      </c>
      <c r="G360" s="15">
        <v>0.0032</v>
      </c>
      <c r="H360" s="14">
        <f t="shared" si="1"/>
        <v>0.003223787505</v>
      </c>
      <c r="I360" s="14">
        <f t="shared" si="2"/>
        <v>1.003223788</v>
      </c>
      <c r="J360" s="13"/>
      <c r="K360" s="14"/>
      <c r="L360" s="15"/>
      <c r="M360" s="19"/>
      <c r="N360" s="19"/>
    </row>
    <row r="361">
      <c r="A361" s="18">
        <v>45079.0</v>
      </c>
      <c r="B361" s="13">
        <v>18534.1</v>
      </c>
      <c r="C361" s="13">
        <v>18550.85</v>
      </c>
      <c r="D361" s="13">
        <v>18573.7</v>
      </c>
      <c r="E361" s="13">
        <v>18478.4</v>
      </c>
      <c r="F361" s="18" t="s">
        <v>245</v>
      </c>
      <c r="G361" s="15">
        <v>0.0025</v>
      </c>
      <c r="H361" s="14">
        <f t="shared" si="1"/>
        <v>0.002507065489</v>
      </c>
      <c r="I361" s="14">
        <f t="shared" si="2"/>
        <v>1.002507065</v>
      </c>
      <c r="J361" s="13"/>
      <c r="K361" s="14"/>
      <c r="L361" s="15"/>
      <c r="M361" s="19"/>
      <c r="N361" s="19"/>
    </row>
    <row r="362">
      <c r="A362" s="18">
        <v>45078.0</v>
      </c>
      <c r="B362" s="13">
        <v>18487.75</v>
      </c>
      <c r="C362" s="13">
        <v>18579.4</v>
      </c>
      <c r="D362" s="13">
        <v>18580.3</v>
      </c>
      <c r="E362" s="13">
        <v>18464.55</v>
      </c>
      <c r="F362" s="18" t="s">
        <v>385</v>
      </c>
      <c r="G362" s="15">
        <v>-0.0025</v>
      </c>
      <c r="H362" s="14">
        <f t="shared" si="1"/>
        <v>-0.002516941471</v>
      </c>
      <c r="I362" s="14">
        <f t="shared" si="2"/>
        <v>0.9974830585</v>
      </c>
      <c r="J362" s="13"/>
      <c r="K362" s="14"/>
      <c r="L362" s="15"/>
      <c r="M362" s="19"/>
      <c r="N362" s="19"/>
    </row>
    <row r="363">
      <c r="A363" s="18">
        <v>45077.0</v>
      </c>
      <c r="B363" s="13">
        <v>18534.4</v>
      </c>
      <c r="C363" s="13">
        <v>18594.2</v>
      </c>
      <c r="D363" s="13">
        <v>18603.9</v>
      </c>
      <c r="E363" s="13">
        <v>18483.85</v>
      </c>
      <c r="F363" s="18" t="s">
        <v>386</v>
      </c>
      <c r="G363" s="15">
        <v>-0.0053</v>
      </c>
      <c r="H363" s="14">
        <f t="shared" si="1"/>
        <v>-0.005337061316</v>
      </c>
      <c r="I363" s="14">
        <f t="shared" si="2"/>
        <v>0.9946629387</v>
      </c>
      <c r="J363" s="13"/>
      <c r="K363" s="14"/>
      <c r="L363" s="15"/>
      <c r="M363" s="19"/>
      <c r="N363" s="19"/>
    </row>
    <row r="364">
      <c r="A364" s="18">
        <v>45076.0</v>
      </c>
      <c r="B364" s="13">
        <v>18633.85</v>
      </c>
      <c r="C364" s="13">
        <v>18606.65</v>
      </c>
      <c r="D364" s="13">
        <v>18662.45</v>
      </c>
      <c r="E364" s="13">
        <v>18575.5</v>
      </c>
      <c r="F364" s="18" t="s">
        <v>387</v>
      </c>
      <c r="G364" s="15">
        <v>0.0019</v>
      </c>
      <c r="H364" s="14">
        <f t="shared" si="1"/>
        <v>0.001892610485</v>
      </c>
      <c r="I364" s="14">
        <f t="shared" si="2"/>
        <v>1.00189261</v>
      </c>
      <c r="J364" s="13"/>
      <c r="K364" s="14"/>
      <c r="L364" s="15"/>
      <c r="M364" s="19"/>
      <c r="N364" s="19"/>
    </row>
    <row r="365">
      <c r="A365" s="18">
        <v>45075.0</v>
      </c>
      <c r="B365" s="13">
        <v>18598.65</v>
      </c>
      <c r="C365" s="13">
        <v>18619.15</v>
      </c>
      <c r="D365" s="13">
        <v>18641.2</v>
      </c>
      <c r="E365" s="13">
        <v>18581.25</v>
      </c>
      <c r="F365" s="18" t="s">
        <v>388</v>
      </c>
      <c r="G365" s="15">
        <v>0.0054</v>
      </c>
      <c r="H365" s="14">
        <f t="shared" si="1"/>
        <v>0.005367756164</v>
      </c>
      <c r="I365" s="14">
        <f t="shared" si="2"/>
        <v>1.005367756</v>
      </c>
      <c r="J365" s="13"/>
      <c r="K365" s="14"/>
      <c r="L365" s="15"/>
      <c r="M365" s="19"/>
      <c r="N365" s="19"/>
    </row>
    <row r="366">
      <c r="A366" s="18">
        <v>45072.0</v>
      </c>
      <c r="B366" s="13">
        <v>18499.35</v>
      </c>
      <c r="C366" s="13">
        <v>18368.35</v>
      </c>
      <c r="D366" s="13">
        <v>18508.55</v>
      </c>
      <c r="E366" s="13">
        <v>18333.15</v>
      </c>
      <c r="F366" s="18" t="s">
        <v>389</v>
      </c>
      <c r="G366" s="15">
        <v>0.0097</v>
      </c>
      <c r="H366" s="14">
        <f t="shared" si="1"/>
        <v>0.009726463677</v>
      </c>
      <c r="I366" s="14">
        <f t="shared" si="2"/>
        <v>1.009726464</v>
      </c>
      <c r="J366" s="13"/>
      <c r="K366" s="14"/>
      <c r="L366" s="15"/>
      <c r="M366" s="19"/>
      <c r="N366" s="19"/>
    </row>
    <row r="367">
      <c r="A367" s="18">
        <v>45071.0</v>
      </c>
      <c r="B367" s="13">
        <v>18321.15</v>
      </c>
      <c r="C367" s="13">
        <v>18268.9</v>
      </c>
      <c r="D367" s="13">
        <v>18338.1</v>
      </c>
      <c r="E367" s="13">
        <v>18202.4</v>
      </c>
      <c r="F367" s="18" t="s">
        <v>390</v>
      </c>
      <c r="G367" s="15">
        <v>0.002</v>
      </c>
      <c r="H367" s="14">
        <f t="shared" si="1"/>
        <v>0.001955111728</v>
      </c>
      <c r="I367" s="14">
        <f t="shared" si="2"/>
        <v>1.001955112</v>
      </c>
      <c r="J367" s="13"/>
      <c r="K367" s="14"/>
      <c r="L367" s="15"/>
      <c r="M367" s="19"/>
      <c r="N367" s="19"/>
    </row>
    <row r="368">
      <c r="A368" s="18">
        <v>45070.0</v>
      </c>
      <c r="B368" s="13">
        <v>18285.4</v>
      </c>
      <c r="C368" s="13">
        <v>18294.8</v>
      </c>
      <c r="D368" s="13">
        <v>18392.6</v>
      </c>
      <c r="E368" s="13">
        <v>18262.95</v>
      </c>
      <c r="F368" s="18" t="s">
        <v>391</v>
      </c>
      <c r="G368" s="15">
        <v>-0.0034</v>
      </c>
      <c r="H368" s="14">
        <f t="shared" si="1"/>
        <v>-0.003411816002</v>
      </c>
      <c r="I368" s="14">
        <f t="shared" si="2"/>
        <v>0.996588184</v>
      </c>
      <c r="J368" s="13"/>
      <c r="K368" s="14"/>
      <c r="L368" s="15"/>
      <c r="M368" s="19"/>
      <c r="N368" s="19"/>
    </row>
    <row r="369">
      <c r="A369" s="18">
        <v>45069.0</v>
      </c>
      <c r="B369" s="13">
        <v>18348.0</v>
      </c>
      <c r="C369" s="13">
        <v>18362.9</v>
      </c>
      <c r="D369" s="13">
        <v>18419.75</v>
      </c>
      <c r="E369" s="13">
        <v>18324.2</v>
      </c>
      <c r="F369" s="18" t="s">
        <v>392</v>
      </c>
      <c r="G369" s="15">
        <v>0.0018</v>
      </c>
      <c r="H369" s="14">
        <f t="shared" si="1"/>
        <v>0.001834621937</v>
      </c>
      <c r="I369" s="14">
        <f t="shared" si="2"/>
        <v>1.001834622</v>
      </c>
      <c r="J369" s="13"/>
      <c r="K369" s="14"/>
      <c r="L369" s="15"/>
      <c r="M369" s="19"/>
      <c r="N369" s="19"/>
    </row>
    <row r="370">
      <c r="A370" s="18">
        <v>45068.0</v>
      </c>
      <c r="B370" s="13">
        <v>18314.4</v>
      </c>
      <c r="C370" s="13">
        <v>18201.1</v>
      </c>
      <c r="D370" s="13">
        <v>18335.25</v>
      </c>
      <c r="E370" s="13">
        <v>18178.85</v>
      </c>
      <c r="F370" s="18" t="s">
        <v>393</v>
      </c>
      <c r="G370" s="15">
        <v>0.0061</v>
      </c>
      <c r="H370" s="14">
        <f t="shared" si="1"/>
        <v>0.006097761957</v>
      </c>
      <c r="I370" s="14">
        <f t="shared" si="2"/>
        <v>1.006097762</v>
      </c>
      <c r="J370" s="13"/>
      <c r="K370" s="14"/>
      <c r="L370" s="15"/>
      <c r="M370" s="19"/>
      <c r="N370" s="19"/>
    </row>
    <row r="371">
      <c r="A371" s="18">
        <v>45065.0</v>
      </c>
      <c r="B371" s="13">
        <v>18203.4</v>
      </c>
      <c r="C371" s="13">
        <v>18186.15</v>
      </c>
      <c r="D371" s="13">
        <v>18218.1</v>
      </c>
      <c r="E371" s="13">
        <v>18060.4</v>
      </c>
      <c r="F371" s="18" t="s">
        <v>394</v>
      </c>
      <c r="G371" s="15">
        <v>0.0041</v>
      </c>
      <c r="H371" s="14">
        <f t="shared" si="1"/>
        <v>0.004051307367</v>
      </c>
      <c r="I371" s="14">
        <f t="shared" si="2"/>
        <v>1.004051307</v>
      </c>
      <c r="J371" s="13"/>
      <c r="K371" s="14"/>
      <c r="L371" s="15"/>
      <c r="M371" s="19"/>
      <c r="N371" s="19"/>
    </row>
    <row r="372">
      <c r="A372" s="18">
        <v>45064.0</v>
      </c>
      <c r="B372" s="13">
        <v>18129.95</v>
      </c>
      <c r="C372" s="13">
        <v>18287.5</v>
      </c>
      <c r="D372" s="13">
        <v>18297.2</v>
      </c>
      <c r="E372" s="13">
        <v>18104.85</v>
      </c>
      <c r="F372" s="18" t="s">
        <v>395</v>
      </c>
      <c r="G372" s="15">
        <v>-0.0028</v>
      </c>
      <c r="H372" s="14">
        <f t="shared" si="1"/>
        <v>-0.002849010684</v>
      </c>
      <c r="I372" s="14">
        <f t="shared" si="2"/>
        <v>0.9971509893</v>
      </c>
      <c r="J372" s="13"/>
      <c r="K372" s="14"/>
      <c r="L372" s="15"/>
      <c r="M372" s="19"/>
      <c r="N372" s="19"/>
    </row>
    <row r="373">
      <c r="A373" s="18">
        <v>45063.0</v>
      </c>
      <c r="B373" s="13">
        <v>18181.75</v>
      </c>
      <c r="C373" s="13">
        <v>18300.45</v>
      </c>
      <c r="D373" s="13">
        <v>18309.0</v>
      </c>
      <c r="E373" s="13">
        <v>18115.35</v>
      </c>
      <c r="F373" s="18" t="s">
        <v>396</v>
      </c>
      <c r="G373" s="15">
        <v>-0.0057</v>
      </c>
      <c r="H373" s="14">
        <f t="shared" si="1"/>
        <v>-0.005728269488</v>
      </c>
      <c r="I373" s="14">
        <f t="shared" si="2"/>
        <v>0.9942717305</v>
      </c>
      <c r="J373" s="13"/>
      <c r="K373" s="14"/>
      <c r="L373" s="15"/>
      <c r="M373" s="19"/>
      <c r="N373" s="19"/>
    </row>
    <row r="374">
      <c r="A374" s="18">
        <v>45062.0</v>
      </c>
      <c r="B374" s="13">
        <v>18286.5</v>
      </c>
      <c r="C374" s="13">
        <v>18432.35</v>
      </c>
      <c r="D374" s="13">
        <v>18432.35</v>
      </c>
      <c r="E374" s="13">
        <v>18264.35</v>
      </c>
      <c r="F374" s="18" t="s">
        <v>397</v>
      </c>
      <c r="G374" s="15">
        <v>-0.0061</v>
      </c>
      <c r="H374" s="14">
        <f t="shared" si="1"/>
        <v>-0.006106359908</v>
      </c>
      <c r="I374" s="14">
        <f t="shared" si="2"/>
        <v>0.9938936401</v>
      </c>
      <c r="J374" s="13"/>
      <c r="K374" s="14"/>
      <c r="L374" s="15"/>
      <c r="M374" s="19"/>
      <c r="N374" s="19"/>
    </row>
    <row r="375">
      <c r="A375" s="18">
        <v>45061.0</v>
      </c>
      <c r="B375" s="13">
        <v>18398.85</v>
      </c>
      <c r="C375" s="13">
        <v>18339.3</v>
      </c>
      <c r="D375" s="13">
        <v>18458.9</v>
      </c>
      <c r="E375" s="13">
        <v>18287.9</v>
      </c>
      <c r="F375" s="18" t="s">
        <v>398</v>
      </c>
      <c r="G375" s="15">
        <v>0.0046</v>
      </c>
      <c r="H375" s="14">
        <f t="shared" si="1"/>
        <v>0.004589184703</v>
      </c>
      <c r="I375" s="14">
        <f t="shared" si="2"/>
        <v>1.004589185</v>
      </c>
      <c r="J375" s="13"/>
      <c r="K375" s="14"/>
      <c r="L375" s="15"/>
      <c r="M375" s="19"/>
      <c r="N375" s="19"/>
    </row>
    <row r="376">
      <c r="A376" s="18">
        <v>45058.0</v>
      </c>
      <c r="B376" s="13">
        <v>18314.8</v>
      </c>
      <c r="C376" s="13">
        <v>18273.75</v>
      </c>
      <c r="D376" s="13">
        <v>18342.75</v>
      </c>
      <c r="E376" s="13">
        <v>18194.55</v>
      </c>
      <c r="F376" s="18" t="s">
        <v>399</v>
      </c>
      <c r="G376" s="15">
        <v>0.001</v>
      </c>
      <c r="H376" s="14">
        <f t="shared" si="1"/>
        <v>0.0009728370771</v>
      </c>
      <c r="I376" s="14">
        <f t="shared" si="2"/>
        <v>1.000972837</v>
      </c>
      <c r="J376" s="13"/>
      <c r="K376" s="14"/>
      <c r="L376" s="15"/>
      <c r="M376" s="19"/>
      <c r="N376" s="19"/>
    </row>
    <row r="377">
      <c r="A377" s="18">
        <v>45057.0</v>
      </c>
      <c r="B377" s="13">
        <v>18297.0</v>
      </c>
      <c r="C377" s="13">
        <v>18357.8</v>
      </c>
      <c r="D377" s="13">
        <v>18389.7</v>
      </c>
      <c r="E377" s="13">
        <v>18270.4</v>
      </c>
      <c r="F377" s="18" t="s">
        <v>400</v>
      </c>
      <c r="G377" s="15">
        <v>-0.001</v>
      </c>
      <c r="H377" s="14">
        <f t="shared" si="1"/>
        <v>-0.0009882555924</v>
      </c>
      <c r="I377" s="14">
        <f t="shared" si="2"/>
        <v>0.9990117444</v>
      </c>
      <c r="J377" s="13"/>
      <c r="K377" s="14"/>
      <c r="L377" s="15"/>
      <c r="M377" s="19"/>
      <c r="N377" s="19"/>
    </row>
    <row r="378">
      <c r="A378" s="18">
        <v>45056.0</v>
      </c>
      <c r="B378" s="13">
        <v>18315.1</v>
      </c>
      <c r="C378" s="13">
        <v>18313.6</v>
      </c>
      <c r="D378" s="13">
        <v>18326.75</v>
      </c>
      <c r="E378" s="13">
        <v>18211.95</v>
      </c>
      <c r="F378" s="18" t="s">
        <v>401</v>
      </c>
      <c r="G378" s="15">
        <v>0.0027</v>
      </c>
      <c r="H378" s="14">
        <f t="shared" si="1"/>
        <v>0.002690799</v>
      </c>
      <c r="I378" s="14">
        <f t="shared" si="2"/>
        <v>1.002690799</v>
      </c>
      <c r="J378" s="13"/>
      <c r="K378" s="14"/>
      <c r="L378" s="15"/>
      <c r="M378" s="19"/>
      <c r="N378" s="19"/>
    </row>
    <row r="379">
      <c r="A379" s="18">
        <v>45055.0</v>
      </c>
      <c r="B379" s="13">
        <v>18265.95</v>
      </c>
      <c r="C379" s="13">
        <v>18303.4</v>
      </c>
      <c r="D379" s="13">
        <v>18344.2</v>
      </c>
      <c r="E379" s="13">
        <v>18229.65</v>
      </c>
      <c r="F379" s="18" t="s">
        <v>402</v>
      </c>
      <c r="G379" s="15">
        <v>1.0E-4</v>
      </c>
      <c r="H379" s="14">
        <f t="shared" si="1"/>
        <v>0.00008486454524</v>
      </c>
      <c r="I379" s="14">
        <f t="shared" si="2"/>
        <v>1.000084865</v>
      </c>
      <c r="J379" s="13"/>
      <c r="K379" s="14"/>
      <c r="L379" s="15"/>
      <c r="M379" s="19"/>
      <c r="N379" s="19"/>
    </row>
    <row r="380">
      <c r="A380" s="18">
        <v>45054.0</v>
      </c>
      <c r="B380" s="13">
        <v>18264.4</v>
      </c>
      <c r="C380" s="13">
        <v>18120.6</v>
      </c>
      <c r="D380" s="13">
        <v>18286.95</v>
      </c>
      <c r="E380" s="13">
        <v>18100.3</v>
      </c>
      <c r="F380" s="18" t="s">
        <v>403</v>
      </c>
      <c r="G380" s="15">
        <v>0.0108</v>
      </c>
      <c r="H380" s="14">
        <f t="shared" si="1"/>
        <v>0.0108141015</v>
      </c>
      <c r="I380" s="14">
        <f t="shared" si="2"/>
        <v>1.010814101</v>
      </c>
      <c r="J380" s="13"/>
      <c r="K380" s="14"/>
      <c r="L380" s="15"/>
      <c r="M380" s="19"/>
      <c r="N380" s="19"/>
    </row>
    <row r="381">
      <c r="A381" s="18">
        <v>45051.0</v>
      </c>
      <c r="B381" s="13">
        <v>18069.0</v>
      </c>
      <c r="C381" s="13">
        <v>18117.3</v>
      </c>
      <c r="D381" s="13">
        <v>18216.95</v>
      </c>
      <c r="E381" s="13">
        <v>18055.45</v>
      </c>
      <c r="F381" s="18" t="s">
        <v>404</v>
      </c>
      <c r="G381" s="15">
        <v>-0.0102</v>
      </c>
      <c r="H381" s="14">
        <f t="shared" si="1"/>
        <v>-0.01023236451</v>
      </c>
      <c r="I381" s="14">
        <f t="shared" si="2"/>
        <v>0.9897676355</v>
      </c>
      <c r="J381" s="13"/>
      <c r="K381" s="14"/>
      <c r="L381" s="15"/>
      <c r="M381" s="19"/>
      <c r="N381" s="19"/>
    </row>
    <row r="382">
      <c r="A382" s="18">
        <v>45050.0</v>
      </c>
      <c r="B382" s="13">
        <v>18255.8</v>
      </c>
      <c r="C382" s="13">
        <v>18081.0</v>
      </c>
      <c r="D382" s="13">
        <v>18267.45</v>
      </c>
      <c r="E382" s="13">
        <v>18066.7</v>
      </c>
      <c r="F382" s="18" t="s">
        <v>405</v>
      </c>
      <c r="G382" s="15">
        <v>0.0092</v>
      </c>
      <c r="H382" s="14">
        <f t="shared" si="1"/>
        <v>0.009173652628</v>
      </c>
      <c r="I382" s="14">
        <f t="shared" si="2"/>
        <v>1.009173653</v>
      </c>
      <c r="J382" s="13"/>
      <c r="K382" s="14"/>
      <c r="L382" s="15"/>
      <c r="M382" s="19"/>
      <c r="N382" s="19"/>
    </row>
    <row r="383">
      <c r="A383" s="18">
        <v>45049.0</v>
      </c>
      <c r="B383" s="13">
        <v>18089.85</v>
      </c>
      <c r="C383" s="13">
        <v>18113.8</v>
      </c>
      <c r="D383" s="13">
        <v>18116.35</v>
      </c>
      <c r="E383" s="13">
        <v>18042.4</v>
      </c>
      <c r="F383" s="18" t="s">
        <v>406</v>
      </c>
      <c r="G383" s="15">
        <v>-0.0032</v>
      </c>
      <c r="H383" s="14">
        <f t="shared" si="1"/>
        <v>-0.003184985384</v>
      </c>
      <c r="I383" s="14">
        <f t="shared" si="2"/>
        <v>0.9968150146</v>
      </c>
      <c r="J383" s="13"/>
      <c r="K383" s="14"/>
      <c r="L383" s="15"/>
      <c r="M383" s="19"/>
      <c r="N383" s="19"/>
    </row>
    <row r="384">
      <c r="A384" s="18">
        <v>45048.0</v>
      </c>
      <c r="B384" s="13">
        <v>18147.65</v>
      </c>
      <c r="C384" s="13">
        <v>18124.8</v>
      </c>
      <c r="D384" s="13">
        <v>18180.25</v>
      </c>
      <c r="E384" s="13">
        <v>18101.75</v>
      </c>
      <c r="F384" s="18" t="s">
        <v>407</v>
      </c>
      <c r="G384" s="15">
        <v>0.0046</v>
      </c>
      <c r="H384" s="14">
        <f t="shared" si="1"/>
        <v>0.004575145309</v>
      </c>
      <c r="I384" s="14">
        <f t="shared" si="2"/>
        <v>1.004575145</v>
      </c>
      <c r="J384" s="13"/>
      <c r="K384" s="14"/>
      <c r="L384" s="15"/>
      <c r="M384" s="19"/>
      <c r="N384" s="19"/>
    </row>
    <row r="385">
      <c r="A385" s="18">
        <v>45044.0</v>
      </c>
      <c r="B385" s="13">
        <v>18065.0</v>
      </c>
      <c r="C385" s="13">
        <v>17950.4</v>
      </c>
      <c r="D385" s="13">
        <v>18089.15</v>
      </c>
      <c r="E385" s="13">
        <v>17885.3</v>
      </c>
      <c r="F385" s="18" t="s">
        <v>408</v>
      </c>
      <c r="G385" s="15">
        <v>0.0084</v>
      </c>
      <c r="H385" s="14">
        <f t="shared" si="1"/>
        <v>0.008370057577</v>
      </c>
      <c r="I385" s="14">
        <f t="shared" si="2"/>
        <v>1.008370058</v>
      </c>
      <c r="J385" s="13"/>
      <c r="K385" s="14"/>
      <c r="L385" s="15"/>
      <c r="M385" s="19"/>
      <c r="N385" s="19"/>
    </row>
    <row r="386">
      <c r="A386" s="18">
        <v>45043.0</v>
      </c>
      <c r="B386" s="13">
        <v>17915.05</v>
      </c>
      <c r="C386" s="13">
        <v>17813.1</v>
      </c>
      <c r="D386" s="13">
        <v>17931.6</v>
      </c>
      <c r="E386" s="13">
        <v>17797.9</v>
      </c>
      <c r="F386" s="18" t="s">
        <v>409</v>
      </c>
      <c r="G386" s="15">
        <v>0.0057</v>
      </c>
      <c r="H386" s="14">
        <f t="shared" si="1"/>
        <v>0.0056950869</v>
      </c>
      <c r="I386" s="14">
        <f t="shared" si="2"/>
        <v>1.005695087</v>
      </c>
      <c r="J386" s="13"/>
      <c r="K386" s="14"/>
      <c r="L386" s="15"/>
      <c r="M386" s="19"/>
      <c r="N386" s="19"/>
    </row>
    <row r="387">
      <c r="A387" s="18">
        <v>45042.0</v>
      </c>
      <c r="B387" s="13">
        <v>17813.6</v>
      </c>
      <c r="C387" s="13">
        <v>17767.3</v>
      </c>
      <c r="D387" s="13">
        <v>17827.75</v>
      </c>
      <c r="E387" s="13">
        <v>17711.2</v>
      </c>
      <c r="F387" s="18" t="s">
        <v>410</v>
      </c>
      <c r="G387" s="15">
        <v>0.0025</v>
      </c>
      <c r="H387" s="14">
        <f t="shared" si="1"/>
        <v>0.002495884745</v>
      </c>
      <c r="I387" s="14">
        <f t="shared" si="2"/>
        <v>1.002495885</v>
      </c>
      <c r="J387" s="13"/>
      <c r="K387" s="14"/>
      <c r="L387" s="15"/>
      <c r="M387" s="19"/>
      <c r="N387" s="19"/>
    </row>
    <row r="388">
      <c r="A388" s="18">
        <v>45041.0</v>
      </c>
      <c r="B388" s="13">
        <v>17769.25</v>
      </c>
      <c r="C388" s="13">
        <v>17761.55</v>
      </c>
      <c r="D388" s="13">
        <v>17807.45</v>
      </c>
      <c r="E388" s="13">
        <v>17716.85</v>
      </c>
      <c r="F388" s="18" t="s">
        <v>411</v>
      </c>
      <c r="G388" s="15">
        <v>0.0015</v>
      </c>
      <c r="H388" s="14">
        <f t="shared" si="1"/>
        <v>0.001456879741</v>
      </c>
      <c r="I388" s="14">
        <f t="shared" si="2"/>
        <v>1.00145688</v>
      </c>
      <c r="J388" s="13"/>
      <c r="K388" s="14"/>
      <c r="L388" s="15"/>
      <c r="M388" s="19"/>
      <c r="N388" s="19"/>
    </row>
    <row r="389">
      <c r="A389" s="18">
        <v>45040.0</v>
      </c>
      <c r="B389" s="13">
        <v>17743.4</v>
      </c>
      <c r="C389" s="13">
        <v>17707.55</v>
      </c>
      <c r="D389" s="13">
        <v>17754.5</v>
      </c>
      <c r="E389" s="13">
        <v>17612.5</v>
      </c>
      <c r="F389" s="18" t="s">
        <v>412</v>
      </c>
      <c r="G389" s="15">
        <v>0.0068</v>
      </c>
      <c r="H389" s="14">
        <f t="shared" si="1"/>
        <v>0.006771996221</v>
      </c>
      <c r="I389" s="14">
        <f t="shared" si="2"/>
        <v>1.006771996</v>
      </c>
      <c r="J389" s="13"/>
      <c r="K389" s="14"/>
      <c r="L389" s="15"/>
      <c r="M389" s="19"/>
      <c r="N389" s="19"/>
    </row>
    <row r="390">
      <c r="A390" s="18">
        <v>45037.0</v>
      </c>
      <c r="B390" s="13">
        <v>17624.05</v>
      </c>
      <c r="C390" s="13">
        <v>17639.75</v>
      </c>
      <c r="D390" s="13">
        <v>17663.2</v>
      </c>
      <c r="E390" s="13">
        <v>17553.95</v>
      </c>
      <c r="F390" s="18" t="s">
        <v>413</v>
      </c>
      <c r="G390" s="15">
        <v>0.0</v>
      </c>
      <c r="H390" s="14">
        <f t="shared" si="1"/>
        <v>-0.0000226957437</v>
      </c>
      <c r="I390" s="14">
        <f t="shared" si="2"/>
        <v>0.9999773043</v>
      </c>
      <c r="J390" s="13"/>
      <c r="K390" s="14"/>
      <c r="L390" s="15"/>
      <c r="M390" s="19"/>
      <c r="N390" s="19"/>
    </row>
    <row r="391">
      <c r="A391" s="18">
        <v>45036.0</v>
      </c>
      <c r="B391" s="13">
        <v>17624.45</v>
      </c>
      <c r="C391" s="13">
        <v>17638.6</v>
      </c>
      <c r="D391" s="13">
        <v>17684.45</v>
      </c>
      <c r="E391" s="13">
        <v>17584.35</v>
      </c>
      <c r="F391" s="18" t="s">
        <v>414</v>
      </c>
      <c r="G391" s="15">
        <v>3.0E-4</v>
      </c>
      <c r="H391" s="14">
        <f t="shared" si="1"/>
        <v>0.0003235189784</v>
      </c>
      <c r="I391" s="14">
        <f t="shared" si="2"/>
        <v>1.000323519</v>
      </c>
      <c r="J391" s="13"/>
      <c r="K391" s="14"/>
      <c r="L391" s="15"/>
      <c r="M391" s="19"/>
      <c r="N391" s="19"/>
    </row>
    <row r="392">
      <c r="A392" s="18">
        <v>45035.0</v>
      </c>
      <c r="B392" s="13">
        <v>17618.75</v>
      </c>
      <c r="C392" s="13">
        <v>17653.35</v>
      </c>
      <c r="D392" s="13">
        <v>17666.15</v>
      </c>
      <c r="E392" s="13">
        <v>17579.85</v>
      </c>
      <c r="F392" s="18" t="s">
        <v>415</v>
      </c>
      <c r="G392" s="15">
        <v>-0.0023</v>
      </c>
      <c r="H392" s="14">
        <f t="shared" si="1"/>
        <v>-0.002344260949</v>
      </c>
      <c r="I392" s="14">
        <f t="shared" si="2"/>
        <v>0.9976557391</v>
      </c>
      <c r="J392" s="13"/>
      <c r="K392" s="14"/>
      <c r="L392" s="15"/>
      <c r="M392" s="19"/>
      <c r="N392" s="19"/>
    </row>
    <row r="393">
      <c r="A393" s="18">
        <v>45034.0</v>
      </c>
      <c r="B393" s="13">
        <v>17660.15</v>
      </c>
      <c r="C393" s="13">
        <v>17766.6</v>
      </c>
      <c r="D393" s="13">
        <v>17766.6</v>
      </c>
      <c r="E393" s="13">
        <v>17610.2</v>
      </c>
      <c r="F393" s="18" t="s">
        <v>416</v>
      </c>
      <c r="G393" s="15">
        <v>-0.0026</v>
      </c>
      <c r="H393" s="14">
        <f t="shared" si="1"/>
        <v>-0.002637397391</v>
      </c>
      <c r="I393" s="14">
        <f t="shared" si="2"/>
        <v>0.9973626026</v>
      </c>
      <c r="J393" s="13"/>
      <c r="K393" s="14"/>
      <c r="L393" s="15"/>
      <c r="M393" s="19"/>
      <c r="N393" s="19"/>
    </row>
    <row r="394">
      <c r="A394" s="18">
        <v>45033.0</v>
      </c>
      <c r="B394" s="13">
        <v>17706.85</v>
      </c>
      <c r="C394" s="13">
        <v>17863.0</v>
      </c>
      <c r="D394" s="13">
        <v>17863.0</v>
      </c>
      <c r="E394" s="13">
        <v>17574.05</v>
      </c>
      <c r="F394" s="18" t="s">
        <v>417</v>
      </c>
      <c r="G394" s="15">
        <v>-0.0068</v>
      </c>
      <c r="H394" s="14">
        <f t="shared" si="1"/>
        <v>-0.00679549024</v>
      </c>
      <c r="I394" s="14">
        <f t="shared" si="2"/>
        <v>0.9932045098</v>
      </c>
      <c r="J394" s="13"/>
      <c r="K394" s="14"/>
      <c r="L394" s="15"/>
      <c r="M394" s="19"/>
      <c r="N394" s="19"/>
    </row>
    <row r="395">
      <c r="A395" s="18">
        <v>45029.0</v>
      </c>
      <c r="B395" s="13">
        <v>17828.0</v>
      </c>
      <c r="C395" s="13">
        <v>17807.3</v>
      </c>
      <c r="D395" s="13">
        <v>17842.15</v>
      </c>
      <c r="E395" s="13">
        <v>17729.65</v>
      </c>
      <c r="F395" s="18" t="s">
        <v>418</v>
      </c>
      <c r="G395" s="15">
        <v>9.0E-4</v>
      </c>
      <c r="H395" s="14">
        <f t="shared" si="1"/>
        <v>0.0008757943904</v>
      </c>
      <c r="I395" s="14">
        <f t="shared" si="2"/>
        <v>1.000875794</v>
      </c>
      <c r="J395" s="13"/>
      <c r="K395" s="14"/>
      <c r="L395" s="15"/>
      <c r="M395" s="19"/>
      <c r="N395" s="19"/>
    </row>
    <row r="396">
      <c r="A396" s="18">
        <v>45028.0</v>
      </c>
      <c r="B396" s="13">
        <v>17812.4</v>
      </c>
      <c r="C396" s="13">
        <v>17759.55</v>
      </c>
      <c r="D396" s="13">
        <v>17825.75</v>
      </c>
      <c r="E396" s="13">
        <v>17717.25</v>
      </c>
      <c r="F396" s="18" t="s">
        <v>419</v>
      </c>
      <c r="G396" s="15">
        <v>0.0051</v>
      </c>
      <c r="H396" s="14">
        <f t="shared" si="1"/>
        <v>0.005083990227</v>
      </c>
      <c r="I396" s="14">
        <f t="shared" si="2"/>
        <v>1.00508399</v>
      </c>
      <c r="J396" s="13"/>
      <c r="K396" s="14"/>
      <c r="L396" s="15"/>
      <c r="M396" s="19"/>
      <c r="N396" s="19"/>
    </row>
    <row r="397">
      <c r="A397" s="18">
        <v>45027.0</v>
      </c>
      <c r="B397" s="13">
        <v>17722.3</v>
      </c>
      <c r="C397" s="13">
        <v>17704.8</v>
      </c>
      <c r="D397" s="13">
        <v>17748.75</v>
      </c>
      <c r="E397" s="13">
        <v>17655.15</v>
      </c>
      <c r="F397" s="18" t="s">
        <v>420</v>
      </c>
      <c r="G397" s="15">
        <v>0.0056</v>
      </c>
      <c r="H397" s="14">
        <f t="shared" si="1"/>
        <v>0.005574768569</v>
      </c>
      <c r="I397" s="14">
        <f t="shared" si="2"/>
        <v>1.005574769</v>
      </c>
      <c r="J397" s="13"/>
      <c r="K397" s="14"/>
      <c r="L397" s="15"/>
      <c r="M397" s="19"/>
      <c r="N397" s="19"/>
    </row>
    <row r="398">
      <c r="A398" s="18">
        <v>45026.0</v>
      </c>
      <c r="B398" s="13">
        <v>17624.05</v>
      </c>
      <c r="C398" s="13">
        <v>17634.9</v>
      </c>
      <c r="D398" s="13">
        <v>17694.1</v>
      </c>
      <c r="E398" s="13">
        <v>17597.95</v>
      </c>
      <c r="F398" s="18" t="s">
        <v>421</v>
      </c>
      <c r="G398" s="15">
        <v>0.0014</v>
      </c>
      <c r="H398" s="14">
        <f t="shared" si="1"/>
        <v>0.001414841058</v>
      </c>
      <c r="I398" s="14">
        <f t="shared" si="2"/>
        <v>1.001414841</v>
      </c>
      <c r="J398" s="13"/>
      <c r="K398" s="14"/>
      <c r="L398" s="15"/>
      <c r="M398" s="19"/>
      <c r="N398" s="19"/>
    </row>
    <row r="399">
      <c r="A399" s="18">
        <v>45022.0</v>
      </c>
      <c r="B399" s="13">
        <v>17599.15</v>
      </c>
      <c r="C399" s="13">
        <v>17533.85</v>
      </c>
      <c r="D399" s="13">
        <v>17638.7</v>
      </c>
      <c r="E399" s="13">
        <v>17502.85</v>
      </c>
      <c r="F399" s="18" t="s">
        <v>422</v>
      </c>
      <c r="G399" s="15">
        <v>0.0024</v>
      </c>
      <c r="H399" s="14">
        <f t="shared" si="1"/>
        <v>0.002397897141</v>
      </c>
      <c r="I399" s="14">
        <f t="shared" si="2"/>
        <v>1.002397897</v>
      </c>
      <c r="J399" s="13"/>
      <c r="K399" s="14"/>
      <c r="L399" s="15"/>
      <c r="M399" s="19"/>
      <c r="N399" s="19"/>
    </row>
    <row r="400">
      <c r="A400" s="18">
        <v>45021.0</v>
      </c>
      <c r="B400" s="13">
        <v>17557.05</v>
      </c>
      <c r="C400" s="13">
        <v>17422.3</v>
      </c>
      <c r="D400" s="13">
        <v>17570.55</v>
      </c>
      <c r="E400" s="13">
        <v>17402.7</v>
      </c>
      <c r="F400" s="18" t="s">
        <v>423</v>
      </c>
      <c r="G400" s="15">
        <v>0.0091</v>
      </c>
      <c r="H400" s="14">
        <f t="shared" si="1"/>
        <v>0.009138955228</v>
      </c>
      <c r="I400" s="14">
        <f t="shared" si="2"/>
        <v>1.009138955</v>
      </c>
      <c r="J400" s="13"/>
      <c r="K400" s="14"/>
      <c r="L400" s="15"/>
      <c r="M400" s="19"/>
      <c r="N400" s="19"/>
    </row>
    <row r="401">
      <c r="A401" s="18">
        <v>45019.0</v>
      </c>
      <c r="B401" s="13">
        <v>17398.05</v>
      </c>
      <c r="C401" s="13">
        <v>17427.95</v>
      </c>
      <c r="D401" s="13">
        <v>17428.05</v>
      </c>
      <c r="E401" s="13">
        <v>17312.75</v>
      </c>
      <c r="F401" s="18" t="s">
        <v>424</v>
      </c>
      <c r="G401" s="15">
        <v>0.0022</v>
      </c>
      <c r="H401" s="14">
        <f t="shared" si="1"/>
        <v>0.00220625297</v>
      </c>
      <c r="I401" s="14">
        <f t="shared" si="2"/>
        <v>1.002206253</v>
      </c>
      <c r="J401" s="13"/>
      <c r="K401" s="14"/>
      <c r="L401" s="15"/>
      <c r="M401" s="19"/>
      <c r="N401" s="19"/>
    </row>
    <row r="402">
      <c r="A402" s="18">
        <v>45016.0</v>
      </c>
      <c r="B402" s="13">
        <v>17359.75</v>
      </c>
      <c r="C402" s="13">
        <v>17210.35</v>
      </c>
      <c r="D402" s="13">
        <v>17381.6</v>
      </c>
      <c r="E402" s="13">
        <v>17204.65</v>
      </c>
      <c r="F402" s="18" t="s">
        <v>425</v>
      </c>
      <c r="G402" s="15">
        <v>0.0163</v>
      </c>
      <c r="H402" s="14">
        <f t="shared" si="1"/>
        <v>0.01633715246</v>
      </c>
      <c r="I402" s="14">
        <f t="shared" si="2"/>
        <v>1.016337152</v>
      </c>
      <c r="J402" s="13"/>
      <c r="K402" s="14"/>
      <c r="L402" s="15"/>
      <c r="M402" s="19"/>
      <c r="N402" s="19"/>
    </row>
    <row r="403">
      <c r="A403" s="18">
        <v>45014.0</v>
      </c>
      <c r="B403" s="13">
        <v>17080.7</v>
      </c>
      <c r="C403" s="13">
        <v>16977.3</v>
      </c>
      <c r="D403" s="13">
        <v>17126.15</v>
      </c>
      <c r="E403" s="13">
        <v>16940.6</v>
      </c>
      <c r="F403" s="18" t="s">
        <v>426</v>
      </c>
      <c r="G403" s="15">
        <v>0.0076</v>
      </c>
      <c r="H403" s="14">
        <f t="shared" si="1"/>
        <v>0.007609856239</v>
      </c>
      <c r="I403" s="14">
        <f t="shared" si="2"/>
        <v>1.007609856</v>
      </c>
      <c r="J403" s="13"/>
      <c r="K403" s="14"/>
      <c r="L403" s="15"/>
      <c r="M403" s="19"/>
      <c r="N403" s="19"/>
    </row>
    <row r="404">
      <c r="A404" s="18">
        <v>45013.0</v>
      </c>
      <c r="B404" s="13">
        <v>16951.7</v>
      </c>
      <c r="C404" s="13">
        <v>17031.75</v>
      </c>
      <c r="D404" s="13">
        <v>17061.75</v>
      </c>
      <c r="E404" s="13">
        <v>16913.75</v>
      </c>
      <c r="F404" s="18" t="s">
        <v>427</v>
      </c>
      <c r="G404" s="15">
        <v>-0.002</v>
      </c>
      <c r="H404" s="14">
        <f t="shared" si="1"/>
        <v>-0.002001683769</v>
      </c>
      <c r="I404" s="14">
        <f t="shared" si="2"/>
        <v>0.9979983162</v>
      </c>
      <c r="J404" s="13"/>
      <c r="K404" s="14"/>
      <c r="L404" s="15"/>
      <c r="M404" s="19"/>
      <c r="N404" s="19"/>
    </row>
    <row r="405">
      <c r="A405" s="18">
        <v>45012.0</v>
      </c>
      <c r="B405" s="13">
        <v>16985.7</v>
      </c>
      <c r="C405" s="13">
        <v>16984.3</v>
      </c>
      <c r="D405" s="13">
        <v>17091.0</v>
      </c>
      <c r="E405" s="13">
        <v>16918.55</v>
      </c>
      <c r="F405" s="18" t="s">
        <v>428</v>
      </c>
      <c r="G405" s="15">
        <v>0.0024</v>
      </c>
      <c r="H405" s="14">
        <f t="shared" si="1"/>
        <v>0.002398930661</v>
      </c>
      <c r="I405" s="14">
        <f t="shared" si="2"/>
        <v>1.002398931</v>
      </c>
      <c r="J405" s="13"/>
      <c r="K405" s="14"/>
      <c r="L405" s="15"/>
      <c r="M405" s="19"/>
      <c r="N405" s="19"/>
    </row>
    <row r="406">
      <c r="A406" s="18">
        <v>45009.0</v>
      </c>
      <c r="B406" s="13">
        <v>16945.05</v>
      </c>
      <c r="C406" s="13">
        <v>17076.2</v>
      </c>
      <c r="D406" s="13">
        <v>17109.45</v>
      </c>
      <c r="E406" s="13">
        <v>16917.35</v>
      </c>
      <c r="F406" s="18" t="s">
        <v>429</v>
      </c>
      <c r="G406" s="15">
        <v>-0.0077</v>
      </c>
      <c r="H406" s="14">
        <f t="shared" si="1"/>
        <v>-0.00772095638</v>
      </c>
      <c r="I406" s="14">
        <f t="shared" si="2"/>
        <v>0.9922790436</v>
      </c>
      <c r="J406" s="13"/>
      <c r="K406" s="14"/>
      <c r="L406" s="15"/>
      <c r="M406" s="19"/>
      <c r="N406" s="19"/>
    </row>
    <row r="407">
      <c r="A407" s="18">
        <v>45008.0</v>
      </c>
      <c r="B407" s="13">
        <v>17076.9</v>
      </c>
      <c r="C407" s="13">
        <v>17097.4</v>
      </c>
      <c r="D407" s="13">
        <v>17205.4</v>
      </c>
      <c r="E407" s="13">
        <v>17045.3</v>
      </c>
      <c r="F407" s="18" t="s">
        <v>430</v>
      </c>
      <c r="G407" s="15">
        <v>-0.0044</v>
      </c>
      <c r="H407" s="14">
        <f t="shared" si="1"/>
        <v>-0.004372693404</v>
      </c>
      <c r="I407" s="14">
        <f t="shared" si="2"/>
        <v>0.9956273066</v>
      </c>
      <c r="J407" s="13"/>
      <c r="K407" s="14"/>
      <c r="L407" s="15"/>
      <c r="M407" s="19"/>
      <c r="N407" s="19"/>
    </row>
    <row r="408">
      <c r="A408" s="18">
        <v>45007.0</v>
      </c>
      <c r="B408" s="13">
        <v>17151.9</v>
      </c>
      <c r="C408" s="13">
        <v>17177.45</v>
      </c>
      <c r="D408" s="13">
        <v>17207.25</v>
      </c>
      <c r="E408" s="13">
        <v>17107.85</v>
      </c>
      <c r="F408" s="18"/>
      <c r="G408" s="15">
        <v>0.0026</v>
      </c>
      <c r="H408" s="14">
        <f t="shared" si="1"/>
        <v>0.002595352915</v>
      </c>
      <c r="I408" s="14">
        <f t="shared" si="2"/>
        <v>1.002595353</v>
      </c>
      <c r="J408" s="13"/>
      <c r="K408" s="14"/>
      <c r="L408" s="15"/>
      <c r="M408" s="19"/>
      <c r="N408" s="19"/>
    </row>
    <row r="409">
      <c r="A409" s="18">
        <v>45006.0</v>
      </c>
      <c r="B409" s="13">
        <v>17107.5</v>
      </c>
      <c r="C409" s="13">
        <v>17060.4</v>
      </c>
      <c r="D409" s="13">
        <v>17127.7</v>
      </c>
      <c r="E409" s="13">
        <v>17016.0</v>
      </c>
      <c r="F409" s="18" t="s">
        <v>431</v>
      </c>
      <c r="G409" s="15">
        <v>0.007</v>
      </c>
      <c r="H409" s="14">
        <f t="shared" si="1"/>
        <v>0.007010666102</v>
      </c>
      <c r="I409" s="14">
        <f t="shared" si="2"/>
        <v>1.007010666</v>
      </c>
      <c r="J409" s="13"/>
      <c r="K409" s="14"/>
      <c r="L409" s="15"/>
      <c r="M409" s="19"/>
      <c r="N409" s="19"/>
    </row>
    <row r="410">
      <c r="A410" s="18">
        <v>45005.0</v>
      </c>
      <c r="B410" s="13">
        <v>16988.4</v>
      </c>
      <c r="C410" s="13">
        <v>17066.6</v>
      </c>
      <c r="D410" s="13">
        <v>17066.6</v>
      </c>
      <c r="E410" s="13">
        <v>16828.35</v>
      </c>
      <c r="F410" s="18" t="s">
        <v>432</v>
      </c>
      <c r="G410" s="15">
        <v>-0.0065</v>
      </c>
      <c r="H410" s="14">
        <f t="shared" si="1"/>
        <v>-0.006529220675</v>
      </c>
      <c r="I410" s="14">
        <f t="shared" si="2"/>
        <v>0.9934707793</v>
      </c>
      <c r="J410" s="13"/>
      <c r="K410" s="14"/>
      <c r="L410" s="15"/>
      <c r="M410" s="19"/>
      <c r="N410" s="19"/>
    </row>
    <row r="411">
      <c r="A411" s="18">
        <v>45002.0</v>
      </c>
      <c r="B411" s="13">
        <v>17100.05</v>
      </c>
      <c r="C411" s="13">
        <v>17111.8</v>
      </c>
      <c r="D411" s="13">
        <v>17145.8</v>
      </c>
      <c r="E411" s="13">
        <v>16958.15</v>
      </c>
      <c r="F411" s="18" t="s">
        <v>433</v>
      </c>
      <c r="G411" s="15">
        <v>0.0067</v>
      </c>
      <c r="H411" s="14">
        <f t="shared" si="1"/>
        <v>0.006738060475</v>
      </c>
      <c r="I411" s="14">
        <f t="shared" si="2"/>
        <v>1.00673806</v>
      </c>
      <c r="J411" s="13"/>
      <c r="K411" s="14"/>
      <c r="L411" s="15"/>
      <c r="M411" s="19"/>
      <c r="N411" s="19"/>
    </row>
    <row r="412">
      <c r="A412" s="18">
        <v>45001.0</v>
      </c>
      <c r="B412" s="13">
        <v>16985.6</v>
      </c>
      <c r="C412" s="13">
        <v>16994.65</v>
      </c>
      <c r="D412" s="13">
        <v>17062.45</v>
      </c>
      <c r="E412" s="13">
        <v>16850.15</v>
      </c>
      <c r="F412" s="18" t="s">
        <v>434</v>
      </c>
      <c r="G412" s="15">
        <v>8.0E-4</v>
      </c>
      <c r="H412" s="14">
        <f t="shared" si="1"/>
        <v>0.0007924747307</v>
      </c>
      <c r="I412" s="14">
        <f t="shared" si="2"/>
        <v>1.000792475</v>
      </c>
      <c r="J412" s="13"/>
      <c r="K412" s="14"/>
      <c r="L412" s="15"/>
      <c r="M412" s="19"/>
      <c r="N412" s="19"/>
    </row>
    <row r="413">
      <c r="A413" s="18">
        <v>45000.0</v>
      </c>
      <c r="B413" s="13">
        <v>16972.15</v>
      </c>
      <c r="C413" s="13">
        <v>17166.45</v>
      </c>
      <c r="D413" s="13">
        <v>17211.35</v>
      </c>
      <c r="E413" s="13">
        <v>16938.9</v>
      </c>
      <c r="F413" s="18" t="s">
        <v>435</v>
      </c>
      <c r="G413" s="15">
        <v>-0.0042</v>
      </c>
      <c r="H413" s="14">
        <f t="shared" si="1"/>
        <v>-0.00417466101</v>
      </c>
      <c r="I413" s="14">
        <f t="shared" si="2"/>
        <v>0.995825339</v>
      </c>
      <c r="J413" s="13"/>
      <c r="K413" s="14"/>
      <c r="L413" s="15"/>
      <c r="M413" s="19"/>
      <c r="N413" s="19"/>
    </row>
    <row r="414">
      <c r="A414" s="18">
        <v>44999.0</v>
      </c>
      <c r="B414" s="13">
        <v>17043.3</v>
      </c>
      <c r="C414" s="13">
        <v>17160.55</v>
      </c>
      <c r="D414" s="13">
        <v>17224.65</v>
      </c>
      <c r="E414" s="13">
        <v>16987.1</v>
      </c>
      <c r="F414" s="18" t="s">
        <v>436</v>
      </c>
      <c r="G414" s="15">
        <v>-0.0065</v>
      </c>
      <c r="H414" s="14">
        <f t="shared" si="1"/>
        <v>-0.006470680821</v>
      </c>
      <c r="I414" s="14">
        <f t="shared" si="2"/>
        <v>0.9935293192</v>
      </c>
      <c r="J414" s="13"/>
      <c r="K414" s="14"/>
      <c r="L414" s="15"/>
      <c r="M414" s="19"/>
      <c r="N414" s="19"/>
    </row>
    <row r="415">
      <c r="A415" s="18">
        <v>44998.0</v>
      </c>
      <c r="B415" s="13">
        <v>17154.3</v>
      </c>
      <c r="C415" s="13">
        <v>17421.9</v>
      </c>
      <c r="D415" s="13">
        <v>17529.9</v>
      </c>
      <c r="E415" s="13">
        <v>17113.45</v>
      </c>
      <c r="F415" s="18" t="s">
        <v>437</v>
      </c>
      <c r="G415" s="15">
        <v>-0.0149</v>
      </c>
      <c r="H415" s="14">
        <f t="shared" si="1"/>
        <v>-0.0148510587</v>
      </c>
      <c r="I415" s="14">
        <f t="shared" si="2"/>
        <v>0.9851489413</v>
      </c>
      <c r="J415" s="13"/>
      <c r="K415" s="14"/>
      <c r="L415" s="15"/>
      <c r="M415" s="19"/>
      <c r="N415" s="19"/>
    </row>
    <row r="416">
      <c r="A416" s="18">
        <v>44995.0</v>
      </c>
      <c r="B416" s="13">
        <v>17412.9</v>
      </c>
      <c r="C416" s="13">
        <v>17443.8</v>
      </c>
      <c r="D416" s="13">
        <v>17451.5</v>
      </c>
      <c r="E416" s="13">
        <v>17324.35</v>
      </c>
      <c r="F416" s="18" t="s">
        <v>438</v>
      </c>
      <c r="G416" s="15">
        <v>-0.01</v>
      </c>
      <c r="H416" s="14">
        <f t="shared" si="1"/>
        <v>-0.01004570883</v>
      </c>
      <c r="I416" s="14">
        <f t="shared" si="2"/>
        <v>0.9899542912</v>
      </c>
      <c r="J416" s="13"/>
      <c r="K416" s="14"/>
      <c r="L416" s="15"/>
      <c r="M416" s="19"/>
      <c r="N416" s="19"/>
    </row>
    <row r="417">
      <c r="A417" s="18">
        <v>44994.0</v>
      </c>
      <c r="B417" s="13">
        <v>17589.6</v>
      </c>
      <c r="C417" s="13">
        <v>17772.05</v>
      </c>
      <c r="D417" s="13">
        <v>17772.35</v>
      </c>
      <c r="E417" s="13">
        <v>17573.6</v>
      </c>
      <c r="F417" s="18" t="s">
        <v>439</v>
      </c>
      <c r="G417" s="15">
        <v>-0.0093</v>
      </c>
      <c r="H417" s="14">
        <f t="shared" si="1"/>
        <v>-0.009282206101</v>
      </c>
      <c r="I417" s="14">
        <f t="shared" si="2"/>
        <v>0.9907177939</v>
      </c>
      <c r="J417" s="13"/>
      <c r="K417" s="14"/>
      <c r="L417" s="15"/>
      <c r="M417" s="19"/>
      <c r="N417" s="19"/>
    </row>
    <row r="418">
      <c r="A418" s="18">
        <v>44993.0</v>
      </c>
      <c r="B418" s="13">
        <v>17754.4</v>
      </c>
      <c r="C418" s="13">
        <v>17665.75</v>
      </c>
      <c r="D418" s="13">
        <v>17766.5</v>
      </c>
      <c r="E418" s="13">
        <v>17602.25</v>
      </c>
      <c r="F418" s="18" t="s">
        <v>440</v>
      </c>
      <c r="G418" s="15">
        <v>0.0024</v>
      </c>
      <c r="H418" s="14">
        <f t="shared" si="1"/>
        <v>0.002424984967</v>
      </c>
      <c r="I418" s="14">
        <f t="shared" si="2"/>
        <v>1.002424985</v>
      </c>
      <c r="J418" s="13"/>
      <c r="K418" s="14"/>
      <c r="L418" s="15"/>
      <c r="M418" s="19"/>
      <c r="N418" s="19"/>
    </row>
    <row r="419">
      <c r="A419" s="18">
        <v>44991.0</v>
      </c>
      <c r="B419" s="13">
        <v>17711.45</v>
      </c>
      <c r="C419" s="13">
        <v>17680.35</v>
      </c>
      <c r="D419" s="13">
        <v>17799.95</v>
      </c>
      <c r="E419" s="13">
        <v>17671.95</v>
      </c>
      <c r="F419" s="18" t="s">
        <v>441</v>
      </c>
      <c r="G419" s="15">
        <v>0.0067</v>
      </c>
      <c r="H419" s="14">
        <f t="shared" si="1"/>
        <v>0.006655545672</v>
      </c>
      <c r="I419" s="14">
        <f t="shared" si="2"/>
        <v>1.006655546</v>
      </c>
      <c r="J419" s="13"/>
      <c r="K419" s="14"/>
      <c r="L419" s="15"/>
      <c r="M419" s="19"/>
      <c r="N419" s="19"/>
    </row>
    <row r="420">
      <c r="A420" s="18">
        <v>44988.0</v>
      </c>
      <c r="B420" s="13">
        <v>17594.35</v>
      </c>
      <c r="C420" s="13">
        <v>17451.25</v>
      </c>
      <c r="D420" s="13">
        <v>17644.75</v>
      </c>
      <c r="E420" s="13">
        <v>17427.7</v>
      </c>
      <c r="F420" s="18" t="s">
        <v>442</v>
      </c>
      <c r="G420" s="15">
        <v>0.0157</v>
      </c>
      <c r="H420" s="14">
        <f t="shared" si="1"/>
        <v>0.01572864409</v>
      </c>
      <c r="I420" s="14">
        <f t="shared" si="2"/>
        <v>1.015728644</v>
      </c>
      <c r="J420" s="13"/>
      <c r="K420" s="14"/>
      <c r="L420" s="15"/>
      <c r="M420" s="19"/>
      <c r="N420" s="19"/>
    </row>
    <row r="421">
      <c r="A421" s="18">
        <v>44987.0</v>
      </c>
      <c r="B421" s="13">
        <v>17321.9</v>
      </c>
      <c r="C421" s="13">
        <v>17421.5</v>
      </c>
      <c r="D421" s="13">
        <v>17445.8</v>
      </c>
      <c r="E421" s="13">
        <v>17306.0</v>
      </c>
      <c r="F421" s="18" t="s">
        <v>443</v>
      </c>
      <c r="G421" s="15">
        <v>-0.0074</v>
      </c>
      <c r="H421" s="14">
        <f t="shared" si="1"/>
        <v>-0.007392168885</v>
      </c>
      <c r="I421" s="14">
        <f t="shared" si="2"/>
        <v>0.9926078311</v>
      </c>
      <c r="J421" s="13"/>
      <c r="K421" s="14"/>
      <c r="L421" s="15"/>
      <c r="M421" s="19"/>
      <c r="N421" s="19"/>
    </row>
    <row r="422">
      <c r="A422" s="18">
        <v>44986.0</v>
      </c>
      <c r="B422" s="13">
        <v>17450.9</v>
      </c>
      <c r="C422" s="13">
        <v>17360.1</v>
      </c>
      <c r="D422" s="13">
        <v>17467.75</v>
      </c>
      <c r="E422" s="13">
        <v>17345.25</v>
      </c>
      <c r="F422" s="18" t="s">
        <v>444</v>
      </c>
      <c r="G422" s="15">
        <v>0.0085</v>
      </c>
      <c r="H422" s="14">
        <f t="shared" si="1"/>
        <v>0.008492280664</v>
      </c>
      <c r="I422" s="14">
        <f t="shared" si="2"/>
        <v>1.008492281</v>
      </c>
      <c r="J422" s="13"/>
      <c r="K422" s="14"/>
      <c r="L422" s="15"/>
      <c r="M422" s="19"/>
      <c r="N422" s="19"/>
    </row>
    <row r="423">
      <c r="A423" s="18">
        <v>44985.0</v>
      </c>
      <c r="B423" s="13">
        <v>17303.95</v>
      </c>
      <c r="C423" s="13">
        <v>17383.25</v>
      </c>
      <c r="D423" s="13">
        <v>17440.45</v>
      </c>
      <c r="E423" s="13">
        <v>17255.2</v>
      </c>
      <c r="F423" s="18" t="s">
        <v>445</v>
      </c>
      <c r="G423" s="15">
        <v>-0.0051</v>
      </c>
      <c r="H423" s="14">
        <f t="shared" si="1"/>
        <v>-0.005102715507</v>
      </c>
      <c r="I423" s="14">
        <f t="shared" si="2"/>
        <v>0.9948972845</v>
      </c>
      <c r="J423" s="13"/>
      <c r="K423" s="14"/>
      <c r="L423" s="15"/>
      <c r="M423" s="19"/>
      <c r="N423" s="19"/>
    </row>
    <row r="424">
      <c r="A424" s="18">
        <v>44984.0</v>
      </c>
      <c r="B424" s="13">
        <v>17392.7</v>
      </c>
      <c r="C424" s="13">
        <v>17428.6</v>
      </c>
      <c r="D424" s="13">
        <v>17451.6</v>
      </c>
      <c r="E424" s="13">
        <v>17299.0</v>
      </c>
      <c r="F424" s="18" t="s">
        <v>446</v>
      </c>
      <c r="G424" s="15">
        <v>-0.0042</v>
      </c>
      <c r="H424" s="14">
        <f t="shared" si="1"/>
        <v>-0.004185322172</v>
      </c>
      <c r="I424" s="14">
        <f t="shared" si="2"/>
        <v>0.9958146778</v>
      </c>
      <c r="J424" s="13"/>
      <c r="K424" s="14"/>
      <c r="L424" s="15"/>
      <c r="M424" s="19"/>
      <c r="N424" s="19"/>
    </row>
    <row r="425">
      <c r="A425" s="18">
        <v>44981.0</v>
      </c>
      <c r="B425" s="13">
        <v>17465.8</v>
      </c>
      <c r="C425" s="13">
        <v>17591.35</v>
      </c>
      <c r="D425" s="13">
        <v>17599.75</v>
      </c>
      <c r="E425" s="13">
        <v>17421.8</v>
      </c>
      <c r="F425" s="18" t="s">
        <v>447</v>
      </c>
      <c r="G425" s="15">
        <v>-0.0026</v>
      </c>
      <c r="H425" s="14">
        <f t="shared" si="1"/>
        <v>-0.002595474338</v>
      </c>
      <c r="I425" s="14">
        <f t="shared" si="2"/>
        <v>0.9974045257</v>
      </c>
      <c r="J425" s="13"/>
      <c r="K425" s="14"/>
      <c r="L425" s="15"/>
      <c r="M425" s="19"/>
      <c r="N425" s="19"/>
    </row>
    <row r="426">
      <c r="A426" s="18">
        <v>44980.0</v>
      </c>
      <c r="B426" s="13">
        <v>17511.25</v>
      </c>
      <c r="C426" s="13">
        <v>17574.65</v>
      </c>
      <c r="D426" s="13">
        <v>17620.05</v>
      </c>
      <c r="E426" s="13">
        <v>17455.4</v>
      </c>
      <c r="F426" s="18" t="s">
        <v>448</v>
      </c>
      <c r="G426" s="15">
        <v>-0.0025</v>
      </c>
      <c r="H426" s="14">
        <f t="shared" si="1"/>
        <v>-0.002452390582</v>
      </c>
      <c r="I426" s="14">
        <f t="shared" si="2"/>
        <v>0.9975476094</v>
      </c>
      <c r="J426" s="13"/>
      <c r="K426" s="14"/>
      <c r="L426" s="15"/>
      <c r="M426" s="19"/>
      <c r="N426" s="19"/>
    </row>
    <row r="427">
      <c r="A427" s="18">
        <v>44979.0</v>
      </c>
      <c r="B427" s="13">
        <v>17554.3</v>
      </c>
      <c r="C427" s="13">
        <v>17755.35</v>
      </c>
      <c r="D427" s="13">
        <v>17772.5</v>
      </c>
      <c r="E427" s="13">
        <v>17529.45</v>
      </c>
      <c r="F427" s="18" t="s">
        <v>449</v>
      </c>
      <c r="G427" s="15">
        <v>-0.0153</v>
      </c>
      <c r="H427" s="14">
        <f t="shared" si="1"/>
        <v>-0.01528045011</v>
      </c>
      <c r="I427" s="14">
        <f t="shared" si="2"/>
        <v>0.9847195499</v>
      </c>
      <c r="J427" s="13"/>
      <c r="K427" s="14"/>
      <c r="L427" s="15"/>
      <c r="M427" s="19"/>
      <c r="N427" s="19"/>
    </row>
    <row r="428">
      <c r="A428" s="18">
        <v>44978.0</v>
      </c>
      <c r="B428" s="13">
        <v>17826.7</v>
      </c>
      <c r="C428" s="13">
        <v>17905.8</v>
      </c>
      <c r="D428" s="13">
        <v>17924.9</v>
      </c>
      <c r="E428" s="13">
        <v>17800.3</v>
      </c>
      <c r="F428" s="18" t="s">
        <v>450</v>
      </c>
      <c r="G428" s="15">
        <v>-0.001</v>
      </c>
      <c r="H428" s="14">
        <f t="shared" si="1"/>
        <v>-0.001003104581</v>
      </c>
      <c r="I428" s="14">
        <f t="shared" si="2"/>
        <v>0.9989968954</v>
      </c>
      <c r="J428" s="13"/>
      <c r="K428" s="14"/>
      <c r="L428" s="15"/>
      <c r="M428" s="19"/>
      <c r="N428" s="19"/>
    </row>
    <row r="429">
      <c r="A429" s="18">
        <v>44977.0</v>
      </c>
      <c r="B429" s="13">
        <v>17844.6</v>
      </c>
      <c r="C429" s="13">
        <v>17965.55</v>
      </c>
      <c r="D429" s="13">
        <v>18004.35</v>
      </c>
      <c r="E429" s="13">
        <v>17818.4</v>
      </c>
      <c r="F429" s="18" t="s">
        <v>451</v>
      </c>
      <c r="G429" s="15">
        <v>-0.0056</v>
      </c>
      <c r="H429" s="14">
        <f t="shared" si="1"/>
        <v>-0.005550540007</v>
      </c>
      <c r="I429" s="14">
        <f t="shared" si="2"/>
        <v>0.99444946</v>
      </c>
      <c r="J429" s="13"/>
      <c r="K429" s="14"/>
      <c r="L429" s="15"/>
      <c r="M429" s="19"/>
      <c r="N429" s="19"/>
    </row>
    <row r="430">
      <c r="A430" s="18">
        <v>44974.0</v>
      </c>
      <c r="B430" s="13">
        <v>17944.2</v>
      </c>
      <c r="C430" s="13">
        <v>17974.85</v>
      </c>
      <c r="D430" s="13">
        <v>18034.25</v>
      </c>
      <c r="E430" s="13">
        <v>17884.6</v>
      </c>
      <c r="F430" s="18" t="s">
        <v>452</v>
      </c>
      <c r="G430" s="15">
        <v>-0.0051</v>
      </c>
      <c r="H430" s="14">
        <f t="shared" si="1"/>
        <v>-0.005081545921</v>
      </c>
      <c r="I430" s="14">
        <f t="shared" si="2"/>
        <v>0.9949184541</v>
      </c>
      <c r="J430" s="13"/>
      <c r="K430" s="14"/>
      <c r="L430" s="15"/>
      <c r="M430" s="19"/>
      <c r="N430" s="19"/>
    </row>
    <row r="431">
      <c r="A431" s="18">
        <v>44973.0</v>
      </c>
      <c r="B431" s="13">
        <v>18035.85</v>
      </c>
      <c r="C431" s="13">
        <v>18094.75</v>
      </c>
      <c r="D431" s="13">
        <v>18134.75</v>
      </c>
      <c r="E431" s="13">
        <v>18000.65</v>
      </c>
      <c r="F431" s="18" t="s">
        <v>453</v>
      </c>
      <c r="G431" s="15">
        <v>0.0011</v>
      </c>
      <c r="H431" s="14">
        <f t="shared" si="1"/>
        <v>0.001110133577</v>
      </c>
      <c r="I431" s="14">
        <f t="shared" si="2"/>
        <v>1.001110134</v>
      </c>
      <c r="J431" s="13"/>
      <c r="K431" s="14"/>
      <c r="L431" s="15"/>
      <c r="M431" s="19"/>
      <c r="N431" s="19"/>
    </row>
    <row r="432">
      <c r="A432" s="18">
        <v>44972.0</v>
      </c>
      <c r="B432" s="13">
        <v>18015.85</v>
      </c>
      <c r="C432" s="13">
        <v>17896.6</v>
      </c>
      <c r="D432" s="13">
        <v>18034.1</v>
      </c>
      <c r="E432" s="13">
        <v>17853.8</v>
      </c>
      <c r="F432" s="18" t="s">
        <v>454</v>
      </c>
      <c r="G432" s="15">
        <v>0.0048</v>
      </c>
      <c r="H432" s="14">
        <f t="shared" si="1"/>
        <v>0.00479647069</v>
      </c>
      <c r="I432" s="14">
        <f t="shared" si="2"/>
        <v>1.004796471</v>
      </c>
      <c r="J432" s="13"/>
      <c r="K432" s="14"/>
      <c r="L432" s="15"/>
      <c r="M432" s="19"/>
      <c r="N432" s="19"/>
    </row>
    <row r="433">
      <c r="A433" s="18">
        <v>44971.0</v>
      </c>
      <c r="B433" s="13">
        <v>17929.85</v>
      </c>
      <c r="C433" s="13">
        <v>17840.35</v>
      </c>
      <c r="D433" s="13">
        <v>17954.55</v>
      </c>
      <c r="E433" s="13">
        <v>17800.05</v>
      </c>
      <c r="F433" s="18" t="s">
        <v>455</v>
      </c>
      <c r="G433" s="15">
        <v>0.0089</v>
      </c>
      <c r="H433" s="14">
        <f t="shared" si="1"/>
        <v>0.008944397864</v>
      </c>
      <c r="I433" s="14">
        <f t="shared" si="2"/>
        <v>1.008944398</v>
      </c>
      <c r="J433" s="13"/>
      <c r="K433" s="14"/>
      <c r="L433" s="15"/>
      <c r="M433" s="19"/>
      <c r="N433" s="19"/>
    </row>
    <row r="434">
      <c r="A434" s="18">
        <v>44970.0</v>
      </c>
      <c r="B434" s="13">
        <v>17770.9</v>
      </c>
      <c r="C434" s="13">
        <v>17859.1</v>
      </c>
      <c r="D434" s="13">
        <v>17880.7</v>
      </c>
      <c r="E434" s="13">
        <v>17719.75</v>
      </c>
      <c r="F434" s="18" t="s">
        <v>456</v>
      </c>
      <c r="G434" s="15">
        <v>-0.0048</v>
      </c>
      <c r="H434" s="14">
        <f t="shared" si="1"/>
        <v>-0.004793772576</v>
      </c>
      <c r="I434" s="14">
        <f t="shared" si="2"/>
        <v>0.9952062274</v>
      </c>
      <c r="J434" s="13"/>
      <c r="K434" s="14"/>
      <c r="L434" s="15"/>
      <c r="M434" s="19"/>
      <c r="N434" s="19"/>
    </row>
    <row r="435">
      <c r="A435" s="18">
        <v>44967.0</v>
      </c>
      <c r="B435" s="13">
        <v>17856.5</v>
      </c>
      <c r="C435" s="13">
        <v>17847.55</v>
      </c>
      <c r="D435" s="13">
        <v>17876.95</v>
      </c>
      <c r="E435" s="13">
        <v>17801.0</v>
      </c>
      <c r="F435" s="18" t="s">
        <v>457</v>
      </c>
      <c r="G435" s="15">
        <v>-0.0021</v>
      </c>
      <c r="H435" s="14">
        <f t="shared" si="1"/>
        <v>-0.002065001439</v>
      </c>
      <c r="I435" s="14">
        <f t="shared" si="2"/>
        <v>0.9979349986</v>
      </c>
      <c r="J435" s="13"/>
      <c r="K435" s="14"/>
      <c r="L435" s="15"/>
      <c r="M435" s="19"/>
      <c r="N435" s="19"/>
    </row>
    <row r="436">
      <c r="A436" s="18">
        <v>44966.0</v>
      </c>
      <c r="B436" s="13">
        <v>17893.45</v>
      </c>
      <c r="C436" s="13">
        <v>17885.5</v>
      </c>
      <c r="D436" s="13">
        <v>17916.9</v>
      </c>
      <c r="E436" s="13">
        <v>17779.8</v>
      </c>
      <c r="F436" s="18" t="s">
        <v>458</v>
      </c>
      <c r="G436" s="15">
        <v>0.0012</v>
      </c>
      <c r="H436" s="14">
        <f t="shared" si="1"/>
        <v>0.001217007895</v>
      </c>
      <c r="I436" s="14">
        <f t="shared" si="2"/>
        <v>1.001217008</v>
      </c>
      <c r="J436" s="13"/>
      <c r="K436" s="14"/>
      <c r="L436" s="15"/>
      <c r="M436" s="19"/>
      <c r="N436" s="19"/>
    </row>
    <row r="437">
      <c r="A437" s="18">
        <v>44965.0</v>
      </c>
      <c r="B437" s="13">
        <v>17871.7</v>
      </c>
      <c r="C437" s="13">
        <v>17750.3</v>
      </c>
      <c r="D437" s="13">
        <v>17898.7</v>
      </c>
      <c r="E437" s="13">
        <v>17744.15</v>
      </c>
      <c r="F437" s="18" t="s">
        <v>459</v>
      </c>
      <c r="G437" s="15">
        <v>0.0085</v>
      </c>
      <c r="H437" s="14">
        <f t="shared" si="1"/>
        <v>0.00847558051</v>
      </c>
      <c r="I437" s="14">
        <f t="shared" si="2"/>
        <v>1.008475581</v>
      </c>
      <c r="J437" s="13"/>
      <c r="K437" s="14"/>
      <c r="L437" s="15"/>
      <c r="M437" s="19"/>
      <c r="N437" s="19"/>
    </row>
    <row r="438">
      <c r="A438" s="18">
        <v>44964.0</v>
      </c>
      <c r="B438" s="13">
        <v>17721.5</v>
      </c>
      <c r="C438" s="13">
        <v>17790.1</v>
      </c>
      <c r="D438" s="13">
        <v>17811.15</v>
      </c>
      <c r="E438" s="13">
        <v>17652.55</v>
      </c>
      <c r="F438" s="18" t="s">
        <v>460</v>
      </c>
      <c r="G438" s="15">
        <v>-0.0024</v>
      </c>
      <c r="H438" s="14">
        <f t="shared" si="1"/>
        <v>-0.002426173401</v>
      </c>
      <c r="I438" s="14">
        <f t="shared" si="2"/>
        <v>0.9975738266</v>
      </c>
      <c r="J438" s="13"/>
      <c r="K438" s="14"/>
      <c r="L438" s="15"/>
      <c r="M438" s="19"/>
      <c r="N438" s="19"/>
    </row>
    <row r="439">
      <c r="A439" s="18">
        <v>44963.0</v>
      </c>
      <c r="B439" s="13">
        <v>17764.6</v>
      </c>
      <c r="C439" s="13">
        <v>17818.55</v>
      </c>
      <c r="D439" s="13">
        <v>17823.7</v>
      </c>
      <c r="E439" s="13">
        <v>17698.35</v>
      </c>
      <c r="F439" s="18" t="s">
        <v>461</v>
      </c>
      <c r="G439" s="15">
        <v>-0.005</v>
      </c>
      <c r="H439" s="14">
        <f t="shared" si="1"/>
        <v>-0.005010067744</v>
      </c>
      <c r="I439" s="14">
        <f t="shared" si="2"/>
        <v>0.9949899323</v>
      </c>
      <c r="J439" s="13"/>
      <c r="K439" s="14"/>
      <c r="L439" s="15"/>
      <c r="M439" s="19"/>
      <c r="N439" s="19"/>
    </row>
    <row r="440">
      <c r="A440" s="18">
        <v>44960.0</v>
      </c>
      <c r="B440" s="13">
        <v>17854.05</v>
      </c>
      <c r="C440" s="13">
        <v>17721.75</v>
      </c>
      <c r="D440" s="13">
        <v>17870.3</v>
      </c>
      <c r="E440" s="13">
        <v>17584.2</v>
      </c>
      <c r="F440" s="18" t="s">
        <v>462</v>
      </c>
      <c r="G440" s="15">
        <v>0.0138</v>
      </c>
      <c r="H440" s="14">
        <f t="shared" si="1"/>
        <v>0.01383557443</v>
      </c>
      <c r="I440" s="14">
        <f t="shared" si="2"/>
        <v>1.013835574</v>
      </c>
      <c r="J440" s="13"/>
      <c r="K440" s="14"/>
      <c r="L440" s="15"/>
      <c r="M440" s="19"/>
      <c r="N440" s="19"/>
    </row>
    <row r="441">
      <c r="A441" s="18">
        <v>44959.0</v>
      </c>
      <c r="B441" s="13">
        <v>17610.4</v>
      </c>
      <c r="C441" s="13">
        <v>17517.1</v>
      </c>
      <c r="D441" s="13">
        <v>17653.9</v>
      </c>
      <c r="E441" s="13">
        <v>17445.95</v>
      </c>
      <c r="F441" s="18" t="s">
        <v>463</v>
      </c>
      <c r="G441" s="15">
        <v>-3.0E-4</v>
      </c>
      <c r="H441" s="14">
        <f t="shared" si="1"/>
        <v>-0.0003349170938</v>
      </c>
      <c r="I441" s="14">
        <f t="shared" si="2"/>
        <v>0.9996650829</v>
      </c>
      <c r="J441" s="13"/>
      <c r="K441" s="14"/>
      <c r="L441" s="15"/>
      <c r="M441" s="19"/>
      <c r="N441" s="19"/>
    </row>
    <row r="442">
      <c r="A442" s="18">
        <v>44958.0</v>
      </c>
      <c r="B442" s="13">
        <v>17616.3</v>
      </c>
      <c r="C442" s="13">
        <v>17811.6</v>
      </c>
      <c r="D442" s="13">
        <v>17972.2</v>
      </c>
      <c r="E442" s="13">
        <v>17353.4</v>
      </c>
      <c r="F442" s="18" t="s">
        <v>464</v>
      </c>
      <c r="G442" s="15">
        <v>-0.0026</v>
      </c>
      <c r="H442" s="14">
        <f t="shared" si="1"/>
        <v>-0.0025959467</v>
      </c>
      <c r="I442" s="14">
        <f t="shared" si="2"/>
        <v>0.9974040533</v>
      </c>
      <c r="J442" s="13"/>
      <c r="K442" s="14"/>
      <c r="L442" s="15"/>
      <c r="M442" s="19"/>
      <c r="N442" s="19"/>
    </row>
    <row r="443">
      <c r="A443" s="18">
        <v>44957.0</v>
      </c>
      <c r="B443" s="13">
        <v>17662.15</v>
      </c>
      <c r="C443" s="13">
        <v>17731.45</v>
      </c>
      <c r="D443" s="13">
        <v>17735.7</v>
      </c>
      <c r="E443" s="13">
        <v>17537.55</v>
      </c>
      <c r="F443" s="18" t="s">
        <v>465</v>
      </c>
      <c r="G443" s="15">
        <v>7.0E-4</v>
      </c>
      <c r="H443" s="14">
        <f t="shared" si="1"/>
        <v>0.0007479198479</v>
      </c>
      <c r="I443" s="14">
        <f t="shared" si="2"/>
        <v>1.00074792</v>
      </c>
      <c r="J443" s="13"/>
      <c r="K443" s="14"/>
      <c r="L443" s="15"/>
      <c r="M443" s="19"/>
      <c r="N443" s="19"/>
    </row>
    <row r="444">
      <c r="A444" s="18">
        <v>44956.0</v>
      </c>
      <c r="B444" s="13">
        <v>17648.95</v>
      </c>
      <c r="C444" s="13">
        <v>17541.95</v>
      </c>
      <c r="D444" s="13">
        <v>17709.15</v>
      </c>
      <c r="E444" s="13">
        <v>17405.55</v>
      </c>
      <c r="F444" s="18" t="s">
        <v>466</v>
      </c>
      <c r="G444" s="15">
        <v>0.0025</v>
      </c>
      <c r="H444" s="14">
        <f t="shared" si="1"/>
        <v>0.00253346474</v>
      </c>
      <c r="I444" s="14">
        <f t="shared" si="2"/>
        <v>1.002533465</v>
      </c>
      <c r="J444" s="13"/>
      <c r="K444" s="14"/>
      <c r="L444" s="15"/>
      <c r="M444" s="19"/>
      <c r="N444" s="19"/>
    </row>
    <row r="445">
      <c r="A445" s="18">
        <v>44953.0</v>
      </c>
      <c r="B445" s="13">
        <v>17604.35</v>
      </c>
      <c r="C445" s="13">
        <v>17877.2</v>
      </c>
      <c r="D445" s="13">
        <v>17884.75</v>
      </c>
      <c r="E445" s="13">
        <v>17493.55</v>
      </c>
      <c r="F445" s="18" t="s">
        <v>467</v>
      </c>
      <c r="G445" s="15">
        <v>-0.0161</v>
      </c>
      <c r="H445" s="14">
        <f t="shared" si="1"/>
        <v>-0.01607426804</v>
      </c>
      <c r="I445" s="14">
        <f t="shared" si="2"/>
        <v>0.983925732</v>
      </c>
      <c r="J445" s="13"/>
      <c r="K445" s="14"/>
      <c r="L445" s="15"/>
      <c r="M445" s="19"/>
      <c r="N445" s="19"/>
    </row>
    <row r="446">
      <c r="A446" s="18">
        <v>44951.0</v>
      </c>
      <c r="B446" s="13">
        <v>17891.95</v>
      </c>
      <c r="C446" s="13">
        <v>18093.35</v>
      </c>
      <c r="D446" s="13">
        <v>18100.6</v>
      </c>
      <c r="E446" s="13">
        <v>17846.15</v>
      </c>
      <c r="F446" s="18" t="s">
        <v>51</v>
      </c>
      <c r="G446" s="15">
        <v>-0.0125</v>
      </c>
      <c r="H446" s="14">
        <f t="shared" si="1"/>
        <v>-0.01249289392</v>
      </c>
      <c r="I446" s="14">
        <f t="shared" si="2"/>
        <v>0.9875071061</v>
      </c>
      <c r="J446" s="13"/>
      <c r="K446" s="14"/>
      <c r="L446" s="15"/>
      <c r="M446" s="19"/>
      <c r="N446" s="19"/>
    </row>
    <row r="447">
      <c r="A447" s="18">
        <v>44950.0</v>
      </c>
      <c r="B447" s="13">
        <v>18118.3</v>
      </c>
      <c r="C447" s="13">
        <v>18183.95</v>
      </c>
      <c r="D447" s="13">
        <v>18201.25</v>
      </c>
      <c r="E447" s="13">
        <v>18078.65</v>
      </c>
      <c r="F447" s="18" t="s">
        <v>468</v>
      </c>
      <c r="G447" s="15">
        <v>0.0</v>
      </c>
      <c r="H447" s="14">
        <f t="shared" si="1"/>
        <v>-0.00001379801364</v>
      </c>
      <c r="I447" s="14">
        <f t="shared" si="2"/>
        <v>0.999986202</v>
      </c>
      <c r="J447" s="13"/>
      <c r="K447" s="14"/>
      <c r="L447" s="15"/>
      <c r="M447" s="19"/>
      <c r="N447" s="19"/>
    </row>
    <row r="448">
      <c r="A448" s="18">
        <v>44949.0</v>
      </c>
      <c r="B448" s="13">
        <v>18118.55</v>
      </c>
      <c r="C448" s="13">
        <v>18118.45</v>
      </c>
      <c r="D448" s="13">
        <v>18162.6</v>
      </c>
      <c r="E448" s="13">
        <v>18063.45</v>
      </c>
      <c r="F448" s="18" t="s">
        <v>469</v>
      </c>
      <c r="G448" s="15">
        <v>0.005</v>
      </c>
      <c r="H448" s="14">
        <f t="shared" si="1"/>
        <v>0.005042254537</v>
      </c>
      <c r="I448" s="14">
        <f t="shared" si="2"/>
        <v>1.005042255</v>
      </c>
      <c r="J448" s="13"/>
      <c r="K448" s="14"/>
      <c r="L448" s="15"/>
      <c r="M448" s="19"/>
      <c r="N448" s="19"/>
    </row>
    <row r="449">
      <c r="A449" s="18">
        <v>44946.0</v>
      </c>
      <c r="B449" s="13">
        <v>18027.65</v>
      </c>
      <c r="C449" s="13">
        <v>18115.6</v>
      </c>
      <c r="D449" s="13">
        <v>18145.45</v>
      </c>
      <c r="E449" s="13">
        <v>18016.2</v>
      </c>
      <c r="F449" s="18" t="s">
        <v>470</v>
      </c>
      <c r="G449" s="15">
        <v>-0.0044</v>
      </c>
      <c r="H449" s="14">
        <f t="shared" si="1"/>
        <v>-0.004429018354</v>
      </c>
      <c r="I449" s="14">
        <f t="shared" si="2"/>
        <v>0.9955709816</v>
      </c>
      <c r="J449" s="13"/>
      <c r="K449" s="14"/>
      <c r="L449" s="15"/>
      <c r="M449" s="19"/>
      <c r="N449" s="19"/>
    </row>
    <row r="450">
      <c r="A450" s="18">
        <v>44945.0</v>
      </c>
      <c r="B450" s="13">
        <v>18107.85</v>
      </c>
      <c r="C450" s="13">
        <v>18119.8</v>
      </c>
      <c r="D450" s="13">
        <v>18155.2</v>
      </c>
      <c r="E450" s="13">
        <v>18063.75</v>
      </c>
      <c r="F450" s="18" t="s">
        <v>471</v>
      </c>
      <c r="G450" s="15">
        <v>-0.0032</v>
      </c>
      <c r="H450" s="14">
        <f t="shared" si="1"/>
        <v>-0.003165367031</v>
      </c>
      <c r="I450" s="14">
        <f t="shared" si="2"/>
        <v>0.996834633</v>
      </c>
      <c r="J450" s="13"/>
      <c r="K450" s="14"/>
      <c r="L450" s="15"/>
      <c r="M450" s="19"/>
      <c r="N450" s="19"/>
    </row>
    <row r="451">
      <c r="A451" s="18">
        <v>44944.0</v>
      </c>
      <c r="B451" s="13">
        <v>18165.35</v>
      </c>
      <c r="C451" s="13">
        <v>18074.3</v>
      </c>
      <c r="D451" s="13">
        <v>18183.75</v>
      </c>
      <c r="E451" s="13">
        <v>18032.45</v>
      </c>
      <c r="F451" s="18" t="s">
        <v>472</v>
      </c>
      <c r="G451" s="15">
        <v>0.0062</v>
      </c>
      <c r="H451" s="14">
        <f t="shared" si="1"/>
        <v>0.006206621504</v>
      </c>
      <c r="I451" s="14">
        <f t="shared" si="2"/>
        <v>1.006206622</v>
      </c>
      <c r="J451" s="13"/>
      <c r="K451" s="14"/>
      <c r="L451" s="15"/>
      <c r="M451" s="19"/>
      <c r="N451" s="19"/>
    </row>
    <row r="452">
      <c r="A452" s="18">
        <v>44943.0</v>
      </c>
      <c r="B452" s="13">
        <v>18053.3</v>
      </c>
      <c r="C452" s="13">
        <v>17922.8</v>
      </c>
      <c r="D452" s="13">
        <v>18072.05</v>
      </c>
      <c r="E452" s="13">
        <v>17886.95</v>
      </c>
      <c r="F452" s="18" t="s">
        <v>473</v>
      </c>
      <c r="G452" s="15">
        <v>0.0089</v>
      </c>
      <c r="H452" s="14">
        <f t="shared" si="1"/>
        <v>0.008854502832</v>
      </c>
      <c r="I452" s="14">
        <f t="shared" si="2"/>
        <v>1.008854503</v>
      </c>
      <c r="J452" s="13"/>
      <c r="K452" s="14"/>
      <c r="L452" s="15"/>
      <c r="M452" s="19"/>
      <c r="N452" s="19"/>
    </row>
    <row r="453">
      <c r="A453" s="18">
        <v>44942.0</v>
      </c>
      <c r="B453" s="13">
        <v>17894.85</v>
      </c>
      <c r="C453" s="13">
        <v>18033.15</v>
      </c>
      <c r="D453" s="13">
        <v>18049.65</v>
      </c>
      <c r="E453" s="13">
        <v>17853.65</v>
      </c>
      <c r="F453" s="18" t="s">
        <v>474</v>
      </c>
      <c r="G453" s="15">
        <v>-0.0034</v>
      </c>
      <c r="H453" s="14">
        <f t="shared" si="1"/>
        <v>-0.003438846998</v>
      </c>
      <c r="I453" s="14">
        <f t="shared" si="2"/>
        <v>0.996561153</v>
      </c>
      <c r="J453" s="13"/>
      <c r="K453" s="14"/>
      <c r="L453" s="15"/>
      <c r="M453" s="19"/>
      <c r="N453" s="19"/>
    </row>
    <row r="454">
      <c r="A454" s="18">
        <v>44939.0</v>
      </c>
      <c r="B454" s="13">
        <v>17956.6</v>
      </c>
      <c r="C454" s="13">
        <v>17867.5</v>
      </c>
      <c r="D454" s="13">
        <v>17999.35</v>
      </c>
      <c r="E454" s="13">
        <v>17774.25</v>
      </c>
      <c r="F454" s="18" t="s">
        <v>475</v>
      </c>
      <c r="G454" s="15">
        <v>0.0055</v>
      </c>
      <c r="H454" s="14">
        <f t="shared" si="1"/>
        <v>0.005510073804</v>
      </c>
      <c r="I454" s="14">
        <f t="shared" si="2"/>
        <v>1.005510074</v>
      </c>
      <c r="J454" s="13"/>
      <c r="K454" s="14"/>
      <c r="L454" s="15"/>
      <c r="M454" s="19"/>
      <c r="N454" s="19"/>
    </row>
    <row r="455">
      <c r="A455" s="18">
        <v>44938.0</v>
      </c>
      <c r="B455" s="13">
        <v>17858.2</v>
      </c>
      <c r="C455" s="13">
        <v>17920.85</v>
      </c>
      <c r="D455" s="13">
        <v>17945.8</v>
      </c>
      <c r="E455" s="13">
        <v>17761.65</v>
      </c>
      <c r="F455" s="18" t="s">
        <v>476</v>
      </c>
      <c r="G455" s="15">
        <v>-0.0021</v>
      </c>
      <c r="H455" s="14">
        <f t="shared" si="1"/>
        <v>-0.002095475449</v>
      </c>
      <c r="I455" s="14">
        <f t="shared" si="2"/>
        <v>0.9979045246</v>
      </c>
      <c r="J455" s="13"/>
      <c r="K455" s="14"/>
      <c r="L455" s="15"/>
      <c r="M455" s="19"/>
      <c r="N455" s="19"/>
    </row>
    <row r="456">
      <c r="A456" s="18">
        <v>44937.0</v>
      </c>
      <c r="B456" s="13">
        <v>17895.7</v>
      </c>
      <c r="C456" s="13">
        <v>17924.25</v>
      </c>
      <c r="D456" s="13">
        <v>17976.35</v>
      </c>
      <c r="E456" s="13">
        <v>17824.35</v>
      </c>
      <c r="F456" s="18" t="s">
        <v>477</v>
      </c>
      <c r="G456" s="15">
        <v>-0.001</v>
      </c>
      <c r="H456" s="14">
        <f t="shared" si="1"/>
        <v>-0.001029912109</v>
      </c>
      <c r="I456" s="14">
        <f t="shared" si="2"/>
        <v>0.9989700879</v>
      </c>
      <c r="J456" s="13"/>
      <c r="K456" s="14"/>
      <c r="L456" s="15"/>
      <c r="M456" s="19"/>
      <c r="N456" s="19"/>
    </row>
    <row r="457">
      <c r="A457" s="18">
        <v>44936.0</v>
      </c>
      <c r="B457" s="13">
        <v>17914.15</v>
      </c>
      <c r="C457" s="13">
        <v>18121.3</v>
      </c>
      <c r="D457" s="13">
        <v>18127.6</v>
      </c>
      <c r="E457" s="13">
        <v>17856.0</v>
      </c>
      <c r="F457" s="18" t="s">
        <v>478</v>
      </c>
      <c r="G457" s="15">
        <v>-0.0103</v>
      </c>
      <c r="H457" s="14">
        <f t="shared" si="1"/>
        <v>-0.01033356905</v>
      </c>
      <c r="I457" s="14">
        <f t="shared" si="2"/>
        <v>0.989666431</v>
      </c>
      <c r="J457" s="13"/>
      <c r="K457" s="14"/>
      <c r="L457" s="15"/>
      <c r="M457" s="19"/>
      <c r="N457" s="19"/>
    </row>
    <row r="458">
      <c r="A458" s="18">
        <v>44935.0</v>
      </c>
      <c r="B458" s="13">
        <v>18101.2</v>
      </c>
      <c r="C458" s="13">
        <v>17952.55</v>
      </c>
      <c r="D458" s="13">
        <v>18141.4</v>
      </c>
      <c r="E458" s="13">
        <v>17936.15</v>
      </c>
      <c r="F458" s="18" t="s">
        <v>479</v>
      </c>
      <c r="G458" s="15">
        <v>0.0135</v>
      </c>
      <c r="H458" s="14">
        <f t="shared" si="1"/>
        <v>0.01353625112</v>
      </c>
      <c r="I458" s="14">
        <f t="shared" si="2"/>
        <v>1.013536251</v>
      </c>
      <c r="J458" s="13"/>
      <c r="K458" s="14"/>
      <c r="L458" s="15"/>
      <c r="M458" s="19"/>
      <c r="N458" s="19"/>
    </row>
    <row r="459">
      <c r="A459" s="18">
        <v>44932.0</v>
      </c>
      <c r="B459" s="13">
        <v>17859.45</v>
      </c>
      <c r="C459" s="13">
        <v>18008.05</v>
      </c>
      <c r="D459" s="13">
        <v>18047.4</v>
      </c>
      <c r="E459" s="13">
        <v>17795.55</v>
      </c>
      <c r="F459" s="18" t="s">
        <v>480</v>
      </c>
      <c r="G459" s="15">
        <v>-0.0074</v>
      </c>
      <c r="H459" s="14">
        <f t="shared" si="1"/>
        <v>-0.007375438733</v>
      </c>
      <c r="I459" s="14">
        <f t="shared" si="2"/>
        <v>0.9926245613</v>
      </c>
      <c r="J459" s="13"/>
      <c r="K459" s="14"/>
      <c r="L459" s="15"/>
      <c r="M459" s="19"/>
      <c r="N459" s="19"/>
    </row>
    <row r="460">
      <c r="A460" s="18">
        <v>44931.0</v>
      </c>
      <c r="B460" s="13">
        <v>17992.15</v>
      </c>
      <c r="C460" s="13">
        <v>18101.95</v>
      </c>
      <c r="D460" s="13">
        <v>18120.3</v>
      </c>
      <c r="E460" s="13">
        <v>17892.6</v>
      </c>
      <c r="F460" s="18" t="s">
        <v>481</v>
      </c>
      <c r="G460" s="15">
        <v>-0.0028</v>
      </c>
      <c r="H460" s="14">
        <f t="shared" si="1"/>
        <v>-0.002815504117</v>
      </c>
      <c r="I460" s="14">
        <f t="shared" si="2"/>
        <v>0.9971844959</v>
      </c>
      <c r="J460" s="13"/>
      <c r="K460" s="14"/>
      <c r="L460" s="15"/>
      <c r="M460" s="19"/>
      <c r="N460" s="19"/>
    </row>
    <row r="461">
      <c r="A461" s="18">
        <v>44930.0</v>
      </c>
      <c r="B461" s="13">
        <v>18042.95</v>
      </c>
      <c r="C461" s="13">
        <v>18230.65</v>
      </c>
      <c r="D461" s="13">
        <v>18243.0</v>
      </c>
      <c r="E461" s="13">
        <v>18020.6</v>
      </c>
      <c r="F461" s="18" t="s">
        <v>482</v>
      </c>
      <c r="G461" s="15">
        <v>-0.0104</v>
      </c>
      <c r="H461" s="14">
        <f t="shared" si="1"/>
        <v>-0.01039898423</v>
      </c>
      <c r="I461" s="14">
        <f t="shared" si="2"/>
        <v>0.9896010158</v>
      </c>
      <c r="J461" s="13"/>
      <c r="K461" s="14"/>
      <c r="L461" s="15"/>
      <c r="M461" s="19"/>
      <c r="N461" s="19"/>
    </row>
    <row r="462">
      <c r="A462" s="18">
        <v>44929.0</v>
      </c>
      <c r="B462" s="13">
        <v>18232.55</v>
      </c>
      <c r="C462" s="13">
        <v>18163.2</v>
      </c>
      <c r="D462" s="13">
        <v>18251.95</v>
      </c>
      <c r="E462" s="13">
        <v>18149.8</v>
      </c>
      <c r="F462" s="18" t="s">
        <v>332</v>
      </c>
      <c r="G462" s="15">
        <v>0.0019</v>
      </c>
      <c r="H462" s="14">
        <f t="shared" si="1"/>
        <v>0.001928841678</v>
      </c>
      <c r="I462" s="14">
        <f t="shared" si="2"/>
        <v>1.001928842</v>
      </c>
      <c r="J462" s="13"/>
      <c r="K462" s="14"/>
      <c r="L462" s="15"/>
      <c r="M462" s="19"/>
      <c r="N462" s="19"/>
    </row>
    <row r="463">
      <c r="A463" s="18">
        <v>44928.0</v>
      </c>
      <c r="B463" s="13">
        <v>18197.45</v>
      </c>
      <c r="C463" s="13">
        <v>18131.7</v>
      </c>
      <c r="D463" s="13">
        <v>18215.15</v>
      </c>
      <c r="E463" s="13">
        <v>18086.5</v>
      </c>
      <c r="F463" s="18" t="s">
        <v>483</v>
      </c>
      <c r="G463" s="15">
        <v>0.0051</v>
      </c>
      <c r="H463" s="14">
        <f t="shared" si="1"/>
        <v>0.005089669876</v>
      </c>
      <c r="I463" s="14">
        <f t="shared" si="2"/>
        <v>1.00508967</v>
      </c>
      <c r="J463" s="13"/>
      <c r="K463" s="14"/>
      <c r="L463" s="15"/>
      <c r="M463" s="19"/>
      <c r="N463" s="19"/>
    </row>
    <row r="464">
      <c r="A464" s="12">
        <v>44925.0</v>
      </c>
      <c r="B464" s="13">
        <v>18105.3</v>
      </c>
      <c r="C464" s="13">
        <v>18259.1</v>
      </c>
      <c r="D464" s="13">
        <v>18265.25</v>
      </c>
      <c r="E464" s="13">
        <v>18080.3</v>
      </c>
      <c r="F464" s="18" t="s">
        <v>484</v>
      </c>
      <c r="G464" s="15">
        <v>-0.0047</v>
      </c>
      <c r="H464" s="14">
        <f t="shared" si="1"/>
        <v>-0.004711120884</v>
      </c>
      <c r="I464" s="14">
        <f t="shared" si="2"/>
        <v>0.9952888791</v>
      </c>
      <c r="J464" s="13"/>
      <c r="K464" s="14"/>
      <c r="L464" s="15"/>
      <c r="M464" s="19"/>
      <c r="N464" s="19"/>
    </row>
    <row r="465">
      <c r="A465" s="12">
        <v>44924.0</v>
      </c>
      <c r="B465" s="13">
        <v>18191.0</v>
      </c>
      <c r="C465" s="13">
        <v>18045.7</v>
      </c>
      <c r="D465" s="13">
        <v>18229.7</v>
      </c>
      <c r="E465" s="13">
        <v>17992.8</v>
      </c>
      <c r="F465" s="18" t="s">
        <v>485</v>
      </c>
      <c r="G465" s="15">
        <v>0.0038</v>
      </c>
      <c r="H465" s="14">
        <f t="shared" si="1"/>
        <v>0.003779831701</v>
      </c>
      <c r="I465" s="14">
        <f t="shared" si="2"/>
        <v>1.003779832</v>
      </c>
      <c r="J465" s="13"/>
      <c r="K465" s="14"/>
      <c r="L465" s="15"/>
      <c r="M465" s="19"/>
      <c r="N465" s="19"/>
    </row>
    <row r="466">
      <c r="A466" s="12">
        <v>44923.0</v>
      </c>
      <c r="B466" s="13">
        <v>18122.5</v>
      </c>
      <c r="C466" s="13">
        <v>18084.75</v>
      </c>
      <c r="D466" s="13">
        <v>18173.1</v>
      </c>
      <c r="E466" s="13">
        <v>18068.35</v>
      </c>
      <c r="F466" s="18" t="s">
        <v>486</v>
      </c>
      <c r="G466" s="15">
        <v>-5.0E-4</v>
      </c>
      <c r="H466" s="14">
        <f t="shared" si="1"/>
        <v>-0.0005404719754</v>
      </c>
      <c r="I466" s="14">
        <f t="shared" si="2"/>
        <v>0.999459528</v>
      </c>
      <c r="J466" s="13"/>
      <c r="K466" s="14"/>
      <c r="L466" s="15"/>
      <c r="M466" s="19"/>
      <c r="N466" s="19"/>
    </row>
    <row r="467">
      <c r="A467" s="12">
        <v>44922.0</v>
      </c>
      <c r="B467" s="13">
        <v>18132.3</v>
      </c>
      <c r="C467" s="13">
        <v>18089.8</v>
      </c>
      <c r="D467" s="13">
        <v>18149.25</v>
      </c>
      <c r="E467" s="13">
        <v>17967.45</v>
      </c>
      <c r="F467" s="18" t="s">
        <v>487</v>
      </c>
      <c r="G467" s="15">
        <v>0.0065</v>
      </c>
      <c r="H467" s="14">
        <f t="shared" si="1"/>
        <v>0.006533589422</v>
      </c>
      <c r="I467" s="14">
        <f t="shared" si="2"/>
        <v>1.006533589</v>
      </c>
      <c r="J467" s="13"/>
      <c r="K467" s="14"/>
      <c r="L467" s="15"/>
      <c r="M467" s="19"/>
      <c r="N467" s="19"/>
    </row>
    <row r="468">
      <c r="A468" s="12">
        <v>44921.0</v>
      </c>
      <c r="B468" s="13">
        <v>18014.6</v>
      </c>
      <c r="C468" s="13">
        <v>17830.4</v>
      </c>
      <c r="D468" s="13">
        <v>18084.1</v>
      </c>
      <c r="E468" s="13">
        <v>17774.25</v>
      </c>
      <c r="F468" s="18" t="s">
        <v>488</v>
      </c>
      <c r="G468" s="15">
        <v>0.0117</v>
      </c>
      <c r="H468" s="14">
        <f t="shared" si="1"/>
        <v>0.01166969922</v>
      </c>
      <c r="I468" s="14">
        <f t="shared" si="2"/>
        <v>1.011669699</v>
      </c>
      <c r="J468" s="13"/>
      <c r="K468" s="14"/>
      <c r="L468" s="15"/>
      <c r="M468" s="19"/>
      <c r="N468" s="19"/>
    </row>
    <row r="469">
      <c r="A469" s="12">
        <v>44918.0</v>
      </c>
      <c r="B469" s="13">
        <v>17806.8</v>
      </c>
      <c r="C469" s="13">
        <v>17977.65</v>
      </c>
      <c r="D469" s="13">
        <v>18050.45</v>
      </c>
      <c r="E469" s="13">
        <v>17779.5</v>
      </c>
      <c r="F469" s="18" t="s">
        <v>489</v>
      </c>
      <c r="G469" s="15">
        <v>-0.0177</v>
      </c>
      <c r="H469" s="14">
        <f t="shared" si="1"/>
        <v>-0.01768322452</v>
      </c>
      <c r="I469" s="14">
        <f t="shared" si="2"/>
        <v>0.9823167755</v>
      </c>
      <c r="J469" s="13"/>
      <c r="K469" s="14"/>
      <c r="L469" s="15"/>
      <c r="M469" s="19"/>
      <c r="N469" s="19"/>
    </row>
    <row r="470">
      <c r="A470" s="12">
        <v>44917.0</v>
      </c>
      <c r="B470" s="13">
        <v>18127.35</v>
      </c>
      <c r="C470" s="13">
        <v>18288.8</v>
      </c>
      <c r="D470" s="13">
        <v>18318.75</v>
      </c>
      <c r="E470" s="13">
        <v>18068.6</v>
      </c>
      <c r="F470" s="12" t="s">
        <v>490</v>
      </c>
      <c r="G470" s="15">
        <v>-0.0039</v>
      </c>
      <c r="H470" s="14">
        <f t="shared" si="1"/>
        <v>-0.003942502651</v>
      </c>
      <c r="I470" s="14">
        <f t="shared" si="2"/>
        <v>0.9960574973</v>
      </c>
      <c r="J470" s="13"/>
      <c r="K470" s="14"/>
      <c r="L470" s="15"/>
      <c r="M470" s="19"/>
      <c r="N470" s="19"/>
    </row>
    <row r="471">
      <c r="A471" s="12">
        <v>44916.0</v>
      </c>
      <c r="B471" s="13">
        <v>18199.1</v>
      </c>
      <c r="C471" s="13">
        <v>18435.15</v>
      </c>
      <c r="D471" s="13">
        <v>18473.35</v>
      </c>
      <c r="E471" s="13">
        <v>18162.75</v>
      </c>
      <c r="F471" s="12" t="s">
        <v>491</v>
      </c>
      <c r="G471" s="15">
        <v>-0.0101</v>
      </c>
      <c r="H471" s="14">
        <f t="shared" si="1"/>
        <v>-0.01012765633</v>
      </c>
      <c r="I471" s="14">
        <f t="shared" si="2"/>
        <v>0.9898723437</v>
      </c>
      <c r="J471" s="13"/>
      <c r="K471" s="14"/>
      <c r="L471" s="15"/>
      <c r="M471" s="19"/>
      <c r="N471" s="19"/>
    </row>
    <row r="472">
      <c r="A472" s="12">
        <v>44915.0</v>
      </c>
      <c r="B472" s="13">
        <v>18385.3</v>
      </c>
      <c r="C472" s="13">
        <v>18340.3</v>
      </c>
      <c r="D472" s="13">
        <v>18404.9</v>
      </c>
      <c r="E472" s="13">
        <v>18202.65</v>
      </c>
      <c r="F472" s="12" t="s">
        <v>492</v>
      </c>
      <c r="G472" s="15">
        <v>-0.0019</v>
      </c>
      <c r="H472" s="14">
        <f t="shared" si="1"/>
        <v>-0.001908205283</v>
      </c>
      <c r="I472" s="14">
        <f t="shared" si="2"/>
        <v>0.9980917947</v>
      </c>
      <c r="J472" s="13"/>
      <c r="K472" s="14"/>
      <c r="L472" s="15"/>
      <c r="M472" s="19"/>
      <c r="N472" s="19"/>
    </row>
    <row r="473">
      <c r="A473" s="12">
        <v>44914.0</v>
      </c>
      <c r="B473" s="13">
        <v>18420.45</v>
      </c>
      <c r="C473" s="13">
        <v>18288.1</v>
      </c>
      <c r="D473" s="13">
        <v>18431.65</v>
      </c>
      <c r="E473" s="13">
        <v>18244.55</v>
      </c>
      <c r="F473" s="12" t="s">
        <v>493</v>
      </c>
      <c r="G473" s="15">
        <v>0.0083</v>
      </c>
      <c r="H473" s="14">
        <f t="shared" si="1"/>
        <v>0.008289999453</v>
      </c>
      <c r="I473" s="14">
        <f t="shared" si="2"/>
        <v>1.008289999</v>
      </c>
      <c r="J473" s="13"/>
      <c r="K473" s="14"/>
      <c r="L473" s="15"/>
      <c r="M473" s="19"/>
      <c r="N473" s="19"/>
    </row>
    <row r="474">
      <c r="A474" s="12">
        <v>44911.0</v>
      </c>
      <c r="B474" s="13">
        <v>18269.0</v>
      </c>
      <c r="C474" s="13">
        <v>18319.1</v>
      </c>
      <c r="D474" s="13">
        <v>18440.95</v>
      </c>
      <c r="E474" s="13">
        <v>18255.15</v>
      </c>
      <c r="F474" s="12" t="s">
        <v>494</v>
      </c>
      <c r="G474" s="15">
        <v>-0.0079</v>
      </c>
      <c r="H474" s="14">
        <f t="shared" si="1"/>
        <v>-0.007922931974</v>
      </c>
      <c r="I474" s="14">
        <f t="shared" si="2"/>
        <v>0.992077068</v>
      </c>
      <c r="J474" s="13"/>
      <c r="K474" s="14"/>
      <c r="L474" s="15"/>
      <c r="M474" s="19"/>
      <c r="N474" s="19"/>
    </row>
    <row r="475">
      <c r="A475" s="12">
        <v>44910.0</v>
      </c>
      <c r="B475" s="13">
        <v>18414.9</v>
      </c>
      <c r="C475" s="13">
        <v>18614.4</v>
      </c>
      <c r="D475" s="13">
        <v>18652.9</v>
      </c>
      <c r="E475" s="13">
        <v>18387.7</v>
      </c>
      <c r="F475" s="12" t="s">
        <v>495</v>
      </c>
      <c r="G475" s="15">
        <v>-0.0132</v>
      </c>
      <c r="H475" s="14">
        <f t="shared" si="1"/>
        <v>-0.01315091397</v>
      </c>
      <c r="I475" s="14">
        <f t="shared" si="2"/>
        <v>0.986849086</v>
      </c>
      <c r="J475" s="13"/>
      <c r="K475" s="14"/>
      <c r="L475" s="15"/>
      <c r="M475" s="19"/>
      <c r="N475" s="19"/>
    </row>
    <row r="476">
      <c r="A476" s="12">
        <v>44909.0</v>
      </c>
      <c r="B476" s="13">
        <v>18660.3</v>
      </c>
      <c r="C476" s="13">
        <v>18671.25</v>
      </c>
      <c r="D476" s="13">
        <v>18696.1</v>
      </c>
      <c r="E476" s="13">
        <v>18632.9</v>
      </c>
      <c r="F476" s="12" t="s">
        <v>496</v>
      </c>
      <c r="G476" s="15">
        <v>0.0028</v>
      </c>
      <c r="H476" s="14">
        <f t="shared" si="1"/>
        <v>0.002810619089</v>
      </c>
      <c r="I476" s="14">
        <f t="shared" si="2"/>
        <v>1.002810619</v>
      </c>
      <c r="J476" s="13"/>
      <c r="K476" s="14"/>
      <c r="L476" s="15"/>
      <c r="M476" s="19"/>
      <c r="N476" s="19"/>
    </row>
    <row r="477">
      <c r="A477" s="12">
        <v>44908.0</v>
      </c>
      <c r="B477" s="13">
        <v>18608.0</v>
      </c>
      <c r="C477" s="13">
        <v>18524.4</v>
      </c>
      <c r="D477" s="13">
        <v>18617.25</v>
      </c>
      <c r="E477" s="13">
        <v>18490.2</v>
      </c>
      <c r="F477" s="12" t="s">
        <v>491</v>
      </c>
      <c r="G477" s="15">
        <v>0.006</v>
      </c>
      <c r="H477" s="14">
        <f t="shared" si="1"/>
        <v>0.005992815109</v>
      </c>
      <c r="I477" s="14">
        <f t="shared" si="2"/>
        <v>1.005992815</v>
      </c>
      <c r="J477" s="13"/>
      <c r="K477" s="14"/>
      <c r="L477" s="15"/>
      <c r="M477" s="19"/>
      <c r="N477" s="19"/>
    </row>
    <row r="478">
      <c r="A478" s="12">
        <v>44907.0</v>
      </c>
      <c r="B478" s="13">
        <v>18497.15</v>
      </c>
      <c r="C478" s="13">
        <v>18402.15</v>
      </c>
      <c r="D478" s="13">
        <v>18521.55</v>
      </c>
      <c r="E478" s="13">
        <v>18345.7</v>
      </c>
      <c r="F478" s="12" t="s">
        <v>497</v>
      </c>
      <c r="G478" s="15">
        <v>0.0</v>
      </c>
      <c r="H478" s="14">
        <f t="shared" si="1"/>
        <v>0.00002973519458</v>
      </c>
      <c r="I478" s="14">
        <f t="shared" si="2"/>
        <v>1.000029735</v>
      </c>
      <c r="J478" s="13"/>
      <c r="K478" s="14"/>
      <c r="L478" s="15"/>
      <c r="M478" s="19"/>
      <c r="N478" s="19"/>
    </row>
    <row r="479">
      <c r="A479" s="18">
        <v>44904.0</v>
      </c>
      <c r="B479" s="13">
        <v>18496.6</v>
      </c>
      <c r="C479" s="13">
        <v>18662.4</v>
      </c>
      <c r="D479" s="13">
        <v>18664.7</v>
      </c>
      <c r="E479" s="13">
        <v>18410.1</v>
      </c>
      <c r="F479" s="12" t="s">
        <v>498</v>
      </c>
      <c r="G479" s="15">
        <v>-0.0061</v>
      </c>
      <c r="H479" s="14">
        <f t="shared" si="1"/>
        <v>-0.006058782279</v>
      </c>
      <c r="I479" s="14">
        <f t="shared" si="2"/>
        <v>0.9939412177</v>
      </c>
      <c r="J479" s="13"/>
      <c r="K479" s="14"/>
      <c r="L479" s="15"/>
      <c r="M479" s="19"/>
      <c r="N479" s="19"/>
    </row>
    <row r="480">
      <c r="A480" s="18">
        <v>44903.0</v>
      </c>
      <c r="B480" s="13">
        <v>18609.35</v>
      </c>
      <c r="C480" s="13">
        <v>18570.85</v>
      </c>
      <c r="D480" s="13">
        <v>18625.0</v>
      </c>
      <c r="E480" s="13">
        <v>18536.95</v>
      </c>
      <c r="F480" s="12" t="s">
        <v>499</v>
      </c>
      <c r="G480" s="15">
        <v>0.0026</v>
      </c>
      <c r="H480" s="14">
        <f t="shared" si="1"/>
        <v>0.002631933407</v>
      </c>
      <c r="I480" s="14">
        <f t="shared" si="2"/>
        <v>1.002631933</v>
      </c>
      <c r="J480" s="13"/>
      <c r="K480" s="14"/>
      <c r="L480" s="15"/>
      <c r="M480" s="19"/>
      <c r="N480" s="19"/>
    </row>
    <row r="481">
      <c r="A481" s="18">
        <v>44902.0</v>
      </c>
      <c r="B481" s="13">
        <v>18560.5</v>
      </c>
      <c r="C481" s="13">
        <v>18638.85</v>
      </c>
      <c r="D481" s="13">
        <v>18668.3</v>
      </c>
      <c r="E481" s="13">
        <v>18528.4</v>
      </c>
      <c r="F481" s="12" t="s">
        <v>500</v>
      </c>
      <c r="G481" s="15">
        <v>-0.0044</v>
      </c>
      <c r="H481" s="14">
        <f t="shared" si="1"/>
        <v>-0.00441190275</v>
      </c>
      <c r="I481" s="14">
        <f t="shared" si="2"/>
        <v>0.9955880972</v>
      </c>
      <c r="J481" s="13"/>
      <c r="K481" s="14"/>
      <c r="L481" s="15"/>
      <c r="M481" s="19"/>
      <c r="N481" s="19"/>
    </row>
    <row r="482">
      <c r="A482" s="18">
        <v>44901.0</v>
      </c>
      <c r="B482" s="13">
        <v>18642.75</v>
      </c>
      <c r="C482" s="13">
        <v>18600.65</v>
      </c>
      <c r="D482" s="13">
        <v>18654.9</v>
      </c>
      <c r="E482" s="13">
        <v>18577.9</v>
      </c>
      <c r="F482" s="12" t="s">
        <v>501</v>
      </c>
      <c r="G482" s="15">
        <v>-0.0031</v>
      </c>
      <c r="H482" s="14">
        <f t="shared" si="1"/>
        <v>-0.003117472014</v>
      </c>
      <c r="I482" s="14">
        <f t="shared" si="2"/>
        <v>0.996882528</v>
      </c>
      <c r="J482" s="13"/>
      <c r="K482" s="14"/>
      <c r="L482" s="15"/>
      <c r="M482" s="19"/>
      <c r="N482" s="19"/>
    </row>
    <row r="483">
      <c r="A483" s="18">
        <v>44900.0</v>
      </c>
      <c r="B483" s="13">
        <v>18701.05</v>
      </c>
      <c r="C483" s="13">
        <v>18719.55</v>
      </c>
      <c r="D483" s="13">
        <v>18728.6</v>
      </c>
      <c r="E483" s="13">
        <v>18591.35</v>
      </c>
      <c r="F483" s="12" t="s">
        <v>502</v>
      </c>
      <c r="G483" s="15">
        <v>3.0E-4</v>
      </c>
      <c r="H483" s="14">
        <f t="shared" si="1"/>
        <v>0.0002647610999</v>
      </c>
      <c r="I483" s="14">
        <f t="shared" si="2"/>
        <v>1.000264761</v>
      </c>
      <c r="J483" s="13"/>
      <c r="K483" s="14"/>
      <c r="L483" s="15"/>
      <c r="M483" s="19"/>
      <c r="N483" s="19"/>
    </row>
    <row r="484">
      <c r="A484" s="18">
        <v>44897.0</v>
      </c>
      <c r="B484" s="13">
        <v>18696.1</v>
      </c>
      <c r="C484" s="13">
        <v>18752.4</v>
      </c>
      <c r="D484" s="13">
        <v>18781.95</v>
      </c>
      <c r="E484" s="13">
        <v>18639.2</v>
      </c>
      <c r="F484" s="12" t="s">
        <v>503</v>
      </c>
      <c r="G484" s="15">
        <v>-0.0062</v>
      </c>
      <c r="H484" s="14">
        <f t="shared" si="1"/>
        <v>-0.006187375415</v>
      </c>
      <c r="I484" s="14">
        <f t="shared" si="2"/>
        <v>0.9938126246</v>
      </c>
      <c r="J484" s="13"/>
      <c r="K484" s="14"/>
      <c r="L484" s="15"/>
      <c r="M484" s="19"/>
      <c r="N484" s="19"/>
    </row>
    <row r="485">
      <c r="A485" s="18">
        <v>44896.0</v>
      </c>
      <c r="B485" s="13">
        <v>18812.5</v>
      </c>
      <c r="C485" s="13">
        <v>18871.95</v>
      </c>
      <c r="D485" s="13">
        <v>18887.6</v>
      </c>
      <c r="E485" s="13">
        <v>18778.2</v>
      </c>
      <c r="F485" s="18" t="s">
        <v>504</v>
      </c>
      <c r="G485" s="15">
        <v>0.0029</v>
      </c>
      <c r="H485" s="14">
        <f t="shared" si="1"/>
        <v>0.00288671445</v>
      </c>
      <c r="I485" s="14">
        <f t="shared" si="2"/>
        <v>1.002886714</v>
      </c>
      <c r="J485" s="13"/>
      <c r="K485" s="14"/>
      <c r="L485" s="15"/>
      <c r="M485" s="19"/>
      <c r="N485" s="19"/>
    </row>
    <row r="486">
      <c r="A486" s="12">
        <v>44895.0</v>
      </c>
      <c r="B486" s="13">
        <v>18758.35</v>
      </c>
      <c r="C486" s="13">
        <v>18625.7</v>
      </c>
      <c r="D486" s="13">
        <v>18816.05</v>
      </c>
      <c r="E486" s="13">
        <v>18616.55</v>
      </c>
      <c r="F486" s="18" t="s">
        <v>505</v>
      </c>
      <c r="G486" s="15">
        <v>0.0075</v>
      </c>
      <c r="H486" s="14">
        <f t="shared" si="1"/>
        <v>0.007535697885</v>
      </c>
      <c r="I486" s="14">
        <f t="shared" si="2"/>
        <v>1.007535698</v>
      </c>
      <c r="J486" s="13"/>
      <c r="K486" s="14"/>
      <c r="L486" s="15"/>
      <c r="M486" s="19"/>
      <c r="N486" s="19"/>
    </row>
    <row r="487">
      <c r="A487" s="12">
        <v>44894.0</v>
      </c>
      <c r="B487" s="13">
        <v>18618.05</v>
      </c>
      <c r="C487" s="13">
        <v>18552.45</v>
      </c>
      <c r="D487" s="13">
        <v>18678.1</v>
      </c>
      <c r="E487" s="13">
        <v>18552.15</v>
      </c>
      <c r="F487" s="18" t="s">
        <v>506</v>
      </c>
      <c r="G487" s="15">
        <v>0.003</v>
      </c>
      <c r="H487" s="14">
        <f t="shared" si="1"/>
        <v>0.002979084457</v>
      </c>
      <c r="I487" s="14">
        <f t="shared" si="2"/>
        <v>1.002979084</v>
      </c>
      <c r="J487" s="13"/>
      <c r="K487" s="14"/>
      <c r="L487" s="15"/>
      <c r="M487" s="19"/>
      <c r="N487" s="19"/>
    </row>
    <row r="488">
      <c r="A488" s="12">
        <v>44893.0</v>
      </c>
      <c r="B488" s="13">
        <v>18562.75</v>
      </c>
      <c r="C488" s="13">
        <v>18430.55</v>
      </c>
      <c r="D488" s="13">
        <v>18614.25</v>
      </c>
      <c r="E488" s="13">
        <v>18365.6</v>
      </c>
      <c r="F488" s="18" t="s">
        <v>507</v>
      </c>
      <c r="G488" s="15">
        <v>0.0027</v>
      </c>
      <c r="H488" s="14">
        <f t="shared" si="1"/>
        <v>0.002700841312</v>
      </c>
      <c r="I488" s="14">
        <f t="shared" si="2"/>
        <v>1.002700841</v>
      </c>
      <c r="J488" s="13"/>
      <c r="K488" s="14"/>
      <c r="L488" s="15"/>
      <c r="M488" s="19"/>
      <c r="N488" s="19"/>
    </row>
    <row r="489">
      <c r="A489" s="12">
        <v>44890.0</v>
      </c>
      <c r="B489" s="13">
        <v>18512.75</v>
      </c>
      <c r="C489" s="13">
        <v>18528.45</v>
      </c>
      <c r="D489" s="13">
        <v>18534.9</v>
      </c>
      <c r="E489" s="13">
        <v>18445.1</v>
      </c>
      <c r="F489" s="18" t="s">
        <v>508</v>
      </c>
      <c r="G489" s="15">
        <v>0.0016</v>
      </c>
      <c r="H489" s="14">
        <f t="shared" si="1"/>
        <v>0.001549980794</v>
      </c>
      <c r="I489" s="14">
        <f t="shared" si="2"/>
        <v>1.001549981</v>
      </c>
      <c r="J489" s="13"/>
      <c r="K489" s="14"/>
      <c r="L489" s="15"/>
      <c r="M489" s="19"/>
      <c r="N489" s="19"/>
    </row>
    <row r="490">
      <c r="A490" s="12">
        <v>44889.0</v>
      </c>
      <c r="B490" s="13">
        <v>18484.1</v>
      </c>
      <c r="C490" s="13">
        <v>18326.1</v>
      </c>
      <c r="D490" s="13">
        <v>18529.7</v>
      </c>
      <c r="E490" s="13">
        <v>18294.25</v>
      </c>
      <c r="F490" s="18" t="s">
        <v>509</v>
      </c>
      <c r="G490" s="15">
        <v>0.0119</v>
      </c>
      <c r="H490" s="14">
        <f t="shared" si="1"/>
        <v>0.01187097127</v>
      </c>
      <c r="I490" s="14">
        <f t="shared" si="2"/>
        <v>1.011870971</v>
      </c>
      <c r="J490" s="13"/>
      <c r="K490" s="14"/>
      <c r="L490" s="15"/>
      <c r="M490" s="19"/>
      <c r="N490" s="19"/>
    </row>
    <row r="491">
      <c r="A491" s="12">
        <v>44888.0</v>
      </c>
      <c r="B491" s="13">
        <v>18267.25</v>
      </c>
      <c r="C491" s="13">
        <v>18325.2</v>
      </c>
      <c r="D491" s="13">
        <v>18325.4</v>
      </c>
      <c r="E491" s="13">
        <v>18246.0</v>
      </c>
      <c r="F491" s="18" t="s">
        <v>510</v>
      </c>
      <c r="G491" s="15">
        <v>0.0013</v>
      </c>
      <c r="H491" s="14">
        <f t="shared" si="1"/>
        <v>0.001263415222</v>
      </c>
      <c r="I491" s="14">
        <f t="shared" si="2"/>
        <v>1.001263415</v>
      </c>
      <c r="J491" s="13"/>
      <c r="K491" s="14"/>
      <c r="L491" s="15"/>
      <c r="M491" s="19"/>
      <c r="N491" s="19"/>
    </row>
    <row r="492">
      <c r="A492" s="12">
        <v>44887.0</v>
      </c>
      <c r="B492" s="13">
        <v>18244.2</v>
      </c>
      <c r="C492" s="13">
        <v>18179.15</v>
      </c>
      <c r="D492" s="13">
        <v>18261.85</v>
      </c>
      <c r="E492" s="13">
        <v>18137.7</v>
      </c>
      <c r="F492" s="12" t="s">
        <v>511</v>
      </c>
      <c r="G492" s="15">
        <v>0.0046</v>
      </c>
      <c r="H492" s="14">
        <f t="shared" si="1"/>
        <v>0.004639329954</v>
      </c>
      <c r="I492" s="14">
        <f t="shared" si="2"/>
        <v>1.00463933</v>
      </c>
      <c r="J492" s="13"/>
      <c r="K492" s="14"/>
      <c r="L492" s="15"/>
      <c r="M492" s="19"/>
      <c r="N492" s="19"/>
    </row>
    <row r="493">
      <c r="A493" s="12">
        <v>44886.0</v>
      </c>
      <c r="B493" s="13">
        <v>18159.95</v>
      </c>
      <c r="C493" s="13">
        <v>18246.4</v>
      </c>
      <c r="D493" s="13">
        <v>18262.3</v>
      </c>
      <c r="E493" s="13">
        <v>18133.35</v>
      </c>
      <c r="F493" s="12" t="s">
        <v>512</v>
      </c>
      <c r="G493" s="15">
        <v>-0.0081</v>
      </c>
      <c r="H493" s="14">
        <f t="shared" si="1"/>
        <v>-0.008067665703</v>
      </c>
      <c r="I493" s="14">
        <f t="shared" si="2"/>
        <v>0.9919323343</v>
      </c>
      <c r="J493" s="13"/>
      <c r="K493" s="14"/>
      <c r="L493" s="15"/>
      <c r="M493" s="19"/>
      <c r="N493" s="19"/>
    </row>
    <row r="494">
      <c r="A494" s="12">
        <v>44883.0</v>
      </c>
      <c r="B494" s="13">
        <v>18307.65</v>
      </c>
      <c r="C494" s="13">
        <v>18382.95</v>
      </c>
      <c r="D494" s="13">
        <v>18394.6</v>
      </c>
      <c r="E494" s="13">
        <v>18209.8</v>
      </c>
      <c r="F494" s="12" t="s">
        <v>513</v>
      </c>
      <c r="G494" s="15">
        <v>-0.002</v>
      </c>
      <c r="H494" s="14">
        <f t="shared" si="1"/>
        <v>-0.001976133756</v>
      </c>
      <c r="I494" s="14">
        <f t="shared" si="2"/>
        <v>0.9980238662</v>
      </c>
      <c r="J494" s="13"/>
      <c r="K494" s="14"/>
      <c r="L494" s="15"/>
      <c r="M494" s="19"/>
      <c r="N494" s="19"/>
    </row>
    <row r="495">
      <c r="A495" s="12">
        <v>44882.0</v>
      </c>
      <c r="B495" s="13">
        <v>18343.9</v>
      </c>
      <c r="C495" s="13">
        <v>18358.7</v>
      </c>
      <c r="D495" s="13">
        <v>18417.6</v>
      </c>
      <c r="E495" s="13">
        <v>18312.95</v>
      </c>
      <c r="F495" s="12" t="s">
        <v>514</v>
      </c>
      <c r="G495" s="15">
        <v>-0.0036</v>
      </c>
      <c r="H495" s="14">
        <f t="shared" si="1"/>
        <v>-0.003571496471</v>
      </c>
      <c r="I495" s="14">
        <f t="shared" si="2"/>
        <v>0.9964285035</v>
      </c>
      <c r="J495" s="13"/>
      <c r="K495" s="14"/>
      <c r="L495" s="15"/>
      <c r="M495" s="19"/>
      <c r="N495" s="19"/>
    </row>
    <row r="496">
      <c r="A496" s="12">
        <v>44881.0</v>
      </c>
      <c r="B496" s="13">
        <v>18409.65</v>
      </c>
      <c r="C496" s="13">
        <v>18398.25</v>
      </c>
      <c r="D496" s="13">
        <v>18442.15</v>
      </c>
      <c r="E496" s="13">
        <v>18344.15</v>
      </c>
      <c r="F496" s="12" t="s">
        <v>515</v>
      </c>
      <c r="G496" s="15">
        <v>3.0E-4</v>
      </c>
      <c r="H496" s="14">
        <f t="shared" si="1"/>
        <v>0.0003396111588</v>
      </c>
      <c r="I496" s="14">
        <f t="shared" si="2"/>
        <v>1.000339611</v>
      </c>
      <c r="J496" s="13"/>
      <c r="K496" s="14"/>
      <c r="L496" s="15"/>
      <c r="M496" s="19"/>
      <c r="N496" s="19"/>
    </row>
    <row r="497">
      <c r="A497" s="12">
        <v>44880.0</v>
      </c>
      <c r="B497" s="13">
        <v>18403.4</v>
      </c>
      <c r="C497" s="13">
        <v>18362.75</v>
      </c>
      <c r="D497" s="13">
        <v>18427.95</v>
      </c>
      <c r="E497" s="13">
        <v>18282.0</v>
      </c>
      <c r="F497" s="12" t="s">
        <v>516</v>
      </c>
      <c r="G497" s="15">
        <v>0.0041</v>
      </c>
      <c r="H497" s="14">
        <f t="shared" si="1"/>
        <v>0.004050924347</v>
      </c>
      <c r="I497" s="14">
        <f t="shared" si="2"/>
        <v>1.004050924</v>
      </c>
      <c r="J497" s="13"/>
      <c r="K497" s="14"/>
      <c r="L497" s="15"/>
      <c r="M497" s="19"/>
      <c r="N497" s="19"/>
    </row>
    <row r="498">
      <c r="A498" s="12">
        <v>44879.0</v>
      </c>
      <c r="B498" s="13">
        <v>18329.15</v>
      </c>
      <c r="C498" s="13">
        <v>18376.4</v>
      </c>
      <c r="D498" s="13">
        <v>18399.45</v>
      </c>
      <c r="E498" s="13">
        <v>18311.4</v>
      </c>
      <c r="F498" s="12" t="s">
        <v>517</v>
      </c>
      <c r="G498" s="15">
        <v>-0.0011</v>
      </c>
      <c r="H498" s="14">
        <f t="shared" si="1"/>
        <v>-0.001119909317</v>
      </c>
      <c r="I498" s="14">
        <f t="shared" si="2"/>
        <v>0.9988800907</v>
      </c>
      <c r="J498" s="13"/>
      <c r="K498" s="14"/>
      <c r="L498" s="15"/>
      <c r="M498" s="19"/>
      <c r="N498" s="19"/>
    </row>
    <row r="499">
      <c r="A499" s="12">
        <v>44876.0</v>
      </c>
      <c r="B499" s="13">
        <v>18349.7</v>
      </c>
      <c r="C499" s="13">
        <v>18272.35</v>
      </c>
      <c r="D499" s="13">
        <v>18362.3</v>
      </c>
      <c r="E499" s="13">
        <v>18259.35</v>
      </c>
      <c r="F499" s="12" t="s">
        <v>518</v>
      </c>
      <c r="G499" s="15">
        <v>0.0178</v>
      </c>
      <c r="H499" s="14">
        <f t="shared" si="1"/>
        <v>0.01783317247</v>
      </c>
      <c r="I499" s="14">
        <f t="shared" si="2"/>
        <v>1.017833172</v>
      </c>
      <c r="J499" s="13"/>
      <c r="K499" s="14"/>
      <c r="L499" s="15"/>
      <c r="M499" s="19"/>
      <c r="N499" s="19"/>
    </row>
    <row r="500">
      <c r="A500" s="12">
        <v>44875.0</v>
      </c>
      <c r="B500" s="13">
        <v>18028.2</v>
      </c>
      <c r="C500" s="13">
        <v>18044.35</v>
      </c>
      <c r="D500" s="13">
        <v>18103.1</v>
      </c>
      <c r="E500" s="13">
        <v>17969.4</v>
      </c>
      <c r="F500" s="12" t="s">
        <v>519</v>
      </c>
      <c r="G500" s="15">
        <v>-0.0071</v>
      </c>
      <c r="H500" s="14">
        <f t="shared" si="1"/>
        <v>-0.007093682877</v>
      </c>
      <c r="I500" s="14">
        <f t="shared" si="2"/>
        <v>0.9929063171</v>
      </c>
      <c r="J500" s="13"/>
      <c r="K500" s="14"/>
      <c r="L500" s="15"/>
      <c r="M500" s="19"/>
      <c r="N500" s="19"/>
    </row>
    <row r="501">
      <c r="A501" s="18">
        <v>44874.0</v>
      </c>
      <c r="B501" s="13">
        <v>18157.0</v>
      </c>
      <c r="C501" s="13">
        <v>18288.25</v>
      </c>
      <c r="D501" s="13">
        <v>18296.4</v>
      </c>
      <c r="E501" s="13">
        <v>18117.5</v>
      </c>
      <c r="F501" s="12" t="s">
        <v>520</v>
      </c>
      <c r="G501" s="15">
        <v>-0.0025</v>
      </c>
      <c r="H501" s="14">
        <f t="shared" si="1"/>
        <v>-0.002516096425</v>
      </c>
      <c r="I501" s="14">
        <f t="shared" si="2"/>
        <v>0.9974839036</v>
      </c>
      <c r="J501" s="13"/>
      <c r="K501" s="14"/>
      <c r="L501" s="15"/>
      <c r="M501" s="19"/>
      <c r="N501" s="19"/>
    </row>
    <row r="502">
      <c r="A502" s="18">
        <v>44872.0</v>
      </c>
      <c r="B502" s="13">
        <v>18202.8</v>
      </c>
      <c r="C502" s="13">
        <v>18211.75</v>
      </c>
      <c r="D502" s="13">
        <v>18255.5</v>
      </c>
      <c r="E502" s="13">
        <v>18064.75</v>
      </c>
      <c r="F502" s="12" t="s">
        <v>521</v>
      </c>
      <c r="G502" s="15">
        <v>0.0047</v>
      </c>
      <c r="H502" s="14">
        <f t="shared" si="1"/>
        <v>0.004727564766</v>
      </c>
      <c r="I502" s="14">
        <f t="shared" si="2"/>
        <v>1.004727565</v>
      </c>
      <c r="J502" s="13"/>
      <c r="K502" s="14"/>
      <c r="L502" s="15"/>
      <c r="M502" s="19"/>
      <c r="N502" s="19"/>
    </row>
    <row r="503">
      <c r="A503" s="18">
        <v>44869.0</v>
      </c>
      <c r="B503" s="13">
        <v>18117.15</v>
      </c>
      <c r="C503" s="13">
        <v>18053.4</v>
      </c>
      <c r="D503" s="13">
        <v>18135.1</v>
      </c>
      <c r="E503" s="13">
        <v>18017.15</v>
      </c>
      <c r="F503" s="12" t="s">
        <v>522</v>
      </c>
      <c r="G503" s="15">
        <v>0.0036</v>
      </c>
      <c r="H503" s="14">
        <f t="shared" si="1"/>
        <v>0.003570103087</v>
      </c>
      <c r="I503" s="14">
        <f t="shared" si="2"/>
        <v>1.003570103</v>
      </c>
      <c r="J503" s="13"/>
      <c r="K503" s="14"/>
      <c r="L503" s="15"/>
      <c r="M503" s="19"/>
      <c r="N503" s="19"/>
    </row>
    <row r="504">
      <c r="A504" s="18">
        <v>44868.0</v>
      </c>
      <c r="B504" s="13">
        <v>18052.7</v>
      </c>
      <c r="C504" s="13">
        <v>17968.35</v>
      </c>
      <c r="D504" s="13">
        <v>18106.3</v>
      </c>
      <c r="E504" s="13">
        <v>17959.2</v>
      </c>
      <c r="F504" s="12" t="s">
        <v>523</v>
      </c>
      <c r="G504" s="15">
        <v>-0.0017</v>
      </c>
      <c r="H504" s="14">
        <f t="shared" si="1"/>
        <v>-0.00166732567</v>
      </c>
      <c r="I504" s="14">
        <f t="shared" si="2"/>
        <v>0.9983326743</v>
      </c>
      <c r="J504" s="13"/>
      <c r="K504" s="14"/>
      <c r="L504" s="15"/>
      <c r="M504" s="19"/>
      <c r="N504" s="19"/>
    </row>
    <row r="505">
      <c r="A505" s="18">
        <v>44867.0</v>
      </c>
      <c r="B505" s="13">
        <v>18082.85</v>
      </c>
      <c r="C505" s="13">
        <v>18177.9</v>
      </c>
      <c r="D505" s="13">
        <v>18178.75</v>
      </c>
      <c r="E505" s="13">
        <v>18048.65</v>
      </c>
      <c r="F505" s="12" t="s">
        <v>524</v>
      </c>
      <c r="G505" s="15">
        <v>-0.0034</v>
      </c>
      <c r="H505" s="14">
        <f t="shared" si="1"/>
        <v>-0.003447154651</v>
      </c>
      <c r="I505" s="14">
        <f t="shared" si="2"/>
        <v>0.9965528453</v>
      </c>
      <c r="J505" s="13"/>
      <c r="K505" s="14"/>
      <c r="L505" s="15"/>
      <c r="M505" s="19"/>
      <c r="N505" s="19"/>
    </row>
    <row r="506">
      <c r="A506" s="18">
        <v>44866.0</v>
      </c>
      <c r="B506" s="13">
        <v>18145.4</v>
      </c>
      <c r="C506" s="13">
        <v>18130.7</v>
      </c>
      <c r="D506" s="13">
        <v>18175.8</v>
      </c>
      <c r="E506" s="13">
        <v>18060.15</v>
      </c>
      <c r="F506" s="12" t="s">
        <v>525</v>
      </c>
      <c r="G506" s="15">
        <v>0.0074</v>
      </c>
      <c r="H506" s="14">
        <f t="shared" si="1"/>
        <v>0.007394987842</v>
      </c>
      <c r="I506" s="14">
        <f t="shared" si="2"/>
        <v>1.007394988</v>
      </c>
      <c r="J506" s="13"/>
      <c r="K506" s="14"/>
      <c r="L506" s="15"/>
      <c r="M506" s="19"/>
      <c r="N506" s="19"/>
    </row>
    <row r="507">
      <c r="A507" s="12">
        <v>44865.0</v>
      </c>
      <c r="B507" s="13">
        <v>18012.2</v>
      </c>
      <c r="C507" s="13">
        <v>17910.2</v>
      </c>
      <c r="D507" s="13">
        <v>18022.8</v>
      </c>
      <c r="E507" s="13">
        <v>17899.9</v>
      </c>
      <c r="F507" s="18" t="s">
        <v>526</v>
      </c>
      <c r="G507" s="15">
        <v>0.0127</v>
      </c>
      <c r="H507" s="14">
        <f t="shared" si="1"/>
        <v>0.0126723188</v>
      </c>
      <c r="I507" s="14">
        <f t="shared" si="2"/>
        <v>1.012672319</v>
      </c>
      <c r="J507" s="13"/>
      <c r="K507" s="14"/>
      <c r="L507" s="15"/>
      <c r="M507" s="19"/>
      <c r="N507" s="19"/>
    </row>
    <row r="508">
      <c r="A508" s="12">
        <v>44862.0</v>
      </c>
      <c r="B508" s="13">
        <v>17786.8</v>
      </c>
      <c r="C508" s="13">
        <v>17756.4</v>
      </c>
      <c r="D508" s="13">
        <v>17838.9</v>
      </c>
      <c r="E508" s="13">
        <v>17723.7</v>
      </c>
      <c r="F508" s="18" t="s">
        <v>527</v>
      </c>
      <c r="G508" s="15">
        <v>0.0028</v>
      </c>
      <c r="H508" s="14">
        <f t="shared" si="1"/>
        <v>0.002810517028</v>
      </c>
      <c r="I508" s="14">
        <f t="shared" si="2"/>
        <v>1.002810517</v>
      </c>
      <c r="J508" s="13"/>
      <c r="K508" s="14"/>
      <c r="L508" s="15"/>
      <c r="M508" s="19"/>
      <c r="N508" s="19"/>
    </row>
    <row r="509">
      <c r="A509" s="12">
        <v>44861.0</v>
      </c>
      <c r="B509" s="13">
        <v>17736.95</v>
      </c>
      <c r="C509" s="13">
        <v>17771.4</v>
      </c>
      <c r="D509" s="13">
        <v>17783.9</v>
      </c>
      <c r="E509" s="13">
        <v>17654.5</v>
      </c>
      <c r="F509" s="18" t="s">
        <v>528</v>
      </c>
      <c r="G509" s="15">
        <v>0.0046</v>
      </c>
      <c r="H509" s="14">
        <f t="shared" si="1"/>
        <v>0.004564929898</v>
      </c>
      <c r="I509" s="14">
        <f t="shared" si="2"/>
        <v>1.00456493</v>
      </c>
      <c r="J509" s="13"/>
      <c r="K509" s="14"/>
      <c r="L509" s="15"/>
      <c r="M509" s="19"/>
      <c r="N509" s="19"/>
    </row>
    <row r="510">
      <c r="A510" s="12">
        <v>44859.0</v>
      </c>
      <c r="B510" s="13">
        <v>17656.35</v>
      </c>
      <c r="C510" s="13">
        <v>17808.3</v>
      </c>
      <c r="D510" s="13">
        <v>17811.5</v>
      </c>
      <c r="E510" s="13">
        <v>17637.0</v>
      </c>
      <c r="F510" s="18" t="s">
        <v>529</v>
      </c>
      <c r="G510" s="15">
        <v>-0.0042</v>
      </c>
      <c r="H510" s="14">
        <f t="shared" si="1"/>
        <v>-0.004196099996</v>
      </c>
      <c r="I510" s="14">
        <f t="shared" si="2"/>
        <v>0.9958039</v>
      </c>
      <c r="J510" s="13"/>
      <c r="K510" s="14"/>
      <c r="L510" s="15"/>
      <c r="M510" s="19"/>
      <c r="N510" s="19"/>
    </row>
    <row r="511">
      <c r="A511" s="12">
        <v>44858.0</v>
      </c>
      <c r="B511" s="13">
        <v>17730.75</v>
      </c>
      <c r="C511" s="13">
        <v>17736.35</v>
      </c>
      <c r="D511" s="13">
        <v>17777.55</v>
      </c>
      <c r="E511" s="13">
        <v>17707.4</v>
      </c>
      <c r="F511" s="18" t="s">
        <v>530</v>
      </c>
      <c r="G511" s="15">
        <v>0.0088</v>
      </c>
      <c r="H511" s="14">
        <f t="shared" si="1"/>
        <v>0.008787401216</v>
      </c>
      <c r="I511" s="14">
        <f t="shared" si="2"/>
        <v>1.008787401</v>
      </c>
      <c r="J511" s="13"/>
      <c r="K511" s="14"/>
      <c r="L511" s="15"/>
      <c r="M511" s="19"/>
      <c r="N511" s="19"/>
    </row>
    <row r="512">
      <c r="A512" s="12">
        <v>44855.0</v>
      </c>
      <c r="B512" s="13">
        <v>17576.3</v>
      </c>
      <c r="C512" s="13">
        <v>17622.85</v>
      </c>
      <c r="D512" s="13">
        <v>17670.15</v>
      </c>
      <c r="E512" s="13">
        <v>17520.75</v>
      </c>
      <c r="F512" s="18" t="s">
        <v>531</v>
      </c>
      <c r="G512" s="15">
        <v>7.0E-4</v>
      </c>
      <c r="H512" s="14">
        <f t="shared" si="1"/>
        <v>0.0007031447937</v>
      </c>
      <c r="I512" s="14">
        <f t="shared" si="2"/>
        <v>1.000703145</v>
      </c>
      <c r="J512" s="13"/>
      <c r="K512" s="14"/>
      <c r="L512" s="15"/>
      <c r="M512" s="19"/>
      <c r="N512" s="19"/>
    </row>
    <row r="513">
      <c r="A513" s="12">
        <v>44854.0</v>
      </c>
      <c r="B513" s="13">
        <v>17563.95</v>
      </c>
      <c r="C513" s="13">
        <v>17423.1</v>
      </c>
      <c r="D513" s="13">
        <v>17584.15</v>
      </c>
      <c r="E513" s="13">
        <v>17421.0</v>
      </c>
      <c r="F513" s="12" t="s">
        <v>532</v>
      </c>
      <c r="G513" s="15">
        <v>0.003</v>
      </c>
      <c r="H513" s="14">
        <f t="shared" si="1"/>
        <v>0.002952219161</v>
      </c>
      <c r="I513" s="14">
        <f t="shared" si="2"/>
        <v>1.002952219</v>
      </c>
      <c r="J513" s="13"/>
      <c r="K513" s="14"/>
      <c r="L513" s="15"/>
      <c r="M513" s="19"/>
      <c r="N513" s="19"/>
    </row>
    <row r="514">
      <c r="A514" s="12">
        <v>44853.0</v>
      </c>
      <c r="B514" s="13">
        <v>17512.25</v>
      </c>
      <c r="C514" s="13">
        <v>17568.15</v>
      </c>
      <c r="D514" s="13">
        <v>17607.6</v>
      </c>
      <c r="E514" s="13">
        <v>17472.85</v>
      </c>
      <c r="F514" s="12" t="s">
        <v>533</v>
      </c>
      <c r="G514" s="15">
        <v>0.0014</v>
      </c>
      <c r="H514" s="14">
        <f t="shared" si="1"/>
        <v>0.00144679318</v>
      </c>
      <c r="I514" s="14">
        <f t="shared" si="2"/>
        <v>1.001446793</v>
      </c>
      <c r="J514" s="13"/>
      <c r="K514" s="14"/>
      <c r="L514" s="15"/>
      <c r="M514" s="19"/>
      <c r="N514" s="19"/>
    </row>
    <row r="515">
      <c r="A515" s="12">
        <v>44852.0</v>
      </c>
      <c r="B515" s="13">
        <v>17486.95</v>
      </c>
      <c r="C515" s="13">
        <v>17438.75</v>
      </c>
      <c r="D515" s="13">
        <v>17527.8</v>
      </c>
      <c r="E515" s="13">
        <v>17434.05</v>
      </c>
      <c r="F515" s="12" t="s">
        <v>534</v>
      </c>
      <c r="G515" s="15">
        <v>0.0101</v>
      </c>
      <c r="H515" s="14">
        <f t="shared" si="1"/>
        <v>0.01011737659</v>
      </c>
      <c r="I515" s="14">
        <f t="shared" si="2"/>
        <v>1.010117377</v>
      </c>
      <c r="J515" s="13"/>
      <c r="K515" s="14"/>
      <c r="L515" s="15"/>
      <c r="M515" s="19"/>
      <c r="N515" s="19"/>
    </row>
    <row r="516">
      <c r="A516" s="12">
        <v>44851.0</v>
      </c>
      <c r="B516" s="13">
        <v>17311.8</v>
      </c>
      <c r="C516" s="13">
        <v>17144.8</v>
      </c>
      <c r="D516" s="13">
        <v>17328.55</v>
      </c>
      <c r="E516" s="13">
        <v>17098.55</v>
      </c>
      <c r="F516" s="12" t="s">
        <v>535</v>
      </c>
      <c r="G516" s="15">
        <v>0.0073</v>
      </c>
      <c r="H516" s="14">
        <f t="shared" si="1"/>
        <v>0.007337495709</v>
      </c>
      <c r="I516" s="14">
        <f t="shared" si="2"/>
        <v>1.007337496</v>
      </c>
      <c r="J516" s="13"/>
      <c r="K516" s="14"/>
      <c r="L516" s="15"/>
      <c r="M516" s="19"/>
      <c r="N516" s="19"/>
    </row>
    <row r="517">
      <c r="A517" s="12">
        <v>44848.0</v>
      </c>
      <c r="B517" s="13">
        <v>17185.7</v>
      </c>
      <c r="C517" s="13">
        <v>17322.3</v>
      </c>
      <c r="D517" s="13">
        <v>17348.55</v>
      </c>
      <c r="E517" s="13">
        <v>17169.75</v>
      </c>
      <c r="F517" s="12" t="s">
        <v>536</v>
      </c>
      <c r="G517" s="15">
        <v>0.0101</v>
      </c>
      <c r="H517" s="14">
        <f t="shared" si="1"/>
        <v>0.01007091073</v>
      </c>
      <c r="I517" s="14">
        <f t="shared" si="2"/>
        <v>1.010070911</v>
      </c>
      <c r="J517" s="13"/>
      <c r="K517" s="14"/>
      <c r="L517" s="15"/>
      <c r="M517" s="19"/>
      <c r="N517" s="19"/>
    </row>
    <row r="518">
      <c r="A518" s="12">
        <v>44847.0</v>
      </c>
      <c r="B518" s="13">
        <v>17014.35</v>
      </c>
      <c r="C518" s="13">
        <v>17087.35</v>
      </c>
      <c r="D518" s="13">
        <v>17112.35</v>
      </c>
      <c r="E518" s="13">
        <v>16956.95</v>
      </c>
      <c r="F518" s="12" t="s">
        <v>537</v>
      </c>
      <c r="G518" s="15">
        <v>-0.0064</v>
      </c>
      <c r="H518" s="14">
        <f t="shared" si="1"/>
        <v>-0.006380083627</v>
      </c>
      <c r="I518" s="14">
        <f t="shared" si="2"/>
        <v>0.9936199164</v>
      </c>
      <c r="J518" s="13"/>
      <c r="K518" s="14"/>
      <c r="L518" s="15"/>
      <c r="M518" s="19"/>
      <c r="N518" s="19"/>
    </row>
    <row r="519">
      <c r="A519" s="12">
        <v>44846.0</v>
      </c>
      <c r="B519" s="13">
        <v>17123.6</v>
      </c>
      <c r="C519" s="13">
        <v>17025.55</v>
      </c>
      <c r="D519" s="13">
        <v>17142.35</v>
      </c>
      <c r="E519" s="13">
        <v>16960.05</v>
      </c>
      <c r="F519" s="12" t="s">
        <v>538</v>
      </c>
      <c r="G519" s="15">
        <v>0.0082</v>
      </c>
      <c r="H519" s="14">
        <f t="shared" si="1"/>
        <v>0.00824621472</v>
      </c>
      <c r="I519" s="14">
        <f t="shared" si="2"/>
        <v>1.008246215</v>
      </c>
      <c r="J519" s="13"/>
      <c r="K519" s="14"/>
      <c r="L519" s="15"/>
      <c r="M519" s="19"/>
      <c r="N519" s="19"/>
    </row>
    <row r="520">
      <c r="A520" s="12">
        <v>44845.0</v>
      </c>
      <c r="B520" s="13">
        <v>16983.55</v>
      </c>
      <c r="C520" s="13">
        <v>17256.05</v>
      </c>
      <c r="D520" s="13">
        <v>17261.8</v>
      </c>
      <c r="E520" s="13">
        <v>16950.3</v>
      </c>
      <c r="F520" s="12" t="s">
        <v>539</v>
      </c>
      <c r="G520" s="15">
        <v>-0.0149</v>
      </c>
      <c r="H520" s="14">
        <f t="shared" si="1"/>
        <v>-0.01493242851</v>
      </c>
      <c r="I520" s="14">
        <f t="shared" si="2"/>
        <v>0.9850675715</v>
      </c>
      <c r="J520" s="13"/>
      <c r="K520" s="14"/>
      <c r="L520" s="15"/>
      <c r="M520" s="19"/>
      <c r="N520" s="19"/>
    </row>
    <row r="521">
      <c r="A521" s="12">
        <v>44844.0</v>
      </c>
      <c r="B521" s="13">
        <v>17241.0</v>
      </c>
      <c r="C521" s="13">
        <v>17094.35</v>
      </c>
      <c r="D521" s="13">
        <v>17280.15</v>
      </c>
      <c r="E521" s="13">
        <v>17064.7</v>
      </c>
      <c r="F521" s="12" t="s">
        <v>540</v>
      </c>
      <c r="G521" s="15">
        <v>-0.0043</v>
      </c>
      <c r="H521" s="14">
        <f t="shared" si="1"/>
        <v>-0.004253623377</v>
      </c>
      <c r="I521" s="14">
        <f t="shared" si="2"/>
        <v>0.9957463766</v>
      </c>
      <c r="J521" s="13"/>
      <c r="K521" s="14"/>
      <c r="L521" s="15"/>
      <c r="M521" s="19"/>
      <c r="N521" s="19"/>
    </row>
    <row r="522">
      <c r="A522" s="18">
        <v>44841.0</v>
      </c>
      <c r="B522" s="13">
        <v>17314.65</v>
      </c>
      <c r="C522" s="13">
        <v>17287.2</v>
      </c>
      <c r="D522" s="13">
        <v>17337.35</v>
      </c>
      <c r="E522" s="13">
        <v>17216.95</v>
      </c>
      <c r="F522" s="12" t="s">
        <v>541</v>
      </c>
      <c r="G522" s="15">
        <v>-0.001</v>
      </c>
      <c r="H522" s="14">
        <f t="shared" si="1"/>
        <v>-0.0009895106106</v>
      </c>
      <c r="I522" s="14">
        <f t="shared" si="2"/>
        <v>0.9990104894</v>
      </c>
      <c r="J522" s="13"/>
      <c r="K522" s="14"/>
      <c r="L522" s="15"/>
      <c r="M522" s="19"/>
      <c r="N522" s="19"/>
    </row>
    <row r="523">
      <c r="A523" s="18">
        <v>44840.0</v>
      </c>
      <c r="B523" s="13">
        <v>17331.8</v>
      </c>
      <c r="C523" s="13">
        <v>17379.25</v>
      </c>
      <c r="D523" s="13">
        <v>17428.8</v>
      </c>
      <c r="E523" s="13">
        <v>17315.65</v>
      </c>
      <c r="F523" s="12" t="s">
        <v>542</v>
      </c>
      <c r="G523" s="15">
        <v>0.0033</v>
      </c>
      <c r="H523" s="14">
        <f t="shared" si="1"/>
        <v>0.003328644287</v>
      </c>
      <c r="I523" s="14">
        <f t="shared" si="2"/>
        <v>1.003328644</v>
      </c>
      <c r="J523" s="13"/>
      <c r="K523" s="14"/>
      <c r="L523" s="15"/>
      <c r="M523" s="19"/>
      <c r="N523" s="19"/>
    </row>
    <row r="524">
      <c r="A524" s="18">
        <v>44838.0</v>
      </c>
      <c r="B524" s="13">
        <v>17274.3</v>
      </c>
      <c r="C524" s="13">
        <v>17147.45</v>
      </c>
      <c r="D524" s="13">
        <v>17287.3</v>
      </c>
      <c r="E524" s="13">
        <v>17117.3</v>
      </c>
      <c r="F524" s="12" t="s">
        <v>543</v>
      </c>
      <c r="G524" s="15">
        <v>0.0229</v>
      </c>
      <c r="H524" s="14">
        <f t="shared" si="1"/>
        <v>0.02291360101</v>
      </c>
      <c r="I524" s="14">
        <f t="shared" si="2"/>
        <v>1.022913601</v>
      </c>
      <c r="J524" s="13"/>
      <c r="K524" s="14"/>
      <c r="L524" s="15"/>
      <c r="M524" s="19"/>
      <c r="N524" s="19"/>
    </row>
    <row r="525">
      <c r="A525" s="18">
        <v>44837.0</v>
      </c>
      <c r="B525" s="13">
        <v>16887.35</v>
      </c>
      <c r="C525" s="13">
        <v>17102.1</v>
      </c>
      <c r="D525" s="13">
        <v>17114.65</v>
      </c>
      <c r="E525" s="13">
        <v>16855.55</v>
      </c>
      <c r="F525" s="12" t="s">
        <v>544</v>
      </c>
      <c r="G525" s="15">
        <v>-0.0121</v>
      </c>
      <c r="H525" s="14">
        <f t="shared" si="1"/>
        <v>-0.01210926417</v>
      </c>
      <c r="I525" s="14">
        <f t="shared" si="2"/>
        <v>0.9878907358</v>
      </c>
      <c r="J525" s="13"/>
      <c r="K525" s="14"/>
      <c r="L525" s="15"/>
      <c r="M525" s="19"/>
      <c r="N525" s="19"/>
    </row>
    <row r="526">
      <c r="A526" s="18">
        <v>44834.0</v>
      </c>
      <c r="B526" s="13">
        <v>17094.35</v>
      </c>
      <c r="C526" s="13">
        <v>16798.05</v>
      </c>
      <c r="D526" s="13">
        <v>17187.1</v>
      </c>
      <c r="E526" s="13">
        <v>16747.7</v>
      </c>
      <c r="F526" s="12" t="s">
        <v>545</v>
      </c>
      <c r="G526" s="15">
        <v>0.0164</v>
      </c>
      <c r="H526" s="14">
        <f t="shared" si="1"/>
        <v>0.01642575558</v>
      </c>
      <c r="I526" s="14">
        <f t="shared" si="2"/>
        <v>1.016425756</v>
      </c>
      <c r="J526" s="13"/>
      <c r="K526" s="14"/>
      <c r="L526" s="15"/>
      <c r="M526" s="19"/>
      <c r="N526" s="19"/>
    </row>
    <row r="527">
      <c r="A527" s="18">
        <v>44833.0</v>
      </c>
      <c r="B527" s="13">
        <v>16818.1</v>
      </c>
      <c r="C527" s="13">
        <v>16993.6</v>
      </c>
      <c r="D527" s="13">
        <v>17026.05</v>
      </c>
      <c r="E527" s="13">
        <v>16788.6</v>
      </c>
      <c r="F527" s="12" t="s">
        <v>546</v>
      </c>
      <c r="G527" s="15">
        <v>-0.0024</v>
      </c>
      <c r="H527" s="14">
        <f t="shared" si="1"/>
        <v>-0.002402334713</v>
      </c>
      <c r="I527" s="14">
        <f t="shared" si="2"/>
        <v>0.9975976653</v>
      </c>
      <c r="J527" s="13"/>
      <c r="K527" s="14"/>
      <c r="L527" s="15"/>
      <c r="M527" s="19"/>
      <c r="N527" s="19"/>
    </row>
    <row r="528">
      <c r="A528" s="18">
        <v>44832.0</v>
      </c>
      <c r="B528" s="13">
        <v>16858.6</v>
      </c>
      <c r="C528" s="13">
        <v>16870.55</v>
      </c>
      <c r="D528" s="13">
        <v>17037.6</v>
      </c>
      <c r="E528" s="13">
        <v>16820.4</v>
      </c>
      <c r="F528" s="18" t="s">
        <v>547</v>
      </c>
      <c r="G528" s="15">
        <v>-0.0087</v>
      </c>
      <c r="H528" s="14">
        <f t="shared" si="1"/>
        <v>-0.00874913273</v>
      </c>
      <c r="I528" s="14">
        <f t="shared" si="2"/>
        <v>0.9912508673</v>
      </c>
      <c r="J528" s="13"/>
      <c r="K528" s="14"/>
      <c r="L528" s="15"/>
      <c r="M528" s="19"/>
      <c r="N528" s="19"/>
    </row>
    <row r="529">
      <c r="A529" s="18">
        <v>44831.0</v>
      </c>
      <c r="B529" s="13">
        <v>17007.4</v>
      </c>
      <c r="C529" s="13">
        <v>17110.9</v>
      </c>
      <c r="D529" s="13">
        <v>17176.45</v>
      </c>
      <c r="E529" s="13">
        <v>16942.35</v>
      </c>
      <c r="F529" s="18" t="s">
        <v>548</v>
      </c>
      <c r="G529" s="15">
        <v>-5.0E-4</v>
      </c>
      <c r="H529" s="14">
        <f t="shared" si="1"/>
        <v>-0.0005230279203</v>
      </c>
      <c r="I529" s="14">
        <f t="shared" si="2"/>
        <v>0.9994769721</v>
      </c>
      <c r="J529" s="13"/>
      <c r="K529" s="14"/>
      <c r="L529" s="15"/>
      <c r="M529" s="19"/>
      <c r="N529" s="19"/>
    </row>
    <row r="530">
      <c r="A530" s="18">
        <v>44830.0</v>
      </c>
      <c r="B530" s="13">
        <v>17016.3</v>
      </c>
      <c r="C530" s="13">
        <v>17156.3</v>
      </c>
      <c r="D530" s="13">
        <v>17196.4</v>
      </c>
      <c r="E530" s="13">
        <v>16978.3</v>
      </c>
      <c r="F530" s="18" t="s">
        <v>549</v>
      </c>
      <c r="G530" s="15">
        <v>-0.018</v>
      </c>
      <c r="H530" s="14">
        <f t="shared" si="1"/>
        <v>-0.01795138899</v>
      </c>
      <c r="I530" s="14">
        <f t="shared" si="2"/>
        <v>0.982048611</v>
      </c>
      <c r="J530" s="13"/>
      <c r="K530" s="14"/>
      <c r="L530" s="15"/>
      <c r="M530" s="19"/>
      <c r="N530" s="19"/>
    </row>
    <row r="531">
      <c r="A531" s="18">
        <v>44827.0</v>
      </c>
      <c r="B531" s="13">
        <v>17327.35</v>
      </c>
      <c r="C531" s="13">
        <v>17593.85</v>
      </c>
      <c r="D531" s="13">
        <v>17642.15</v>
      </c>
      <c r="E531" s="13">
        <v>17291.65</v>
      </c>
      <c r="F531" s="18" t="s">
        <v>550</v>
      </c>
      <c r="G531" s="15">
        <v>-0.0172</v>
      </c>
      <c r="H531" s="14">
        <f t="shared" si="1"/>
        <v>-0.01715561152</v>
      </c>
      <c r="I531" s="14">
        <f t="shared" si="2"/>
        <v>0.9828443885</v>
      </c>
      <c r="J531" s="13"/>
      <c r="K531" s="14"/>
      <c r="L531" s="15"/>
      <c r="M531" s="19"/>
      <c r="N531" s="19"/>
    </row>
    <row r="532">
      <c r="A532" s="18">
        <v>44826.0</v>
      </c>
      <c r="B532" s="13">
        <v>17629.8</v>
      </c>
      <c r="C532" s="13">
        <v>17609.65</v>
      </c>
      <c r="D532" s="13">
        <v>17722.75</v>
      </c>
      <c r="E532" s="13">
        <v>17532.45</v>
      </c>
      <c r="F532" s="18" t="s">
        <v>551</v>
      </c>
      <c r="G532" s="15">
        <v>-0.005</v>
      </c>
      <c r="H532" s="14">
        <f t="shared" si="1"/>
        <v>-0.004997643686</v>
      </c>
      <c r="I532" s="14">
        <f t="shared" si="2"/>
        <v>0.9950023563</v>
      </c>
      <c r="J532" s="13"/>
      <c r="K532" s="14"/>
      <c r="L532" s="15"/>
      <c r="M532" s="19"/>
      <c r="N532" s="19"/>
    </row>
    <row r="533">
      <c r="A533" s="18">
        <v>44825.0</v>
      </c>
      <c r="B533" s="13">
        <v>17718.35</v>
      </c>
      <c r="C533" s="13">
        <v>17766.35</v>
      </c>
      <c r="D533" s="13">
        <v>17838.7</v>
      </c>
      <c r="E533" s="13">
        <v>17663.6</v>
      </c>
      <c r="F533" s="18" t="s">
        <v>552</v>
      </c>
      <c r="G533" s="15">
        <v>-0.0055</v>
      </c>
      <c r="H533" s="14">
        <f t="shared" si="1"/>
        <v>-0.005494983512</v>
      </c>
      <c r="I533" s="14">
        <f t="shared" si="2"/>
        <v>0.9945050165</v>
      </c>
      <c r="J533" s="13"/>
      <c r="K533" s="14"/>
      <c r="L533" s="15"/>
      <c r="M533" s="19"/>
      <c r="N533" s="19"/>
    </row>
    <row r="534">
      <c r="A534" s="18">
        <v>44824.0</v>
      </c>
      <c r="B534" s="13">
        <v>17816.25</v>
      </c>
      <c r="C534" s="13">
        <v>17770.4</v>
      </c>
      <c r="D534" s="13">
        <v>17919.3</v>
      </c>
      <c r="E534" s="13">
        <v>17744.4</v>
      </c>
      <c r="F534" s="18" t="s">
        <v>553</v>
      </c>
      <c r="G534" s="15">
        <v>0.011</v>
      </c>
      <c r="H534" s="14">
        <f t="shared" si="1"/>
        <v>0.01100880989</v>
      </c>
      <c r="I534" s="14">
        <f t="shared" si="2"/>
        <v>1.01100881</v>
      </c>
      <c r="J534" s="13"/>
      <c r="K534" s="14"/>
      <c r="L534" s="15"/>
      <c r="M534" s="19"/>
      <c r="N534" s="19"/>
    </row>
    <row r="535">
      <c r="A535" s="18">
        <v>44823.0</v>
      </c>
      <c r="B535" s="13">
        <v>17622.25</v>
      </c>
      <c r="C535" s="13">
        <v>17540.65</v>
      </c>
      <c r="D535" s="13">
        <v>17667.2</v>
      </c>
      <c r="E535" s="13">
        <v>17429.7</v>
      </c>
      <c r="F535" s="18" t="s">
        <v>554</v>
      </c>
      <c r="G535" s="15">
        <v>0.0052</v>
      </c>
      <c r="H535" s="14">
        <f t="shared" si="1"/>
        <v>0.005213666194</v>
      </c>
      <c r="I535" s="14">
        <f t="shared" si="2"/>
        <v>1.005213666</v>
      </c>
      <c r="J535" s="13"/>
      <c r="K535" s="14"/>
      <c r="L535" s="15"/>
      <c r="M535" s="19"/>
      <c r="N535" s="19"/>
    </row>
    <row r="536">
      <c r="A536" s="18">
        <v>44820.0</v>
      </c>
      <c r="B536" s="13">
        <v>17530.85</v>
      </c>
      <c r="C536" s="13">
        <v>17796.8</v>
      </c>
      <c r="D536" s="13">
        <v>17820.05</v>
      </c>
      <c r="E536" s="13">
        <v>17497.25</v>
      </c>
      <c r="F536" s="18" t="s">
        <v>555</v>
      </c>
      <c r="G536" s="15">
        <v>-0.0194</v>
      </c>
      <c r="H536" s="14">
        <f t="shared" si="1"/>
        <v>-0.01938480987</v>
      </c>
      <c r="I536" s="14">
        <f t="shared" si="2"/>
        <v>0.9806151901</v>
      </c>
      <c r="J536" s="13"/>
      <c r="K536" s="14"/>
      <c r="L536" s="15"/>
      <c r="M536" s="19"/>
      <c r="N536" s="19"/>
    </row>
    <row r="537">
      <c r="A537" s="18">
        <v>44819.0</v>
      </c>
      <c r="B537" s="13">
        <v>17877.4</v>
      </c>
      <c r="C537" s="13">
        <v>18046.35</v>
      </c>
      <c r="D537" s="13">
        <v>18096.15</v>
      </c>
      <c r="E537" s="13">
        <v>17861.5</v>
      </c>
      <c r="F537" s="18" t="s">
        <v>556</v>
      </c>
      <c r="G537" s="15">
        <v>-0.007</v>
      </c>
      <c r="H537" s="14">
        <f t="shared" si="1"/>
        <v>-0.007017982365</v>
      </c>
      <c r="I537" s="14">
        <f t="shared" si="2"/>
        <v>0.9929820176</v>
      </c>
      <c r="J537" s="13"/>
      <c r="K537" s="14"/>
      <c r="L537" s="15"/>
      <c r="M537" s="19"/>
      <c r="N537" s="19"/>
    </row>
    <row r="538">
      <c r="A538" s="18">
        <v>44818.0</v>
      </c>
      <c r="B538" s="13">
        <v>18003.75</v>
      </c>
      <c r="C538" s="13">
        <v>17771.15</v>
      </c>
      <c r="D538" s="13">
        <v>18091.55</v>
      </c>
      <c r="E538" s="13">
        <v>17771.15</v>
      </c>
      <c r="F538" s="18" t="s">
        <v>557</v>
      </c>
      <c r="G538" s="15">
        <v>-0.0037</v>
      </c>
      <c r="H538" s="14">
        <f t="shared" si="1"/>
        <v>-0.003669054596</v>
      </c>
      <c r="I538" s="14">
        <f t="shared" si="2"/>
        <v>0.9963309454</v>
      </c>
      <c r="J538" s="13"/>
      <c r="K538" s="14"/>
      <c r="L538" s="15"/>
      <c r="M538" s="19"/>
      <c r="N538" s="19"/>
    </row>
    <row r="539">
      <c r="A539" s="18">
        <v>44817.0</v>
      </c>
      <c r="B539" s="13">
        <v>18070.05</v>
      </c>
      <c r="C539" s="13">
        <v>18044.45</v>
      </c>
      <c r="D539" s="13">
        <v>18088.3</v>
      </c>
      <c r="E539" s="13">
        <v>18015.45</v>
      </c>
      <c r="F539" s="18" t="s">
        <v>558</v>
      </c>
      <c r="G539" s="15">
        <v>0.0075</v>
      </c>
      <c r="H539" s="14">
        <f t="shared" si="1"/>
        <v>0.007454136432</v>
      </c>
      <c r="I539" s="14">
        <f t="shared" si="2"/>
        <v>1.007454136</v>
      </c>
      <c r="J539" s="13"/>
      <c r="K539" s="14"/>
      <c r="L539" s="15"/>
      <c r="M539" s="19"/>
      <c r="N539" s="19"/>
    </row>
    <row r="540">
      <c r="A540" s="18">
        <v>44816.0</v>
      </c>
      <c r="B540" s="13">
        <v>17936.35</v>
      </c>
      <c r="C540" s="13">
        <v>17890.85</v>
      </c>
      <c r="D540" s="13">
        <v>17980.55</v>
      </c>
      <c r="E540" s="13">
        <v>17889.15</v>
      </c>
      <c r="F540" s="18" t="s">
        <v>559</v>
      </c>
      <c r="G540" s="15">
        <v>0.0058</v>
      </c>
      <c r="H540" s="14">
        <f t="shared" si="1"/>
        <v>0.005775695537</v>
      </c>
      <c r="I540" s="14">
        <f t="shared" si="2"/>
        <v>1.005775696</v>
      </c>
      <c r="J540" s="13"/>
      <c r="K540" s="14"/>
      <c r="L540" s="15"/>
      <c r="M540" s="19"/>
      <c r="N540" s="19"/>
    </row>
    <row r="541">
      <c r="A541" s="18">
        <v>44813.0</v>
      </c>
      <c r="B541" s="13">
        <v>17833.35</v>
      </c>
      <c r="C541" s="13">
        <v>17923.35</v>
      </c>
      <c r="D541" s="13">
        <v>17925.95</v>
      </c>
      <c r="E541" s="13">
        <v>17786.0</v>
      </c>
      <c r="F541" s="18" t="s">
        <v>560</v>
      </c>
      <c r="G541" s="15">
        <v>0.0019</v>
      </c>
      <c r="H541" s="14">
        <f t="shared" si="1"/>
        <v>0.001943956739</v>
      </c>
      <c r="I541" s="14">
        <f t="shared" si="2"/>
        <v>1.001943957</v>
      </c>
      <c r="J541" s="13"/>
      <c r="K541" s="14"/>
      <c r="L541" s="15"/>
      <c r="M541" s="19"/>
      <c r="N541" s="19"/>
    </row>
    <row r="542">
      <c r="A542" s="18">
        <v>44812.0</v>
      </c>
      <c r="B542" s="13">
        <v>17798.75</v>
      </c>
      <c r="C542" s="13">
        <v>17748.15</v>
      </c>
      <c r="D542" s="13">
        <v>17807.65</v>
      </c>
      <c r="E542" s="13">
        <v>17691.95</v>
      </c>
      <c r="F542" s="18" t="s">
        <v>561</v>
      </c>
      <c r="G542" s="15">
        <v>0.0099</v>
      </c>
      <c r="H542" s="14">
        <f t="shared" si="1"/>
        <v>0.009892535349</v>
      </c>
      <c r="I542" s="14">
        <f t="shared" si="2"/>
        <v>1.009892535</v>
      </c>
      <c r="J542" s="13"/>
      <c r="K542" s="14"/>
      <c r="L542" s="15"/>
      <c r="M542" s="19"/>
      <c r="N542" s="19"/>
    </row>
    <row r="543">
      <c r="A543" s="18">
        <v>44811.0</v>
      </c>
      <c r="B543" s="13">
        <v>17624.4</v>
      </c>
      <c r="C543" s="13">
        <v>17519.4</v>
      </c>
      <c r="D543" s="13">
        <v>17650.75</v>
      </c>
      <c r="E543" s="13">
        <v>17484.3</v>
      </c>
      <c r="F543" s="18" t="s">
        <v>562</v>
      </c>
      <c r="G543" s="15">
        <v>-0.0018</v>
      </c>
      <c r="H543" s="14">
        <f t="shared" si="1"/>
        <v>-0.001767144702</v>
      </c>
      <c r="I543" s="14">
        <f t="shared" si="2"/>
        <v>0.9982328553</v>
      </c>
      <c r="J543" s="13"/>
      <c r="K543" s="14"/>
      <c r="L543" s="15"/>
      <c r="M543" s="19"/>
      <c r="N543" s="19"/>
    </row>
    <row r="544">
      <c r="A544" s="18">
        <v>44810.0</v>
      </c>
      <c r="B544" s="13">
        <v>17655.6</v>
      </c>
      <c r="C544" s="13">
        <v>17695.7</v>
      </c>
      <c r="D544" s="13">
        <v>17764.65</v>
      </c>
      <c r="E544" s="13">
        <v>17587.65</v>
      </c>
      <c r="F544" s="18" t="s">
        <v>563</v>
      </c>
      <c r="G544" s="15">
        <v>-6.0E-4</v>
      </c>
      <c r="H544" s="14">
        <f t="shared" si="1"/>
        <v>-0.0005773868152</v>
      </c>
      <c r="I544" s="14">
        <f t="shared" si="2"/>
        <v>0.9994226132</v>
      </c>
      <c r="J544" s="13"/>
      <c r="K544" s="14"/>
      <c r="L544" s="15"/>
      <c r="M544" s="19"/>
      <c r="N544" s="19"/>
    </row>
    <row r="545">
      <c r="A545" s="18">
        <v>44809.0</v>
      </c>
      <c r="B545" s="13">
        <v>17665.8</v>
      </c>
      <c r="C545" s="13">
        <v>17546.45</v>
      </c>
      <c r="D545" s="13">
        <v>17683.15</v>
      </c>
      <c r="E545" s="13">
        <v>17540.35</v>
      </c>
      <c r="F545" s="18" t="s">
        <v>292</v>
      </c>
      <c r="G545" s="15">
        <v>0.0072</v>
      </c>
      <c r="H545" s="14">
        <f t="shared" si="1"/>
        <v>0.007203760665</v>
      </c>
      <c r="I545" s="14">
        <f t="shared" si="2"/>
        <v>1.007203761</v>
      </c>
      <c r="J545" s="13"/>
      <c r="K545" s="14"/>
      <c r="L545" s="15"/>
      <c r="M545" s="19"/>
      <c r="N545" s="19"/>
    </row>
    <row r="546">
      <c r="A546" s="18">
        <v>44806.0</v>
      </c>
      <c r="B546" s="13">
        <v>17539.45</v>
      </c>
      <c r="C546" s="13">
        <v>17598.4</v>
      </c>
      <c r="D546" s="13">
        <v>17643.85</v>
      </c>
      <c r="E546" s="13">
        <v>17476.45</v>
      </c>
      <c r="F546" s="18" t="s">
        <v>564</v>
      </c>
      <c r="G546" s="15">
        <v>-2.0E-4</v>
      </c>
      <c r="H546" s="14">
        <f t="shared" si="1"/>
        <v>-0.0001909615341</v>
      </c>
      <c r="I546" s="14">
        <f t="shared" si="2"/>
        <v>0.9998090385</v>
      </c>
      <c r="J546" s="13"/>
      <c r="K546" s="14"/>
      <c r="L546" s="15"/>
      <c r="M546" s="19"/>
      <c r="N546" s="19"/>
    </row>
    <row r="547">
      <c r="A547" s="18">
        <v>44805.0</v>
      </c>
      <c r="B547" s="13">
        <v>17542.8</v>
      </c>
      <c r="C547" s="13">
        <v>17485.7</v>
      </c>
      <c r="D547" s="13">
        <v>17695.6</v>
      </c>
      <c r="E547" s="13">
        <v>17468.45</v>
      </c>
      <c r="F547" s="18" t="s">
        <v>565</v>
      </c>
      <c r="G547" s="15">
        <v>-0.0122</v>
      </c>
      <c r="H547" s="14">
        <f t="shared" si="1"/>
        <v>-0.01219079581</v>
      </c>
      <c r="I547" s="14">
        <f t="shared" si="2"/>
        <v>0.9878092042</v>
      </c>
      <c r="J547" s="13"/>
      <c r="K547" s="14"/>
      <c r="L547" s="15"/>
      <c r="M547" s="19"/>
      <c r="N547" s="19"/>
    </row>
    <row r="548">
      <c r="A548" s="18">
        <v>44803.0</v>
      </c>
      <c r="B548" s="13">
        <v>17759.3</v>
      </c>
      <c r="C548" s="13">
        <v>17414.95</v>
      </c>
      <c r="D548" s="13">
        <v>17777.65</v>
      </c>
      <c r="E548" s="13">
        <v>17401.5</v>
      </c>
      <c r="F548" s="18" t="s">
        <v>566</v>
      </c>
      <c r="G548" s="15">
        <v>0.0258</v>
      </c>
      <c r="H548" s="14">
        <f t="shared" si="1"/>
        <v>0.02578424181</v>
      </c>
      <c r="I548" s="14">
        <f t="shared" si="2"/>
        <v>1.025784242</v>
      </c>
      <c r="J548" s="13"/>
      <c r="K548" s="14"/>
      <c r="L548" s="15"/>
      <c r="M548" s="19"/>
      <c r="N548" s="19"/>
    </row>
    <row r="549">
      <c r="A549" s="18">
        <v>44802.0</v>
      </c>
      <c r="B549" s="13">
        <v>17312.9</v>
      </c>
      <c r="C549" s="13">
        <v>17188.65</v>
      </c>
      <c r="D549" s="13">
        <v>17380.15</v>
      </c>
      <c r="E549" s="13">
        <v>17166.2</v>
      </c>
      <c r="F549" s="18" t="s">
        <v>567</v>
      </c>
      <c r="G549" s="15">
        <v>-0.014</v>
      </c>
      <c r="H549" s="14">
        <f t="shared" si="1"/>
        <v>-0.01400998924</v>
      </c>
      <c r="I549" s="14">
        <f t="shared" si="2"/>
        <v>0.9859900108</v>
      </c>
      <c r="J549" s="13"/>
      <c r="K549" s="14"/>
      <c r="L549" s="15"/>
      <c r="M549" s="19"/>
      <c r="N549" s="19"/>
    </row>
    <row r="550">
      <c r="A550" s="18">
        <v>44799.0</v>
      </c>
      <c r="B550" s="13">
        <v>17558.9</v>
      </c>
      <c r="C550" s="13">
        <v>17619.3</v>
      </c>
      <c r="D550" s="13">
        <v>17685.85</v>
      </c>
      <c r="E550" s="13">
        <v>17519.35</v>
      </c>
      <c r="F550" s="18" t="s">
        <v>568</v>
      </c>
      <c r="G550" s="15">
        <v>0.0021</v>
      </c>
      <c r="H550" s="14">
        <f t="shared" si="1"/>
        <v>0.002080188558</v>
      </c>
      <c r="I550" s="14">
        <f t="shared" si="2"/>
        <v>1.002080189</v>
      </c>
      <c r="J550" s="13"/>
      <c r="K550" s="14"/>
      <c r="L550" s="15"/>
      <c r="M550" s="19"/>
      <c r="N550" s="19"/>
    </row>
    <row r="551">
      <c r="A551" s="18">
        <v>44798.0</v>
      </c>
      <c r="B551" s="13">
        <v>17522.45</v>
      </c>
      <c r="C551" s="13">
        <v>17679.0</v>
      </c>
      <c r="D551" s="13">
        <v>17726.5</v>
      </c>
      <c r="E551" s="13">
        <v>17487.45</v>
      </c>
      <c r="F551" s="18" t="s">
        <v>569</v>
      </c>
      <c r="G551" s="15">
        <v>-0.0047</v>
      </c>
      <c r="H551" s="14">
        <f t="shared" si="1"/>
        <v>-0.004686182011</v>
      </c>
      <c r="I551" s="14">
        <f t="shared" si="2"/>
        <v>0.995313818</v>
      </c>
      <c r="J551" s="13"/>
      <c r="K551" s="14"/>
      <c r="L551" s="15"/>
      <c r="M551" s="19"/>
      <c r="N551" s="19"/>
    </row>
    <row r="552">
      <c r="A552" s="18">
        <v>44797.0</v>
      </c>
      <c r="B552" s="13">
        <v>17604.95</v>
      </c>
      <c r="C552" s="13">
        <v>17525.45</v>
      </c>
      <c r="D552" s="13">
        <v>17623.65</v>
      </c>
      <c r="E552" s="13">
        <v>17499.25</v>
      </c>
      <c r="F552" s="18" t="s">
        <v>570</v>
      </c>
      <c r="G552" s="15">
        <v>0.0016</v>
      </c>
      <c r="H552" s="14">
        <f t="shared" si="1"/>
        <v>0.001561655526</v>
      </c>
      <c r="I552" s="14">
        <f t="shared" si="2"/>
        <v>1.001561656</v>
      </c>
      <c r="J552" s="13"/>
      <c r="K552" s="14"/>
      <c r="L552" s="15"/>
      <c r="M552" s="19"/>
      <c r="N552" s="19"/>
    </row>
    <row r="553">
      <c r="A553" s="18">
        <v>44796.0</v>
      </c>
      <c r="B553" s="13">
        <v>17577.5</v>
      </c>
      <c r="C553" s="13">
        <v>17357.35</v>
      </c>
      <c r="D553" s="13">
        <v>17625.55</v>
      </c>
      <c r="E553" s="13">
        <v>17345.2</v>
      </c>
      <c r="F553" s="18" t="s">
        <v>571</v>
      </c>
      <c r="G553" s="15">
        <v>0.005</v>
      </c>
      <c r="H553" s="14">
        <f t="shared" si="1"/>
        <v>0.004962637287</v>
      </c>
      <c r="I553" s="14">
        <f t="shared" si="2"/>
        <v>1.004962637</v>
      </c>
      <c r="J553" s="13"/>
      <c r="K553" s="14"/>
      <c r="L553" s="15"/>
      <c r="M553" s="19"/>
      <c r="N553" s="19"/>
    </row>
    <row r="554">
      <c r="A554" s="18">
        <v>44795.0</v>
      </c>
      <c r="B554" s="13">
        <v>17490.7</v>
      </c>
      <c r="C554" s="13">
        <v>17682.9</v>
      </c>
      <c r="D554" s="13">
        <v>17690.05</v>
      </c>
      <c r="E554" s="13">
        <v>17467.35</v>
      </c>
      <c r="F554" s="18" t="s">
        <v>321</v>
      </c>
      <c r="G554" s="15">
        <v>-0.0151</v>
      </c>
      <c r="H554" s="14">
        <f t="shared" si="1"/>
        <v>-0.01507732938</v>
      </c>
      <c r="I554" s="14">
        <f t="shared" si="2"/>
        <v>0.9849226706</v>
      </c>
      <c r="J554" s="13"/>
      <c r="K554" s="14"/>
      <c r="L554" s="15"/>
      <c r="M554" s="19"/>
      <c r="N554" s="19"/>
    </row>
    <row r="555">
      <c r="A555" s="18">
        <v>44792.0</v>
      </c>
      <c r="B555" s="13">
        <v>17758.45</v>
      </c>
      <c r="C555" s="13">
        <v>17966.55</v>
      </c>
      <c r="D555" s="13">
        <v>17992.2</v>
      </c>
      <c r="E555" s="13">
        <v>17710.75</v>
      </c>
      <c r="F555" s="18" t="s">
        <v>136</v>
      </c>
      <c r="G555" s="15">
        <v>-0.011</v>
      </c>
      <c r="H555" s="14">
        <f t="shared" si="1"/>
        <v>-0.01102943224</v>
      </c>
      <c r="I555" s="14">
        <f t="shared" si="2"/>
        <v>0.9889705678</v>
      </c>
      <c r="J555" s="13"/>
      <c r="K555" s="14"/>
      <c r="L555" s="15"/>
      <c r="M555" s="19"/>
      <c r="N555" s="19"/>
    </row>
    <row r="556">
      <c r="A556" s="18">
        <v>44791.0</v>
      </c>
      <c r="B556" s="13">
        <v>17956.5</v>
      </c>
      <c r="C556" s="13">
        <v>17898.65</v>
      </c>
      <c r="D556" s="13">
        <v>17968.45</v>
      </c>
      <c r="E556" s="13">
        <v>17852.05</v>
      </c>
      <c r="F556" s="18" t="s">
        <v>572</v>
      </c>
      <c r="G556" s="15">
        <v>7.0E-4</v>
      </c>
      <c r="H556" s="14">
        <f t="shared" si="1"/>
        <v>0.0006826699361</v>
      </c>
      <c r="I556" s="14">
        <f t="shared" si="2"/>
        <v>1.00068267</v>
      </c>
      <c r="J556" s="13"/>
      <c r="K556" s="14"/>
      <c r="L556" s="15"/>
      <c r="M556" s="19"/>
      <c r="N556" s="19"/>
    </row>
    <row r="557">
      <c r="A557" s="18">
        <v>44790.0</v>
      </c>
      <c r="B557" s="13">
        <v>17944.25</v>
      </c>
      <c r="C557" s="13">
        <v>17868.15</v>
      </c>
      <c r="D557" s="13">
        <v>17965.95</v>
      </c>
      <c r="E557" s="13">
        <v>17833.35</v>
      </c>
      <c r="F557" s="18" t="s">
        <v>573</v>
      </c>
      <c r="G557" s="15">
        <v>0.0067</v>
      </c>
      <c r="H557" s="14">
        <f t="shared" si="1"/>
        <v>0.006675923199</v>
      </c>
      <c r="I557" s="14">
        <f t="shared" si="2"/>
        <v>1.006675923</v>
      </c>
      <c r="J557" s="13"/>
      <c r="K557" s="14"/>
      <c r="L557" s="15"/>
      <c r="M557" s="19"/>
      <c r="N557" s="19"/>
    </row>
    <row r="558">
      <c r="A558" s="18">
        <v>44789.0</v>
      </c>
      <c r="B558" s="13">
        <v>17825.25</v>
      </c>
      <c r="C558" s="13">
        <v>17797.2</v>
      </c>
      <c r="D558" s="13">
        <v>17839.1</v>
      </c>
      <c r="E558" s="13">
        <v>17764.05</v>
      </c>
      <c r="F558" s="18"/>
      <c r="G558" s="15">
        <v>0.0072</v>
      </c>
      <c r="H558" s="14">
        <f t="shared" si="1"/>
        <v>0.007181541574</v>
      </c>
      <c r="I558" s="14">
        <f t="shared" si="2"/>
        <v>1.007181542</v>
      </c>
      <c r="J558" s="13"/>
      <c r="K558" s="14"/>
      <c r="L558" s="15"/>
      <c r="M558" s="19"/>
      <c r="N558" s="19"/>
    </row>
    <row r="559">
      <c r="A559" s="18">
        <v>44785.0</v>
      </c>
      <c r="B559" s="13">
        <v>17698.15</v>
      </c>
      <c r="C559" s="13">
        <v>17659.65</v>
      </c>
      <c r="D559" s="13">
        <v>17724.65</v>
      </c>
      <c r="E559" s="13">
        <v>17597.85</v>
      </c>
      <c r="F559" s="18" t="s">
        <v>574</v>
      </c>
      <c r="G559" s="15">
        <v>0.0022</v>
      </c>
      <c r="H559" s="14">
        <f t="shared" si="1"/>
        <v>0.00221699983</v>
      </c>
      <c r="I559" s="14">
        <f t="shared" si="2"/>
        <v>1.002217</v>
      </c>
      <c r="J559" s="13"/>
      <c r="K559" s="14"/>
      <c r="L559" s="15"/>
      <c r="M559" s="19"/>
      <c r="N559" s="19"/>
    </row>
    <row r="560">
      <c r="A560" s="18">
        <v>44784.0</v>
      </c>
      <c r="B560" s="13">
        <v>17659.0</v>
      </c>
      <c r="C560" s="13">
        <v>17711.65</v>
      </c>
      <c r="D560" s="13">
        <v>17719.3</v>
      </c>
      <c r="E560" s="13">
        <v>17631.95</v>
      </c>
      <c r="F560" s="18" t="s">
        <v>575</v>
      </c>
      <c r="G560" s="15">
        <v>0.0071</v>
      </c>
      <c r="H560" s="14">
        <f t="shared" si="1"/>
        <v>0.007085929369</v>
      </c>
      <c r="I560" s="14">
        <f t="shared" si="2"/>
        <v>1.007085929</v>
      </c>
      <c r="J560" s="13"/>
      <c r="K560" s="14"/>
      <c r="L560" s="15"/>
      <c r="M560" s="19"/>
      <c r="N560" s="19"/>
    </row>
    <row r="561">
      <c r="A561" s="18">
        <v>44783.0</v>
      </c>
      <c r="B561" s="13">
        <v>17534.75</v>
      </c>
      <c r="C561" s="13">
        <v>17566.1</v>
      </c>
      <c r="D561" s="13">
        <v>17566.1</v>
      </c>
      <c r="E561" s="13">
        <v>17442.8</v>
      </c>
      <c r="F561" s="18" t="s">
        <v>576</v>
      </c>
      <c r="G561" s="15">
        <v>6.0E-4</v>
      </c>
      <c r="H561" s="14">
        <f t="shared" si="1"/>
        <v>0.0005506387981</v>
      </c>
      <c r="I561" s="14">
        <f t="shared" si="2"/>
        <v>1.000550639</v>
      </c>
      <c r="J561" s="13"/>
      <c r="K561" s="14"/>
      <c r="L561" s="15"/>
      <c r="M561" s="19"/>
      <c r="N561" s="19"/>
    </row>
    <row r="562">
      <c r="A562" s="18">
        <v>44781.0</v>
      </c>
      <c r="B562" s="13">
        <v>17525.1</v>
      </c>
      <c r="C562" s="13">
        <v>17401.5</v>
      </c>
      <c r="D562" s="13">
        <v>17548.8</v>
      </c>
      <c r="E562" s="13">
        <v>17359.75</v>
      </c>
      <c r="F562" s="18" t="s">
        <v>577</v>
      </c>
      <c r="G562" s="15">
        <v>0.0073</v>
      </c>
      <c r="H562" s="14">
        <f t="shared" si="1"/>
        <v>0.007334387125</v>
      </c>
      <c r="I562" s="14">
        <f t="shared" si="2"/>
        <v>1.007334387</v>
      </c>
      <c r="J562" s="13"/>
      <c r="K562" s="14"/>
      <c r="L562" s="15"/>
      <c r="M562" s="19"/>
      <c r="N562" s="19"/>
    </row>
    <row r="563">
      <c r="A563" s="18">
        <v>44778.0</v>
      </c>
      <c r="B563" s="13">
        <v>17397.5</v>
      </c>
      <c r="C563" s="13">
        <v>17423.65</v>
      </c>
      <c r="D563" s="13">
        <v>17474.4</v>
      </c>
      <c r="E563" s="13">
        <v>17348.75</v>
      </c>
      <c r="F563" s="18" t="s">
        <v>578</v>
      </c>
      <c r="G563" s="15">
        <v>9.0E-4</v>
      </c>
      <c r="H563" s="14">
        <f t="shared" si="1"/>
        <v>0.000891727074</v>
      </c>
      <c r="I563" s="14">
        <f t="shared" si="2"/>
        <v>1.000891727</v>
      </c>
      <c r="J563" s="13"/>
      <c r="K563" s="14"/>
      <c r="L563" s="15"/>
      <c r="M563" s="19"/>
      <c r="N563" s="19"/>
    </row>
    <row r="564">
      <c r="A564" s="18">
        <v>44777.0</v>
      </c>
      <c r="B564" s="13">
        <v>17382.0</v>
      </c>
      <c r="C564" s="13">
        <v>17463.1</v>
      </c>
      <c r="D564" s="13">
        <v>17490.7</v>
      </c>
      <c r="E564" s="13">
        <v>17161.25</v>
      </c>
      <c r="F564" s="18" t="s">
        <v>579</v>
      </c>
      <c r="G564" s="15">
        <v>-4.0E-4</v>
      </c>
      <c r="H564" s="14">
        <f t="shared" si="1"/>
        <v>-0.0003536891504</v>
      </c>
      <c r="I564" s="14">
        <f t="shared" si="2"/>
        <v>0.9996463108</v>
      </c>
      <c r="J564" s="13"/>
      <c r="K564" s="14"/>
      <c r="L564" s="15"/>
      <c r="M564" s="19"/>
      <c r="N564" s="19"/>
    </row>
    <row r="565">
      <c r="A565" s="18">
        <v>44776.0</v>
      </c>
      <c r="B565" s="13">
        <v>17388.15</v>
      </c>
      <c r="C565" s="13">
        <v>17349.25</v>
      </c>
      <c r="D565" s="13">
        <v>17407.5</v>
      </c>
      <c r="E565" s="13">
        <v>17225.85</v>
      </c>
      <c r="F565" s="18" t="s">
        <v>580</v>
      </c>
      <c r="G565" s="15">
        <v>0.0025</v>
      </c>
      <c r="H565" s="14">
        <f t="shared" si="1"/>
        <v>0.002461740687</v>
      </c>
      <c r="I565" s="14">
        <f t="shared" si="2"/>
        <v>1.002461741</v>
      </c>
      <c r="J565" s="13"/>
      <c r="K565" s="14"/>
      <c r="L565" s="15"/>
      <c r="M565" s="19"/>
      <c r="N565" s="19"/>
    </row>
    <row r="566">
      <c r="A566" s="18">
        <v>44775.0</v>
      </c>
      <c r="B566" s="13">
        <v>17345.45</v>
      </c>
      <c r="C566" s="13">
        <v>17310.15</v>
      </c>
      <c r="D566" s="13">
        <v>17390.15</v>
      </c>
      <c r="E566" s="13">
        <v>17215.85</v>
      </c>
      <c r="F566" s="18" t="s">
        <v>581</v>
      </c>
      <c r="G566" s="15">
        <v>3.0E-4</v>
      </c>
      <c r="H566" s="14">
        <f t="shared" si="1"/>
        <v>0.0003114177871</v>
      </c>
      <c r="I566" s="14">
        <f t="shared" si="2"/>
        <v>1.000311418</v>
      </c>
      <c r="J566" s="13"/>
      <c r="K566" s="14"/>
      <c r="L566" s="15"/>
      <c r="M566" s="19"/>
      <c r="N566" s="19"/>
    </row>
    <row r="567">
      <c r="A567" s="18">
        <v>44774.0</v>
      </c>
      <c r="B567" s="13">
        <v>17340.05</v>
      </c>
      <c r="C567" s="13">
        <v>17243.2</v>
      </c>
      <c r="D567" s="13">
        <v>17356.25</v>
      </c>
      <c r="E567" s="13">
        <v>17154.8</v>
      </c>
      <c r="F567" s="18" t="s">
        <v>582</v>
      </c>
      <c r="G567" s="15">
        <v>0.0106</v>
      </c>
      <c r="H567" s="14">
        <f t="shared" si="1"/>
        <v>0.01059548614</v>
      </c>
      <c r="I567" s="14">
        <f t="shared" si="2"/>
        <v>1.010595486</v>
      </c>
      <c r="J567" s="13"/>
      <c r="K567" s="14"/>
      <c r="L567" s="15"/>
      <c r="M567" s="19"/>
      <c r="N567" s="19"/>
    </row>
    <row r="568">
      <c r="A568" s="18">
        <v>44771.0</v>
      </c>
      <c r="B568" s="13">
        <v>17158.25</v>
      </c>
      <c r="C568" s="13">
        <v>17079.5</v>
      </c>
      <c r="D568" s="13">
        <v>17172.8</v>
      </c>
      <c r="E568" s="13">
        <v>17018.15</v>
      </c>
      <c r="F568" s="18" t="s">
        <v>583</v>
      </c>
      <c r="G568" s="15">
        <v>0.0135</v>
      </c>
      <c r="H568" s="14">
        <f t="shared" si="1"/>
        <v>0.01350593044</v>
      </c>
      <c r="I568" s="14">
        <f t="shared" si="2"/>
        <v>1.01350593</v>
      </c>
      <c r="J568" s="13"/>
      <c r="K568" s="14"/>
      <c r="L568" s="15"/>
      <c r="M568" s="19"/>
      <c r="N568" s="19"/>
    </row>
    <row r="569">
      <c r="A569" s="18">
        <v>44770.0</v>
      </c>
      <c r="B569" s="13">
        <v>16929.6</v>
      </c>
      <c r="C569" s="13">
        <v>16774.85</v>
      </c>
      <c r="D569" s="13">
        <v>16947.65</v>
      </c>
      <c r="E569" s="13">
        <v>16746.25</v>
      </c>
      <c r="F569" s="18" t="s">
        <v>584</v>
      </c>
      <c r="G569" s="15">
        <v>0.0173</v>
      </c>
      <c r="H569" s="14">
        <f t="shared" si="1"/>
        <v>0.01729380235</v>
      </c>
      <c r="I569" s="14">
        <f t="shared" si="2"/>
        <v>1.017293802</v>
      </c>
      <c r="J569" s="13"/>
      <c r="K569" s="14"/>
      <c r="L569" s="15"/>
      <c r="M569" s="19"/>
      <c r="N569" s="19"/>
    </row>
    <row r="570">
      <c r="A570" s="18">
        <v>44769.0</v>
      </c>
      <c r="B570" s="13">
        <v>16641.8</v>
      </c>
      <c r="C570" s="13">
        <v>16475.35</v>
      </c>
      <c r="D570" s="13">
        <v>16653.45</v>
      </c>
      <c r="E570" s="13">
        <v>16438.75</v>
      </c>
      <c r="F570" s="18" t="s">
        <v>585</v>
      </c>
      <c r="G570" s="15">
        <v>0.0096</v>
      </c>
      <c r="H570" s="14">
        <f t="shared" si="1"/>
        <v>0.009582106122</v>
      </c>
      <c r="I570" s="14">
        <f t="shared" si="2"/>
        <v>1.009582106</v>
      </c>
      <c r="J570" s="13"/>
      <c r="K570" s="14"/>
      <c r="L570" s="15"/>
      <c r="M570" s="19"/>
      <c r="N570" s="19"/>
    </row>
    <row r="571">
      <c r="A571" s="18">
        <v>44768.0</v>
      </c>
      <c r="B571" s="13">
        <v>16483.85</v>
      </c>
      <c r="C571" s="13">
        <v>16632.9</v>
      </c>
      <c r="D571" s="13">
        <v>16636.1</v>
      </c>
      <c r="E571" s="13">
        <v>16463.3</v>
      </c>
      <c r="F571" s="18" t="s">
        <v>586</v>
      </c>
      <c r="G571" s="15">
        <v>-0.0088</v>
      </c>
      <c r="H571" s="14">
        <f t="shared" si="1"/>
        <v>-0.00884793458</v>
      </c>
      <c r="I571" s="14">
        <f t="shared" si="2"/>
        <v>0.9911520654</v>
      </c>
      <c r="J571" s="13"/>
      <c r="K571" s="14"/>
      <c r="L571" s="15"/>
      <c r="M571" s="19"/>
      <c r="N571" s="19"/>
    </row>
    <row r="572">
      <c r="A572" s="18">
        <v>44767.0</v>
      </c>
      <c r="B572" s="13">
        <v>16631.0</v>
      </c>
      <c r="C572" s="13">
        <v>16662.55</v>
      </c>
      <c r="D572" s="13">
        <v>16706.05</v>
      </c>
      <c r="E572" s="13">
        <v>16564.25</v>
      </c>
      <c r="F572" s="18" t="s">
        <v>587</v>
      </c>
      <c r="G572" s="15">
        <v>-0.0053</v>
      </c>
      <c r="H572" s="14">
        <f t="shared" si="1"/>
        <v>-0.005290245792</v>
      </c>
      <c r="I572" s="14">
        <f t="shared" si="2"/>
        <v>0.9947097542</v>
      </c>
      <c r="J572" s="13"/>
      <c r="K572" s="14"/>
      <c r="L572" s="15"/>
      <c r="M572" s="19"/>
      <c r="N572" s="19"/>
    </row>
    <row r="573">
      <c r="A573" s="18">
        <v>44764.0</v>
      </c>
      <c r="B573" s="13">
        <v>16719.45</v>
      </c>
      <c r="C573" s="13">
        <v>16661.25</v>
      </c>
      <c r="D573" s="13">
        <v>16752.25</v>
      </c>
      <c r="E573" s="13">
        <v>16610.9</v>
      </c>
      <c r="F573" s="18" t="s">
        <v>588</v>
      </c>
      <c r="G573" s="15">
        <v>0.0069</v>
      </c>
      <c r="H573" s="14">
        <f t="shared" si="1"/>
        <v>0.006877343009</v>
      </c>
      <c r="I573" s="14">
        <f t="shared" si="2"/>
        <v>1.006877343</v>
      </c>
      <c r="J573" s="13"/>
      <c r="K573" s="14"/>
      <c r="L573" s="15"/>
      <c r="M573" s="19"/>
      <c r="N573" s="19"/>
    </row>
    <row r="574">
      <c r="A574" s="18">
        <v>44763.0</v>
      </c>
      <c r="B574" s="13">
        <v>16605.25</v>
      </c>
      <c r="C574" s="13">
        <v>16523.55</v>
      </c>
      <c r="D574" s="13">
        <v>16626.95</v>
      </c>
      <c r="E574" s="13">
        <v>16483.9</v>
      </c>
      <c r="F574" s="18" t="s">
        <v>589</v>
      </c>
      <c r="G574" s="15">
        <v>0.0051</v>
      </c>
      <c r="H574" s="14">
        <f t="shared" si="1"/>
        <v>0.005108695981</v>
      </c>
      <c r="I574" s="14">
        <f t="shared" si="2"/>
        <v>1.005108696</v>
      </c>
      <c r="J574" s="13"/>
      <c r="K574" s="14"/>
      <c r="L574" s="15"/>
      <c r="M574" s="19"/>
      <c r="N574" s="19"/>
    </row>
    <row r="575">
      <c r="A575" s="18">
        <v>44762.0</v>
      </c>
      <c r="B575" s="13">
        <v>16520.85</v>
      </c>
      <c r="C575" s="13">
        <v>16562.8</v>
      </c>
      <c r="D575" s="13">
        <v>16588.0</v>
      </c>
      <c r="E575" s="13">
        <v>16490.95</v>
      </c>
      <c r="F575" s="18" t="s">
        <v>590</v>
      </c>
      <c r="G575" s="15">
        <v>0.011</v>
      </c>
      <c r="H575" s="14">
        <f t="shared" si="1"/>
        <v>0.01103390033</v>
      </c>
      <c r="I575" s="14">
        <f t="shared" si="2"/>
        <v>1.0110339</v>
      </c>
      <c r="J575" s="13"/>
      <c r="K575" s="14"/>
      <c r="L575" s="15"/>
      <c r="M575" s="19"/>
      <c r="N575" s="19"/>
    </row>
    <row r="576">
      <c r="A576" s="18">
        <v>44761.0</v>
      </c>
      <c r="B576" s="13">
        <v>16340.55</v>
      </c>
      <c r="C576" s="13">
        <v>16187.05</v>
      </c>
      <c r="D576" s="13">
        <v>16359.5</v>
      </c>
      <c r="E576" s="13">
        <v>16187.05</v>
      </c>
      <c r="F576" s="18" t="s">
        <v>591</v>
      </c>
      <c r="G576" s="15">
        <v>0.0038</v>
      </c>
      <c r="H576" s="14">
        <f t="shared" si="1"/>
        <v>0.003811776269</v>
      </c>
      <c r="I576" s="14">
        <f t="shared" si="2"/>
        <v>1.003811776</v>
      </c>
      <c r="J576" s="13"/>
      <c r="K576" s="14"/>
      <c r="L576" s="15"/>
      <c r="M576" s="19"/>
      <c r="N576" s="19"/>
    </row>
    <row r="577">
      <c r="A577" s="18">
        <v>44760.0</v>
      </c>
      <c r="B577" s="13">
        <v>16278.5</v>
      </c>
      <c r="C577" s="13">
        <v>16151.4</v>
      </c>
      <c r="D577" s="13">
        <v>16287.95</v>
      </c>
      <c r="E577" s="13">
        <v>16142.2</v>
      </c>
      <c r="F577" s="18" t="s">
        <v>592</v>
      </c>
      <c r="G577" s="15">
        <v>0.0143</v>
      </c>
      <c r="H577" s="14">
        <f t="shared" si="1"/>
        <v>0.0142873165</v>
      </c>
      <c r="I577" s="14">
        <f t="shared" si="2"/>
        <v>1.014287317</v>
      </c>
      <c r="J577" s="13"/>
      <c r="K577" s="14"/>
      <c r="L577" s="15"/>
      <c r="M577" s="19"/>
      <c r="N577" s="19"/>
    </row>
    <row r="578">
      <c r="A578" s="18">
        <v>44757.0</v>
      </c>
      <c r="B578" s="13">
        <v>16049.2</v>
      </c>
      <c r="C578" s="13">
        <v>16010.8</v>
      </c>
      <c r="D578" s="13">
        <v>16066.95</v>
      </c>
      <c r="E578" s="13">
        <v>15927.3</v>
      </c>
      <c r="F578" s="18" t="s">
        <v>593</v>
      </c>
      <c r="G578" s="15">
        <v>0.0069</v>
      </c>
      <c r="H578" s="14">
        <f t="shared" si="1"/>
        <v>0.00693597011</v>
      </c>
      <c r="I578" s="14">
        <f t="shared" si="2"/>
        <v>1.00693597</v>
      </c>
      <c r="J578" s="13"/>
      <c r="K578" s="14"/>
      <c r="L578" s="15"/>
      <c r="M578" s="19"/>
      <c r="N578" s="19"/>
    </row>
    <row r="579">
      <c r="A579" s="18">
        <v>44756.0</v>
      </c>
      <c r="B579" s="13">
        <v>15938.65</v>
      </c>
      <c r="C579" s="13">
        <v>16018.85</v>
      </c>
      <c r="D579" s="13">
        <v>16070.85</v>
      </c>
      <c r="E579" s="13">
        <v>15858.2</v>
      </c>
      <c r="F579" s="18" t="s">
        <v>594</v>
      </c>
      <c r="G579" s="15">
        <v>-0.0018</v>
      </c>
      <c r="H579" s="14">
        <f t="shared" si="1"/>
        <v>-0.001753655275</v>
      </c>
      <c r="I579" s="14">
        <f t="shared" si="2"/>
        <v>0.9982463447</v>
      </c>
      <c r="J579" s="13"/>
      <c r="K579" s="14"/>
      <c r="L579" s="15"/>
      <c r="M579" s="19"/>
      <c r="N579" s="19"/>
    </row>
    <row r="580">
      <c r="A580" s="18">
        <v>44755.0</v>
      </c>
      <c r="B580" s="13">
        <v>15966.65</v>
      </c>
      <c r="C580" s="13">
        <v>16128.2</v>
      </c>
      <c r="D580" s="13">
        <v>16140.0</v>
      </c>
      <c r="E580" s="13">
        <v>15950.15</v>
      </c>
      <c r="F580" s="18" t="s">
        <v>595</v>
      </c>
      <c r="G580" s="15">
        <v>-0.0057</v>
      </c>
      <c r="H580" s="14">
        <f t="shared" si="1"/>
        <v>-0.00570732892</v>
      </c>
      <c r="I580" s="14">
        <f t="shared" si="2"/>
        <v>0.9942926711</v>
      </c>
      <c r="J580" s="13"/>
      <c r="K580" s="14"/>
      <c r="L580" s="15"/>
      <c r="M580" s="19"/>
      <c r="N580" s="19"/>
    </row>
    <row r="581">
      <c r="A581" s="18">
        <v>44754.0</v>
      </c>
      <c r="B581" s="13">
        <v>16058.3</v>
      </c>
      <c r="C581" s="13">
        <v>16126.2</v>
      </c>
      <c r="D581" s="13">
        <v>16158.75</v>
      </c>
      <c r="E581" s="13">
        <v>16031.15</v>
      </c>
      <c r="F581" s="18" t="s">
        <v>596</v>
      </c>
      <c r="G581" s="15">
        <v>-0.0097</v>
      </c>
      <c r="H581" s="14">
        <f t="shared" si="1"/>
        <v>-0.009724963</v>
      </c>
      <c r="I581" s="14">
        <f t="shared" si="2"/>
        <v>0.990275037</v>
      </c>
      <c r="J581" s="13"/>
      <c r="K581" s="14"/>
      <c r="L581" s="15"/>
      <c r="M581" s="19"/>
      <c r="N581" s="19"/>
    </row>
    <row r="582">
      <c r="A582" s="18">
        <v>44753.0</v>
      </c>
      <c r="B582" s="13">
        <v>16216.0</v>
      </c>
      <c r="C582" s="13">
        <v>16136.15</v>
      </c>
      <c r="D582" s="13">
        <v>16248.55</v>
      </c>
      <c r="E582" s="13">
        <v>16115.5</v>
      </c>
      <c r="F582" s="18" t="s">
        <v>597</v>
      </c>
      <c r="G582" s="15">
        <v>-3.0E-4</v>
      </c>
      <c r="H582" s="14">
        <f t="shared" si="1"/>
        <v>-0.0002835900028</v>
      </c>
      <c r="I582" s="14">
        <f t="shared" si="2"/>
        <v>0.99971641</v>
      </c>
      <c r="J582" s="13"/>
      <c r="K582" s="14"/>
      <c r="L582" s="15"/>
      <c r="M582" s="19"/>
      <c r="N582" s="19"/>
    </row>
    <row r="583">
      <c r="A583" s="18">
        <v>44750.0</v>
      </c>
      <c r="B583" s="13">
        <v>16220.6</v>
      </c>
      <c r="C583" s="13">
        <v>16273.65</v>
      </c>
      <c r="D583" s="13">
        <v>16275.5</v>
      </c>
      <c r="E583" s="13">
        <v>16157.9</v>
      </c>
      <c r="F583" s="18" t="s">
        <v>598</v>
      </c>
      <c r="G583" s="15">
        <v>0.0054</v>
      </c>
      <c r="H583" s="14">
        <f t="shared" si="1"/>
        <v>0.005436096424</v>
      </c>
      <c r="I583" s="14">
        <f t="shared" si="2"/>
        <v>1.005436096</v>
      </c>
      <c r="J583" s="13"/>
      <c r="K583" s="14"/>
      <c r="L583" s="15"/>
      <c r="M583" s="19"/>
      <c r="N583" s="19"/>
    </row>
    <row r="584">
      <c r="A584" s="18">
        <v>44749.0</v>
      </c>
      <c r="B584" s="13">
        <v>16132.9</v>
      </c>
      <c r="C584" s="13">
        <v>16113.75</v>
      </c>
      <c r="D584" s="13">
        <v>16150.5</v>
      </c>
      <c r="E584" s="13">
        <v>16045.95</v>
      </c>
      <c r="F584" s="18" t="s">
        <v>599</v>
      </c>
      <c r="G584" s="15">
        <v>0.0089</v>
      </c>
      <c r="H584" s="14">
        <f t="shared" si="1"/>
        <v>0.008949455278</v>
      </c>
      <c r="I584" s="14">
        <f t="shared" si="2"/>
        <v>1.008949455</v>
      </c>
      <c r="J584" s="13"/>
      <c r="K584" s="14"/>
      <c r="L584" s="15"/>
      <c r="M584" s="19"/>
      <c r="N584" s="19"/>
    </row>
    <row r="585">
      <c r="A585" s="18">
        <v>44748.0</v>
      </c>
      <c r="B585" s="13">
        <v>15989.8</v>
      </c>
      <c r="C585" s="13">
        <v>15818.2</v>
      </c>
      <c r="D585" s="13">
        <v>16011.35</v>
      </c>
      <c r="E585" s="13">
        <v>15800.9</v>
      </c>
      <c r="F585" s="18" t="s">
        <v>600</v>
      </c>
      <c r="G585" s="15">
        <v>0.0113</v>
      </c>
      <c r="H585" s="14">
        <f t="shared" si="1"/>
        <v>0.01131817707</v>
      </c>
      <c r="I585" s="14">
        <f t="shared" si="2"/>
        <v>1.011318177</v>
      </c>
      <c r="J585" s="13"/>
      <c r="K585" s="14"/>
      <c r="L585" s="15"/>
      <c r="M585" s="19"/>
      <c r="N585" s="19"/>
    </row>
    <row r="586">
      <c r="A586" s="18">
        <v>44747.0</v>
      </c>
      <c r="B586" s="13">
        <v>15810.85</v>
      </c>
      <c r="C586" s="13">
        <v>15909.15</v>
      </c>
      <c r="D586" s="13">
        <v>16025.75</v>
      </c>
      <c r="E586" s="13">
        <v>15785.45</v>
      </c>
      <c r="F586" s="18" t="s">
        <v>601</v>
      </c>
      <c r="G586" s="15">
        <v>-0.0015</v>
      </c>
      <c r="H586" s="14">
        <f t="shared" si="1"/>
        <v>-0.00154717136</v>
      </c>
      <c r="I586" s="14">
        <f t="shared" si="2"/>
        <v>0.9984528286</v>
      </c>
      <c r="J586" s="13"/>
      <c r="K586" s="14"/>
      <c r="L586" s="15"/>
      <c r="M586" s="19"/>
      <c r="N586" s="19"/>
    </row>
    <row r="587">
      <c r="A587" s="18">
        <v>44746.0</v>
      </c>
      <c r="B587" s="13">
        <v>15835.35</v>
      </c>
      <c r="C587" s="13">
        <v>15710.5</v>
      </c>
      <c r="D587" s="13">
        <v>15852.35</v>
      </c>
      <c r="E587" s="13">
        <v>15661.8</v>
      </c>
      <c r="F587" s="18" t="s">
        <v>602</v>
      </c>
      <c r="G587" s="15">
        <v>0.0053</v>
      </c>
      <c r="H587" s="14">
        <f t="shared" si="1"/>
        <v>0.005288200583</v>
      </c>
      <c r="I587" s="14">
        <f t="shared" si="2"/>
        <v>1.005288201</v>
      </c>
      <c r="J587" s="13"/>
      <c r="K587" s="14"/>
      <c r="L587" s="15"/>
      <c r="M587" s="19"/>
      <c r="N587" s="19"/>
    </row>
    <row r="588">
      <c r="A588" s="18">
        <v>44743.0</v>
      </c>
      <c r="B588" s="13">
        <v>15752.05</v>
      </c>
      <c r="C588" s="13">
        <v>15703.7</v>
      </c>
      <c r="D588" s="13">
        <v>15793.95</v>
      </c>
      <c r="E588" s="13">
        <v>15511.05</v>
      </c>
      <c r="F588" s="18" t="s">
        <v>603</v>
      </c>
      <c r="G588" s="15">
        <v>-0.0018</v>
      </c>
      <c r="H588" s="14">
        <f t="shared" si="1"/>
        <v>-0.001787043931</v>
      </c>
      <c r="I588" s="14">
        <f t="shared" si="2"/>
        <v>0.9982129561</v>
      </c>
      <c r="J588" s="13"/>
      <c r="K588" s="14"/>
      <c r="L588" s="15"/>
      <c r="M588" s="19"/>
      <c r="N588" s="19"/>
    </row>
    <row r="589">
      <c r="A589" s="18">
        <v>44742.0</v>
      </c>
      <c r="B589" s="13">
        <v>15780.25</v>
      </c>
      <c r="C589" s="13">
        <v>15774.5</v>
      </c>
      <c r="D589" s="13">
        <v>15890.0</v>
      </c>
      <c r="E589" s="13">
        <v>15728.85</v>
      </c>
      <c r="F589" s="18" t="s">
        <v>604</v>
      </c>
      <c r="G589" s="15">
        <v>-0.0012</v>
      </c>
      <c r="H589" s="14">
        <f t="shared" si="1"/>
        <v>-0.001193105936</v>
      </c>
      <c r="I589" s="14">
        <f t="shared" si="2"/>
        <v>0.9988068941</v>
      </c>
      <c r="J589" s="13"/>
      <c r="K589" s="14"/>
      <c r="L589" s="15"/>
      <c r="M589" s="19"/>
      <c r="N589" s="19"/>
    </row>
    <row r="590">
      <c r="A590" s="18">
        <v>44741.0</v>
      </c>
      <c r="B590" s="13">
        <v>15799.1</v>
      </c>
      <c r="C590" s="13">
        <v>15701.7</v>
      </c>
      <c r="D590" s="13">
        <v>15861.6</v>
      </c>
      <c r="E590" s="13">
        <v>15687.8</v>
      </c>
      <c r="F590" s="18" t="s">
        <v>605</v>
      </c>
      <c r="G590" s="15">
        <v>-0.0032</v>
      </c>
      <c r="H590" s="14">
        <f t="shared" si="1"/>
        <v>-0.003223934083</v>
      </c>
      <c r="I590" s="14">
        <f t="shared" si="2"/>
        <v>0.9967760659</v>
      </c>
      <c r="J590" s="13"/>
      <c r="K590" s="14"/>
      <c r="L590" s="15"/>
      <c r="M590" s="19"/>
      <c r="N590" s="19"/>
    </row>
    <row r="591">
      <c r="A591" s="18">
        <v>44740.0</v>
      </c>
      <c r="B591" s="13">
        <v>15850.2</v>
      </c>
      <c r="C591" s="13">
        <v>15757.45</v>
      </c>
      <c r="D591" s="13">
        <v>15892.1</v>
      </c>
      <c r="E591" s="13">
        <v>15710.15</v>
      </c>
      <c r="F591" s="18" t="s">
        <v>606</v>
      </c>
      <c r="G591" s="15">
        <v>0.0011</v>
      </c>
      <c r="H591" s="14">
        <f t="shared" si="1"/>
        <v>0.001146408709</v>
      </c>
      <c r="I591" s="14">
        <f t="shared" si="2"/>
        <v>1.001146409</v>
      </c>
      <c r="J591" s="13"/>
      <c r="K591" s="14"/>
      <c r="L591" s="15"/>
      <c r="M591" s="19"/>
      <c r="N591" s="19"/>
    </row>
    <row r="592">
      <c r="A592" s="18">
        <v>44739.0</v>
      </c>
      <c r="B592" s="13">
        <v>15832.05</v>
      </c>
      <c r="C592" s="13">
        <v>15926.2</v>
      </c>
      <c r="D592" s="13">
        <v>15927.45</v>
      </c>
      <c r="E592" s="13">
        <v>15815.5</v>
      </c>
      <c r="F592" s="18" t="s">
        <v>607</v>
      </c>
      <c r="G592" s="15">
        <v>0.0085</v>
      </c>
      <c r="H592" s="14">
        <f t="shared" si="1"/>
        <v>0.008459002819</v>
      </c>
      <c r="I592" s="14">
        <f t="shared" si="2"/>
        <v>1.008459003</v>
      </c>
      <c r="J592" s="13"/>
      <c r="K592" s="14"/>
      <c r="L592" s="15"/>
      <c r="M592" s="19"/>
      <c r="N592" s="19"/>
    </row>
    <row r="593">
      <c r="A593" s="18">
        <v>44736.0</v>
      </c>
      <c r="B593" s="13">
        <v>15699.25</v>
      </c>
      <c r="C593" s="13">
        <v>15657.4</v>
      </c>
      <c r="D593" s="13">
        <v>15749.25</v>
      </c>
      <c r="E593" s="13">
        <v>15619.45</v>
      </c>
      <c r="F593" s="18" t="s">
        <v>608</v>
      </c>
      <c r="G593" s="15">
        <v>0.0092</v>
      </c>
      <c r="H593" s="14">
        <f t="shared" si="1"/>
        <v>0.009166497929</v>
      </c>
      <c r="I593" s="14">
        <f t="shared" si="2"/>
        <v>1.009166498</v>
      </c>
      <c r="J593" s="13"/>
      <c r="K593" s="14"/>
      <c r="L593" s="15"/>
      <c r="M593" s="19"/>
      <c r="N593" s="19"/>
    </row>
    <row r="594">
      <c r="A594" s="18">
        <v>44735.0</v>
      </c>
      <c r="B594" s="13">
        <v>15556.65</v>
      </c>
      <c r="C594" s="13">
        <v>15451.55</v>
      </c>
      <c r="D594" s="13">
        <v>15628.45</v>
      </c>
      <c r="E594" s="13">
        <v>15367.5</v>
      </c>
      <c r="F594" s="18" t="s">
        <v>609</v>
      </c>
      <c r="G594" s="15">
        <v>0.0093</v>
      </c>
      <c r="H594" s="14">
        <f t="shared" si="1"/>
        <v>0.009300409387</v>
      </c>
      <c r="I594" s="14">
        <f t="shared" si="2"/>
        <v>1.009300409</v>
      </c>
      <c r="J594" s="13"/>
      <c r="K594" s="14"/>
      <c r="L594" s="15"/>
      <c r="M594" s="19"/>
      <c r="N594" s="19"/>
    </row>
    <row r="595">
      <c r="A595" s="18">
        <v>44734.0</v>
      </c>
      <c r="B595" s="13">
        <v>15413.3</v>
      </c>
      <c r="C595" s="13">
        <v>15545.65</v>
      </c>
      <c r="D595" s="13">
        <v>15565.4</v>
      </c>
      <c r="E595" s="13">
        <v>15385.95</v>
      </c>
      <c r="F595" s="18" t="s">
        <v>610</v>
      </c>
      <c r="G595" s="15">
        <v>-0.0144</v>
      </c>
      <c r="H595" s="14">
        <f t="shared" si="1"/>
        <v>-0.01441926491</v>
      </c>
      <c r="I595" s="14">
        <f t="shared" si="2"/>
        <v>0.9855807351</v>
      </c>
      <c r="J595" s="13"/>
      <c r="K595" s="14"/>
      <c r="L595" s="15"/>
      <c r="M595" s="19"/>
      <c r="N595" s="19"/>
    </row>
    <row r="596">
      <c r="A596" s="18">
        <v>44733.0</v>
      </c>
      <c r="B596" s="13">
        <v>15638.8</v>
      </c>
      <c r="C596" s="13">
        <v>15455.95</v>
      </c>
      <c r="D596" s="13">
        <v>15707.25</v>
      </c>
      <c r="E596" s="13">
        <v>15419.85</v>
      </c>
      <c r="F596" s="18" t="s">
        <v>611</v>
      </c>
      <c r="G596" s="15">
        <v>0.0188</v>
      </c>
      <c r="H596" s="14">
        <f t="shared" si="1"/>
        <v>0.0188043765</v>
      </c>
      <c r="I596" s="14">
        <f t="shared" si="2"/>
        <v>1.018804377</v>
      </c>
      <c r="J596" s="13"/>
      <c r="K596" s="14"/>
      <c r="L596" s="15"/>
      <c r="M596" s="19"/>
      <c r="N596" s="19"/>
    </row>
    <row r="597">
      <c r="A597" s="18">
        <v>44732.0</v>
      </c>
      <c r="B597" s="13">
        <v>15350.15</v>
      </c>
      <c r="C597" s="13">
        <v>15334.5</v>
      </c>
      <c r="D597" s="13">
        <v>15382.5</v>
      </c>
      <c r="E597" s="13">
        <v>15191.1</v>
      </c>
      <c r="F597" s="18" t="s">
        <v>612</v>
      </c>
      <c r="G597" s="15">
        <v>0.0037</v>
      </c>
      <c r="H597" s="14">
        <f t="shared" si="1"/>
        <v>0.003704188054</v>
      </c>
      <c r="I597" s="14">
        <f t="shared" si="2"/>
        <v>1.003704188</v>
      </c>
      <c r="J597" s="13"/>
      <c r="K597" s="14"/>
      <c r="L597" s="15"/>
      <c r="M597" s="19"/>
      <c r="N597" s="19"/>
    </row>
    <row r="598">
      <c r="A598" s="18">
        <v>44729.0</v>
      </c>
      <c r="B598" s="13">
        <v>15293.5</v>
      </c>
      <c r="C598" s="13">
        <v>15272.65</v>
      </c>
      <c r="D598" s="13">
        <v>15400.4</v>
      </c>
      <c r="E598" s="13">
        <v>15183.4</v>
      </c>
      <c r="F598" s="18" t="s">
        <v>613</v>
      </c>
      <c r="G598" s="15">
        <v>-0.0044</v>
      </c>
      <c r="H598" s="14">
        <f t="shared" si="1"/>
        <v>-0.004368318946</v>
      </c>
      <c r="I598" s="14">
        <f t="shared" si="2"/>
        <v>0.9956316811</v>
      </c>
      <c r="J598" s="13"/>
      <c r="K598" s="14"/>
      <c r="L598" s="15"/>
      <c r="M598" s="19"/>
      <c r="N598" s="19"/>
    </row>
    <row r="599">
      <c r="A599" s="18">
        <v>44728.0</v>
      </c>
      <c r="B599" s="13">
        <v>15360.6</v>
      </c>
      <c r="C599" s="13">
        <v>15832.25</v>
      </c>
      <c r="D599" s="13">
        <v>15863.15</v>
      </c>
      <c r="E599" s="13">
        <v>15335.1</v>
      </c>
      <c r="F599" s="18" t="s">
        <v>614</v>
      </c>
      <c r="G599" s="15">
        <v>-0.0211</v>
      </c>
      <c r="H599" s="14">
        <f t="shared" si="1"/>
        <v>-0.02112839859</v>
      </c>
      <c r="I599" s="14">
        <f t="shared" si="2"/>
        <v>0.9788716014</v>
      </c>
      <c r="J599" s="13"/>
      <c r="K599" s="14"/>
      <c r="L599" s="15"/>
      <c r="M599" s="19"/>
      <c r="N599" s="19"/>
    </row>
    <row r="600">
      <c r="A600" s="18">
        <v>44727.0</v>
      </c>
      <c r="B600" s="13">
        <v>15692.15</v>
      </c>
      <c r="C600" s="13">
        <v>15729.25</v>
      </c>
      <c r="D600" s="13">
        <v>15783.65</v>
      </c>
      <c r="E600" s="13">
        <v>15678.9</v>
      </c>
      <c r="F600" s="18" t="s">
        <v>615</v>
      </c>
      <c r="G600" s="15">
        <v>-0.0025</v>
      </c>
      <c r="H600" s="14">
        <f t="shared" si="1"/>
        <v>-0.002539393978</v>
      </c>
      <c r="I600" s="14">
        <f t="shared" si="2"/>
        <v>0.997460606</v>
      </c>
      <c r="J600" s="13"/>
      <c r="K600" s="14"/>
      <c r="L600" s="15"/>
      <c r="M600" s="19"/>
      <c r="N600" s="19"/>
    </row>
    <row r="601">
      <c r="A601" s="18">
        <v>44726.0</v>
      </c>
      <c r="B601" s="13">
        <v>15732.1</v>
      </c>
      <c r="C601" s="13">
        <v>15674.25</v>
      </c>
      <c r="D601" s="13">
        <v>15858.0</v>
      </c>
      <c r="E601" s="13">
        <v>15659.45</v>
      </c>
      <c r="F601" s="18" t="s">
        <v>616</v>
      </c>
      <c r="G601" s="15">
        <v>-0.0027</v>
      </c>
      <c r="H601" s="14">
        <f t="shared" si="1"/>
        <v>-0.002681559996</v>
      </c>
      <c r="I601" s="14">
        <f t="shared" si="2"/>
        <v>0.99731844</v>
      </c>
      <c r="J601" s="13"/>
      <c r="K601" s="14"/>
      <c r="L601" s="15"/>
      <c r="M601" s="19"/>
      <c r="N601" s="19"/>
    </row>
    <row r="602">
      <c r="A602" s="18">
        <v>44725.0</v>
      </c>
      <c r="B602" s="13">
        <v>15774.4</v>
      </c>
      <c r="C602" s="13">
        <v>15877.55</v>
      </c>
      <c r="D602" s="13">
        <v>15886.15</v>
      </c>
      <c r="E602" s="13">
        <v>15684.0</v>
      </c>
      <c r="F602" s="18" t="s">
        <v>617</v>
      </c>
      <c r="G602" s="15">
        <v>-0.0264</v>
      </c>
      <c r="H602" s="14">
        <f t="shared" si="1"/>
        <v>-0.02637978496</v>
      </c>
      <c r="I602" s="14">
        <f t="shared" si="2"/>
        <v>0.973620215</v>
      </c>
      <c r="J602" s="13"/>
      <c r="K602" s="14"/>
      <c r="L602" s="15"/>
      <c r="M602" s="19"/>
      <c r="N602" s="19"/>
    </row>
    <row r="603">
      <c r="A603" s="18">
        <v>44722.0</v>
      </c>
      <c r="B603" s="13">
        <v>16201.8</v>
      </c>
      <c r="C603" s="13">
        <v>16283.95</v>
      </c>
      <c r="D603" s="13">
        <v>16324.7</v>
      </c>
      <c r="E603" s="13">
        <v>16172.6</v>
      </c>
      <c r="F603" s="18" t="s">
        <v>618</v>
      </c>
      <c r="G603" s="15">
        <v>-0.0168</v>
      </c>
      <c r="H603" s="14">
        <f t="shared" si="1"/>
        <v>-0.01676770987</v>
      </c>
      <c r="I603" s="14">
        <f t="shared" si="2"/>
        <v>0.9832322901</v>
      </c>
      <c r="J603" s="13"/>
      <c r="K603" s="14"/>
      <c r="L603" s="15"/>
      <c r="M603" s="19"/>
      <c r="N603" s="19"/>
    </row>
    <row r="604">
      <c r="A604" s="18">
        <v>44721.0</v>
      </c>
      <c r="B604" s="13">
        <v>16478.1</v>
      </c>
      <c r="C604" s="13">
        <v>16263.85</v>
      </c>
      <c r="D604" s="13">
        <v>16492.8</v>
      </c>
      <c r="E604" s="13">
        <v>16243.85</v>
      </c>
      <c r="F604" s="18" t="s">
        <v>619</v>
      </c>
      <c r="G604" s="15">
        <v>0.0074</v>
      </c>
      <c r="H604" s="14">
        <f t="shared" si="1"/>
        <v>0.007449751624</v>
      </c>
      <c r="I604" s="14">
        <f t="shared" si="2"/>
        <v>1.007449752</v>
      </c>
      <c r="J604" s="13"/>
      <c r="K604" s="14"/>
      <c r="L604" s="15"/>
      <c r="M604" s="19"/>
      <c r="N604" s="19"/>
    </row>
    <row r="605">
      <c r="A605" s="18">
        <v>44720.0</v>
      </c>
      <c r="B605" s="13">
        <v>16356.25</v>
      </c>
      <c r="C605" s="13">
        <v>16474.95</v>
      </c>
      <c r="D605" s="13">
        <v>16514.3</v>
      </c>
      <c r="E605" s="13">
        <v>16293.35</v>
      </c>
      <c r="F605" s="18" t="s">
        <v>620</v>
      </c>
      <c r="G605" s="15">
        <v>-0.0037</v>
      </c>
      <c r="H605" s="14">
        <f t="shared" si="1"/>
        <v>-0.003660984324</v>
      </c>
      <c r="I605" s="14">
        <f t="shared" si="2"/>
        <v>0.9963390157</v>
      </c>
      <c r="J605" s="13"/>
      <c r="K605" s="14"/>
      <c r="L605" s="15"/>
      <c r="M605" s="19"/>
      <c r="N605" s="19"/>
    </row>
    <row r="606">
      <c r="A606" s="18">
        <v>44719.0</v>
      </c>
      <c r="B606" s="13">
        <v>16416.35</v>
      </c>
      <c r="C606" s="13">
        <v>16469.6</v>
      </c>
      <c r="D606" s="13">
        <v>16487.25</v>
      </c>
      <c r="E606" s="13">
        <v>16347.1</v>
      </c>
      <c r="F606" s="18" t="s">
        <v>621</v>
      </c>
      <c r="G606" s="15">
        <v>-0.0092</v>
      </c>
      <c r="H606" s="14">
        <f t="shared" si="1"/>
        <v>-0.009245875718</v>
      </c>
      <c r="I606" s="14">
        <f t="shared" si="2"/>
        <v>0.9907541243</v>
      </c>
      <c r="J606" s="13"/>
      <c r="K606" s="14"/>
      <c r="L606" s="15"/>
      <c r="M606" s="19"/>
      <c r="N606" s="19"/>
    </row>
    <row r="607">
      <c r="A607" s="18">
        <v>44718.0</v>
      </c>
      <c r="B607" s="13">
        <v>16569.55</v>
      </c>
      <c r="C607" s="13">
        <v>16530.7</v>
      </c>
      <c r="D607" s="13">
        <v>16610.95</v>
      </c>
      <c r="E607" s="13">
        <v>16444.55</v>
      </c>
      <c r="F607" s="18" t="s">
        <v>622</v>
      </c>
      <c r="G607" s="15">
        <v>-9.0E-4</v>
      </c>
      <c r="H607" s="14">
        <f t="shared" si="1"/>
        <v>-0.000889395392</v>
      </c>
      <c r="I607" s="14">
        <f t="shared" si="2"/>
        <v>0.9991106046</v>
      </c>
      <c r="J607" s="13"/>
      <c r="K607" s="14"/>
      <c r="L607" s="15"/>
      <c r="M607" s="19"/>
      <c r="N607" s="19"/>
    </row>
    <row r="608">
      <c r="A608" s="18">
        <v>44715.0</v>
      </c>
      <c r="B608" s="13">
        <v>16584.3</v>
      </c>
      <c r="C608" s="13">
        <v>16761.65</v>
      </c>
      <c r="D608" s="13">
        <v>16793.85</v>
      </c>
      <c r="E608" s="13">
        <v>16567.9</v>
      </c>
      <c r="F608" s="18" t="s">
        <v>623</v>
      </c>
      <c r="G608" s="15">
        <v>-0.0026</v>
      </c>
      <c r="H608" s="14">
        <f t="shared" si="1"/>
        <v>-0.002628097185</v>
      </c>
      <c r="I608" s="14">
        <f t="shared" si="2"/>
        <v>0.9973719028</v>
      </c>
      <c r="J608" s="13"/>
      <c r="K608" s="14"/>
      <c r="L608" s="15"/>
      <c r="M608" s="19"/>
      <c r="N608" s="19"/>
    </row>
    <row r="609">
      <c r="A609" s="18">
        <v>44714.0</v>
      </c>
      <c r="B609" s="13">
        <v>16628.0</v>
      </c>
      <c r="C609" s="13">
        <v>16481.65</v>
      </c>
      <c r="D609" s="13">
        <v>16646.4</v>
      </c>
      <c r="E609" s="13">
        <v>16443.05</v>
      </c>
      <c r="F609" s="18" t="s">
        <v>624</v>
      </c>
      <c r="G609" s="15">
        <v>0.0064</v>
      </c>
      <c r="H609" s="14">
        <f t="shared" si="1"/>
        <v>0.006370004993</v>
      </c>
      <c r="I609" s="14">
        <f t="shared" si="2"/>
        <v>1.006370005</v>
      </c>
      <c r="J609" s="13"/>
      <c r="K609" s="14"/>
      <c r="L609" s="15"/>
      <c r="M609" s="19"/>
      <c r="N609" s="19"/>
    </row>
    <row r="610">
      <c r="A610" s="18">
        <v>44713.0</v>
      </c>
      <c r="B610" s="13">
        <v>16522.75</v>
      </c>
      <c r="C610" s="13">
        <v>16594.4</v>
      </c>
      <c r="D610" s="13">
        <v>16649.2</v>
      </c>
      <c r="E610" s="13">
        <v>16438.85</v>
      </c>
      <c r="F610" s="18" t="s">
        <v>625</v>
      </c>
      <c r="G610" s="15">
        <v>-0.0037</v>
      </c>
      <c r="H610" s="14">
        <f t="shared" si="1"/>
        <v>-0.003726359775</v>
      </c>
      <c r="I610" s="14">
        <f t="shared" si="2"/>
        <v>0.9962736402</v>
      </c>
      <c r="J610" s="13"/>
      <c r="K610" s="14"/>
      <c r="L610" s="15"/>
      <c r="M610" s="19"/>
      <c r="N610" s="19"/>
    </row>
    <row r="611">
      <c r="A611" s="18">
        <v>44712.0</v>
      </c>
      <c r="B611" s="13">
        <v>16584.55</v>
      </c>
      <c r="C611" s="13">
        <v>16578.45</v>
      </c>
      <c r="D611" s="13">
        <v>16690.75</v>
      </c>
      <c r="E611" s="13">
        <v>16521.9</v>
      </c>
      <c r="F611" s="18" t="s">
        <v>626</v>
      </c>
      <c r="G611" s="15">
        <v>-0.0046</v>
      </c>
      <c r="H611" s="14">
        <f t="shared" si="1"/>
        <v>-0.004612457537</v>
      </c>
      <c r="I611" s="14">
        <f t="shared" si="2"/>
        <v>0.9953875425</v>
      </c>
      <c r="J611" s="13"/>
      <c r="K611" s="14"/>
      <c r="L611" s="15"/>
      <c r="M611" s="19"/>
      <c r="N611" s="19"/>
    </row>
    <row r="612">
      <c r="A612" s="18">
        <v>44711.0</v>
      </c>
      <c r="B612" s="13">
        <v>16661.4</v>
      </c>
      <c r="C612" s="13">
        <v>16527.9</v>
      </c>
      <c r="D612" s="13">
        <v>16695.5</v>
      </c>
      <c r="E612" s="13">
        <v>16506.15</v>
      </c>
      <c r="F612" s="18" t="s">
        <v>316</v>
      </c>
      <c r="G612" s="15">
        <v>0.0189</v>
      </c>
      <c r="H612" s="14">
        <f t="shared" si="1"/>
        <v>0.01889319337</v>
      </c>
      <c r="I612" s="14">
        <f t="shared" si="2"/>
        <v>1.018893193</v>
      </c>
      <c r="J612" s="13"/>
      <c r="K612" s="14"/>
      <c r="L612" s="15"/>
      <c r="M612" s="19"/>
      <c r="N612" s="19"/>
    </row>
    <row r="613">
      <c r="A613" s="18">
        <v>44708.0</v>
      </c>
      <c r="B613" s="13">
        <v>16352.45</v>
      </c>
      <c r="C613" s="13">
        <v>16296.6</v>
      </c>
      <c r="D613" s="13">
        <v>16370.6</v>
      </c>
      <c r="E613" s="13">
        <v>16221.95</v>
      </c>
      <c r="F613" s="18" t="s">
        <v>627</v>
      </c>
      <c r="G613" s="15">
        <v>0.0113</v>
      </c>
      <c r="H613" s="14">
        <f t="shared" si="1"/>
        <v>0.01127385955</v>
      </c>
      <c r="I613" s="14">
        <f t="shared" si="2"/>
        <v>1.01127386</v>
      </c>
      <c r="J613" s="13"/>
      <c r="K613" s="14"/>
      <c r="L613" s="15"/>
      <c r="M613" s="19"/>
      <c r="N613" s="19"/>
    </row>
    <row r="614">
      <c r="A614" s="18">
        <v>44707.0</v>
      </c>
      <c r="B614" s="13">
        <v>16170.15</v>
      </c>
      <c r="C614" s="13">
        <v>16105.0</v>
      </c>
      <c r="D614" s="13">
        <v>16204.45</v>
      </c>
      <c r="E614" s="13">
        <v>15903.7</v>
      </c>
      <c r="F614" s="18" t="s">
        <v>628</v>
      </c>
      <c r="G614" s="15">
        <v>0.009</v>
      </c>
      <c r="H614" s="14">
        <f t="shared" si="1"/>
        <v>0.009007350647</v>
      </c>
      <c r="I614" s="14">
        <f t="shared" si="2"/>
        <v>1.009007351</v>
      </c>
      <c r="J614" s="13"/>
      <c r="K614" s="14"/>
      <c r="L614" s="15"/>
      <c r="M614" s="19"/>
      <c r="N614" s="19"/>
    </row>
    <row r="615">
      <c r="A615" s="18">
        <v>44706.0</v>
      </c>
      <c r="B615" s="13">
        <v>16025.8</v>
      </c>
      <c r="C615" s="13">
        <v>16196.35</v>
      </c>
      <c r="D615" s="13">
        <v>16223.35</v>
      </c>
      <c r="E615" s="13">
        <v>16006.95</v>
      </c>
      <c r="F615" s="18" t="s">
        <v>629</v>
      </c>
      <c r="G615" s="15">
        <v>-0.0062</v>
      </c>
      <c r="H615" s="14">
        <f t="shared" si="1"/>
        <v>-0.006161182997</v>
      </c>
      <c r="I615" s="14">
        <f t="shared" si="2"/>
        <v>0.993838817</v>
      </c>
      <c r="J615" s="13"/>
      <c r="K615" s="14"/>
      <c r="L615" s="15"/>
      <c r="M615" s="19"/>
      <c r="N615" s="19"/>
    </row>
    <row r="616">
      <c r="A616" s="18">
        <v>44705.0</v>
      </c>
      <c r="B616" s="13">
        <v>16125.15</v>
      </c>
      <c r="C616" s="13">
        <v>16225.55</v>
      </c>
      <c r="D616" s="13">
        <v>16262.8</v>
      </c>
      <c r="E616" s="13">
        <v>16078.6</v>
      </c>
      <c r="F616" s="18" t="s">
        <v>630</v>
      </c>
      <c r="G616" s="15">
        <v>-0.0055</v>
      </c>
      <c r="H616" s="14">
        <f t="shared" si="1"/>
        <v>-0.005522766379</v>
      </c>
      <c r="I616" s="14">
        <f t="shared" si="2"/>
        <v>0.9944772336</v>
      </c>
      <c r="J616" s="13"/>
      <c r="K616" s="14"/>
      <c r="L616" s="15"/>
      <c r="M616" s="19"/>
      <c r="N616" s="19"/>
    </row>
    <row r="617">
      <c r="A617" s="18">
        <v>44704.0</v>
      </c>
      <c r="B617" s="13">
        <v>16214.7</v>
      </c>
      <c r="C617" s="13">
        <v>16290.95</v>
      </c>
      <c r="D617" s="13">
        <v>16414.7</v>
      </c>
      <c r="E617" s="13">
        <v>16185.75</v>
      </c>
      <c r="F617" s="18" t="s">
        <v>631</v>
      </c>
      <c r="G617" s="15">
        <v>-0.0032</v>
      </c>
      <c r="H617" s="14">
        <f t="shared" si="1"/>
        <v>-0.003163010301</v>
      </c>
      <c r="I617" s="14">
        <f t="shared" si="2"/>
        <v>0.9968369897</v>
      </c>
      <c r="J617" s="13"/>
      <c r="K617" s="14"/>
      <c r="L617" s="15"/>
      <c r="M617" s="19"/>
      <c r="N617" s="19"/>
    </row>
    <row r="618">
      <c r="A618" s="18">
        <v>44701.0</v>
      </c>
      <c r="B618" s="13">
        <v>16266.15</v>
      </c>
      <c r="C618" s="13">
        <v>16043.8</v>
      </c>
      <c r="D618" s="13">
        <v>16283.05</v>
      </c>
      <c r="E618" s="13">
        <v>16003.85</v>
      </c>
      <c r="F618" s="18" t="s">
        <v>632</v>
      </c>
      <c r="G618" s="15">
        <v>0.0289</v>
      </c>
      <c r="H618" s="14">
        <f t="shared" si="1"/>
        <v>0.02889103951</v>
      </c>
      <c r="I618" s="14">
        <f t="shared" si="2"/>
        <v>1.02889104</v>
      </c>
      <c r="J618" s="13"/>
      <c r="K618" s="14"/>
      <c r="L618" s="15"/>
      <c r="M618" s="19"/>
      <c r="N618" s="19"/>
    </row>
    <row r="619">
      <c r="A619" s="18">
        <v>44700.0</v>
      </c>
      <c r="B619" s="13">
        <v>15809.4</v>
      </c>
      <c r="C619" s="13">
        <v>15917.4</v>
      </c>
      <c r="D619" s="13">
        <v>15984.75</v>
      </c>
      <c r="E619" s="13">
        <v>15775.2</v>
      </c>
      <c r="F619" s="18" t="s">
        <v>633</v>
      </c>
      <c r="G619" s="15">
        <v>-0.0265</v>
      </c>
      <c r="H619" s="14">
        <f t="shared" si="1"/>
        <v>-0.02653276109</v>
      </c>
      <c r="I619" s="14">
        <f t="shared" si="2"/>
        <v>0.9734672389</v>
      </c>
      <c r="J619" s="13"/>
      <c r="K619" s="14"/>
      <c r="L619" s="15"/>
      <c r="M619" s="19"/>
      <c r="N619" s="19"/>
    </row>
    <row r="620">
      <c r="A620" s="18">
        <v>44699.0</v>
      </c>
      <c r="B620" s="13">
        <v>16240.3</v>
      </c>
      <c r="C620" s="13">
        <v>16318.15</v>
      </c>
      <c r="D620" s="13">
        <v>16399.8</v>
      </c>
      <c r="E620" s="13">
        <v>16211.2</v>
      </c>
      <c r="F620" s="18" t="s">
        <v>634</v>
      </c>
      <c r="G620" s="15">
        <v>-0.0012</v>
      </c>
      <c r="H620" s="14">
        <f t="shared" si="1"/>
        <v>-0.001168561992</v>
      </c>
      <c r="I620" s="14">
        <f t="shared" si="2"/>
        <v>0.998831438</v>
      </c>
      <c r="J620" s="13"/>
      <c r="K620" s="14"/>
      <c r="L620" s="15"/>
      <c r="M620" s="19"/>
      <c r="N620" s="19"/>
    </row>
    <row r="621">
      <c r="A621" s="18">
        <v>44698.0</v>
      </c>
      <c r="B621" s="13">
        <v>16259.3</v>
      </c>
      <c r="C621" s="13">
        <v>15912.6</v>
      </c>
      <c r="D621" s="13">
        <v>16284.25</v>
      </c>
      <c r="E621" s="13">
        <v>15900.8</v>
      </c>
      <c r="F621" s="18" t="s">
        <v>635</v>
      </c>
      <c r="G621" s="15">
        <v>0.0263</v>
      </c>
      <c r="H621" s="14">
        <f t="shared" si="1"/>
        <v>0.02632193558</v>
      </c>
      <c r="I621" s="14">
        <f t="shared" si="2"/>
        <v>1.026321936</v>
      </c>
      <c r="J621" s="13"/>
      <c r="K621" s="14"/>
      <c r="L621" s="15"/>
      <c r="M621" s="19"/>
      <c r="N621" s="19"/>
    </row>
    <row r="622">
      <c r="A622" s="18">
        <v>44697.0</v>
      </c>
      <c r="B622" s="13">
        <v>15842.3</v>
      </c>
      <c r="C622" s="13">
        <v>15845.1</v>
      </c>
      <c r="D622" s="13">
        <v>15977.95</v>
      </c>
      <c r="E622" s="13">
        <v>15739.65</v>
      </c>
      <c r="F622" s="18" t="s">
        <v>636</v>
      </c>
      <c r="G622" s="15">
        <v>0.0038</v>
      </c>
      <c r="H622" s="14">
        <f t="shared" si="1"/>
        <v>0.003811267793</v>
      </c>
      <c r="I622" s="14">
        <f t="shared" si="2"/>
        <v>1.003811268</v>
      </c>
      <c r="J622" s="13"/>
      <c r="K622" s="14"/>
      <c r="L622" s="15"/>
      <c r="M622" s="19"/>
      <c r="N622" s="19"/>
    </row>
    <row r="623">
      <c r="A623" s="18">
        <v>44694.0</v>
      </c>
      <c r="B623" s="13">
        <v>15782.15</v>
      </c>
      <c r="C623" s="13">
        <v>15977.0</v>
      </c>
      <c r="D623" s="13">
        <v>16083.6</v>
      </c>
      <c r="E623" s="13">
        <v>15740.85</v>
      </c>
      <c r="F623" s="18" t="s">
        <v>637</v>
      </c>
      <c r="G623" s="15">
        <v>-0.0016</v>
      </c>
      <c r="H623" s="14">
        <f t="shared" si="1"/>
        <v>-0.001635247976</v>
      </c>
      <c r="I623" s="14">
        <f t="shared" si="2"/>
        <v>0.998364752</v>
      </c>
      <c r="J623" s="13"/>
      <c r="K623" s="14"/>
      <c r="L623" s="15"/>
      <c r="M623" s="19"/>
      <c r="N623" s="19"/>
    </row>
    <row r="624">
      <c r="A624" s="18">
        <v>44693.0</v>
      </c>
      <c r="B624" s="13">
        <v>15808.0</v>
      </c>
      <c r="C624" s="13">
        <v>16021.1</v>
      </c>
      <c r="D624" s="13">
        <v>16041.95</v>
      </c>
      <c r="E624" s="13">
        <v>15735.75</v>
      </c>
      <c r="F624" s="18" t="s">
        <v>638</v>
      </c>
      <c r="G624" s="15">
        <v>-0.0222</v>
      </c>
      <c r="H624" s="14">
        <f t="shared" si="1"/>
        <v>-0.02221177577</v>
      </c>
      <c r="I624" s="14">
        <f t="shared" si="2"/>
        <v>0.9777882242</v>
      </c>
      <c r="J624" s="13"/>
      <c r="K624" s="14"/>
      <c r="L624" s="15"/>
      <c r="M624" s="19"/>
      <c r="N624" s="19"/>
    </row>
    <row r="625">
      <c r="A625" s="18">
        <v>44692.0</v>
      </c>
      <c r="B625" s="13">
        <v>16167.1</v>
      </c>
      <c r="C625" s="13">
        <v>16270.05</v>
      </c>
      <c r="D625" s="13">
        <v>16318.75</v>
      </c>
      <c r="E625" s="13">
        <v>15992.6</v>
      </c>
      <c r="F625" s="18" t="s">
        <v>639</v>
      </c>
      <c r="G625" s="15">
        <v>-0.0045</v>
      </c>
      <c r="H625" s="14">
        <f t="shared" si="1"/>
        <v>-0.004491981244</v>
      </c>
      <c r="I625" s="14">
        <f t="shared" si="2"/>
        <v>0.9955080188</v>
      </c>
      <c r="J625" s="13"/>
      <c r="K625" s="14"/>
      <c r="L625" s="15"/>
      <c r="M625" s="19"/>
      <c r="N625" s="19"/>
    </row>
    <row r="626">
      <c r="A626" s="18">
        <v>44691.0</v>
      </c>
      <c r="B626" s="13">
        <v>16240.05</v>
      </c>
      <c r="C626" s="13">
        <v>16248.9</v>
      </c>
      <c r="D626" s="13">
        <v>16404.55</v>
      </c>
      <c r="E626" s="13">
        <v>16197.3</v>
      </c>
      <c r="F626" s="18" t="s">
        <v>640</v>
      </c>
      <c r="G626" s="15">
        <v>-0.0038</v>
      </c>
      <c r="H626" s="14">
        <f t="shared" si="1"/>
        <v>-0.003790980778</v>
      </c>
      <c r="I626" s="14">
        <f t="shared" si="2"/>
        <v>0.9962090192</v>
      </c>
      <c r="J626" s="13"/>
      <c r="K626" s="14"/>
      <c r="L626" s="15"/>
      <c r="M626" s="19"/>
      <c r="N626" s="19"/>
    </row>
    <row r="627">
      <c r="A627" s="18">
        <v>44690.0</v>
      </c>
      <c r="B627" s="13">
        <v>16301.85</v>
      </c>
      <c r="C627" s="13">
        <v>16227.7</v>
      </c>
      <c r="D627" s="13">
        <v>16403.7</v>
      </c>
      <c r="E627" s="13">
        <v>16142.1</v>
      </c>
      <c r="F627" s="18" t="s">
        <v>641</v>
      </c>
      <c r="G627" s="15">
        <v>-0.0067</v>
      </c>
      <c r="H627" s="14">
        <f t="shared" si="1"/>
        <v>-0.006666158885</v>
      </c>
      <c r="I627" s="14">
        <f t="shared" si="2"/>
        <v>0.9933338411</v>
      </c>
      <c r="J627" s="13"/>
      <c r="K627" s="14"/>
      <c r="L627" s="15"/>
      <c r="M627" s="19"/>
      <c r="N627" s="19"/>
    </row>
    <row r="628">
      <c r="A628" s="18">
        <v>44687.0</v>
      </c>
      <c r="B628" s="13">
        <v>16411.25</v>
      </c>
      <c r="C628" s="13">
        <v>16415.55</v>
      </c>
      <c r="D628" s="13">
        <v>16484.2</v>
      </c>
      <c r="E628" s="13">
        <v>16340.9</v>
      </c>
      <c r="F628" s="18" t="s">
        <v>642</v>
      </c>
      <c r="G628" s="15">
        <v>-0.0163</v>
      </c>
      <c r="H628" s="14">
        <f t="shared" si="1"/>
        <v>-0.01626839861</v>
      </c>
      <c r="I628" s="14">
        <f t="shared" si="2"/>
        <v>0.9837316014</v>
      </c>
      <c r="J628" s="13"/>
      <c r="K628" s="14"/>
      <c r="L628" s="15"/>
      <c r="M628" s="19"/>
      <c r="N628" s="19"/>
    </row>
    <row r="629">
      <c r="A629" s="18">
        <v>44686.0</v>
      </c>
      <c r="B629" s="13">
        <v>16682.65</v>
      </c>
      <c r="C629" s="13">
        <v>16854.75</v>
      </c>
      <c r="D629" s="13">
        <v>16945.7</v>
      </c>
      <c r="E629" s="13">
        <v>16651.85</v>
      </c>
      <c r="F629" s="18" t="s">
        <v>643</v>
      </c>
      <c r="G629" s="15">
        <v>3.0E-4</v>
      </c>
      <c r="H629" s="14">
        <f t="shared" si="1"/>
        <v>0.0003028013623</v>
      </c>
      <c r="I629" s="14">
        <f t="shared" si="2"/>
        <v>1.000302801</v>
      </c>
      <c r="J629" s="13"/>
      <c r="K629" s="14"/>
      <c r="L629" s="15"/>
      <c r="M629" s="19"/>
      <c r="N629" s="19"/>
    </row>
    <row r="630">
      <c r="A630" s="18">
        <v>44685.0</v>
      </c>
      <c r="B630" s="13">
        <v>16677.6</v>
      </c>
      <c r="C630" s="13">
        <v>17096.6</v>
      </c>
      <c r="D630" s="13">
        <v>17132.85</v>
      </c>
      <c r="E630" s="13">
        <v>16623.95</v>
      </c>
      <c r="F630" s="18" t="s">
        <v>644</v>
      </c>
      <c r="G630" s="15">
        <v>-0.0229</v>
      </c>
      <c r="H630" s="14">
        <f t="shared" si="1"/>
        <v>-0.02293618293</v>
      </c>
      <c r="I630" s="14">
        <f t="shared" si="2"/>
        <v>0.9770638171</v>
      </c>
      <c r="J630" s="13"/>
      <c r="K630" s="14"/>
      <c r="L630" s="15"/>
      <c r="M630" s="19"/>
      <c r="N630" s="19"/>
    </row>
    <row r="631">
      <c r="A631" s="18">
        <v>44683.0</v>
      </c>
      <c r="B631" s="13">
        <v>17069.1</v>
      </c>
      <c r="C631" s="13">
        <v>16924.45</v>
      </c>
      <c r="D631" s="13">
        <v>17092.25</v>
      </c>
      <c r="E631" s="13">
        <v>16917.25</v>
      </c>
      <c r="F631" s="18" t="s">
        <v>645</v>
      </c>
      <c r="G631" s="15">
        <v>-0.002</v>
      </c>
      <c r="H631" s="14">
        <f t="shared" si="1"/>
        <v>-0.001955848689</v>
      </c>
      <c r="I631" s="14">
        <f t="shared" si="2"/>
        <v>0.9980441513</v>
      </c>
      <c r="J631" s="13"/>
      <c r="K631" s="14"/>
      <c r="L631" s="15"/>
      <c r="M631" s="19"/>
      <c r="N631" s="19"/>
    </row>
    <row r="632">
      <c r="A632" s="18">
        <v>44680.0</v>
      </c>
      <c r="B632" s="13">
        <v>17102.55</v>
      </c>
      <c r="C632" s="13">
        <v>17329.25</v>
      </c>
      <c r="D632" s="13">
        <v>17377.65</v>
      </c>
      <c r="E632" s="13">
        <v>17053.25</v>
      </c>
      <c r="F632" s="18" t="s">
        <v>646</v>
      </c>
      <c r="G632" s="15">
        <v>-0.0083</v>
      </c>
      <c r="H632" s="14">
        <f t="shared" si="1"/>
        <v>-0.008263240756</v>
      </c>
      <c r="I632" s="14">
        <f t="shared" si="2"/>
        <v>0.9917367592</v>
      </c>
      <c r="J632" s="13"/>
      <c r="K632" s="14"/>
      <c r="L632" s="15"/>
      <c r="M632" s="19"/>
      <c r="N632" s="19"/>
    </row>
    <row r="633">
      <c r="A633" s="18">
        <v>44679.0</v>
      </c>
      <c r="B633" s="13">
        <v>17245.05</v>
      </c>
      <c r="C633" s="13">
        <v>17189.5</v>
      </c>
      <c r="D633" s="13">
        <v>17322.5</v>
      </c>
      <c r="E633" s="13">
        <v>17071.05</v>
      </c>
      <c r="F633" s="18" t="s">
        <v>647</v>
      </c>
      <c r="G633" s="15">
        <v>0.0121</v>
      </c>
      <c r="H633" s="14">
        <f t="shared" si="1"/>
        <v>0.01212848624</v>
      </c>
      <c r="I633" s="14">
        <f t="shared" si="2"/>
        <v>1.012128486</v>
      </c>
      <c r="J633" s="13"/>
      <c r="K633" s="14"/>
      <c r="L633" s="15"/>
      <c r="M633" s="19"/>
      <c r="N633" s="19"/>
    </row>
    <row r="634">
      <c r="A634" s="18">
        <v>44678.0</v>
      </c>
      <c r="B634" s="13">
        <v>17038.4</v>
      </c>
      <c r="C634" s="13">
        <v>17073.35</v>
      </c>
      <c r="D634" s="13">
        <v>17110.7</v>
      </c>
      <c r="E634" s="13">
        <v>16958.45</v>
      </c>
      <c r="F634" s="18" t="s">
        <v>648</v>
      </c>
      <c r="G634" s="15">
        <v>-0.0094</v>
      </c>
      <c r="H634" s="14">
        <f t="shared" si="1"/>
        <v>-0.009441421329</v>
      </c>
      <c r="I634" s="14">
        <f t="shared" si="2"/>
        <v>0.9905585787</v>
      </c>
      <c r="J634" s="13"/>
      <c r="K634" s="14"/>
      <c r="L634" s="15"/>
      <c r="M634" s="19"/>
      <c r="N634" s="19"/>
    </row>
    <row r="635">
      <c r="A635" s="18">
        <v>44677.0</v>
      </c>
      <c r="B635" s="13">
        <v>17200.8</v>
      </c>
      <c r="C635" s="13">
        <v>17121.3</v>
      </c>
      <c r="D635" s="13">
        <v>17223.85</v>
      </c>
      <c r="E635" s="13">
        <v>17064.45</v>
      </c>
      <c r="F635" s="18" t="s">
        <v>649</v>
      </c>
      <c r="G635" s="15">
        <v>0.0146</v>
      </c>
      <c r="H635" s="14">
        <f t="shared" si="1"/>
        <v>0.01456002878</v>
      </c>
      <c r="I635" s="14">
        <f t="shared" si="2"/>
        <v>1.014560029</v>
      </c>
      <c r="J635" s="13"/>
      <c r="K635" s="14"/>
      <c r="L635" s="15"/>
      <c r="M635" s="19"/>
      <c r="N635" s="19"/>
    </row>
    <row r="636">
      <c r="A636" s="18">
        <v>44676.0</v>
      </c>
      <c r="B636" s="13">
        <v>16953.95</v>
      </c>
      <c r="C636" s="13">
        <v>17009.05</v>
      </c>
      <c r="D636" s="13">
        <v>17054.3</v>
      </c>
      <c r="E636" s="13">
        <v>16888.7</v>
      </c>
      <c r="F636" s="18" t="s">
        <v>650</v>
      </c>
      <c r="G636" s="15">
        <v>-0.0127</v>
      </c>
      <c r="H636" s="14">
        <f t="shared" si="1"/>
        <v>-0.01269512199</v>
      </c>
      <c r="I636" s="14">
        <f t="shared" si="2"/>
        <v>0.987304878</v>
      </c>
      <c r="J636" s="13"/>
      <c r="K636" s="14"/>
      <c r="L636" s="15"/>
      <c r="M636" s="19"/>
      <c r="N636" s="19"/>
    </row>
    <row r="637">
      <c r="A637" s="18">
        <v>44673.0</v>
      </c>
      <c r="B637" s="13">
        <v>17171.95</v>
      </c>
      <c r="C637" s="13">
        <v>17242.75</v>
      </c>
      <c r="D637" s="13">
        <v>17315.3</v>
      </c>
      <c r="E637" s="13">
        <v>17149.2</v>
      </c>
      <c r="F637" s="18" t="s">
        <v>651</v>
      </c>
      <c r="G637" s="15">
        <v>-0.0127</v>
      </c>
      <c r="H637" s="14">
        <f t="shared" si="1"/>
        <v>-0.01268642986</v>
      </c>
      <c r="I637" s="14">
        <f t="shared" si="2"/>
        <v>0.9873135701</v>
      </c>
      <c r="J637" s="13"/>
      <c r="K637" s="14"/>
      <c r="L637" s="15"/>
      <c r="M637" s="19"/>
      <c r="N637" s="19"/>
    </row>
    <row r="638">
      <c r="A638" s="18">
        <v>44672.0</v>
      </c>
      <c r="B638" s="13">
        <v>17392.6</v>
      </c>
      <c r="C638" s="13">
        <v>17234.6</v>
      </c>
      <c r="D638" s="13">
        <v>17414.7</v>
      </c>
      <c r="E638" s="13">
        <v>17215.5</v>
      </c>
      <c r="F638" s="18" t="s">
        <v>40</v>
      </c>
      <c r="G638" s="15">
        <v>0.0149</v>
      </c>
      <c r="H638" s="14">
        <f t="shared" si="1"/>
        <v>0.01494174732</v>
      </c>
      <c r="I638" s="14">
        <f t="shared" si="2"/>
        <v>1.014941747</v>
      </c>
      <c r="J638" s="13"/>
      <c r="K638" s="14"/>
      <c r="L638" s="15"/>
      <c r="M638" s="19"/>
      <c r="N638" s="19"/>
    </row>
    <row r="639">
      <c r="A639" s="18">
        <v>44671.0</v>
      </c>
      <c r="B639" s="13">
        <v>17136.55</v>
      </c>
      <c r="C639" s="13">
        <v>17045.25</v>
      </c>
      <c r="D639" s="13">
        <v>17186.9</v>
      </c>
      <c r="E639" s="13">
        <v>16978.95</v>
      </c>
      <c r="F639" s="18" t="s">
        <v>652</v>
      </c>
      <c r="G639" s="15">
        <v>0.0105</v>
      </c>
      <c r="H639" s="14">
        <f t="shared" si="1"/>
        <v>0.0104902218</v>
      </c>
      <c r="I639" s="14">
        <f t="shared" si="2"/>
        <v>1.010490222</v>
      </c>
      <c r="J639" s="13"/>
      <c r="K639" s="14"/>
      <c r="L639" s="15"/>
      <c r="M639" s="19"/>
      <c r="N639" s="19"/>
    </row>
    <row r="640">
      <c r="A640" s="18">
        <v>44670.0</v>
      </c>
      <c r="B640" s="13">
        <v>16958.65</v>
      </c>
      <c r="C640" s="13">
        <v>17258.95</v>
      </c>
      <c r="D640" s="13">
        <v>17275.65</v>
      </c>
      <c r="E640" s="13">
        <v>16824.7</v>
      </c>
      <c r="F640" s="18" t="s">
        <v>653</v>
      </c>
      <c r="G640" s="15">
        <v>-0.0125</v>
      </c>
      <c r="H640" s="14">
        <f t="shared" si="1"/>
        <v>-0.01251917909</v>
      </c>
      <c r="I640" s="14">
        <f t="shared" si="2"/>
        <v>0.9874808209</v>
      </c>
      <c r="J640" s="13"/>
      <c r="K640" s="14"/>
      <c r="L640" s="15"/>
      <c r="M640" s="19"/>
      <c r="N640" s="19"/>
    </row>
    <row r="641">
      <c r="A641" s="18">
        <v>44669.0</v>
      </c>
      <c r="B641" s="13">
        <v>17173.65</v>
      </c>
      <c r="C641" s="13">
        <v>17183.45</v>
      </c>
      <c r="D641" s="13">
        <v>17237.75</v>
      </c>
      <c r="E641" s="13">
        <v>17067.85</v>
      </c>
      <c r="F641" s="18" t="s">
        <v>654</v>
      </c>
      <c r="G641" s="15">
        <v>-0.0173</v>
      </c>
      <c r="H641" s="14">
        <f t="shared" si="1"/>
        <v>-0.0172811884</v>
      </c>
      <c r="I641" s="14">
        <f t="shared" si="2"/>
        <v>0.9827188116</v>
      </c>
      <c r="J641" s="13"/>
      <c r="K641" s="14"/>
      <c r="L641" s="15"/>
      <c r="M641" s="19"/>
      <c r="N641" s="19"/>
    </row>
    <row r="642">
      <c r="A642" s="18">
        <v>44664.0</v>
      </c>
      <c r="B642" s="13">
        <v>17475.65</v>
      </c>
      <c r="C642" s="13">
        <v>17599.9</v>
      </c>
      <c r="D642" s="13">
        <v>17663.65</v>
      </c>
      <c r="E642" s="13">
        <v>17457.4</v>
      </c>
      <c r="F642" s="18" t="s">
        <v>655</v>
      </c>
      <c r="G642" s="15">
        <v>-0.0031</v>
      </c>
      <c r="H642" s="14">
        <f t="shared" si="1"/>
        <v>-0.003117459484</v>
      </c>
      <c r="I642" s="14">
        <f t="shared" si="2"/>
        <v>0.9968825405</v>
      </c>
      <c r="J642" s="13"/>
      <c r="K642" s="14"/>
      <c r="L642" s="15"/>
      <c r="M642" s="19"/>
      <c r="N642" s="19"/>
    </row>
    <row r="643">
      <c r="A643" s="18">
        <v>44663.0</v>
      </c>
      <c r="B643" s="13">
        <v>17530.3</v>
      </c>
      <c r="C643" s="13">
        <v>17584.85</v>
      </c>
      <c r="D643" s="13">
        <v>17595.3</v>
      </c>
      <c r="E643" s="13">
        <v>17442.35</v>
      </c>
      <c r="F643" s="18" t="s">
        <v>656</v>
      </c>
      <c r="G643" s="15">
        <v>-0.0082</v>
      </c>
      <c r="H643" s="14">
        <f t="shared" si="1"/>
        <v>-0.008183898681</v>
      </c>
      <c r="I643" s="14">
        <f t="shared" si="2"/>
        <v>0.9918161013</v>
      </c>
      <c r="J643" s="13"/>
      <c r="K643" s="14"/>
      <c r="L643" s="15"/>
      <c r="M643" s="19"/>
      <c r="N643" s="19"/>
    </row>
    <row r="644">
      <c r="A644" s="18">
        <v>44662.0</v>
      </c>
      <c r="B644" s="13">
        <v>17674.95</v>
      </c>
      <c r="C644" s="13">
        <v>17740.9</v>
      </c>
      <c r="D644" s="13">
        <v>17779.05</v>
      </c>
      <c r="E644" s="13">
        <v>17650.95</v>
      </c>
      <c r="F644" s="18" t="s">
        <v>657</v>
      </c>
      <c r="G644" s="15">
        <v>-0.0062</v>
      </c>
      <c r="H644" s="14">
        <f t="shared" si="1"/>
        <v>-0.006151475876</v>
      </c>
      <c r="I644" s="14">
        <f t="shared" si="2"/>
        <v>0.9938485241</v>
      </c>
      <c r="J644" s="13"/>
      <c r="K644" s="14"/>
      <c r="L644" s="15"/>
      <c r="M644" s="19"/>
      <c r="N644" s="19"/>
    </row>
    <row r="645">
      <c r="A645" s="18">
        <v>44659.0</v>
      </c>
      <c r="B645" s="13">
        <v>17784.35</v>
      </c>
      <c r="C645" s="13">
        <v>17698.15</v>
      </c>
      <c r="D645" s="13">
        <v>17842.75</v>
      </c>
      <c r="E645" s="13">
        <v>17600.55</v>
      </c>
      <c r="F645" s="18" t="s">
        <v>658</v>
      </c>
      <c r="G645" s="15">
        <v>0.0082</v>
      </c>
      <c r="H645" s="14">
        <f t="shared" si="1"/>
        <v>0.008208826189</v>
      </c>
      <c r="I645" s="14">
        <f t="shared" si="2"/>
        <v>1.008208826</v>
      </c>
      <c r="J645" s="13"/>
      <c r="K645" s="14"/>
      <c r="L645" s="15"/>
      <c r="M645" s="19"/>
      <c r="N645" s="19"/>
    </row>
    <row r="646">
      <c r="A646" s="18">
        <v>44658.0</v>
      </c>
      <c r="B646" s="13">
        <v>17639.55</v>
      </c>
      <c r="C646" s="13">
        <v>17723.3</v>
      </c>
      <c r="D646" s="13">
        <v>17787.5</v>
      </c>
      <c r="E646" s="13">
        <v>17623.7</v>
      </c>
      <c r="F646" s="18" t="s">
        <v>659</v>
      </c>
      <c r="G646" s="15">
        <v>-0.0094</v>
      </c>
      <c r="H646" s="14">
        <f t="shared" si="1"/>
        <v>-0.009439763248</v>
      </c>
      <c r="I646" s="14">
        <f t="shared" si="2"/>
        <v>0.9905602368</v>
      </c>
      <c r="J646" s="13"/>
      <c r="K646" s="14"/>
      <c r="L646" s="15"/>
      <c r="M646" s="19"/>
      <c r="N646" s="19"/>
    </row>
    <row r="647">
      <c r="A647" s="18">
        <v>44657.0</v>
      </c>
      <c r="B647" s="13">
        <v>17807.65</v>
      </c>
      <c r="C647" s="13">
        <v>17842.75</v>
      </c>
      <c r="D647" s="13">
        <v>17901.0</v>
      </c>
      <c r="E647" s="13">
        <v>17779.85</v>
      </c>
      <c r="F647" s="18" t="s">
        <v>660</v>
      </c>
      <c r="G647" s="15">
        <v>-0.0083</v>
      </c>
      <c r="H647" s="14">
        <f t="shared" si="1"/>
        <v>-0.008339180505</v>
      </c>
      <c r="I647" s="14">
        <f t="shared" si="2"/>
        <v>0.9916608195</v>
      </c>
      <c r="J647" s="13"/>
      <c r="K647" s="14"/>
      <c r="L647" s="15"/>
      <c r="M647" s="19"/>
      <c r="N647" s="19"/>
    </row>
    <row r="648">
      <c r="A648" s="18">
        <v>44656.0</v>
      </c>
      <c r="B648" s="13">
        <v>17957.4</v>
      </c>
      <c r="C648" s="13">
        <v>18080.6</v>
      </c>
      <c r="D648" s="13">
        <v>18095.45</v>
      </c>
      <c r="E648" s="13">
        <v>17921.55</v>
      </c>
      <c r="F648" s="18" t="s">
        <v>661</v>
      </c>
      <c r="G648" s="15">
        <v>-0.0053</v>
      </c>
      <c r="H648" s="14">
        <f t="shared" si="1"/>
        <v>-0.005317557912</v>
      </c>
      <c r="I648" s="14">
        <f t="shared" si="2"/>
        <v>0.9946824421</v>
      </c>
      <c r="J648" s="13"/>
      <c r="K648" s="14"/>
      <c r="L648" s="15"/>
      <c r="M648" s="19"/>
      <c r="N648" s="19"/>
    </row>
    <row r="649">
      <c r="A649" s="18">
        <v>44655.0</v>
      </c>
      <c r="B649" s="13">
        <v>18053.4</v>
      </c>
      <c r="C649" s="13">
        <v>17809.1</v>
      </c>
      <c r="D649" s="13">
        <v>18114.65</v>
      </c>
      <c r="E649" s="13">
        <v>17791.4</v>
      </c>
      <c r="F649" s="18" t="s">
        <v>662</v>
      </c>
      <c r="G649" s="15">
        <v>0.0217</v>
      </c>
      <c r="H649" s="14">
        <f t="shared" si="1"/>
        <v>0.02167177406</v>
      </c>
      <c r="I649" s="14">
        <f t="shared" si="2"/>
        <v>1.021671774</v>
      </c>
      <c r="J649" s="13"/>
      <c r="K649" s="14"/>
      <c r="L649" s="15"/>
      <c r="M649" s="19"/>
      <c r="N649" s="19"/>
    </row>
    <row r="650">
      <c r="A650" s="18">
        <v>44652.0</v>
      </c>
      <c r="B650" s="13">
        <v>17670.45</v>
      </c>
      <c r="C650" s="13">
        <v>17436.9</v>
      </c>
      <c r="D650" s="13">
        <v>17703.7</v>
      </c>
      <c r="E650" s="13">
        <v>17422.7</v>
      </c>
      <c r="F650" s="18" t="s">
        <v>663</v>
      </c>
      <c r="G650" s="15">
        <v>0.0118</v>
      </c>
      <c r="H650" s="14">
        <f t="shared" si="1"/>
        <v>0.01177800999</v>
      </c>
      <c r="I650" s="14">
        <f t="shared" si="2"/>
        <v>1.01177801</v>
      </c>
      <c r="J650" s="13"/>
      <c r="K650" s="14"/>
      <c r="L650" s="15"/>
      <c r="M650" s="19"/>
      <c r="N650" s="19"/>
    </row>
    <row r="651">
      <c r="A651" s="18">
        <v>44651.0</v>
      </c>
      <c r="B651" s="13">
        <v>17464.75</v>
      </c>
      <c r="C651" s="13">
        <v>17519.2</v>
      </c>
      <c r="D651" s="13">
        <v>17559.8</v>
      </c>
      <c r="E651" s="13">
        <v>17435.2</v>
      </c>
      <c r="F651" s="18" t="s">
        <v>664</v>
      </c>
      <c r="G651" s="15">
        <v>-0.0019</v>
      </c>
      <c r="H651" s="14">
        <f t="shared" si="1"/>
        <v>-0.001914477162</v>
      </c>
      <c r="I651" s="14">
        <f t="shared" si="2"/>
        <v>0.9980855228</v>
      </c>
      <c r="J651" s="13"/>
      <c r="K651" s="14"/>
      <c r="L651" s="15"/>
      <c r="M651" s="19"/>
      <c r="N651" s="19"/>
    </row>
    <row r="652">
      <c r="A652" s="18">
        <v>44650.0</v>
      </c>
      <c r="B652" s="13">
        <v>17498.25</v>
      </c>
      <c r="C652" s="13">
        <v>17468.15</v>
      </c>
      <c r="D652" s="13">
        <v>17522.5</v>
      </c>
      <c r="E652" s="13">
        <v>17387.2</v>
      </c>
      <c r="F652" s="18" t="s">
        <v>665</v>
      </c>
      <c r="G652" s="15">
        <v>0.01</v>
      </c>
      <c r="H652" s="14">
        <f t="shared" si="1"/>
        <v>0.009982511125</v>
      </c>
      <c r="I652" s="14">
        <f t="shared" si="2"/>
        <v>1.009982511</v>
      </c>
      <c r="J652" s="13"/>
      <c r="K652" s="14"/>
      <c r="L652" s="15"/>
      <c r="M652" s="19"/>
      <c r="N652" s="19"/>
    </row>
    <row r="653">
      <c r="A653" s="18">
        <v>44649.0</v>
      </c>
      <c r="B653" s="13">
        <v>17325.3</v>
      </c>
      <c r="C653" s="13">
        <v>17297.2</v>
      </c>
      <c r="D653" s="13">
        <v>17343.65</v>
      </c>
      <c r="E653" s="13">
        <v>17235.7</v>
      </c>
      <c r="F653" s="18" t="s">
        <v>666</v>
      </c>
      <c r="G653" s="15">
        <v>0.006</v>
      </c>
      <c r="H653" s="14">
        <f t="shared" si="1"/>
        <v>0.005998141912</v>
      </c>
      <c r="I653" s="14">
        <f t="shared" si="2"/>
        <v>1.005998142</v>
      </c>
      <c r="J653" s="13"/>
      <c r="K653" s="14"/>
      <c r="L653" s="15"/>
      <c r="M653" s="19"/>
      <c r="N653" s="19"/>
    </row>
    <row r="654">
      <c r="A654" s="18">
        <v>44648.0</v>
      </c>
      <c r="B654" s="13">
        <v>17222.0</v>
      </c>
      <c r="C654" s="13">
        <v>17181.85</v>
      </c>
      <c r="D654" s="13">
        <v>17235.1</v>
      </c>
      <c r="E654" s="13">
        <v>17003.9</v>
      </c>
      <c r="F654" s="18" t="s">
        <v>667</v>
      </c>
      <c r="G654" s="15">
        <v>0.004</v>
      </c>
      <c r="H654" s="14">
        <f t="shared" si="1"/>
        <v>0.00402261995</v>
      </c>
      <c r="I654" s="14">
        <f t="shared" si="2"/>
        <v>1.00402262</v>
      </c>
      <c r="J654" s="13"/>
      <c r="K654" s="14"/>
      <c r="L654" s="15"/>
      <c r="M654" s="19"/>
      <c r="N654" s="19"/>
    </row>
    <row r="655">
      <c r="A655" s="18">
        <v>44645.0</v>
      </c>
      <c r="B655" s="13">
        <v>17153.0</v>
      </c>
      <c r="C655" s="13">
        <v>17289.0</v>
      </c>
      <c r="D655" s="13">
        <v>17294.9</v>
      </c>
      <c r="E655" s="13">
        <v>17076.55</v>
      </c>
      <c r="F655" s="18" t="s">
        <v>668</v>
      </c>
      <c r="G655" s="15">
        <v>-0.004</v>
      </c>
      <c r="H655" s="14">
        <f t="shared" si="1"/>
        <v>-0.004049875891</v>
      </c>
      <c r="I655" s="14">
        <f t="shared" si="2"/>
        <v>0.9959501241</v>
      </c>
      <c r="J655" s="13"/>
      <c r="K655" s="14"/>
      <c r="L655" s="15"/>
      <c r="M655" s="19"/>
      <c r="N655" s="19"/>
    </row>
    <row r="656">
      <c r="A656" s="18">
        <v>44644.0</v>
      </c>
      <c r="B656" s="13">
        <v>17222.75</v>
      </c>
      <c r="C656" s="13">
        <v>17094.95</v>
      </c>
      <c r="D656" s="13">
        <v>17291.75</v>
      </c>
      <c r="E656" s="13">
        <v>17091.15</v>
      </c>
      <c r="F656" s="18" t="s">
        <v>669</v>
      </c>
      <c r="G656" s="15">
        <v>-0.0013</v>
      </c>
      <c r="H656" s="14">
        <f t="shared" si="1"/>
        <v>-0.001327871086</v>
      </c>
      <c r="I656" s="14">
        <f t="shared" si="2"/>
        <v>0.9986721289</v>
      </c>
      <c r="J656" s="13"/>
      <c r="K656" s="14"/>
      <c r="L656" s="15"/>
      <c r="M656" s="19"/>
      <c r="N656" s="19"/>
    </row>
    <row r="657">
      <c r="A657" s="18">
        <v>44643.0</v>
      </c>
      <c r="B657" s="13">
        <v>17245.65</v>
      </c>
      <c r="C657" s="13">
        <v>17405.05</v>
      </c>
      <c r="D657" s="13">
        <v>17442.4</v>
      </c>
      <c r="E657" s="13">
        <v>17199.6</v>
      </c>
      <c r="F657" s="18" t="s">
        <v>670</v>
      </c>
      <c r="G657" s="15">
        <v>-0.004</v>
      </c>
      <c r="H657" s="14">
        <f t="shared" si="1"/>
        <v>-0.004033958014</v>
      </c>
      <c r="I657" s="14">
        <f t="shared" si="2"/>
        <v>0.995966042</v>
      </c>
      <c r="J657" s="13"/>
      <c r="K657" s="14"/>
      <c r="L657" s="15"/>
      <c r="M657" s="19"/>
      <c r="N657" s="19"/>
    </row>
    <row r="658">
      <c r="A658" s="18">
        <v>44642.0</v>
      </c>
      <c r="B658" s="13">
        <v>17315.5</v>
      </c>
      <c r="C658" s="13">
        <v>17120.4</v>
      </c>
      <c r="D658" s="13">
        <v>17334.4</v>
      </c>
      <c r="E658" s="13">
        <v>17006.3</v>
      </c>
      <c r="F658" s="18" t="s">
        <v>671</v>
      </c>
      <c r="G658" s="15">
        <v>0.0116</v>
      </c>
      <c r="H658" s="14">
        <f t="shared" si="1"/>
        <v>0.01156120017</v>
      </c>
      <c r="I658" s="14">
        <f t="shared" si="2"/>
        <v>1.0115612</v>
      </c>
      <c r="J658" s="13"/>
      <c r="K658" s="14"/>
      <c r="L658" s="15"/>
      <c r="M658" s="19"/>
      <c r="N658" s="19"/>
    </row>
    <row r="659">
      <c r="A659" s="18">
        <v>44641.0</v>
      </c>
      <c r="B659" s="13">
        <v>17117.6</v>
      </c>
      <c r="C659" s="13">
        <v>17329.5</v>
      </c>
      <c r="D659" s="13">
        <v>17353.35</v>
      </c>
      <c r="E659" s="13">
        <v>17096.4</v>
      </c>
      <c r="F659" s="18" t="s">
        <v>672</v>
      </c>
      <c r="G659" s="15">
        <v>-0.0098</v>
      </c>
      <c r="H659" s="14">
        <f t="shared" si="1"/>
        <v>-0.009802135124</v>
      </c>
      <c r="I659" s="14">
        <f t="shared" si="2"/>
        <v>0.9901978649</v>
      </c>
      <c r="J659" s="13"/>
      <c r="K659" s="14"/>
      <c r="L659" s="15"/>
      <c r="M659" s="19"/>
      <c r="N659" s="19"/>
    </row>
    <row r="660">
      <c r="A660" s="18">
        <v>44637.0</v>
      </c>
      <c r="B660" s="13">
        <v>17287.05</v>
      </c>
      <c r="C660" s="13">
        <v>17202.9</v>
      </c>
      <c r="D660" s="13">
        <v>17344.6</v>
      </c>
      <c r="E660" s="13">
        <v>17175.75</v>
      </c>
      <c r="F660" s="18" t="s">
        <v>673</v>
      </c>
      <c r="G660" s="15">
        <v>0.0184</v>
      </c>
      <c r="H660" s="14">
        <f t="shared" si="1"/>
        <v>0.0183619189</v>
      </c>
      <c r="I660" s="14">
        <f t="shared" si="2"/>
        <v>1.018361919</v>
      </c>
      <c r="J660" s="13"/>
      <c r="K660" s="14"/>
      <c r="L660" s="15"/>
      <c r="M660" s="19"/>
      <c r="N660" s="19"/>
    </row>
    <row r="661">
      <c r="A661" s="18">
        <v>44636.0</v>
      </c>
      <c r="B661" s="13">
        <v>16975.35</v>
      </c>
      <c r="C661" s="13">
        <v>16876.65</v>
      </c>
      <c r="D661" s="13">
        <v>16987.9</v>
      </c>
      <c r="E661" s="13">
        <v>16837.85</v>
      </c>
      <c r="F661" s="18" t="s">
        <v>674</v>
      </c>
      <c r="G661" s="15">
        <v>0.0187</v>
      </c>
      <c r="H661" s="14">
        <f t="shared" si="1"/>
        <v>0.01874512393</v>
      </c>
      <c r="I661" s="14">
        <f t="shared" si="2"/>
        <v>1.018745124</v>
      </c>
      <c r="J661" s="13"/>
      <c r="K661" s="14"/>
      <c r="L661" s="15"/>
      <c r="M661" s="19"/>
      <c r="N661" s="19"/>
    </row>
    <row r="662">
      <c r="A662" s="18">
        <v>44635.0</v>
      </c>
      <c r="B662" s="13">
        <v>16663.0</v>
      </c>
      <c r="C662" s="13">
        <v>16900.65</v>
      </c>
      <c r="D662" s="13">
        <v>16927.75</v>
      </c>
      <c r="E662" s="13">
        <v>16555.0</v>
      </c>
      <c r="F662" s="18" t="s">
        <v>675</v>
      </c>
      <c r="G662" s="15">
        <v>-0.0123</v>
      </c>
      <c r="H662" s="14">
        <f t="shared" si="1"/>
        <v>-0.01234641077</v>
      </c>
      <c r="I662" s="14">
        <f t="shared" si="2"/>
        <v>0.9876535892</v>
      </c>
      <c r="J662" s="13"/>
      <c r="K662" s="14"/>
      <c r="L662" s="15"/>
      <c r="M662" s="19"/>
      <c r="N662" s="19"/>
    </row>
    <row r="663">
      <c r="A663" s="18">
        <v>44634.0</v>
      </c>
      <c r="B663" s="13">
        <v>16871.3</v>
      </c>
      <c r="C663" s="13">
        <v>16633.7</v>
      </c>
      <c r="D663" s="13">
        <v>16887.95</v>
      </c>
      <c r="E663" s="13">
        <v>16606.5</v>
      </c>
      <c r="F663" s="18" t="s">
        <v>676</v>
      </c>
      <c r="G663" s="15">
        <v>0.0145</v>
      </c>
      <c r="H663" s="14">
        <f t="shared" si="1"/>
        <v>0.01448247041</v>
      </c>
      <c r="I663" s="14">
        <f t="shared" si="2"/>
        <v>1.01448247</v>
      </c>
      <c r="J663" s="13"/>
      <c r="K663" s="14"/>
      <c r="L663" s="15"/>
      <c r="M663" s="19"/>
      <c r="N663" s="19"/>
    </row>
    <row r="664">
      <c r="A664" s="18">
        <v>44631.0</v>
      </c>
      <c r="B664" s="13">
        <v>16630.45</v>
      </c>
      <c r="C664" s="13">
        <v>16528.8</v>
      </c>
      <c r="D664" s="13">
        <v>16694.4</v>
      </c>
      <c r="E664" s="13">
        <v>16470.9</v>
      </c>
      <c r="F664" s="18" t="s">
        <v>677</v>
      </c>
      <c r="G664" s="15">
        <v>0.0021</v>
      </c>
      <c r="H664" s="14">
        <f t="shared" si="1"/>
        <v>0.002142224418</v>
      </c>
      <c r="I664" s="14">
        <f t="shared" si="2"/>
        <v>1.002142224</v>
      </c>
      <c r="J664" s="13"/>
      <c r="K664" s="14"/>
      <c r="L664" s="15"/>
      <c r="M664" s="19"/>
      <c r="N664" s="19"/>
    </row>
    <row r="665">
      <c r="A665" s="18">
        <v>44630.0</v>
      </c>
      <c r="B665" s="13">
        <v>16594.9</v>
      </c>
      <c r="C665" s="13">
        <v>16757.1</v>
      </c>
      <c r="D665" s="13">
        <v>16757.3</v>
      </c>
      <c r="E665" s="13">
        <v>16447.9</v>
      </c>
      <c r="F665" s="18" t="s">
        <v>678</v>
      </c>
      <c r="G665" s="15">
        <v>0.0153</v>
      </c>
      <c r="H665" s="14">
        <f t="shared" si="1"/>
        <v>0.01526733903</v>
      </c>
      <c r="I665" s="14">
        <f t="shared" si="2"/>
        <v>1.015267339</v>
      </c>
      <c r="J665" s="13"/>
      <c r="K665" s="14"/>
      <c r="L665" s="15"/>
      <c r="M665" s="19"/>
      <c r="N665" s="19"/>
    </row>
    <row r="666">
      <c r="A666" s="18">
        <v>44629.0</v>
      </c>
      <c r="B666" s="13">
        <v>16345.35</v>
      </c>
      <c r="C666" s="13">
        <v>16078.0</v>
      </c>
      <c r="D666" s="13">
        <v>16418.05</v>
      </c>
      <c r="E666" s="13">
        <v>15990.0</v>
      </c>
      <c r="F666" s="18" t="s">
        <v>679</v>
      </c>
      <c r="G666" s="15">
        <v>0.0207</v>
      </c>
      <c r="H666" s="14">
        <f t="shared" si="1"/>
        <v>0.02072632693</v>
      </c>
      <c r="I666" s="14">
        <f t="shared" si="2"/>
        <v>1.020726327</v>
      </c>
      <c r="J666" s="13"/>
      <c r="K666" s="14"/>
      <c r="L666" s="15"/>
      <c r="M666" s="19"/>
      <c r="N666" s="19"/>
    </row>
    <row r="667">
      <c r="A667" s="18">
        <v>44628.0</v>
      </c>
      <c r="B667" s="13">
        <v>16013.45</v>
      </c>
      <c r="C667" s="13">
        <v>15747.75</v>
      </c>
      <c r="D667" s="13">
        <v>16028.75</v>
      </c>
      <c r="E667" s="13">
        <v>15671.45</v>
      </c>
      <c r="F667" s="18" t="s">
        <v>680</v>
      </c>
      <c r="G667" s="15">
        <v>0.0095</v>
      </c>
      <c r="H667" s="14">
        <f t="shared" si="1"/>
        <v>0.009474789055</v>
      </c>
      <c r="I667" s="14">
        <f t="shared" si="2"/>
        <v>1.009474789</v>
      </c>
      <c r="J667" s="13"/>
      <c r="K667" s="14"/>
      <c r="L667" s="15"/>
      <c r="M667" s="19"/>
      <c r="N667" s="19"/>
    </row>
    <row r="668">
      <c r="A668" s="18">
        <v>44627.0</v>
      </c>
      <c r="B668" s="13">
        <v>15863.15</v>
      </c>
      <c r="C668" s="13">
        <v>15867.95</v>
      </c>
      <c r="D668" s="13">
        <v>15944.6</v>
      </c>
      <c r="E668" s="13">
        <v>15711.45</v>
      </c>
      <c r="F668" s="18" t="s">
        <v>681</v>
      </c>
      <c r="G668" s="15">
        <v>-0.0235</v>
      </c>
      <c r="H668" s="14">
        <f t="shared" si="1"/>
        <v>-0.02352673226</v>
      </c>
      <c r="I668" s="14">
        <f t="shared" si="2"/>
        <v>0.9764732677</v>
      </c>
      <c r="J668" s="13"/>
      <c r="K668" s="14"/>
      <c r="L668" s="15"/>
      <c r="M668" s="19"/>
      <c r="N668" s="19"/>
    </row>
    <row r="669">
      <c r="A669" s="18">
        <v>44624.0</v>
      </c>
      <c r="B669" s="13">
        <v>16245.35</v>
      </c>
      <c r="C669" s="13">
        <v>16339.45</v>
      </c>
      <c r="D669" s="13">
        <v>16456.0</v>
      </c>
      <c r="E669" s="13">
        <v>16133.8</v>
      </c>
      <c r="F669" s="18" t="s">
        <v>682</v>
      </c>
      <c r="G669" s="15">
        <v>-0.0153</v>
      </c>
      <c r="H669" s="14">
        <f t="shared" si="1"/>
        <v>-0.0153169617</v>
      </c>
      <c r="I669" s="14">
        <f t="shared" si="2"/>
        <v>0.9846830383</v>
      </c>
      <c r="J669" s="13"/>
      <c r="K669" s="14"/>
      <c r="L669" s="15"/>
      <c r="M669" s="19"/>
      <c r="N669" s="19"/>
    </row>
    <row r="670">
      <c r="A670" s="18">
        <v>44623.0</v>
      </c>
      <c r="B670" s="13">
        <v>16498.05</v>
      </c>
      <c r="C670" s="13">
        <v>16723.2</v>
      </c>
      <c r="D670" s="13">
        <v>16768.95</v>
      </c>
      <c r="E670" s="13">
        <v>16442.95</v>
      </c>
      <c r="F670" s="18" t="s">
        <v>683</v>
      </c>
      <c r="G670" s="15">
        <v>-0.0065</v>
      </c>
      <c r="H670" s="14">
        <f t="shared" si="1"/>
        <v>-0.006497671016</v>
      </c>
      <c r="I670" s="14">
        <f t="shared" si="2"/>
        <v>0.993502329</v>
      </c>
      <c r="J670" s="13"/>
      <c r="K670" s="14"/>
      <c r="L670" s="15"/>
      <c r="M670" s="19"/>
      <c r="N670" s="19"/>
    </row>
    <row r="671">
      <c r="A671" s="18">
        <v>44622.0</v>
      </c>
      <c r="B671" s="13">
        <v>16605.95</v>
      </c>
      <c r="C671" s="13">
        <v>16593.1</v>
      </c>
      <c r="D671" s="13">
        <v>16678.5</v>
      </c>
      <c r="E671" s="13">
        <v>16478.65</v>
      </c>
      <c r="F671" s="18" t="s">
        <v>684</v>
      </c>
      <c r="G671" s="15">
        <v>-0.0112</v>
      </c>
      <c r="H671" s="14">
        <f t="shared" si="1"/>
        <v>-0.0111915636</v>
      </c>
      <c r="I671" s="14">
        <f t="shared" si="2"/>
        <v>0.9888084364</v>
      </c>
      <c r="J671" s="13"/>
      <c r="K671" s="14"/>
      <c r="L671" s="15"/>
      <c r="M671" s="19"/>
      <c r="N671" s="19"/>
    </row>
    <row r="672">
      <c r="A672" s="18">
        <v>44620.0</v>
      </c>
      <c r="B672" s="13">
        <v>16793.9</v>
      </c>
      <c r="C672" s="13">
        <v>16481.6</v>
      </c>
      <c r="D672" s="13">
        <v>16815.9</v>
      </c>
      <c r="E672" s="13">
        <v>16356.3</v>
      </c>
      <c r="F672" s="18" t="s">
        <v>685</v>
      </c>
      <c r="G672" s="15">
        <v>0.0081</v>
      </c>
      <c r="H672" s="14">
        <f t="shared" si="1"/>
        <v>0.008134034481</v>
      </c>
      <c r="I672" s="14">
        <f t="shared" si="2"/>
        <v>1.008134034</v>
      </c>
      <c r="J672" s="13"/>
      <c r="K672" s="14"/>
      <c r="L672" s="15"/>
      <c r="M672" s="19"/>
      <c r="N672" s="19"/>
    </row>
    <row r="673">
      <c r="A673" s="18">
        <v>44617.0</v>
      </c>
      <c r="B673" s="13">
        <v>16658.4</v>
      </c>
      <c r="C673" s="13">
        <v>16515.65</v>
      </c>
      <c r="D673" s="13">
        <v>16748.8</v>
      </c>
      <c r="E673" s="13">
        <v>16478.3</v>
      </c>
      <c r="F673" s="18" t="s">
        <v>686</v>
      </c>
      <c r="G673" s="15">
        <v>0.0253</v>
      </c>
      <c r="H673" s="14">
        <f t="shared" si="1"/>
        <v>0.02526164839</v>
      </c>
      <c r="I673" s="14">
        <f t="shared" si="2"/>
        <v>1.025261648</v>
      </c>
      <c r="J673" s="13"/>
      <c r="K673" s="14"/>
      <c r="L673" s="15"/>
      <c r="M673" s="19"/>
      <c r="N673" s="19"/>
    </row>
    <row r="674">
      <c r="A674" s="18">
        <v>44616.0</v>
      </c>
      <c r="B674" s="13">
        <v>16247.95</v>
      </c>
      <c r="C674" s="13">
        <v>16548.9</v>
      </c>
      <c r="D674" s="13">
        <v>16705.25</v>
      </c>
      <c r="E674" s="13">
        <v>16203.25</v>
      </c>
      <c r="F674" s="18" t="s">
        <v>687</v>
      </c>
      <c r="G674" s="15">
        <v>-0.0478</v>
      </c>
      <c r="H674" s="14">
        <f t="shared" si="1"/>
        <v>-0.04778104992</v>
      </c>
      <c r="I674" s="14">
        <f t="shared" si="2"/>
        <v>0.9522189501</v>
      </c>
      <c r="J674" s="13"/>
      <c r="K674" s="14"/>
      <c r="L674" s="15"/>
      <c r="M674" s="19"/>
      <c r="N674" s="19"/>
    </row>
    <row r="675">
      <c r="A675" s="18">
        <v>44615.0</v>
      </c>
      <c r="B675" s="13">
        <v>17063.25</v>
      </c>
      <c r="C675" s="13">
        <v>17194.5</v>
      </c>
      <c r="D675" s="13">
        <v>17220.7</v>
      </c>
      <c r="E675" s="13">
        <v>17027.85</v>
      </c>
      <c r="F675" s="18" t="s">
        <v>688</v>
      </c>
      <c r="G675" s="15">
        <v>-0.0017</v>
      </c>
      <c r="H675" s="14">
        <f t="shared" si="1"/>
        <v>-0.001693755046</v>
      </c>
      <c r="I675" s="14">
        <f t="shared" si="2"/>
        <v>0.998306245</v>
      </c>
      <c r="J675" s="13"/>
      <c r="K675" s="14"/>
      <c r="L675" s="15"/>
      <c r="M675" s="19"/>
      <c r="N675" s="19"/>
    </row>
    <row r="676">
      <c r="A676" s="18">
        <v>44614.0</v>
      </c>
      <c r="B676" s="13">
        <v>17092.2</v>
      </c>
      <c r="C676" s="13">
        <v>16847.95</v>
      </c>
      <c r="D676" s="13">
        <v>17148.55</v>
      </c>
      <c r="E676" s="13">
        <v>16843.8</v>
      </c>
      <c r="F676" s="18" t="s">
        <v>689</v>
      </c>
      <c r="G676" s="15">
        <v>-0.0067</v>
      </c>
      <c r="H676" s="14">
        <f t="shared" si="1"/>
        <v>-0.006651498113</v>
      </c>
      <c r="I676" s="14">
        <f t="shared" si="2"/>
        <v>0.9933485019</v>
      </c>
      <c r="J676" s="13"/>
      <c r="K676" s="14"/>
      <c r="L676" s="15"/>
      <c r="M676" s="19"/>
      <c r="N676" s="19"/>
    </row>
    <row r="677">
      <c r="A677" s="18">
        <v>44613.0</v>
      </c>
      <c r="B677" s="13">
        <v>17206.65</v>
      </c>
      <c r="C677" s="13">
        <v>17192.25</v>
      </c>
      <c r="D677" s="13">
        <v>17351.05</v>
      </c>
      <c r="E677" s="13">
        <v>17070.7</v>
      </c>
      <c r="F677" s="18" t="s">
        <v>690</v>
      </c>
      <c r="G677" s="15">
        <v>-0.004</v>
      </c>
      <c r="H677" s="14">
        <f t="shared" si="1"/>
        <v>-0.00403153453</v>
      </c>
      <c r="I677" s="14">
        <f t="shared" si="2"/>
        <v>0.9959684655</v>
      </c>
      <c r="J677" s="13"/>
      <c r="K677" s="14"/>
      <c r="L677" s="15"/>
      <c r="M677" s="19"/>
      <c r="N677" s="19"/>
    </row>
    <row r="678">
      <c r="A678" s="18">
        <v>44610.0</v>
      </c>
      <c r="B678" s="13">
        <v>17276.3</v>
      </c>
      <c r="C678" s="13">
        <v>17236.05</v>
      </c>
      <c r="D678" s="13">
        <v>17380.8</v>
      </c>
      <c r="E678" s="13">
        <v>17219.2</v>
      </c>
      <c r="F678" s="18" t="s">
        <v>691</v>
      </c>
      <c r="G678" s="15">
        <v>-0.0016</v>
      </c>
      <c r="H678" s="14">
        <f t="shared" si="1"/>
        <v>-0.001635403303</v>
      </c>
      <c r="I678" s="14">
        <f t="shared" si="2"/>
        <v>0.9983645967</v>
      </c>
      <c r="J678" s="13"/>
      <c r="K678" s="14"/>
      <c r="L678" s="15"/>
      <c r="M678" s="19"/>
      <c r="N678" s="19"/>
    </row>
    <row r="679">
      <c r="A679" s="18">
        <v>44609.0</v>
      </c>
      <c r="B679" s="13">
        <v>17304.6</v>
      </c>
      <c r="C679" s="13">
        <v>17396.55</v>
      </c>
      <c r="D679" s="13">
        <v>17442.9</v>
      </c>
      <c r="E679" s="13">
        <v>17235.85</v>
      </c>
      <c r="F679" s="18" t="s">
        <v>692</v>
      </c>
      <c r="G679" s="15">
        <v>-0.001</v>
      </c>
      <c r="H679" s="14">
        <f t="shared" si="1"/>
        <v>-0.001016037224</v>
      </c>
      <c r="I679" s="14">
        <f t="shared" si="2"/>
        <v>0.9989839628</v>
      </c>
      <c r="J679" s="13"/>
      <c r="K679" s="14"/>
      <c r="L679" s="15"/>
      <c r="M679" s="19"/>
      <c r="N679" s="19"/>
    </row>
    <row r="680">
      <c r="A680" s="18">
        <v>44608.0</v>
      </c>
      <c r="B680" s="13">
        <v>17322.2</v>
      </c>
      <c r="C680" s="13">
        <v>17408.45</v>
      </c>
      <c r="D680" s="13">
        <v>17490.6</v>
      </c>
      <c r="E680" s="13">
        <v>17257.7</v>
      </c>
      <c r="F680" s="18" t="s">
        <v>693</v>
      </c>
      <c r="G680" s="15">
        <v>-0.0017</v>
      </c>
      <c r="H680" s="14">
        <f t="shared" si="1"/>
        <v>-0.001743269682</v>
      </c>
      <c r="I680" s="14">
        <f t="shared" si="2"/>
        <v>0.9982567303</v>
      </c>
      <c r="J680" s="13"/>
      <c r="K680" s="14"/>
      <c r="L680" s="15"/>
      <c r="M680" s="19"/>
      <c r="N680" s="19"/>
    </row>
    <row r="681">
      <c r="A681" s="18">
        <v>44607.0</v>
      </c>
      <c r="B681" s="13">
        <v>17352.45</v>
      </c>
      <c r="C681" s="13">
        <v>16933.25</v>
      </c>
      <c r="D681" s="13">
        <v>17375.0</v>
      </c>
      <c r="E681" s="13">
        <v>16839.25</v>
      </c>
      <c r="F681" s="18" t="s">
        <v>694</v>
      </c>
      <c r="G681" s="15">
        <v>0.0303</v>
      </c>
      <c r="H681" s="14">
        <f t="shared" si="1"/>
        <v>0.03025922056</v>
      </c>
      <c r="I681" s="14">
        <f t="shared" si="2"/>
        <v>1.030259221</v>
      </c>
      <c r="J681" s="13"/>
      <c r="K681" s="14"/>
      <c r="L681" s="15"/>
      <c r="M681" s="19"/>
      <c r="N681" s="19"/>
    </row>
    <row r="682">
      <c r="A682" s="18">
        <v>44606.0</v>
      </c>
      <c r="B682" s="13">
        <v>16842.8</v>
      </c>
      <c r="C682" s="13">
        <v>17076.15</v>
      </c>
      <c r="D682" s="13">
        <v>17099.5</v>
      </c>
      <c r="E682" s="13">
        <v>16809.65</v>
      </c>
      <c r="F682" s="18" t="s">
        <v>695</v>
      </c>
      <c r="G682" s="15">
        <v>-0.0306</v>
      </c>
      <c r="H682" s="14">
        <f t="shared" si="1"/>
        <v>-0.03061626786</v>
      </c>
      <c r="I682" s="14">
        <f t="shared" si="2"/>
        <v>0.9693837321</v>
      </c>
      <c r="J682" s="13"/>
      <c r="K682" s="14"/>
      <c r="L682" s="15"/>
      <c r="M682" s="19"/>
      <c r="N682" s="19"/>
    </row>
    <row r="683">
      <c r="A683" s="18">
        <v>44603.0</v>
      </c>
      <c r="B683" s="13">
        <v>17374.75</v>
      </c>
      <c r="C683" s="13">
        <v>17451.0</v>
      </c>
      <c r="D683" s="13">
        <v>17454.75</v>
      </c>
      <c r="E683" s="13">
        <v>17303.0</v>
      </c>
      <c r="F683" s="18" t="s">
        <v>696</v>
      </c>
      <c r="G683" s="15">
        <v>-0.0131</v>
      </c>
      <c r="H683" s="14">
        <f t="shared" si="1"/>
        <v>-0.01312631881</v>
      </c>
      <c r="I683" s="14">
        <f t="shared" si="2"/>
        <v>0.9868736812</v>
      </c>
      <c r="J683" s="13"/>
      <c r="K683" s="14"/>
      <c r="L683" s="15"/>
      <c r="M683" s="19"/>
      <c r="N683" s="19"/>
    </row>
    <row r="684">
      <c r="A684" s="18">
        <v>44602.0</v>
      </c>
      <c r="B684" s="13">
        <v>17605.85</v>
      </c>
      <c r="C684" s="13">
        <v>17554.1</v>
      </c>
      <c r="D684" s="13">
        <v>17639.45</v>
      </c>
      <c r="E684" s="13">
        <v>17427.15</v>
      </c>
      <c r="F684" s="18" t="s">
        <v>697</v>
      </c>
      <c r="G684" s="15">
        <v>0.0081</v>
      </c>
      <c r="H684" s="14">
        <f t="shared" si="1"/>
        <v>0.008133968552</v>
      </c>
      <c r="I684" s="14">
        <f t="shared" si="2"/>
        <v>1.008133969</v>
      </c>
      <c r="J684" s="13"/>
      <c r="K684" s="14"/>
      <c r="L684" s="15"/>
      <c r="M684" s="19"/>
      <c r="N684" s="19"/>
    </row>
    <row r="685">
      <c r="A685" s="18">
        <v>44601.0</v>
      </c>
      <c r="B685" s="13">
        <v>17463.8</v>
      </c>
      <c r="C685" s="13">
        <v>17370.1</v>
      </c>
      <c r="D685" s="13">
        <v>17477.15</v>
      </c>
      <c r="E685" s="13">
        <v>17339.0</v>
      </c>
      <c r="F685" s="18" t="s">
        <v>698</v>
      </c>
      <c r="G685" s="15">
        <v>0.0114</v>
      </c>
      <c r="H685" s="14">
        <f t="shared" si="1"/>
        <v>0.01141210708</v>
      </c>
      <c r="I685" s="14">
        <f t="shared" si="2"/>
        <v>1.011412107</v>
      </c>
      <c r="J685" s="13"/>
      <c r="K685" s="14"/>
      <c r="L685" s="15"/>
      <c r="M685" s="19"/>
      <c r="N685" s="19"/>
    </row>
    <row r="686">
      <c r="A686" s="18">
        <v>44600.0</v>
      </c>
      <c r="B686" s="13">
        <v>17266.75</v>
      </c>
      <c r="C686" s="13">
        <v>17279.85</v>
      </c>
      <c r="D686" s="13">
        <v>17306.45</v>
      </c>
      <c r="E686" s="13">
        <v>17043.65</v>
      </c>
      <c r="F686" s="18" t="s">
        <v>699</v>
      </c>
      <c r="G686" s="15">
        <v>0.0031</v>
      </c>
      <c r="H686" s="14">
        <f t="shared" si="1"/>
        <v>0.003087674862</v>
      </c>
      <c r="I686" s="14">
        <f t="shared" si="2"/>
        <v>1.003087675</v>
      </c>
      <c r="J686" s="13"/>
      <c r="K686" s="14"/>
      <c r="L686" s="15"/>
      <c r="M686" s="19"/>
      <c r="N686" s="19"/>
    </row>
    <row r="687">
      <c r="A687" s="18">
        <v>44599.0</v>
      </c>
      <c r="B687" s="13">
        <v>17213.6</v>
      </c>
      <c r="C687" s="13">
        <v>17456.3</v>
      </c>
      <c r="D687" s="13">
        <v>17536.75</v>
      </c>
      <c r="E687" s="13">
        <v>17119.4</v>
      </c>
      <c r="F687" s="18" t="s">
        <v>700</v>
      </c>
      <c r="G687" s="15">
        <v>-0.0173</v>
      </c>
      <c r="H687" s="14">
        <f t="shared" si="1"/>
        <v>-0.0172810468</v>
      </c>
      <c r="I687" s="14">
        <f t="shared" si="2"/>
        <v>0.9827189532</v>
      </c>
      <c r="J687" s="13"/>
      <c r="K687" s="14"/>
      <c r="L687" s="15"/>
      <c r="M687" s="19"/>
      <c r="N687" s="19"/>
    </row>
    <row r="688">
      <c r="A688" s="18">
        <v>44596.0</v>
      </c>
      <c r="B688" s="13">
        <v>17516.3</v>
      </c>
      <c r="C688" s="13">
        <v>17590.2</v>
      </c>
      <c r="D688" s="13">
        <v>17617.8</v>
      </c>
      <c r="E688" s="13">
        <v>17462.55</v>
      </c>
      <c r="F688" s="18" t="s">
        <v>701</v>
      </c>
      <c r="G688" s="15">
        <v>-0.0025</v>
      </c>
      <c r="H688" s="14">
        <f t="shared" si="1"/>
        <v>-0.002499971527</v>
      </c>
      <c r="I688" s="14">
        <f t="shared" si="2"/>
        <v>0.9975000285</v>
      </c>
      <c r="J688" s="13"/>
      <c r="K688" s="14"/>
      <c r="L688" s="15"/>
      <c r="M688" s="19"/>
      <c r="N688" s="19"/>
    </row>
    <row r="689">
      <c r="A689" s="18">
        <v>44595.0</v>
      </c>
      <c r="B689" s="13">
        <v>17560.2</v>
      </c>
      <c r="C689" s="13">
        <v>17767.75</v>
      </c>
      <c r="D689" s="13">
        <v>17781.15</v>
      </c>
      <c r="E689" s="13">
        <v>17511.15</v>
      </c>
      <c r="F689" s="18" t="s">
        <v>702</v>
      </c>
      <c r="G689" s="15">
        <v>-0.0124</v>
      </c>
      <c r="H689" s="14">
        <f t="shared" si="1"/>
        <v>-0.01236220472</v>
      </c>
      <c r="I689" s="14">
        <f t="shared" si="2"/>
        <v>0.9876377953</v>
      </c>
      <c r="J689" s="13"/>
      <c r="K689" s="14"/>
      <c r="L689" s="15"/>
      <c r="M689" s="19"/>
      <c r="N689" s="19"/>
    </row>
    <row r="690">
      <c r="A690" s="18">
        <v>44594.0</v>
      </c>
      <c r="B690" s="13">
        <v>17780.0</v>
      </c>
      <c r="C690" s="13">
        <v>17706.2</v>
      </c>
      <c r="D690" s="13">
        <v>17794.6</v>
      </c>
      <c r="E690" s="13">
        <v>17674.8</v>
      </c>
      <c r="F690" s="18" t="s">
        <v>703</v>
      </c>
      <c r="G690" s="15">
        <v>0.0116</v>
      </c>
      <c r="H690" s="14">
        <f t="shared" si="1"/>
        <v>0.0115578161</v>
      </c>
      <c r="I690" s="14">
        <f t="shared" si="2"/>
        <v>1.011557816</v>
      </c>
      <c r="J690" s="13"/>
      <c r="K690" s="14"/>
      <c r="L690" s="15"/>
      <c r="M690" s="19"/>
      <c r="N690" s="19"/>
    </row>
    <row r="691">
      <c r="A691" s="18">
        <v>44593.0</v>
      </c>
      <c r="B691" s="13">
        <v>17576.85</v>
      </c>
      <c r="C691" s="13">
        <v>17529.45</v>
      </c>
      <c r="D691" s="13">
        <v>17622.4</v>
      </c>
      <c r="E691" s="13">
        <v>17244.55</v>
      </c>
      <c r="F691" s="18" t="s">
        <v>704</v>
      </c>
      <c r="G691" s="15">
        <v>0.0137</v>
      </c>
      <c r="H691" s="14">
        <f t="shared" si="1"/>
        <v>0.0136679383</v>
      </c>
      <c r="I691" s="14">
        <f t="shared" si="2"/>
        <v>1.013667938</v>
      </c>
      <c r="J691" s="13"/>
      <c r="K691" s="14"/>
      <c r="L691" s="15"/>
      <c r="M691" s="19"/>
      <c r="N691" s="19"/>
    </row>
    <row r="692">
      <c r="A692" s="18">
        <v>44592.0</v>
      </c>
      <c r="B692" s="13">
        <v>17339.85</v>
      </c>
      <c r="C692" s="13">
        <v>17301.05</v>
      </c>
      <c r="D692" s="13">
        <v>17410.0</v>
      </c>
      <c r="E692" s="13">
        <v>17264.15</v>
      </c>
      <c r="F692" s="18" t="s">
        <v>705</v>
      </c>
      <c r="G692" s="15">
        <v>0.0139</v>
      </c>
      <c r="H692" s="14">
        <f t="shared" si="1"/>
        <v>0.01391069439</v>
      </c>
      <c r="I692" s="14">
        <f t="shared" si="2"/>
        <v>1.013910694</v>
      </c>
      <c r="J692" s="13"/>
      <c r="K692" s="14"/>
      <c r="L692" s="15"/>
      <c r="M692" s="19"/>
      <c r="N692" s="19"/>
    </row>
    <row r="693">
      <c r="A693" s="18">
        <v>44589.0</v>
      </c>
      <c r="B693" s="13">
        <v>17101.95</v>
      </c>
      <c r="C693" s="13">
        <v>17208.3</v>
      </c>
      <c r="D693" s="13">
        <v>17373.5</v>
      </c>
      <c r="E693" s="13">
        <v>17077.1</v>
      </c>
      <c r="F693" s="18" t="s">
        <v>706</v>
      </c>
      <c r="G693" s="15">
        <v>-5.0E-4</v>
      </c>
      <c r="H693" s="14">
        <f t="shared" si="1"/>
        <v>-0.000479247698</v>
      </c>
      <c r="I693" s="14">
        <f t="shared" si="2"/>
        <v>0.9995207523</v>
      </c>
      <c r="J693" s="13"/>
      <c r="K693" s="14"/>
      <c r="L693" s="15"/>
      <c r="M693" s="19"/>
      <c r="N693" s="19"/>
    </row>
    <row r="694">
      <c r="A694" s="18">
        <v>44588.0</v>
      </c>
      <c r="B694" s="13">
        <v>17110.15</v>
      </c>
      <c r="C694" s="13">
        <v>17062.0</v>
      </c>
      <c r="D694" s="13">
        <v>17182.5</v>
      </c>
      <c r="E694" s="13">
        <v>16866.75</v>
      </c>
      <c r="F694" s="18" t="s">
        <v>707</v>
      </c>
      <c r="G694" s="15">
        <v>-0.0097</v>
      </c>
      <c r="H694" s="14">
        <f t="shared" si="1"/>
        <v>-0.0097118003</v>
      </c>
      <c r="I694" s="14">
        <f t="shared" si="2"/>
        <v>0.9902881997</v>
      </c>
      <c r="J694" s="13"/>
      <c r="K694" s="14"/>
      <c r="L694" s="15"/>
      <c r="M694" s="19"/>
      <c r="N694" s="19"/>
    </row>
    <row r="695">
      <c r="A695" s="18">
        <v>44586.0</v>
      </c>
      <c r="B695" s="13">
        <v>17277.95</v>
      </c>
      <c r="C695" s="13">
        <v>17001.55</v>
      </c>
      <c r="D695" s="13">
        <v>17309.15</v>
      </c>
      <c r="E695" s="13">
        <v>16836.8</v>
      </c>
      <c r="F695" s="18" t="s">
        <v>708</v>
      </c>
      <c r="G695" s="15">
        <v>0.0075</v>
      </c>
      <c r="H695" s="14">
        <f t="shared" si="1"/>
        <v>0.007513513829</v>
      </c>
      <c r="I695" s="14">
        <f t="shared" si="2"/>
        <v>1.007513514</v>
      </c>
      <c r="J695" s="13"/>
      <c r="K695" s="14"/>
      <c r="L695" s="15"/>
      <c r="M695" s="19"/>
      <c r="N695" s="19"/>
    </row>
    <row r="696">
      <c r="A696" s="18">
        <v>44585.0</v>
      </c>
      <c r="B696" s="13">
        <v>17149.1</v>
      </c>
      <c r="C696" s="13">
        <v>17575.15</v>
      </c>
      <c r="D696" s="13">
        <v>17599.4</v>
      </c>
      <c r="E696" s="13">
        <v>16997.85</v>
      </c>
      <c r="F696" s="18" t="s">
        <v>709</v>
      </c>
      <c r="G696" s="15">
        <v>-0.0266</v>
      </c>
      <c r="H696" s="14">
        <f t="shared" si="1"/>
        <v>-0.02656786143</v>
      </c>
      <c r="I696" s="14">
        <f t="shared" si="2"/>
        <v>0.9734321386</v>
      </c>
      <c r="J696" s="13"/>
      <c r="K696" s="14"/>
      <c r="L696" s="15"/>
      <c r="M696" s="19"/>
      <c r="N696" s="19"/>
    </row>
    <row r="697">
      <c r="A697" s="18">
        <v>44582.0</v>
      </c>
      <c r="B697" s="13">
        <v>17617.15</v>
      </c>
      <c r="C697" s="13">
        <v>17613.7</v>
      </c>
      <c r="D697" s="13">
        <v>17707.6</v>
      </c>
      <c r="E697" s="13">
        <v>17485.85</v>
      </c>
      <c r="F697" s="18" t="s">
        <v>494</v>
      </c>
      <c r="G697" s="15">
        <v>-0.0079</v>
      </c>
      <c r="H697" s="14">
        <f t="shared" si="1"/>
        <v>-0.007875767303</v>
      </c>
      <c r="I697" s="14">
        <f t="shared" si="2"/>
        <v>0.9921242327</v>
      </c>
      <c r="J697" s="13"/>
      <c r="K697" s="14"/>
      <c r="L697" s="15"/>
      <c r="M697" s="19"/>
      <c r="N697" s="19"/>
    </row>
    <row r="698">
      <c r="A698" s="18">
        <v>44581.0</v>
      </c>
      <c r="B698" s="13">
        <v>17757.0</v>
      </c>
      <c r="C698" s="13">
        <v>17921.0</v>
      </c>
      <c r="D698" s="13">
        <v>17943.7</v>
      </c>
      <c r="E698" s="13">
        <v>17648.45</v>
      </c>
      <c r="F698" s="18" t="s">
        <v>710</v>
      </c>
      <c r="G698" s="15">
        <v>-0.0101</v>
      </c>
      <c r="H698" s="14">
        <f t="shared" si="1"/>
        <v>-0.01011238461</v>
      </c>
      <c r="I698" s="14">
        <f t="shared" si="2"/>
        <v>0.9898876154</v>
      </c>
      <c r="J698" s="13"/>
      <c r="K698" s="14"/>
      <c r="L698" s="15"/>
      <c r="M698" s="19"/>
      <c r="N698" s="19"/>
    </row>
    <row r="699">
      <c r="A699" s="18">
        <v>44580.0</v>
      </c>
      <c r="B699" s="13">
        <v>17938.4</v>
      </c>
      <c r="C699" s="13">
        <v>18129.2</v>
      </c>
      <c r="D699" s="13">
        <v>18129.2</v>
      </c>
      <c r="E699" s="13">
        <v>17884.9</v>
      </c>
      <c r="F699" s="18" t="s">
        <v>711</v>
      </c>
      <c r="G699" s="15">
        <v>-0.0096</v>
      </c>
      <c r="H699" s="14">
        <f t="shared" si="1"/>
        <v>-0.009642219284</v>
      </c>
      <c r="I699" s="14">
        <f t="shared" si="2"/>
        <v>0.9903577807</v>
      </c>
      <c r="J699" s="13"/>
      <c r="K699" s="14"/>
      <c r="L699" s="15"/>
      <c r="M699" s="19"/>
      <c r="N699" s="19"/>
    </row>
    <row r="700">
      <c r="A700" s="18">
        <v>44579.0</v>
      </c>
      <c r="B700" s="13">
        <v>18113.05</v>
      </c>
      <c r="C700" s="13">
        <v>18337.2</v>
      </c>
      <c r="D700" s="13">
        <v>18350.95</v>
      </c>
      <c r="E700" s="13">
        <v>18085.9</v>
      </c>
      <c r="F700" s="18" t="s">
        <v>712</v>
      </c>
      <c r="G700" s="15">
        <v>-0.0107</v>
      </c>
      <c r="H700" s="14">
        <f t="shared" si="1"/>
        <v>-0.01065375435</v>
      </c>
      <c r="I700" s="14">
        <f t="shared" si="2"/>
        <v>0.9893462457</v>
      </c>
      <c r="J700" s="13"/>
      <c r="K700" s="14"/>
      <c r="L700" s="15"/>
      <c r="M700" s="19"/>
      <c r="N700" s="19"/>
    </row>
    <row r="701">
      <c r="A701" s="18">
        <v>44578.0</v>
      </c>
      <c r="B701" s="13">
        <v>18308.1</v>
      </c>
      <c r="C701" s="13">
        <v>18235.65</v>
      </c>
      <c r="D701" s="13">
        <v>18321.55</v>
      </c>
      <c r="E701" s="13">
        <v>18228.75</v>
      </c>
      <c r="F701" s="18" t="s">
        <v>713</v>
      </c>
      <c r="G701" s="15">
        <v>0.0029</v>
      </c>
      <c r="H701" s="14">
        <f t="shared" si="1"/>
        <v>0.002867589664</v>
      </c>
      <c r="I701" s="14">
        <f t="shared" si="2"/>
        <v>1.00286759</v>
      </c>
      <c r="J701" s="13"/>
      <c r="K701" s="14"/>
      <c r="L701" s="15"/>
      <c r="M701" s="19"/>
      <c r="N701" s="19"/>
    </row>
    <row r="702">
      <c r="A702" s="18">
        <v>44575.0</v>
      </c>
      <c r="B702" s="13">
        <v>18255.75</v>
      </c>
      <c r="C702" s="13">
        <v>18185.0</v>
      </c>
      <c r="D702" s="13">
        <v>18286.95</v>
      </c>
      <c r="E702" s="13">
        <v>18119.65</v>
      </c>
      <c r="F702" s="18" t="s">
        <v>714</v>
      </c>
      <c r="G702" s="15">
        <v>-1.0E-4</v>
      </c>
      <c r="H702" s="14">
        <f t="shared" si="1"/>
        <v>-0.0001122807786</v>
      </c>
      <c r="I702" s="14">
        <f t="shared" si="2"/>
        <v>0.9998877192</v>
      </c>
      <c r="J702" s="13"/>
      <c r="K702" s="14"/>
      <c r="L702" s="15"/>
      <c r="M702" s="19"/>
      <c r="N702" s="19"/>
    </row>
    <row r="703">
      <c r="A703" s="18">
        <v>44574.0</v>
      </c>
      <c r="B703" s="13">
        <v>18257.8</v>
      </c>
      <c r="C703" s="13">
        <v>18257.0</v>
      </c>
      <c r="D703" s="13">
        <v>18272.25</v>
      </c>
      <c r="E703" s="13">
        <v>18163.8</v>
      </c>
      <c r="F703" s="18" t="s">
        <v>715</v>
      </c>
      <c r="G703" s="15">
        <v>0.0025</v>
      </c>
      <c r="H703" s="14">
        <f t="shared" si="1"/>
        <v>0.002495559332</v>
      </c>
      <c r="I703" s="14">
        <f t="shared" si="2"/>
        <v>1.002495559</v>
      </c>
      <c r="J703" s="13"/>
      <c r="K703" s="14"/>
      <c r="L703" s="15"/>
      <c r="M703" s="19"/>
      <c r="N703" s="19"/>
    </row>
    <row r="704">
      <c r="A704" s="18">
        <v>44573.0</v>
      </c>
      <c r="B704" s="13">
        <v>18212.35</v>
      </c>
      <c r="C704" s="13">
        <v>18170.4</v>
      </c>
      <c r="D704" s="13">
        <v>18227.95</v>
      </c>
      <c r="E704" s="13">
        <v>18128.8</v>
      </c>
      <c r="F704" s="18" t="s">
        <v>716</v>
      </c>
      <c r="G704" s="15">
        <v>0.0087</v>
      </c>
      <c r="H704" s="14">
        <f t="shared" si="1"/>
        <v>0.008673137366</v>
      </c>
      <c r="I704" s="14">
        <f t="shared" si="2"/>
        <v>1.008673137</v>
      </c>
      <c r="J704" s="13"/>
      <c r="K704" s="14"/>
      <c r="L704" s="15"/>
      <c r="M704" s="19"/>
      <c r="N704" s="19"/>
    </row>
    <row r="705">
      <c r="A705" s="18">
        <v>44572.0</v>
      </c>
      <c r="B705" s="13">
        <v>18055.75</v>
      </c>
      <c r="C705" s="13">
        <v>17997.75</v>
      </c>
      <c r="D705" s="13">
        <v>18081.25</v>
      </c>
      <c r="E705" s="13">
        <v>17964.4</v>
      </c>
      <c r="F705" s="18" t="s">
        <v>717</v>
      </c>
      <c r="G705" s="15">
        <v>0.0029</v>
      </c>
      <c r="H705" s="14">
        <f t="shared" si="1"/>
        <v>0.002913354774</v>
      </c>
      <c r="I705" s="14">
        <f t="shared" si="2"/>
        <v>1.002913355</v>
      </c>
      <c r="J705" s="13"/>
      <c r="K705" s="14"/>
      <c r="L705" s="15"/>
      <c r="M705" s="19"/>
      <c r="N705" s="19"/>
    </row>
    <row r="706">
      <c r="A706" s="18">
        <v>44571.0</v>
      </c>
      <c r="B706" s="13">
        <v>18003.3</v>
      </c>
      <c r="C706" s="13">
        <v>17913.3</v>
      </c>
      <c r="D706" s="13">
        <v>18017.45</v>
      </c>
      <c r="E706" s="13">
        <v>17879.15</v>
      </c>
      <c r="F706" s="18" t="s">
        <v>718</v>
      </c>
      <c r="G706" s="15">
        <v>0.0107</v>
      </c>
      <c r="H706" s="14">
        <f t="shared" si="1"/>
        <v>0.01070023073</v>
      </c>
      <c r="I706" s="14">
        <f t="shared" si="2"/>
        <v>1.010700231</v>
      </c>
      <c r="J706" s="13"/>
      <c r="K706" s="14"/>
      <c r="L706" s="15"/>
      <c r="M706" s="19"/>
      <c r="N706" s="19"/>
    </row>
    <row r="707">
      <c r="A707" s="18">
        <v>44568.0</v>
      </c>
      <c r="B707" s="13">
        <v>17812.7</v>
      </c>
      <c r="C707" s="13">
        <v>17797.6</v>
      </c>
      <c r="D707" s="13">
        <v>17905.0</v>
      </c>
      <c r="E707" s="13">
        <v>17704.55</v>
      </c>
      <c r="F707" s="18" t="s">
        <v>719</v>
      </c>
      <c r="G707" s="15">
        <v>0.0038</v>
      </c>
      <c r="H707" s="14">
        <f t="shared" si="1"/>
        <v>0.00376424977</v>
      </c>
      <c r="I707" s="14">
        <f t="shared" si="2"/>
        <v>1.00376425</v>
      </c>
      <c r="J707" s="13"/>
      <c r="K707" s="14"/>
      <c r="L707" s="15"/>
      <c r="M707" s="19"/>
      <c r="N707" s="19"/>
    </row>
    <row r="708">
      <c r="A708" s="18">
        <v>44567.0</v>
      </c>
      <c r="B708" s="13">
        <v>17745.9</v>
      </c>
      <c r="C708" s="13">
        <v>17768.5</v>
      </c>
      <c r="D708" s="13">
        <v>17797.95</v>
      </c>
      <c r="E708" s="13">
        <v>17655.55</v>
      </c>
      <c r="F708" s="18" t="s">
        <v>720</v>
      </c>
      <c r="G708" s="15">
        <v>-0.01</v>
      </c>
      <c r="H708" s="14">
        <f t="shared" si="1"/>
        <v>-0.01000543925</v>
      </c>
      <c r="I708" s="14">
        <f t="shared" si="2"/>
        <v>0.9899945607</v>
      </c>
      <c r="J708" s="13"/>
      <c r="K708" s="14"/>
      <c r="L708" s="15"/>
      <c r="M708" s="19"/>
      <c r="N708" s="19"/>
    </row>
    <row r="709">
      <c r="A709" s="18">
        <v>44566.0</v>
      </c>
      <c r="B709" s="13">
        <v>17925.25</v>
      </c>
      <c r="C709" s="13">
        <v>17820.1</v>
      </c>
      <c r="D709" s="13">
        <v>17944.7</v>
      </c>
      <c r="E709" s="13">
        <v>17748.85</v>
      </c>
      <c r="F709" s="18" t="s">
        <v>721</v>
      </c>
      <c r="G709" s="15">
        <v>0.0067</v>
      </c>
      <c r="H709" s="14">
        <f t="shared" si="1"/>
        <v>0.006739585235</v>
      </c>
      <c r="I709" s="14">
        <f t="shared" si="2"/>
        <v>1.006739585</v>
      </c>
      <c r="J709" s="13"/>
      <c r="K709" s="14"/>
      <c r="L709" s="15"/>
      <c r="M709" s="19"/>
      <c r="N709" s="19"/>
    </row>
    <row r="710">
      <c r="A710" s="18">
        <v>44565.0</v>
      </c>
      <c r="B710" s="13">
        <v>17805.25</v>
      </c>
      <c r="C710" s="13">
        <v>17681.4</v>
      </c>
      <c r="D710" s="13">
        <v>17827.6</v>
      </c>
      <c r="E710" s="13">
        <v>17593.55</v>
      </c>
      <c r="F710" s="18" t="s">
        <v>722</v>
      </c>
      <c r="G710" s="15">
        <v>0.0102</v>
      </c>
      <c r="H710" s="14">
        <f t="shared" si="1"/>
        <v>0.01018682946</v>
      </c>
      <c r="I710" s="14">
        <f t="shared" si="2"/>
        <v>1.010186829</v>
      </c>
      <c r="J710" s="13"/>
      <c r="K710" s="14"/>
      <c r="L710" s="15"/>
      <c r="M710" s="19"/>
      <c r="N710" s="19"/>
    </row>
    <row r="711">
      <c r="A711" s="18">
        <v>44564.0</v>
      </c>
      <c r="B711" s="13">
        <v>17625.7</v>
      </c>
      <c r="C711" s="13">
        <v>17387.15</v>
      </c>
      <c r="D711" s="13">
        <v>17646.65</v>
      </c>
      <c r="E711" s="13">
        <v>17383.3</v>
      </c>
      <c r="F711" s="18" t="s">
        <v>723</v>
      </c>
      <c r="G711" s="15">
        <v>0.0157</v>
      </c>
      <c r="H711" s="14">
        <f t="shared" si="1"/>
        <v>0.01565340655</v>
      </c>
      <c r="I711" s="14">
        <f t="shared" si="2"/>
        <v>1.015653407</v>
      </c>
      <c r="J711" s="13"/>
      <c r="K711" s="14"/>
      <c r="L711" s="15"/>
      <c r="M711" s="19"/>
      <c r="N711" s="19"/>
    </row>
    <row r="712">
      <c r="A712" s="12">
        <v>44561.0</v>
      </c>
      <c r="B712" s="13">
        <v>17354.05</v>
      </c>
      <c r="C712" s="13">
        <v>17244.5</v>
      </c>
      <c r="D712" s="13">
        <v>17400.8</v>
      </c>
      <c r="E712" s="13">
        <v>17238.5</v>
      </c>
      <c r="F712" s="18" t="s">
        <v>724</v>
      </c>
      <c r="G712" s="15">
        <v>0.0087</v>
      </c>
      <c r="H712" s="14">
        <f t="shared" si="1"/>
        <v>0.008724740539</v>
      </c>
      <c r="I712" s="14">
        <f t="shared" si="2"/>
        <v>1.008724741</v>
      </c>
      <c r="J712" s="13"/>
      <c r="K712" s="14"/>
      <c r="L712" s="15"/>
      <c r="M712" s="19"/>
      <c r="N712" s="19"/>
    </row>
    <row r="713">
      <c r="A713" s="12">
        <v>44560.0</v>
      </c>
      <c r="B713" s="13">
        <v>17203.95</v>
      </c>
      <c r="C713" s="13">
        <v>17201.45</v>
      </c>
      <c r="D713" s="13">
        <v>17264.05</v>
      </c>
      <c r="E713" s="13">
        <v>17146.35</v>
      </c>
      <c r="F713" s="18" t="s">
        <v>725</v>
      </c>
      <c r="G713" s="15">
        <v>-6.0E-4</v>
      </c>
      <c r="H713" s="14">
        <f t="shared" si="1"/>
        <v>-0.0005606032439</v>
      </c>
      <c r="I713" s="14">
        <f t="shared" si="2"/>
        <v>0.9994393968</v>
      </c>
      <c r="J713" s="13"/>
      <c r="K713" s="14"/>
      <c r="L713" s="15"/>
      <c r="M713" s="19"/>
      <c r="N713" s="19"/>
    </row>
    <row r="714">
      <c r="A714" s="12">
        <v>44559.0</v>
      </c>
      <c r="B714" s="13">
        <v>17213.6</v>
      </c>
      <c r="C714" s="13">
        <v>17220.1</v>
      </c>
      <c r="D714" s="13">
        <v>17285.95</v>
      </c>
      <c r="E714" s="13">
        <v>17176.65</v>
      </c>
      <c r="F714" s="18" t="s">
        <v>726</v>
      </c>
      <c r="G714" s="15">
        <v>-0.0011</v>
      </c>
      <c r="H714" s="14">
        <f t="shared" si="1"/>
        <v>-0.001140237622</v>
      </c>
      <c r="I714" s="14">
        <f t="shared" si="2"/>
        <v>0.9988597624</v>
      </c>
      <c r="J714" s="13"/>
      <c r="K714" s="14"/>
      <c r="L714" s="15"/>
      <c r="M714" s="19"/>
      <c r="N714" s="19"/>
    </row>
    <row r="715">
      <c r="A715" s="12">
        <v>44558.0</v>
      </c>
      <c r="B715" s="13">
        <v>17233.25</v>
      </c>
      <c r="C715" s="13">
        <v>17177.6</v>
      </c>
      <c r="D715" s="13">
        <v>17250.25</v>
      </c>
      <c r="E715" s="13">
        <v>17161.15</v>
      </c>
      <c r="F715" s="18" t="s">
        <v>727</v>
      </c>
      <c r="G715" s="15">
        <v>0.0086</v>
      </c>
      <c r="H715" s="14">
        <f t="shared" si="1"/>
        <v>0.008603409174</v>
      </c>
      <c r="I715" s="14">
        <f t="shared" si="2"/>
        <v>1.008603409</v>
      </c>
      <c r="J715" s="13"/>
      <c r="K715" s="14"/>
      <c r="L715" s="15"/>
      <c r="M715" s="19"/>
      <c r="N715" s="19"/>
    </row>
    <row r="716">
      <c r="A716" s="12">
        <v>44557.0</v>
      </c>
      <c r="B716" s="13">
        <v>17086.25</v>
      </c>
      <c r="C716" s="13">
        <v>16937.75</v>
      </c>
      <c r="D716" s="13">
        <v>17112.05</v>
      </c>
      <c r="E716" s="13">
        <v>16833.2</v>
      </c>
      <c r="F716" s="18" t="s">
        <v>728</v>
      </c>
      <c r="G716" s="15">
        <v>0.0049</v>
      </c>
      <c r="H716" s="14">
        <f t="shared" si="1"/>
        <v>0.004851870911</v>
      </c>
      <c r="I716" s="14">
        <f t="shared" si="2"/>
        <v>1.004851871</v>
      </c>
      <c r="J716" s="13"/>
      <c r="K716" s="14"/>
      <c r="L716" s="15"/>
      <c r="M716" s="19"/>
      <c r="N716" s="19"/>
    </row>
    <row r="717">
      <c r="A717" s="12">
        <v>44554.0</v>
      </c>
      <c r="B717" s="13">
        <v>17003.75</v>
      </c>
      <c r="C717" s="13">
        <v>17149.5</v>
      </c>
      <c r="D717" s="13">
        <v>17155.6</v>
      </c>
      <c r="E717" s="13">
        <v>16909.6</v>
      </c>
      <c r="F717" s="18" t="s">
        <v>729</v>
      </c>
      <c r="G717" s="15">
        <v>-0.004</v>
      </c>
      <c r="H717" s="14">
        <f t="shared" si="1"/>
        <v>-0.004032777667</v>
      </c>
      <c r="I717" s="14">
        <f t="shared" si="2"/>
        <v>0.9959672223</v>
      </c>
      <c r="J717" s="13"/>
      <c r="K717" s="14"/>
      <c r="L717" s="15"/>
      <c r="M717" s="19"/>
      <c r="N717" s="19"/>
    </row>
    <row r="718">
      <c r="A718" s="12">
        <v>44553.0</v>
      </c>
      <c r="B718" s="13">
        <v>17072.6</v>
      </c>
      <c r="C718" s="13">
        <v>17066.8</v>
      </c>
      <c r="D718" s="13">
        <v>17118.65</v>
      </c>
      <c r="E718" s="13">
        <v>17015.55</v>
      </c>
      <c r="F718" s="12" t="s">
        <v>730</v>
      </c>
      <c r="G718" s="15">
        <v>0.0069</v>
      </c>
      <c r="H718" s="14">
        <f t="shared" si="1"/>
        <v>0.006909282856</v>
      </c>
      <c r="I718" s="14">
        <f t="shared" si="2"/>
        <v>1.006909283</v>
      </c>
      <c r="J718" s="13"/>
      <c r="K718" s="14"/>
      <c r="L718" s="15"/>
      <c r="M718" s="19"/>
      <c r="N718" s="19"/>
    </row>
    <row r="719">
      <c r="A719" s="12">
        <v>44552.0</v>
      </c>
      <c r="B719" s="13">
        <v>16955.45</v>
      </c>
      <c r="C719" s="13">
        <v>16865.55</v>
      </c>
      <c r="D719" s="13">
        <v>16971.0</v>
      </c>
      <c r="E719" s="13">
        <v>16819.5</v>
      </c>
      <c r="F719" s="12" t="s">
        <v>731</v>
      </c>
      <c r="G719" s="15">
        <v>0.011</v>
      </c>
      <c r="H719" s="14">
        <f t="shared" si="1"/>
        <v>0.01100719403</v>
      </c>
      <c r="I719" s="14">
        <f t="shared" si="2"/>
        <v>1.011007194</v>
      </c>
      <c r="J719" s="13"/>
      <c r="K719" s="14"/>
      <c r="L719" s="15"/>
      <c r="M719" s="19"/>
      <c r="N719" s="19"/>
    </row>
    <row r="720">
      <c r="A720" s="12">
        <v>44551.0</v>
      </c>
      <c r="B720" s="13">
        <v>16770.85</v>
      </c>
      <c r="C720" s="13">
        <v>16773.15</v>
      </c>
      <c r="D720" s="13">
        <v>16936.4</v>
      </c>
      <c r="E720" s="13">
        <v>16688.25</v>
      </c>
      <c r="F720" s="12" t="s">
        <v>732</v>
      </c>
      <c r="G720" s="15">
        <v>0.0094</v>
      </c>
      <c r="H720" s="14">
        <f t="shared" si="1"/>
        <v>0.009428681489</v>
      </c>
      <c r="I720" s="14">
        <f t="shared" si="2"/>
        <v>1.009428681</v>
      </c>
      <c r="J720" s="13"/>
      <c r="K720" s="14"/>
      <c r="L720" s="15"/>
      <c r="M720" s="19"/>
      <c r="N720" s="19"/>
    </row>
    <row r="721">
      <c r="A721" s="12">
        <v>44550.0</v>
      </c>
      <c r="B721" s="13">
        <v>16614.2</v>
      </c>
      <c r="C721" s="13">
        <v>16824.25</v>
      </c>
      <c r="D721" s="13">
        <v>16840.1</v>
      </c>
      <c r="E721" s="13">
        <v>16410.2</v>
      </c>
      <c r="F721" s="12" t="s">
        <v>733</v>
      </c>
      <c r="G721" s="15">
        <v>-0.0218</v>
      </c>
      <c r="H721" s="14">
        <f t="shared" si="1"/>
        <v>-0.02184254527</v>
      </c>
      <c r="I721" s="14">
        <f t="shared" si="2"/>
        <v>0.9781574547</v>
      </c>
      <c r="J721" s="13"/>
      <c r="K721" s="14"/>
      <c r="L721" s="15"/>
      <c r="M721" s="19"/>
      <c r="N721" s="19"/>
    </row>
    <row r="722">
      <c r="A722" s="12">
        <v>44547.0</v>
      </c>
      <c r="B722" s="13">
        <v>16985.2</v>
      </c>
      <c r="C722" s="13">
        <v>17276.0</v>
      </c>
      <c r="D722" s="13">
        <v>17298.15</v>
      </c>
      <c r="E722" s="13">
        <v>16966.45</v>
      </c>
      <c r="F722" s="12" t="s">
        <v>734</v>
      </c>
      <c r="G722" s="15">
        <v>-0.0153</v>
      </c>
      <c r="H722" s="14">
        <f t="shared" si="1"/>
        <v>-0.01525938638</v>
      </c>
      <c r="I722" s="14">
        <f t="shared" si="2"/>
        <v>0.9847406136</v>
      </c>
      <c r="J722" s="13"/>
      <c r="K722" s="14"/>
      <c r="L722" s="15"/>
      <c r="M722" s="19"/>
      <c r="N722" s="19"/>
    </row>
    <row r="723">
      <c r="A723" s="12">
        <v>44546.0</v>
      </c>
      <c r="B723" s="13">
        <v>17248.4</v>
      </c>
      <c r="C723" s="13">
        <v>17373.0</v>
      </c>
      <c r="D723" s="13">
        <v>17379.35</v>
      </c>
      <c r="E723" s="13">
        <v>17184.95</v>
      </c>
      <c r="F723" s="12" t="s">
        <v>735</v>
      </c>
      <c r="G723" s="15">
        <v>0.0016</v>
      </c>
      <c r="H723" s="14">
        <f t="shared" si="1"/>
        <v>0.001567816786</v>
      </c>
      <c r="I723" s="14">
        <f t="shared" si="2"/>
        <v>1.001567817</v>
      </c>
      <c r="J723" s="13"/>
      <c r="K723" s="14"/>
      <c r="L723" s="15"/>
      <c r="M723" s="19"/>
      <c r="N723" s="19"/>
    </row>
    <row r="724">
      <c r="A724" s="12">
        <v>44545.0</v>
      </c>
      <c r="B724" s="13">
        <v>17221.4</v>
      </c>
      <c r="C724" s="13">
        <v>17323.65</v>
      </c>
      <c r="D724" s="13">
        <v>17351.2</v>
      </c>
      <c r="E724" s="13">
        <v>17192.2</v>
      </c>
      <c r="F724" s="12" t="s">
        <v>736</v>
      </c>
      <c r="G724" s="15">
        <v>-0.006</v>
      </c>
      <c r="H724" s="14">
        <f t="shared" si="1"/>
        <v>-0.005974060456</v>
      </c>
      <c r="I724" s="14">
        <f t="shared" si="2"/>
        <v>0.9940259395</v>
      </c>
      <c r="J724" s="13"/>
      <c r="K724" s="14"/>
      <c r="L724" s="15"/>
      <c r="M724" s="19"/>
      <c r="N724" s="19"/>
    </row>
    <row r="725">
      <c r="A725" s="12">
        <v>44544.0</v>
      </c>
      <c r="B725" s="13">
        <v>17324.9</v>
      </c>
      <c r="C725" s="13">
        <v>17283.2</v>
      </c>
      <c r="D725" s="13">
        <v>17376.2</v>
      </c>
      <c r="E725" s="13">
        <v>17225.8</v>
      </c>
      <c r="F725" s="12" t="s">
        <v>737</v>
      </c>
      <c r="G725" s="15">
        <v>-0.0025</v>
      </c>
      <c r="H725" s="14">
        <f t="shared" si="1"/>
        <v>-0.002495933672</v>
      </c>
      <c r="I725" s="14">
        <f t="shared" si="2"/>
        <v>0.9975040663</v>
      </c>
      <c r="J725" s="13"/>
      <c r="K725" s="14"/>
      <c r="L725" s="15"/>
      <c r="M725" s="19"/>
      <c r="N725" s="19"/>
    </row>
    <row r="726">
      <c r="A726" s="12">
        <v>44543.0</v>
      </c>
      <c r="B726" s="13">
        <v>17368.25</v>
      </c>
      <c r="C726" s="13">
        <v>17619.1</v>
      </c>
      <c r="D726" s="13">
        <v>17639.5</v>
      </c>
      <c r="E726" s="13">
        <v>17355.95</v>
      </c>
      <c r="F726" s="12" t="s">
        <v>738</v>
      </c>
      <c r="G726" s="15">
        <v>-0.0082</v>
      </c>
      <c r="H726" s="14">
        <f t="shared" si="1"/>
        <v>-0.008169010867</v>
      </c>
      <c r="I726" s="14">
        <f t="shared" si="2"/>
        <v>0.9918309891</v>
      </c>
      <c r="J726" s="13"/>
      <c r="K726" s="14"/>
      <c r="L726" s="15"/>
      <c r="M726" s="19"/>
      <c r="N726" s="19"/>
    </row>
    <row r="727">
      <c r="A727" s="12">
        <v>44540.0</v>
      </c>
      <c r="B727" s="13">
        <v>17511.3</v>
      </c>
      <c r="C727" s="13">
        <v>17476.05</v>
      </c>
      <c r="D727" s="13">
        <v>17534.35</v>
      </c>
      <c r="E727" s="13">
        <v>17405.25</v>
      </c>
      <c r="F727" s="12" t="s">
        <v>739</v>
      </c>
      <c r="G727" s="15">
        <v>-3.0E-4</v>
      </c>
      <c r="H727" s="14">
        <f t="shared" si="1"/>
        <v>-0.0003168377876</v>
      </c>
      <c r="I727" s="14">
        <f t="shared" si="2"/>
        <v>0.9996831622</v>
      </c>
      <c r="J727" s="13"/>
      <c r="K727" s="14"/>
      <c r="L727" s="15"/>
      <c r="M727" s="19"/>
      <c r="N727" s="19"/>
    </row>
    <row r="728">
      <c r="A728" s="18">
        <v>44539.0</v>
      </c>
      <c r="B728" s="13">
        <v>17516.85</v>
      </c>
      <c r="C728" s="13">
        <v>17524.4</v>
      </c>
      <c r="D728" s="13">
        <v>17543.25</v>
      </c>
      <c r="E728" s="13">
        <v>17379.6</v>
      </c>
      <c r="F728" s="12" t="s">
        <v>740</v>
      </c>
      <c r="G728" s="15">
        <v>0.0027</v>
      </c>
      <c r="H728" s="14">
        <f t="shared" si="1"/>
        <v>0.002696088954</v>
      </c>
      <c r="I728" s="14">
        <f t="shared" si="2"/>
        <v>1.002696089</v>
      </c>
      <c r="J728" s="13"/>
      <c r="K728" s="14"/>
      <c r="L728" s="15"/>
      <c r="M728" s="19"/>
      <c r="N728" s="19"/>
    </row>
    <row r="729">
      <c r="A729" s="18">
        <v>44538.0</v>
      </c>
      <c r="B729" s="13">
        <v>17469.75</v>
      </c>
      <c r="C729" s="13">
        <v>17315.25</v>
      </c>
      <c r="D729" s="13">
        <v>17484.6</v>
      </c>
      <c r="E729" s="13">
        <v>17308.95</v>
      </c>
      <c r="F729" s="12" t="s">
        <v>741</v>
      </c>
      <c r="G729" s="15">
        <v>0.0171</v>
      </c>
      <c r="H729" s="14">
        <f t="shared" si="1"/>
        <v>0.01706090227</v>
      </c>
      <c r="I729" s="14">
        <f t="shared" si="2"/>
        <v>1.017060902</v>
      </c>
      <c r="J729" s="13"/>
      <c r="K729" s="14"/>
      <c r="L729" s="15"/>
      <c r="M729" s="19"/>
      <c r="N729" s="19"/>
    </row>
    <row r="730">
      <c r="A730" s="18">
        <v>44537.0</v>
      </c>
      <c r="B730" s="13">
        <v>17176.7</v>
      </c>
      <c r="C730" s="13">
        <v>17044.1</v>
      </c>
      <c r="D730" s="13">
        <v>17251.65</v>
      </c>
      <c r="E730" s="13">
        <v>16987.75</v>
      </c>
      <c r="F730" s="12" t="s">
        <v>742</v>
      </c>
      <c r="G730" s="15">
        <v>0.0156</v>
      </c>
      <c r="H730" s="14">
        <f t="shared" si="1"/>
        <v>0.01563659478</v>
      </c>
      <c r="I730" s="14">
        <f t="shared" si="2"/>
        <v>1.015636595</v>
      </c>
      <c r="J730" s="13"/>
      <c r="K730" s="14"/>
      <c r="L730" s="15"/>
      <c r="M730" s="19"/>
      <c r="N730" s="19"/>
    </row>
    <row r="731">
      <c r="A731" s="18">
        <v>44536.0</v>
      </c>
      <c r="B731" s="13">
        <v>16912.25</v>
      </c>
      <c r="C731" s="13">
        <v>17209.05</v>
      </c>
      <c r="D731" s="13">
        <v>17216.75</v>
      </c>
      <c r="E731" s="13">
        <v>16891.7</v>
      </c>
      <c r="F731" s="12" t="s">
        <v>743</v>
      </c>
      <c r="G731" s="15">
        <v>-0.0165</v>
      </c>
      <c r="H731" s="14">
        <f t="shared" si="1"/>
        <v>-0.01654096425</v>
      </c>
      <c r="I731" s="14">
        <f t="shared" si="2"/>
        <v>0.9834590357</v>
      </c>
      <c r="J731" s="13"/>
      <c r="K731" s="14"/>
      <c r="L731" s="15"/>
      <c r="M731" s="19"/>
      <c r="N731" s="19"/>
    </row>
    <row r="732">
      <c r="A732" s="18">
        <v>44533.0</v>
      </c>
      <c r="B732" s="13">
        <v>17196.7</v>
      </c>
      <c r="C732" s="13">
        <v>17424.9</v>
      </c>
      <c r="D732" s="13">
        <v>17489.8</v>
      </c>
      <c r="E732" s="13">
        <v>17180.8</v>
      </c>
      <c r="F732" s="12" t="s">
        <v>744</v>
      </c>
      <c r="G732" s="15">
        <v>-0.0118</v>
      </c>
      <c r="H732" s="14">
        <f t="shared" si="1"/>
        <v>-0.01177761879</v>
      </c>
      <c r="I732" s="14">
        <f t="shared" si="2"/>
        <v>0.9882223812</v>
      </c>
      <c r="J732" s="13"/>
      <c r="K732" s="14"/>
      <c r="L732" s="15"/>
      <c r="M732" s="19"/>
      <c r="N732" s="19"/>
    </row>
    <row r="733">
      <c r="A733" s="18">
        <v>44532.0</v>
      </c>
      <c r="B733" s="13">
        <v>17401.65</v>
      </c>
      <c r="C733" s="13">
        <v>17183.2</v>
      </c>
      <c r="D733" s="13">
        <v>17420.35</v>
      </c>
      <c r="E733" s="13">
        <v>17149.3</v>
      </c>
      <c r="F733" s="12" t="s">
        <v>745</v>
      </c>
      <c r="G733" s="15">
        <v>0.0137</v>
      </c>
      <c r="H733" s="14">
        <f t="shared" si="1"/>
        <v>0.01367457141</v>
      </c>
      <c r="I733" s="14">
        <f t="shared" si="2"/>
        <v>1.013674571</v>
      </c>
      <c r="J733" s="13"/>
      <c r="K733" s="14"/>
      <c r="L733" s="15"/>
      <c r="M733" s="19"/>
      <c r="N733" s="19"/>
    </row>
    <row r="734">
      <c r="A734" s="18">
        <v>44531.0</v>
      </c>
      <c r="B734" s="13">
        <v>17166.9</v>
      </c>
      <c r="C734" s="13">
        <v>17104.4</v>
      </c>
      <c r="D734" s="13">
        <v>17213.05</v>
      </c>
      <c r="E734" s="13">
        <v>17064.25</v>
      </c>
      <c r="F734" s="18" t="s">
        <v>746</v>
      </c>
      <c r="G734" s="15">
        <v>0.0108</v>
      </c>
      <c r="H734" s="14">
        <f t="shared" si="1"/>
        <v>0.01081657167</v>
      </c>
      <c r="I734" s="14">
        <f t="shared" si="2"/>
        <v>1.010816572</v>
      </c>
      <c r="J734" s="13"/>
      <c r="K734" s="14"/>
      <c r="L734" s="15"/>
      <c r="M734" s="19"/>
      <c r="N734" s="19"/>
    </row>
    <row r="735">
      <c r="A735" s="12">
        <v>44530.0</v>
      </c>
      <c r="B735" s="13">
        <v>16983.2</v>
      </c>
      <c r="C735" s="13">
        <v>17051.15</v>
      </c>
      <c r="D735" s="13">
        <v>17324.65</v>
      </c>
      <c r="E735" s="13">
        <v>16931.4</v>
      </c>
      <c r="F735" s="18" t="s">
        <v>747</v>
      </c>
      <c r="G735" s="15">
        <v>-0.0041</v>
      </c>
      <c r="H735" s="14">
        <f t="shared" si="1"/>
        <v>-0.004148599005</v>
      </c>
      <c r="I735" s="14">
        <f t="shared" si="2"/>
        <v>0.995851401</v>
      </c>
      <c r="J735" s="13"/>
      <c r="K735" s="14"/>
      <c r="L735" s="15"/>
      <c r="M735" s="19"/>
      <c r="N735" s="19"/>
    </row>
    <row r="736">
      <c r="A736" s="12">
        <v>44529.0</v>
      </c>
      <c r="B736" s="13">
        <v>17053.95</v>
      </c>
      <c r="C736" s="13">
        <v>17055.8</v>
      </c>
      <c r="D736" s="13">
        <v>17160.7</v>
      </c>
      <c r="E736" s="13">
        <v>16782.4</v>
      </c>
      <c r="F736" s="18" t="s">
        <v>748</v>
      </c>
      <c r="G736" s="15">
        <v>0.0016</v>
      </c>
      <c r="H736" s="14">
        <f t="shared" si="1"/>
        <v>0.0016151341</v>
      </c>
      <c r="I736" s="14">
        <f t="shared" si="2"/>
        <v>1.001615134</v>
      </c>
      <c r="J736" s="13"/>
      <c r="K736" s="14"/>
      <c r="L736" s="15"/>
      <c r="M736" s="19"/>
      <c r="N736" s="19"/>
    </row>
    <row r="737">
      <c r="A737" s="12">
        <v>44526.0</v>
      </c>
      <c r="B737" s="13">
        <v>17026.45</v>
      </c>
      <c r="C737" s="13">
        <v>17338.75</v>
      </c>
      <c r="D737" s="13">
        <v>17355.4</v>
      </c>
      <c r="E737" s="13">
        <v>16985.7</v>
      </c>
      <c r="F737" s="18" t="s">
        <v>749</v>
      </c>
      <c r="G737" s="15">
        <v>-0.0291</v>
      </c>
      <c r="H737" s="14">
        <f t="shared" si="1"/>
        <v>-0.02907120964</v>
      </c>
      <c r="I737" s="14">
        <f t="shared" si="2"/>
        <v>0.9709287904</v>
      </c>
      <c r="J737" s="13"/>
      <c r="K737" s="14"/>
      <c r="L737" s="15"/>
      <c r="M737" s="19"/>
      <c r="N737" s="19"/>
    </row>
    <row r="738">
      <c r="A738" s="12">
        <v>44525.0</v>
      </c>
      <c r="B738" s="13">
        <v>17536.25</v>
      </c>
      <c r="C738" s="13">
        <v>17417.3</v>
      </c>
      <c r="D738" s="13">
        <v>17564.35</v>
      </c>
      <c r="E738" s="13">
        <v>17351.7</v>
      </c>
      <c r="F738" s="18" t="s">
        <v>750</v>
      </c>
      <c r="G738" s="15">
        <v>0.007</v>
      </c>
      <c r="H738" s="14">
        <f t="shared" si="1"/>
        <v>0.006959497676</v>
      </c>
      <c r="I738" s="14">
        <f t="shared" si="2"/>
        <v>1.006959498</v>
      </c>
      <c r="J738" s="13"/>
      <c r="K738" s="14"/>
      <c r="L738" s="15"/>
      <c r="M738" s="19"/>
      <c r="N738" s="19"/>
    </row>
    <row r="739">
      <c r="A739" s="12">
        <v>44524.0</v>
      </c>
      <c r="B739" s="13">
        <v>17415.05</v>
      </c>
      <c r="C739" s="13">
        <v>17550.05</v>
      </c>
      <c r="D739" s="13">
        <v>17600.6</v>
      </c>
      <c r="E739" s="13">
        <v>17354.0</v>
      </c>
      <c r="F739" s="18" t="s">
        <v>346</v>
      </c>
      <c r="G739" s="15">
        <v>-0.005</v>
      </c>
      <c r="H739" s="14">
        <f t="shared" si="1"/>
        <v>-0.005044748577</v>
      </c>
      <c r="I739" s="14">
        <f t="shared" si="2"/>
        <v>0.9949552514</v>
      </c>
      <c r="J739" s="13"/>
      <c r="K739" s="14"/>
      <c r="L739" s="15"/>
      <c r="M739" s="19"/>
      <c r="N739" s="19"/>
    </row>
    <row r="740">
      <c r="A740" s="12">
        <v>44523.0</v>
      </c>
      <c r="B740" s="13">
        <v>17503.35</v>
      </c>
      <c r="C740" s="13">
        <v>17281.75</v>
      </c>
      <c r="D740" s="13">
        <v>17553.7</v>
      </c>
      <c r="E740" s="13">
        <v>17216.1</v>
      </c>
      <c r="F740" s="18" t="s">
        <v>659</v>
      </c>
      <c r="G740" s="15">
        <v>0.005</v>
      </c>
      <c r="H740" s="14">
        <f t="shared" si="1"/>
        <v>0.004983765441</v>
      </c>
      <c r="I740" s="14">
        <f t="shared" si="2"/>
        <v>1.004983765</v>
      </c>
      <c r="J740" s="13"/>
      <c r="K740" s="14"/>
      <c r="L740" s="15"/>
      <c r="M740" s="19"/>
      <c r="N740" s="19"/>
    </row>
    <row r="741">
      <c r="A741" s="12">
        <v>44522.0</v>
      </c>
      <c r="B741" s="13">
        <v>17416.55</v>
      </c>
      <c r="C741" s="13">
        <v>17796.25</v>
      </c>
      <c r="D741" s="13">
        <v>17805.25</v>
      </c>
      <c r="E741" s="13">
        <v>17280.45</v>
      </c>
      <c r="F741" s="12" t="s">
        <v>751</v>
      </c>
      <c r="G741" s="15">
        <v>-0.0196</v>
      </c>
      <c r="H741" s="14">
        <f t="shared" si="1"/>
        <v>-0.01960337296</v>
      </c>
      <c r="I741" s="14">
        <f t="shared" si="2"/>
        <v>0.980396627</v>
      </c>
      <c r="J741" s="13"/>
      <c r="K741" s="14"/>
      <c r="L741" s="15"/>
      <c r="M741" s="19"/>
      <c r="N741" s="19"/>
    </row>
    <row r="742">
      <c r="A742" s="12">
        <v>44518.0</v>
      </c>
      <c r="B742" s="13">
        <v>17764.8</v>
      </c>
      <c r="C742" s="13">
        <v>17890.55</v>
      </c>
      <c r="D742" s="13">
        <v>17945.6</v>
      </c>
      <c r="E742" s="13">
        <v>17688.5</v>
      </c>
      <c r="F742" s="12" t="s">
        <v>752</v>
      </c>
      <c r="G742" s="15">
        <v>-0.0075</v>
      </c>
      <c r="H742" s="14">
        <f t="shared" si="1"/>
        <v>-0.007478217631</v>
      </c>
      <c r="I742" s="14">
        <f t="shared" si="2"/>
        <v>0.9925217824</v>
      </c>
      <c r="J742" s="13"/>
      <c r="K742" s="14"/>
      <c r="L742" s="15"/>
      <c r="M742" s="19"/>
      <c r="N742" s="19"/>
    </row>
    <row r="743">
      <c r="A743" s="12">
        <v>44517.0</v>
      </c>
      <c r="B743" s="13">
        <v>17898.65</v>
      </c>
      <c r="C743" s="13">
        <v>17939.35</v>
      </c>
      <c r="D743" s="13">
        <v>18022.65</v>
      </c>
      <c r="E743" s="13">
        <v>17879.25</v>
      </c>
      <c r="F743" s="12" t="s">
        <v>753</v>
      </c>
      <c r="G743" s="15">
        <v>-0.0056</v>
      </c>
      <c r="H743" s="14">
        <f t="shared" si="1"/>
        <v>-0.005586359394</v>
      </c>
      <c r="I743" s="14">
        <f t="shared" si="2"/>
        <v>0.9944136406</v>
      </c>
      <c r="J743" s="13"/>
      <c r="K743" s="14"/>
      <c r="L743" s="15"/>
      <c r="M743" s="19"/>
      <c r="N743" s="19"/>
    </row>
    <row r="744">
      <c r="A744" s="12">
        <v>44516.0</v>
      </c>
      <c r="B744" s="13">
        <v>17999.2</v>
      </c>
      <c r="C744" s="13">
        <v>18127.05</v>
      </c>
      <c r="D744" s="13">
        <v>18132.65</v>
      </c>
      <c r="E744" s="13">
        <v>17958.8</v>
      </c>
      <c r="F744" s="12" t="s">
        <v>754</v>
      </c>
      <c r="G744" s="15">
        <v>-0.0061</v>
      </c>
      <c r="H744" s="14">
        <f t="shared" si="1"/>
        <v>-0.006087981689</v>
      </c>
      <c r="I744" s="14">
        <f t="shared" si="2"/>
        <v>0.9939120183</v>
      </c>
      <c r="J744" s="13"/>
      <c r="K744" s="14"/>
      <c r="L744" s="15"/>
      <c r="M744" s="19"/>
      <c r="N744" s="19"/>
    </row>
    <row r="745">
      <c r="A745" s="12">
        <v>44515.0</v>
      </c>
      <c r="B745" s="13">
        <v>18109.45</v>
      </c>
      <c r="C745" s="13">
        <v>18140.95</v>
      </c>
      <c r="D745" s="13">
        <v>18210.15</v>
      </c>
      <c r="E745" s="13">
        <v>18071.3</v>
      </c>
      <c r="F745" s="12" t="s">
        <v>755</v>
      </c>
      <c r="G745" s="15">
        <v>4.0E-4</v>
      </c>
      <c r="H745" s="14">
        <f t="shared" si="1"/>
        <v>0.0003701095137</v>
      </c>
      <c r="I745" s="14">
        <f t="shared" si="2"/>
        <v>1.00037011</v>
      </c>
      <c r="J745" s="13"/>
      <c r="K745" s="14"/>
      <c r="L745" s="15"/>
      <c r="M745" s="19"/>
      <c r="N745" s="19"/>
    </row>
    <row r="746">
      <c r="A746" s="12">
        <v>44512.0</v>
      </c>
      <c r="B746" s="13">
        <v>18102.75</v>
      </c>
      <c r="C746" s="13">
        <v>17977.6</v>
      </c>
      <c r="D746" s="13">
        <v>18123.0</v>
      </c>
      <c r="E746" s="13">
        <v>17905.9</v>
      </c>
      <c r="F746" s="12" t="s">
        <v>756</v>
      </c>
      <c r="G746" s="15">
        <v>0.0128</v>
      </c>
      <c r="H746" s="14">
        <f t="shared" si="1"/>
        <v>0.01282058455</v>
      </c>
      <c r="I746" s="14">
        <f t="shared" si="2"/>
        <v>1.012820585</v>
      </c>
      <c r="J746" s="13"/>
      <c r="K746" s="14"/>
      <c r="L746" s="15"/>
      <c r="M746" s="19"/>
      <c r="N746" s="19"/>
    </row>
    <row r="747">
      <c r="A747" s="12">
        <v>44511.0</v>
      </c>
      <c r="B747" s="13">
        <v>17873.6</v>
      </c>
      <c r="C747" s="13">
        <v>17967.45</v>
      </c>
      <c r="D747" s="13">
        <v>17971.35</v>
      </c>
      <c r="E747" s="13">
        <v>17798.2</v>
      </c>
      <c r="F747" s="12" t="s">
        <v>757</v>
      </c>
      <c r="G747" s="15">
        <v>-0.008</v>
      </c>
      <c r="H747" s="14">
        <f t="shared" si="1"/>
        <v>-0.007970161845</v>
      </c>
      <c r="I747" s="14">
        <f t="shared" si="2"/>
        <v>0.9920298382</v>
      </c>
      <c r="J747" s="13"/>
      <c r="K747" s="14"/>
      <c r="L747" s="15"/>
      <c r="M747" s="19"/>
      <c r="N747" s="19"/>
    </row>
    <row r="748">
      <c r="A748" s="12">
        <v>44510.0</v>
      </c>
      <c r="B748" s="13">
        <v>18017.2</v>
      </c>
      <c r="C748" s="13">
        <v>17973.45</v>
      </c>
      <c r="D748" s="13">
        <v>18061.25</v>
      </c>
      <c r="E748" s="13">
        <v>17915.0</v>
      </c>
      <c r="F748" s="12" t="s">
        <v>758</v>
      </c>
      <c r="G748" s="15">
        <v>-0.0015</v>
      </c>
      <c r="H748" s="14">
        <f t="shared" si="1"/>
        <v>-0.001499092509</v>
      </c>
      <c r="I748" s="14">
        <f t="shared" si="2"/>
        <v>0.9985009075</v>
      </c>
      <c r="J748" s="13"/>
      <c r="K748" s="14"/>
      <c r="L748" s="15"/>
      <c r="M748" s="19"/>
      <c r="N748" s="19"/>
    </row>
    <row r="749">
      <c r="A749" s="18">
        <v>44509.0</v>
      </c>
      <c r="B749" s="13">
        <v>18044.25</v>
      </c>
      <c r="C749" s="13">
        <v>18084.35</v>
      </c>
      <c r="D749" s="13">
        <v>18112.6</v>
      </c>
      <c r="E749" s="13">
        <v>17983.05</v>
      </c>
      <c r="F749" s="12" t="s">
        <v>759</v>
      </c>
      <c r="G749" s="15">
        <v>-0.0013</v>
      </c>
      <c r="H749" s="14">
        <f t="shared" si="1"/>
        <v>-0.001344878255</v>
      </c>
      <c r="I749" s="14">
        <f t="shared" si="2"/>
        <v>0.9986551217</v>
      </c>
      <c r="J749" s="13"/>
      <c r="K749" s="14"/>
      <c r="L749" s="15"/>
      <c r="M749" s="19"/>
      <c r="N749" s="19"/>
    </row>
    <row r="750">
      <c r="A750" s="18">
        <v>44508.0</v>
      </c>
      <c r="B750" s="13">
        <v>18068.55</v>
      </c>
      <c r="C750" s="13">
        <v>18040.2</v>
      </c>
      <c r="D750" s="13">
        <v>18087.8</v>
      </c>
      <c r="E750" s="13">
        <v>17836.1</v>
      </c>
      <c r="F750" s="12" t="s">
        <v>760</v>
      </c>
      <c r="G750" s="15">
        <v>0.0085</v>
      </c>
      <c r="H750" s="14">
        <f t="shared" si="1"/>
        <v>0.008469704412</v>
      </c>
      <c r="I750" s="14">
        <f t="shared" si="2"/>
        <v>1.008469704</v>
      </c>
      <c r="J750" s="13"/>
      <c r="K750" s="14"/>
      <c r="L750" s="15"/>
      <c r="M750" s="19"/>
      <c r="N750" s="19"/>
    </row>
    <row r="751">
      <c r="A751" s="18">
        <v>44504.0</v>
      </c>
      <c r="B751" s="13">
        <v>17916.8</v>
      </c>
      <c r="C751" s="13">
        <v>17935.05</v>
      </c>
      <c r="D751" s="13">
        <v>17947.55</v>
      </c>
      <c r="E751" s="13">
        <v>17900.6</v>
      </c>
      <c r="F751" s="12" t="s">
        <v>761</v>
      </c>
      <c r="G751" s="15">
        <v>0.0049</v>
      </c>
      <c r="H751" s="14">
        <f t="shared" si="1"/>
        <v>0.004913288314</v>
      </c>
      <c r="I751" s="14">
        <f t="shared" si="2"/>
        <v>1.004913288</v>
      </c>
      <c r="J751" s="13"/>
      <c r="K751" s="14"/>
      <c r="L751" s="15"/>
      <c r="M751" s="19"/>
      <c r="N751" s="19"/>
    </row>
    <row r="752">
      <c r="A752" s="18">
        <v>44503.0</v>
      </c>
      <c r="B752" s="13">
        <v>17829.2</v>
      </c>
      <c r="C752" s="13">
        <v>17947.95</v>
      </c>
      <c r="D752" s="13">
        <v>17988.75</v>
      </c>
      <c r="E752" s="13">
        <v>17757.95</v>
      </c>
      <c r="F752" s="12" t="s">
        <v>762</v>
      </c>
      <c r="G752" s="15">
        <v>-0.0033</v>
      </c>
      <c r="H752" s="14">
        <f t="shared" si="1"/>
        <v>-0.003340050702</v>
      </c>
      <c r="I752" s="14">
        <f t="shared" si="2"/>
        <v>0.9966599493</v>
      </c>
      <c r="J752" s="13"/>
      <c r="K752" s="14"/>
      <c r="L752" s="15"/>
      <c r="M752" s="19"/>
      <c r="N752" s="19"/>
    </row>
    <row r="753">
      <c r="A753" s="18">
        <v>44502.0</v>
      </c>
      <c r="B753" s="13">
        <v>17888.95</v>
      </c>
      <c r="C753" s="13">
        <v>17970.9</v>
      </c>
      <c r="D753" s="13">
        <v>18012.25</v>
      </c>
      <c r="E753" s="13">
        <v>17847.6</v>
      </c>
      <c r="F753" s="12" t="s">
        <v>763</v>
      </c>
      <c r="G753" s="15">
        <v>-0.0023</v>
      </c>
      <c r="H753" s="14">
        <f t="shared" si="1"/>
        <v>-0.002269982961</v>
      </c>
      <c r="I753" s="14">
        <f t="shared" si="2"/>
        <v>0.997730017</v>
      </c>
      <c r="J753" s="13"/>
      <c r="K753" s="14"/>
      <c r="L753" s="15"/>
      <c r="M753" s="19"/>
      <c r="N753" s="19"/>
    </row>
    <row r="754">
      <c r="A754" s="18">
        <v>44501.0</v>
      </c>
      <c r="B754" s="13">
        <v>17929.65</v>
      </c>
      <c r="C754" s="13">
        <v>17783.15</v>
      </c>
      <c r="D754" s="13">
        <v>17954.1</v>
      </c>
      <c r="E754" s="13">
        <v>17697.1</v>
      </c>
      <c r="F754" s="12" t="s">
        <v>764</v>
      </c>
      <c r="G754" s="15">
        <v>0.0146</v>
      </c>
      <c r="H754" s="14">
        <f t="shared" si="1"/>
        <v>0.01459965538</v>
      </c>
      <c r="I754" s="14">
        <f t="shared" si="2"/>
        <v>1.014599655</v>
      </c>
      <c r="J754" s="13"/>
      <c r="K754" s="14"/>
      <c r="L754" s="15"/>
      <c r="M754" s="19"/>
      <c r="N754" s="19"/>
    </row>
    <row r="755">
      <c r="A755" s="12">
        <v>44498.0</v>
      </c>
      <c r="B755" s="13">
        <v>17671.65</v>
      </c>
      <c r="C755" s="13">
        <v>17833.05</v>
      </c>
      <c r="D755" s="13">
        <v>17915.85</v>
      </c>
      <c r="E755" s="13">
        <v>17613.1</v>
      </c>
      <c r="F755" s="18" t="s">
        <v>765</v>
      </c>
      <c r="G755" s="15">
        <v>-0.0104</v>
      </c>
      <c r="H755" s="14">
        <f t="shared" si="1"/>
        <v>-0.01039353764</v>
      </c>
      <c r="I755" s="14">
        <f t="shared" si="2"/>
        <v>0.9896064624</v>
      </c>
      <c r="J755" s="13"/>
      <c r="K755" s="14"/>
      <c r="L755" s="15"/>
      <c r="M755" s="19"/>
      <c r="N755" s="19"/>
    </row>
    <row r="756">
      <c r="A756" s="12">
        <v>44497.0</v>
      </c>
      <c r="B756" s="13">
        <v>17857.25</v>
      </c>
      <c r="C756" s="13">
        <v>18187.65</v>
      </c>
      <c r="D756" s="13">
        <v>18190.7</v>
      </c>
      <c r="E756" s="13">
        <v>17799.45</v>
      </c>
      <c r="F756" s="18" t="s">
        <v>766</v>
      </c>
      <c r="G756" s="15">
        <v>-0.0194</v>
      </c>
      <c r="H756" s="14">
        <f t="shared" si="1"/>
        <v>-0.01942238049</v>
      </c>
      <c r="I756" s="14">
        <f t="shared" si="2"/>
        <v>0.9805776195</v>
      </c>
      <c r="J756" s="13"/>
      <c r="K756" s="14"/>
      <c r="L756" s="15"/>
      <c r="M756" s="19"/>
      <c r="N756" s="19"/>
    </row>
    <row r="757">
      <c r="A757" s="12">
        <v>44496.0</v>
      </c>
      <c r="B757" s="13">
        <v>18210.95</v>
      </c>
      <c r="C757" s="13">
        <v>18295.85</v>
      </c>
      <c r="D757" s="13">
        <v>18342.05</v>
      </c>
      <c r="E757" s="13">
        <v>18167.9</v>
      </c>
      <c r="F757" s="18" t="s">
        <v>767</v>
      </c>
      <c r="G757" s="15">
        <v>-0.0031</v>
      </c>
      <c r="H757" s="14">
        <f t="shared" si="1"/>
        <v>-0.003144774583</v>
      </c>
      <c r="I757" s="14">
        <f t="shared" si="2"/>
        <v>0.9968552254</v>
      </c>
      <c r="J757" s="13"/>
      <c r="K757" s="14"/>
      <c r="L757" s="15"/>
      <c r="M757" s="19"/>
      <c r="N757" s="19"/>
    </row>
    <row r="758">
      <c r="A758" s="12">
        <v>44495.0</v>
      </c>
      <c r="B758" s="13">
        <v>18268.4</v>
      </c>
      <c r="C758" s="13">
        <v>18154.5</v>
      </c>
      <c r="D758" s="13">
        <v>18310.45</v>
      </c>
      <c r="E758" s="13">
        <v>18099.3</v>
      </c>
      <c r="F758" s="18" t="s">
        <v>768</v>
      </c>
      <c r="G758" s="15">
        <v>0.0079</v>
      </c>
      <c r="H758" s="14">
        <f t="shared" si="1"/>
        <v>0.00788948106</v>
      </c>
      <c r="I758" s="14">
        <f t="shared" si="2"/>
        <v>1.007889481</v>
      </c>
      <c r="J758" s="13"/>
      <c r="K758" s="14"/>
      <c r="L758" s="15"/>
      <c r="M758" s="19"/>
      <c r="N758" s="19"/>
    </row>
    <row r="759">
      <c r="A759" s="12">
        <v>44494.0</v>
      </c>
      <c r="B759" s="13">
        <v>18125.4</v>
      </c>
      <c r="C759" s="13">
        <v>18229.5</v>
      </c>
      <c r="D759" s="13">
        <v>18241.4</v>
      </c>
      <c r="E759" s="13">
        <v>17968.5</v>
      </c>
      <c r="F759" s="18" t="s">
        <v>769</v>
      </c>
      <c r="G759" s="15">
        <v>6.0E-4</v>
      </c>
      <c r="H759" s="14">
        <f t="shared" si="1"/>
        <v>0.0005796333405</v>
      </c>
      <c r="I759" s="14">
        <f t="shared" si="2"/>
        <v>1.000579633</v>
      </c>
      <c r="J759" s="13"/>
      <c r="K759" s="14"/>
      <c r="L759" s="15"/>
      <c r="M759" s="19"/>
      <c r="N759" s="19"/>
    </row>
    <row r="760">
      <c r="A760" s="12">
        <v>44491.0</v>
      </c>
      <c r="B760" s="13">
        <v>18114.9</v>
      </c>
      <c r="C760" s="13">
        <v>18230.7</v>
      </c>
      <c r="D760" s="13">
        <v>18314.25</v>
      </c>
      <c r="E760" s="13">
        <v>18034.35</v>
      </c>
      <c r="F760" s="18" t="s">
        <v>770</v>
      </c>
      <c r="G760" s="15">
        <v>-0.0035</v>
      </c>
      <c r="H760" s="14">
        <f t="shared" si="1"/>
        <v>-0.003476710987</v>
      </c>
      <c r="I760" s="14">
        <f t="shared" si="2"/>
        <v>0.996523289</v>
      </c>
      <c r="J760" s="13"/>
      <c r="K760" s="14"/>
      <c r="L760" s="15"/>
      <c r="M760" s="19"/>
      <c r="N760" s="19"/>
    </row>
    <row r="761">
      <c r="A761" s="12">
        <v>44490.0</v>
      </c>
      <c r="B761" s="13">
        <v>18178.1</v>
      </c>
      <c r="C761" s="13">
        <v>18382.7</v>
      </c>
      <c r="D761" s="13">
        <v>18384.2</v>
      </c>
      <c r="E761" s="13">
        <v>18048.0</v>
      </c>
      <c r="F761" s="12" t="s">
        <v>771</v>
      </c>
      <c r="G761" s="15">
        <v>-0.0048</v>
      </c>
      <c r="H761" s="14">
        <f t="shared" si="1"/>
        <v>-0.004844908193</v>
      </c>
      <c r="I761" s="14">
        <f t="shared" si="2"/>
        <v>0.9951550918</v>
      </c>
      <c r="J761" s="13"/>
      <c r="K761" s="14"/>
      <c r="L761" s="15"/>
      <c r="M761" s="19"/>
      <c r="N761" s="19"/>
    </row>
    <row r="762">
      <c r="A762" s="12">
        <v>44489.0</v>
      </c>
      <c r="B762" s="13">
        <v>18266.6</v>
      </c>
      <c r="C762" s="13">
        <v>18439.9</v>
      </c>
      <c r="D762" s="13">
        <v>18458.3</v>
      </c>
      <c r="E762" s="13">
        <v>18209.35</v>
      </c>
      <c r="F762" s="12" t="s">
        <v>772</v>
      </c>
      <c r="G762" s="15">
        <v>-0.0083</v>
      </c>
      <c r="H762" s="14">
        <f t="shared" si="1"/>
        <v>-0.008260604004</v>
      </c>
      <c r="I762" s="14">
        <f t="shared" si="2"/>
        <v>0.991739396</v>
      </c>
      <c r="J762" s="13"/>
      <c r="K762" s="14"/>
      <c r="L762" s="15"/>
      <c r="M762" s="19"/>
      <c r="N762" s="19"/>
    </row>
    <row r="763">
      <c r="A763" s="12">
        <v>44488.0</v>
      </c>
      <c r="B763" s="13">
        <v>18418.75</v>
      </c>
      <c r="C763" s="13">
        <v>18602.35</v>
      </c>
      <c r="D763" s="13">
        <v>18604.45</v>
      </c>
      <c r="E763" s="13">
        <v>18377.7</v>
      </c>
      <c r="F763" s="12" t="s">
        <v>773</v>
      </c>
      <c r="G763" s="15">
        <v>-0.0032</v>
      </c>
      <c r="H763" s="14">
        <f t="shared" si="1"/>
        <v>-0.003155265586</v>
      </c>
      <c r="I763" s="14">
        <f t="shared" si="2"/>
        <v>0.9968447344</v>
      </c>
      <c r="J763" s="13"/>
      <c r="K763" s="14"/>
      <c r="L763" s="15"/>
      <c r="M763" s="19"/>
      <c r="N763" s="19"/>
    </row>
    <row r="764">
      <c r="A764" s="12">
        <v>44487.0</v>
      </c>
      <c r="B764" s="13">
        <v>18477.05</v>
      </c>
      <c r="C764" s="13">
        <v>18500.1</v>
      </c>
      <c r="D764" s="13">
        <v>18543.15</v>
      </c>
      <c r="E764" s="13">
        <v>18445.3</v>
      </c>
      <c r="F764" s="12" t="s">
        <v>774</v>
      </c>
      <c r="G764" s="15">
        <v>0.0076</v>
      </c>
      <c r="H764" s="14">
        <f t="shared" si="1"/>
        <v>0.007552396454</v>
      </c>
      <c r="I764" s="14">
        <f t="shared" si="2"/>
        <v>1.007552396</v>
      </c>
      <c r="J764" s="13"/>
      <c r="K764" s="14"/>
      <c r="L764" s="15"/>
      <c r="M764" s="19"/>
      <c r="N764" s="19"/>
    </row>
    <row r="765">
      <c r="A765" s="12">
        <v>44483.0</v>
      </c>
      <c r="B765" s="13">
        <v>18338.55</v>
      </c>
      <c r="C765" s="13">
        <v>18272.85</v>
      </c>
      <c r="D765" s="13">
        <v>18350.75</v>
      </c>
      <c r="E765" s="13">
        <v>18248.7</v>
      </c>
      <c r="F765" s="12" t="s">
        <v>775</v>
      </c>
      <c r="G765" s="15">
        <v>0.0097</v>
      </c>
      <c r="H765" s="14">
        <f t="shared" si="1"/>
        <v>0.009734744724</v>
      </c>
      <c r="I765" s="14">
        <f t="shared" si="2"/>
        <v>1.009734745</v>
      </c>
      <c r="J765" s="13"/>
      <c r="K765" s="14"/>
      <c r="L765" s="15"/>
      <c r="M765" s="19"/>
      <c r="N765" s="19"/>
    </row>
    <row r="766">
      <c r="A766" s="12">
        <v>44482.0</v>
      </c>
      <c r="B766" s="13">
        <v>18161.75</v>
      </c>
      <c r="C766" s="13">
        <v>18097.85</v>
      </c>
      <c r="D766" s="13">
        <v>18197.8</v>
      </c>
      <c r="E766" s="13">
        <v>18050.75</v>
      </c>
      <c r="F766" s="12" t="s">
        <v>776</v>
      </c>
      <c r="G766" s="15">
        <v>0.0094</v>
      </c>
      <c r="H766" s="14">
        <f t="shared" si="1"/>
        <v>0.009437554017</v>
      </c>
      <c r="I766" s="14">
        <f t="shared" si="2"/>
        <v>1.009437554</v>
      </c>
      <c r="J766" s="13"/>
      <c r="K766" s="14"/>
      <c r="L766" s="15"/>
      <c r="M766" s="19"/>
      <c r="N766" s="19"/>
    </row>
    <row r="767">
      <c r="A767" s="12">
        <v>44481.0</v>
      </c>
      <c r="B767" s="13">
        <v>17991.95</v>
      </c>
      <c r="C767" s="13">
        <v>17915.8</v>
      </c>
      <c r="D767" s="13">
        <v>18008.65</v>
      </c>
      <c r="E767" s="13">
        <v>17864.95</v>
      </c>
      <c r="F767" s="12" t="s">
        <v>777</v>
      </c>
      <c r="G767" s="15">
        <v>0.0026</v>
      </c>
      <c r="H767" s="14">
        <f t="shared" si="1"/>
        <v>0.002563252433</v>
      </c>
      <c r="I767" s="14">
        <f t="shared" si="2"/>
        <v>1.002563252</v>
      </c>
      <c r="J767" s="13"/>
      <c r="K767" s="14"/>
      <c r="L767" s="15"/>
      <c r="M767" s="19"/>
      <c r="N767" s="19"/>
    </row>
    <row r="768">
      <c r="A768" s="12">
        <v>44480.0</v>
      </c>
      <c r="B768" s="13">
        <v>17945.95</v>
      </c>
      <c r="C768" s="13">
        <v>17867.55</v>
      </c>
      <c r="D768" s="13">
        <v>18041.95</v>
      </c>
      <c r="E768" s="13">
        <v>17839.1</v>
      </c>
      <c r="F768" s="12" t="s">
        <v>778</v>
      </c>
      <c r="G768" s="15">
        <v>0.0028</v>
      </c>
      <c r="H768" s="14">
        <f t="shared" si="1"/>
        <v>0.002835956011</v>
      </c>
      <c r="I768" s="14">
        <f t="shared" si="2"/>
        <v>1.002835956</v>
      </c>
      <c r="J768" s="13"/>
      <c r="K768" s="14"/>
      <c r="L768" s="15"/>
      <c r="M768" s="19"/>
      <c r="N768" s="19"/>
    </row>
    <row r="769">
      <c r="A769" s="18">
        <v>44477.0</v>
      </c>
      <c r="B769" s="13">
        <v>17895.2</v>
      </c>
      <c r="C769" s="13">
        <v>17886.85</v>
      </c>
      <c r="D769" s="13">
        <v>17941.85</v>
      </c>
      <c r="E769" s="13">
        <v>17840.35</v>
      </c>
      <c r="F769" s="12" t="s">
        <v>779</v>
      </c>
      <c r="G769" s="15">
        <v>0.0059</v>
      </c>
      <c r="H769" s="14">
        <f t="shared" si="1"/>
        <v>0.005893644588</v>
      </c>
      <c r="I769" s="14">
        <f t="shared" si="2"/>
        <v>1.005893645</v>
      </c>
      <c r="J769" s="13"/>
      <c r="K769" s="14"/>
      <c r="L769" s="15"/>
      <c r="M769" s="19"/>
      <c r="N769" s="19"/>
    </row>
    <row r="770">
      <c r="A770" s="18">
        <v>44476.0</v>
      </c>
      <c r="B770" s="13">
        <v>17790.35</v>
      </c>
      <c r="C770" s="13">
        <v>17810.55</v>
      </c>
      <c r="D770" s="13">
        <v>17857.55</v>
      </c>
      <c r="E770" s="13">
        <v>17763.8</v>
      </c>
      <c r="F770" s="12" t="s">
        <v>780</v>
      </c>
      <c r="G770" s="15">
        <v>0.0082</v>
      </c>
      <c r="H770" s="14">
        <f t="shared" si="1"/>
        <v>0.008180324153</v>
      </c>
      <c r="I770" s="14">
        <f t="shared" si="2"/>
        <v>1.008180324</v>
      </c>
      <c r="J770" s="13"/>
      <c r="K770" s="14"/>
      <c r="L770" s="15"/>
      <c r="M770" s="19"/>
      <c r="N770" s="19"/>
    </row>
    <row r="771">
      <c r="A771" s="18">
        <v>44475.0</v>
      </c>
      <c r="B771" s="13">
        <v>17646.0</v>
      </c>
      <c r="C771" s="13">
        <v>17861.5</v>
      </c>
      <c r="D771" s="13">
        <v>17884.6</v>
      </c>
      <c r="E771" s="13">
        <v>17613.15</v>
      </c>
      <c r="F771" s="12" t="s">
        <v>781</v>
      </c>
      <c r="G771" s="15">
        <v>-0.0099</v>
      </c>
      <c r="H771" s="14">
        <f t="shared" si="1"/>
        <v>-0.009892101468</v>
      </c>
      <c r="I771" s="14">
        <f t="shared" si="2"/>
        <v>0.9901078985</v>
      </c>
      <c r="J771" s="13"/>
      <c r="K771" s="14"/>
      <c r="L771" s="15"/>
      <c r="M771" s="19"/>
      <c r="N771" s="19"/>
    </row>
    <row r="772">
      <c r="A772" s="18">
        <v>44474.0</v>
      </c>
      <c r="B772" s="13">
        <v>17822.3</v>
      </c>
      <c r="C772" s="13">
        <v>17661.35</v>
      </c>
      <c r="D772" s="13">
        <v>17833.45</v>
      </c>
      <c r="E772" s="13">
        <v>17640.9</v>
      </c>
      <c r="F772" s="12" t="s">
        <v>782</v>
      </c>
      <c r="G772" s="15">
        <v>0.0074</v>
      </c>
      <c r="H772" s="14">
        <f t="shared" si="1"/>
        <v>0.00740761676</v>
      </c>
      <c r="I772" s="14">
        <f t="shared" si="2"/>
        <v>1.007407617</v>
      </c>
      <c r="J772" s="13"/>
      <c r="K772" s="14"/>
      <c r="L772" s="15"/>
      <c r="M772" s="19"/>
      <c r="N772" s="19"/>
    </row>
    <row r="773">
      <c r="A773" s="18">
        <v>44473.0</v>
      </c>
      <c r="B773" s="13">
        <v>17691.25</v>
      </c>
      <c r="C773" s="13">
        <v>17615.55</v>
      </c>
      <c r="D773" s="13">
        <v>17750.9</v>
      </c>
      <c r="E773" s="13">
        <v>17581.35</v>
      </c>
      <c r="F773" s="12" t="s">
        <v>783</v>
      </c>
      <c r="G773" s="15">
        <v>0.0091</v>
      </c>
      <c r="H773" s="14">
        <f t="shared" si="1"/>
        <v>0.009080512547</v>
      </c>
      <c r="I773" s="14">
        <f t="shared" si="2"/>
        <v>1.009080513</v>
      </c>
      <c r="J773" s="13"/>
      <c r="K773" s="14"/>
      <c r="L773" s="15"/>
      <c r="M773" s="19"/>
      <c r="N773" s="19"/>
    </row>
    <row r="774">
      <c r="A774" s="18">
        <v>44470.0</v>
      </c>
      <c r="B774" s="13">
        <v>17532.05</v>
      </c>
      <c r="C774" s="13">
        <v>17531.9</v>
      </c>
      <c r="D774" s="13">
        <v>17557.15</v>
      </c>
      <c r="E774" s="13">
        <v>17452.9</v>
      </c>
      <c r="F774" s="12" t="s">
        <v>784</v>
      </c>
      <c r="G774" s="15">
        <v>-0.0049</v>
      </c>
      <c r="H774" s="14">
        <f t="shared" si="1"/>
        <v>-0.00488700573</v>
      </c>
      <c r="I774" s="14">
        <f t="shared" si="2"/>
        <v>0.9951129943</v>
      </c>
      <c r="J774" s="13"/>
      <c r="K774" s="14"/>
      <c r="L774" s="15"/>
      <c r="M774" s="19"/>
      <c r="N774" s="19"/>
    </row>
    <row r="775">
      <c r="A775" s="18">
        <v>44469.0</v>
      </c>
      <c r="B775" s="13">
        <v>17618.15</v>
      </c>
      <c r="C775" s="13">
        <v>17718.9</v>
      </c>
      <c r="D775" s="13">
        <v>17742.15</v>
      </c>
      <c r="E775" s="13">
        <v>17585.35</v>
      </c>
      <c r="F775" s="18" t="s">
        <v>785</v>
      </c>
      <c r="G775" s="15">
        <v>-0.0053</v>
      </c>
      <c r="H775" s="14">
        <f t="shared" si="1"/>
        <v>-0.005259354198</v>
      </c>
      <c r="I775" s="14">
        <f t="shared" si="2"/>
        <v>0.9947406458</v>
      </c>
      <c r="J775" s="13"/>
      <c r="K775" s="14"/>
      <c r="L775" s="15"/>
      <c r="M775" s="19"/>
      <c r="N775" s="19"/>
    </row>
    <row r="776">
      <c r="A776" s="18">
        <v>44468.0</v>
      </c>
      <c r="B776" s="13">
        <v>17711.3</v>
      </c>
      <c r="C776" s="13">
        <v>17657.95</v>
      </c>
      <c r="D776" s="13">
        <v>17781.75</v>
      </c>
      <c r="E776" s="13">
        <v>17608.15</v>
      </c>
      <c r="F776" s="18" t="s">
        <v>786</v>
      </c>
      <c r="G776" s="15">
        <v>-0.0021</v>
      </c>
      <c r="H776" s="14">
        <f t="shared" si="1"/>
        <v>-0.002101574209</v>
      </c>
      <c r="I776" s="14">
        <f t="shared" si="2"/>
        <v>0.9978984258</v>
      </c>
      <c r="J776" s="13"/>
      <c r="K776" s="14"/>
      <c r="L776" s="15"/>
      <c r="M776" s="19"/>
      <c r="N776" s="19"/>
    </row>
    <row r="777">
      <c r="A777" s="18">
        <v>44467.0</v>
      </c>
      <c r="B777" s="13">
        <v>17748.6</v>
      </c>
      <c r="C777" s="13">
        <v>17906.45</v>
      </c>
      <c r="D777" s="13">
        <v>17912.85</v>
      </c>
      <c r="E777" s="13">
        <v>17576.1</v>
      </c>
      <c r="F777" s="18" t="s">
        <v>787</v>
      </c>
      <c r="G777" s="15">
        <v>-0.006</v>
      </c>
      <c r="H777" s="14">
        <f t="shared" si="1"/>
        <v>-0.00596468236</v>
      </c>
      <c r="I777" s="14">
        <f t="shared" si="2"/>
        <v>0.9940353176</v>
      </c>
      <c r="J777" s="13"/>
      <c r="K777" s="14"/>
      <c r="L777" s="15"/>
      <c r="M777" s="19"/>
      <c r="N777" s="19"/>
    </row>
    <row r="778">
      <c r="A778" s="18">
        <v>44466.0</v>
      </c>
      <c r="B778" s="13">
        <v>17855.1</v>
      </c>
      <c r="C778" s="13">
        <v>17932.2</v>
      </c>
      <c r="D778" s="13">
        <v>17943.5</v>
      </c>
      <c r="E778" s="13">
        <v>17802.9</v>
      </c>
      <c r="F778" s="18" t="s">
        <v>788</v>
      </c>
      <c r="G778" s="15">
        <v>1.0E-4</v>
      </c>
      <c r="H778" s="14">
        <f t="shared" si="1"/>
        <v>0.0001064234983</v>
      </c>
      <c r="I778" s="14">
        <f t="shared" si="2"/>
        <v>1.000106423</v>
      </c>
      <c r="J778" s="13"/>
      <c r="K778" s="14"/>
      <c r="L778" s="15"/>
      <c r="M778" s="19"/>
      <c r="N778" s="19"/>
    </row>
    <row r="779">
      <c r="A779" s="18">
        <v>44463.0</v>
      </c>
      <c r="B779" s="13">
        <v>17853.2</v>
      </c>
      <c r="C779" s="13">
        <v>17897.45</v>
      </c>
      <c r="D779" s="13">
        <v>17947.65</v>
      </c>
      <c r="E779" s="13">
        <v>17819.4</v>
      </c>
      <c r="F779" s="18" t="s">
        <v>789</v>
      </c>
      <c r="G779" s="15">
        <v>0.0017</v>
      </c>
      <c r="H779" s="14">
        <f t="shared" si="1"/>
        <v>0.001697249894</v>
      </c>
      <c r="I779" s="14">
        <f t="shared" si="2"/>
        <v>1.00169725</v>
      </c>
      <c r="J779" s="13"/>
      <c r="K779" s="14"/>
      <c r="L779" s="15"/>
      <c r="M779" s="19"/>
      <c r="N779" s="19"/>
    </row>
    <row r="780">
      <c r="A780" s="18">
        <v>44462.0</v>
      </c>
      <c r="B780" s="13">
        <v>17822.95</v>
      </c>
      <c r="C780" s="13">
        <v>17670.85</v>
      </c>
      <c r="D780" s="13">
        <v>17843.9</v>
      </c>
      <c r="E780" s="13">
        <v>17646.55</v>
      </c>
      <c r="F780" s="18" t="s">
        <v>790</v>
      </c>
      <c r="G780" s="15">
        <v>0.0157</v>
      </c>
      <c r="H780" s="14">
        <f t="shared" si="1"/>
        <v>0.0157465955</v>
      </c>
      <c r="I780" s="14">
        <f t="shared" si="2"/>
        <v>1.015746596</v>
      </c>
      <c r="J780" s="13"/>
      <c r="K780" s="14"/>
      <c r="L780" s="15"/>
      <c r="M780" s="19"/>
      <c r="N780" s="19"/>
    </row>
    <row r="781">
      <c r="A781" s="18">
        <v>44461.0</v>
      </c>
      <c r="B781" s="13">
        <v>17546.65</v>
      </c>
      <c r="C781" s="13">
        <v>17580.9</v>
      </c>
      <c r="D781" s="13">
        <v>17610.45</v>
      </c>
      <c r="E781" s="13">
        <v>17524.0</v>
      </c>
      <c r="F781" s="18" t="s">
        <v>791</v>
      </c>
      <c r="G781" s="15">
        <v>-9.0E-4</v>
      </c>
      <c r="H781" s="14">
        <f t="shared" si="1"/>
        <v>-0.0008740462362</v>
      </c>
      <c r="I781" s="14">
        <f t="shared" si="2"/>
        <v>0.9991259538</v>
      </c>
      <c r="J781" s="13"/>
      <c r="K781" s="14"/>
      <c r="L781" s="15"/>
      <c r="M781" s="19"/>
      <c r="N781" s="19"/>
    </row>
    <row r="782">
      <c r="A782" s="18">
        <v>44460.0</v>
      </c>
      <c r="B782" s="13">
        <v>17562.0</v>
      </c>
      <c r="C782" s="13">
        <v>17450.5</v>
      </c>
      <c r="D782" s="13">
        <v>17578.35</v>
      </c>
      <c r="E782" s="13">
        <v>17326.1</v>
      </c>
      <c r="F782" s="18" t="s">
        <v>792</v>
      </c>
      <c r="G782" s="15">
        <v>0.0095</v>
      </c>
      <c r="H782" s="14">
        <f t="shared" si="1"/>
        <v>0.009490196529</v>
      </c>
      <c r="I782" s="14">
        <f t="shared" si="2"/>
        <v>1.009490197</v>
      </c>
      <c r="J782" s="13"/>
      <c r="K782" s="14"/>
      <c r="L782" s="15"/>
      <c r="M782" s="19"/>
      <c r="N782" s="19"/>
    </row>
    <row r="783">
      <c r="A783" s="18">
        <v>44459.0</v>
      </c>
      <c r="B783" s="13">
        <v>17396.9</v>
      </c>
      <c r="C783" s="13">
        <v>17443.85</v>
      </c>
      <c r="D783" s="13">
        <v>17622.75</v>
      </c>
      <c r="E783" s="13">
        <v>17361.8</v>
      </c>
      <c r="F783" s="18" t="s">
        <v>793</v>
      </c>
      <c r="G783" s="15">
        <v>-0.0107</v>
      </c>
      <c r="H783" s="14">
        <f t="shared" si="1"/>
        <v>-0.01070505512</v>
      </c>
      <c r="I783" s="14">
        <f t="shared" si="2"/>
        <v>0.9892949449</v>
      </c>
      <c r="J783" s="13"/>
      <c r="K783" s="14"/>
      <c r="L783" s="15"/>
      <c r="M783" s="19"/>
      <c r="N783" s="19"/>
    </row>
    <row r="784">
      <c r="A784" s="18">
        <v>44456.0</v>
      </c>
      <c r="B784" s="13">
        <v>17585.15</v>
      </c>
      <c r="C784" s="13">
        <v>17709.65</v>
      </c>
      <c r="D784" s="13">
        <v>17792.95</v>
      </c>
      <c r="E784" s="13">
        <v>17537.65</v>
      </c>
      <c r="F784" s="18" t="s">
        <v>794</v>
      </c>
      <c r="G784" s="15">
        <v>-0.0025</v>
      </c>
      <c r="H784" s="14">
        <f t="shared" si="1"/>
        <v>-0.002515669758</v>
      </c>
      <c r="I784" s="14">
        <f t="shared" si="2"/>
        <v>0.9974843302</v>
      </c>
      <c r="J784" s="13"/>
      <c r="K784" s="14"/>
      <c r="L784" s="15"/>
      <c r="M784" s="19"/>
      <c r="N784" s="19"/>
    </row>
    <row r="785">
      <c r="A785" s="18">
        <v>44455.0</v>
      </c>
      <c r="B785" s="13">
        <v>17629.5</v>
      </c>
      <c r="C785" s="13">
        <v>17539.2</v>
      </c>
      <c r="D785" s="13">
        <v>17644.6</v>
      </c>
      <c r="E785" s="13">
        <v>17510.45</v>
      </c>
      <c r="F785" s="18" t="s">
        <v>795</v>
      </c>
      <c r="G785" s="15">
        <v>0.0063</v>
      </c>
      <c r="H785" s="14">
        <f t="shared" si="1"/>
        <v>0.00628158989</v>
      </c>
      <c r="I785" s="14">
        <f t="shared" si="2"/>
        <v>1.00628159</v>
      </c>
      <c r="J785" s="13"/>
      <c r="K785" s="14"/>
      <c r="L785" s="15"/>
      <c r="M785" s="19"/>
      <c r="N785" s="19"/>
    </row>
    <row r="786">
      <c r="A786" s="18">
        <v>44454.0</v>
      </c>
      <c r="B786" s="13">
        <v>17519.45</v>
      </c>
      <c r="C786" s="13">
        <v>17387.65</v>
      </c>
      <c r="D786" s="13">
        <v>17532.7</v>
      </c>
      <c r="E786" s="13">
        <v>17386.9</v>
      </c>
      <c r="F786" s="18" t="s">
        <v>796</v>
      </c>
      <c r="G786" s="15">
        <v>0.008</v>
      </c>
      <c r="H786" s="14">
        <f t="shared" si="1"/>
        <v>0.008023590334</v>
      </c>
      <c r="I786" s="14">
        <f t="shared" si="2"/>
        <v>1.00802359</v>
      </c>
      <c r="J786" s="13"/>
      <c r="K786" s="14"/>
      <c r="L786" s="15"/>
      <c r="M786" s="19"/>
      <c r="N786" s="19"/>
    </row>
    <row r="787">
      <c r="A787" s="18">
        <v>44453.0</v>
      </c>
      <c r="B787" s="13">
        <v>17380.0</v>
      </c>
      <c r="C787" s="13">
        <v>17420.35</v>
      </c>
      <c r="D787" s="13">
        <v>17438.55</v>
      </c>
      <c r="E787" s="13">
        <v>17367.05</v>
      </c>
      <c r="F787" s="18" t="s">
        <v>797</v>
      </c>
      <c r="G787" s="15">
        <v>0.0014</v>
      </c>
      <c r="H787" s="14">
        <f t="shared" si="1"/>
        <v>0.001423196372</v>
      </c>
      <c r="I787" s="14">
        <f t="shared" si="2"/>
        <v>1.001423196</v>
      </c>
      <c r="J787" s="13"/>
      <c r="K787" s="14"/>
      <c r="L787" s="15"/>
      <c r="M787" s="19"/>
      <c r="N787" s="19"/>
    </row>
    <row r="788">
      <c r="A788" s="18">
        <v>44452.0</v>
      </c>
      <c r="B788" s="13">
        <v>17355.3</v>
      </c>
      <c r="C788" s="13">
        <v>17363.55</v>
      </c>
      <c r="D788" s="13">
        <v>17378.35</v>
      </c>
      <c r="E788" s="13">
        <v>17269.15</v>
      </c>
      <c r="F788" s="18" t="s">
        <v>798</v>
      </c>
      <c r="G788" s="15">
        <v>-8.0E-4</v>
      </c>
      <c r="H788" s="14">
        <f t="shared" si="1"/>
        <v>-0.0008031434863</v>
      </c>
      <c r="I788" s="14">
        <f t="shared" si="2"/>
        <v>0.9991968565</v>
      </c>
      <c r="J788" s="13"/>
      <c r="K788" s="14"/>
      <c r="L788" s="15"/>
      <c r="M788" s="19"/>
      <c r="N788" s="19"/>
    </row>
    <row r="789">
      <c r="A789" s="18">
        <v>44448.0</v>
      </c>
      <c r="B789" s="13">
        <v>17369.25</v>
      </c>
      <c r="C789" s="13">
        <v>17312.85</v>
      </c>
      <c r="D789" s="13">
        <v>17379.65</v>
      </c>
      <c r="E789" s="13">
        <v>17302.7</v>
      </c>
      <c r="F789" s="18" t="s">
        <v>799</v>
      </c>
      <c r="G789" s="15">
        <v>9.0E-4</v>
      </c>
      <c r="H789" s="14">
        <f t="shared" si="1"/>
        <v>0.0009075978909</v>
      </c>
      <c r="I789" s="14">
        <f t="shared" si="2"/>
        <v>1.000907598</v>
      </c>
      <c r="J789" s="13"/>
      <c r="K789" s="14"/>
      <c r="L789" s="15"/>
      <c r="M789" s="19"/>
      <c r="N789" s="19"/>
    </row>
    <row r="790">
      <c r="A790" s="18">
        <v>44447.0</v>
      </c>
      <c r="B790" s="13">
        <v>17353.5</v>
      </c>
      <c r="C790" s="13">
        <v>17375.75</v>
      </c>
      <c r="D790" s="13">
        <v>17383.4</v>
      </c>
      <c r="E790" s="13">
        <v>17254.2</v>
      </c>
      <c r="F790" s="18" t="s">
        <v>800</v>
      </c>
      <c r="G790" s="15">
        <v>-5.0E-4</v>
      </c>
      <c r="H790" s="14">
        <f t="shared" si="1"/>
        <v>-0.0004953317859</v>
      </c>
      <c r="I790" s="14">
        <f t="shared" si="2"/>
        <v>0.9995046682</v>
      </c>
      <c r="J790" s="13"/>
      <c r="K790" s="14"/>
      <c r="L790" s="15"/>
      <c r="M790" s="19"/>
      <c r="N790" s="19"/>
    </row>
    <row r="791">
      <c r="A791" s="18">
        <v>44446.0</v>
      </c>
      <c r="B791" s="13">
        <v>17362.1</v>
      </c>
      <c r="C791" s="13">
        <v>17401.55</v>
      </c>
      <c r="D791" s="13">
        <v>17436.5</v>
      </c>
      <c r="E791" s="13">
        <v>17287.0</v>
      </c>
      <c r="F791" s="18" t="s">
        <v>801</v>
      </c>
      <c r="G791" s="15">
        <v>-9.0E-4</v>
      </c>
      <c r="H791" s="14">
        <f t="shared" si="1"/>
        <v>-0.0009034515301</v>
      </c>
      <c r="I791" s="14">
        <f t="shared" si="2"/>
        <v>0.9990965485</v>
      </c>
      <c r="J791" s="13"/>
      <c r="K791" s="14"/>
      <c r="L791" s="15"/>
      <c r="M791" s="19"/>
      <c r="N791" s="19"/>
    </row>
    <row r="792">
      <c r="A792" s="18">
        <v>44445.0</v>
      </c>
      <c r="B792" s="13">
        <v>17377.8</v>
      </c>
      <c r="C792" s="13">
        <v>17399.35</v>
      </c>
      <c r="D792" s="13">
        <v>17429.55</v>
      </c>
      <c r="E792" s="13">
        <v>17345.55</v>
      </c>
      <c r="F792" s="18" t="s">
        <v>802</v>
      </c>
      <c r="G792" s="15">
        <v>0.0031</v>
      </c>
      <c r="H792" s="14">
        <f t="shared" si="1"/>
        <v>0.003128679951</v>
      </c>
      <c r="I792" s="14">
        <f t="shared" si="2"/>
        <v>1.00312868</v>
      </c>
      <c r="J792" s="13"/>
      <c r="K792" s="14"/>
      <c r="L792" s="15"/>
      <c r="M792" s="19"/>
      <c r="N792" s="19"/>
    </row>
    <row r="793">
      <c r="A793" s="18">
        <v>44442.0</v>
      </c>
      <c r="B793" s="13">
        <v>17323.6</v>
      </c>
      <c r="C793" s="13">
        <v>17262.45</v>
      </c>
      <c r="D793" s="13">
        <v>17340.1</v>
      </c>
      <c r="E793" s="13">
        <v>17212.2</v>
      </c>
      <c r="F793" s="18" t="s">
        <v>803</v>
      </c>
      <c r="G793" s="15">
        <v>0.0052</v>
      </c>
      <c r="H793" s="14">
        <f t="shared" si="1"/>
        <v>0.005190276283</v>
      </c>
      <c r="I793" s="14">
        <f t="shared" si="2"/>
        <v>1.005190276</v>
      </c>
      <c r="J793" s="13"/>
      <c r="K793" s="14"/>
      <c r="L793" s="15"/>
      <c r="M793" s="19"/>
      <c r="N793" s="19"/>
    </row>
    <row r="794">
      <c r="A794" s="18">
        <v>44441.0</v>
      </c>
      <c r="B794" s="13">
        <v>17234.15</v>
      </c>
      <c r="C794" s="13">
        <v>17095.4</v>
      </c>
      <c r="D794" s="13">
        <v>17245.5</v>
      </c>
      <c r="E794" s="13">
        <v>17059.7</v>
      </c>
      <c r="F794" s="18" t="s">
        <v>804</v>
      </c>
      <c r="G794" s="15">
        <v>0.0092</v>
      </c>
      <c r="H794" s="14">
        <f t="shared" si="1"/>
        <v>0.009246760852</v>
      </c>
      <c r="I794" s="14">
        <f t="shared" si="2"/>
        <v>1.009246761</v>
      </c>
      <c r="J794" s="13"/>
      <c r="K794" s="14"/>
      <c r="L794" s="15"/>
      <c r="M794" s="19"/>
      <c r="N794" s="19"/>
    </row>
    <row r="795">
      <c r="A795" s="18">
        <v>44440.0</v>
      </c>
      <c r="B795" s="13">
        <v>17076.25</v>
      </c>
      <c r="C795" s="13">
        <v>17185.6</v>
      </c>
      <c r="D795" s="13">
        <v>17225.75</v>
      </c>
      <c r="E795" s="13">
        <v>17055.05</v>
      </c>
      <c r="F795" s="18" t="s">
        <v>805</v>
      </c>
      <c r="G795" s="15">
        <v>-0.0033</v>
      </c>
      <c r="H795" s="14">
        <f t="shared" si="1"/>
        <v>-0.003265780227</v>
      </c>
      <c r="I795" s="14">
        <f t="shared" si="2"/>
        <v>0.9967342198</v>
      </c>
      <c r="J795" s="13"/>
      <c r="K795" s="14"/>
      <c r="L795" s="15"/>
      <c r="M795" s="19"/>
      <c r="N795" s="19"/>
    </row>
    <row r="796">
      <c r="A796" s="18">
        <v>44439.0</v>
      </c>
      <c r="B796" s="13">
        <v>17132.2</v>
      </c>
      <c r="C796" s="13">
        <v>16947.5</v>
      </c>
      <c r="D796" s="13">
        <v>17153.5</v>
      </c>
      <c r="E796" s="13">
        <v>16915.85</v>
      </c>
      <c r="F796" s="18" t="s">
        <v>806</v>
      </c>
      <c r="G796" s="15">
        <v>0.0119</v>
      </c>
      <c r="H796" s="14">
        <f t="shared" si="1"/>
        <v>0.01188053901</v>
      </c>
      <c r="I796" s="14">
        <f t="shared" si="2"/>
        <v>1.011880539</v>
      </c>
      <c r="J796" s="13"/>
      <c r="K796" s="14"/>
      <c r="L796" s="15"/>
      <c r="M796" s="19"/>
      <c r="N796" s="19"/>
    </row>
    <row r="797">
      <c r="A797" s="18">
        <v>44438.0</v>
      </c>
      <c r="B797" s="13">
        <v>16931.05</v>
      </c>
      <c r="C797" s="13">
        <v>16775.85</v>
      </c>
      <c r="D797" s="13">
        <v>16951.5</v>
      </c>
      <c r="E797" s="13">
        <v>16764.85</v>
      </c>
      <c r="F797" s="18" t="s">
        <v>807</v>
      </c>
      <c r="G797" s="15">
        <v>0.0135</v>
      </c>
      <c r="H797" s="14">
        <f t="shared" si="1"/>
        <v>0.01351974236</v>
      </c>
      <c r="I797" s="14">
        <f t="shared" si="2"/>
        <v>1.013519742</v>
      </c>
      <c r="J797" s="13"/>
      <c r="K797" s="14"/>
      <c r="L797" s="15"/>
      <c r="M797" s="19"/>
      <c r="N797" s="19"/>
    </row>
    <row r="798">
      <c r="A798" s="18">
        <v>44435.0</v>
      </c>
      <c r="B798" s="13">
        <v>16705.2</v>
      </c>
      <c r="C798" s="13">
        <v>16642.55</v>
      </c>
      <c r="D798" s="13">
        <v>16722.05</v>
      </c>
      <c r="E798" s="13">
        <v>16565.6</v>
      </c>
      <c r="F798" s="18" t="s">
        <v>808</v>
      </c>
      <c r="G798" s="15">
        <v>0.0041</v>
      </c>
      <c r="H798" s="14">
        <f t="shared" si="1"/>
        <v>0.004105332123</v>
      </c>
      <c r="I798" s="14">
        <f t="shared" si="2"/>
        <v>1.004105332</v>
      </c>
      <c r="J798" s="13"/>
      <c r="K798" s="14"/>
      <c r="L798" s="15"/>
      <c r="M798" s="19"/>
      <c r="N798" s="19"/>
    </row>
    <row r="799">
      <c r="A799" s="18">
        <v>44434.0</v>
      </c>
      <c r="B799" s="13">
        <v>16636.9</v>
      </c>
      <c r="C799" s="13">
        <v>16627.95</v>
      </c>
      <c r="D799" s="13">
        <v>16683.7</v>
      </c>
      <c r="E799" s="13">
        <v>16603.4</v>
      </c>
      <c r="F799" s="18" t="s">
        <v>809</v>
      </c>
      <c r="G799" s="15">
        <v>1.0E-4</v>
      </c>
      <c r="H799" s="14">
        <f t="shared" si="1"/>
        <v>0.0001352598341</v>
      </c>
      <c r="I799" s="14">
        <f t="shared" si="2"/>
        <v>1.00013526</v>
      </c>
      <c r="J799" s="13"/>
      <c r="K799" s="14"/>
      <c r="L799" s="15"/>
      <c r="M799" s="19"/>
      <c r="N799" s="19"/>
    </row>
    <row r="800">
      <c r="A800" s="18">
        <v>44433.0</v>
      </c>
      <c r="B800" s="13">
        <v>16634.65</v>
      </c>
      <c r="C800" s="13">
        <v>16654.0</v>
      </c>
      <c r="D800" s="13">
        <v>16712.45</v>
      </c>
      <c r="E800" s="13">
        <v>16617.5</v>
      </c>
      <c r="F800" s="18" t="s">
        <v>810</v>
      </c>
      <c r="G800" s="15">
        <v>6.0E-4</v>
      </c>
      <c r="H800" s="14">
        <f t="shared" si="1"/>
        <v>0.0006045258232</v>
      </c>
      <c r="I800" s="14">
        <f t="shared" si="2"/>
        <v>1.000604526</v>
      </c>
      <c r="J800" s="13"/>
      <c r="K800" s="14"/>
      <c r="L800" s="15"/>
      <c r="M800" s="19"/>
      <c r="N800" s="19"/>
    </row>
    <row r="801">
      <c r="A801" s="18">
        <v>44432.0</v>
      </c>
      <c r="B801" s="13">
        <v>16624.6</v>
      </c>
      <c r="C801" s="13">
        <v>16561.4</v>
      </c>
      <c r="D801" s="13">
        <v>16647.1</v>
      </c>
      <c r="E801" s="13">
        <v>16495.3</v>
      </c>
      <c r="F801" s="18" t="s">
        <v>811</v>
      </c>
      <c r="G801" s="15">
        <v>0.0078</v>
      </c>
      <c r="H801" s="14">
        <f t="shared" si="1"/>
        <v>0.007768338036</v>
      </c>
      <c r="I801" s="14">
        <f t="shared" si="2"/>
        <v>1.007768338</v>
      </c>
      <c r="J801" s="13"/>
      <c r="K801" s="14"/>
      <c r="L801" s="15"/>
      <c r="M801" s="19"/>
      <c r="N801" s="19"/>
    </row>
    <row r="802">
      <c r="A802" s="18">
        <v>44431.0</v>
      </c>
      <c r="B802" s="13">
        <v>16496.45</v>
      </c>
      <c r="C802" s="13">
        <v>16592.25</v>
      </c>
      <c r="D802" s="13">
        <v>16592.5</v>
      </c>
      <c r="E802" s="13">
        <v>16395.7</v>
      </c>
      <c r="F802" s="18" t="s">
        <v>812</v>
      </c>
      <c r="G802" s="15">
        <v>0.0028</v>
      </c>
      <c r="H802" s="14">
        <f t="shared" si="1"/>
        <v>0.002793228169</v>
      </c>
      <c r="I802" s="14">
        <f t="shared" si="2"/>
        <v>1.002793228</v>
      </c>
      <c r="J802" s="13"/>
      <c r="K802" s="14"/>
      <c r="L802" s="15"/>
      <c r="M802" s="19"/>
      <c r="N802" s="19"/>
    </row>
    <row r="803">
      <c r="A803" s="18">
        <v>44428.0</v>
      </c>
      <c r="B803" s="13">
        <v>16450.5</v>
      </c>
      <c r="C803" s="13">
        <v>16382.5</v>
      </c>
      <c r="D803" s="13">
        <v>16509.55</v>
      </c>
      <c r="E803" s="13">
        <v>16376.05</v>
      </c>
      <c r="F803" s="18" t="s">
        <v>813</v>
      </c>
      <c r="G803" s="15">
        <v>-0.0071</v>
      </c>
      <c r="H803" s="14">
        <f t="shared" si="1"/>
        <v>-0.007142921808</v>
      </c>
      <c r="I803" s="14">
        <f t="shared" si="2"/>
        <v>0.9928570782</v>
      </c>
      <c r="J803" s="13"/>
      <c r="K803" s="14"/>
      <c r="L803" s="15"/>
      <c r="M803" s="19"/>
      <c r="N803" s="19"/>
    </row>
    <row r="804">
      <c r="A804" s="18">
        <v>44426.0</v>
      </c>
      <c r="B804" s="13">
        <v>16568.85</v>
      </c>
      <c r="C804" s="13">
        <v>16691.95</v>
      </c>
      <c r="D804" s="13">
        <v>16701.85</v>
      </c>
      <c r="E804" s="13">
        <v>16535.85</v>
      </c>
      <c r="F804" s="18" t="s">
        <v>814</v>
      </c>
      <c r="G804" s="15">
        <v>-0.0028</v>
      </c>
      <c r="H804" s="14">
        <f t="shared" si="1"/>
        <v>-0.002753602253</v>
      </c>
      <c r="I804" s="14">
        <f t="shared" si="2"/>
        <v>0.9972463977</v>
      </c>
      <c r="J804" s="13"/>
      <c r="K804" s="14"/>
      <c r="L804" s="15"/>
      <c r="M804" s="19"/>
      <c r="N804" s="19"/>
    </row>
    <row r="805">
      <c r="A805" s="18">
        <v>44425.0</v>
      </c>
      <c r="B805" s="13">
        <v>16614.6</v>
      </c>
      <c r="C805" s="13">
        <v>16545.25</v>
      </c>
      <c r="D805" s="13">
        <v>16628.55</v>
      </c>
      <c r="E805" s="13">
        <v>16495.4</v>
      </c>
      <c r="F805" s="18" t="s">
        <v>815</v>
      </c>
      <c r="G805" s="15">
        <v>0.0031</v>
      </c>
      <c r="H805" s="14">
        <f t="shared" si="1"/>
        <v>0.003112349477</v>
      </c>
      <c r="I805" s="14">
        <f t="shared" si="2"/>
        <v>1.003112349</v>
      </c>
      <c r="J805" s="13"/>
      <c r="K805" s="14"/>
      <c r="L805" s="15"/>
      <c r="M805" s="19"/>
      <c r="N805" s="19"/>
    </row>
    <row r="806">
      <c r="A806" s="18">
        <v>44424.0</v>
      </c>
      <c r="B806" s="13">
        <v>16563.05</v>
      </c>
      <c r="C806" s="13">
        <v>16518.4</v>
      </c>
      <c r="D806" s="13">
        <v>16589.4</v>
      </c>
      <c r="E806" s="13">
        <v>16480.75</v>
      </c>
      <c r="F806" s="18" t="s">
        <v>816</v>
      </c>
      <c r="G806" s="15">
        <v>0.0021</v>
      </c>
      <c r="H806" s="14">
        <f t="shared" si="1"/>
        <v>0.002053953331</v>
      </c>
      <c r="I806" s="14">
        <f t="shared" si="2"/>
        <v>1.002053953</v>
      </c>
      <c r="J806" s="13"/>
      <c r="K806" s="14"/>
      <c r="L806" s="15"/>
      <c r="M806" s="19"/>
      <c r="N806" s="19"/>
    </row>
    <row r="807">
      <c r="A807" s="18">
        <v>44421.0</v>
      </c>
      <c r="B807" s="13">
        <v>16529.1</v>
      </c>
      <c r="C807" s="13">
        <v>16385.7</v>
      </c>
      <c r="D807" s="13">
        <v>16543.6</v>
      </c>
      <c r="E807" s="13">
        <v>16376.3</v>
      </c>
      <c r="F807" s="18" t="s">
        <v>817</v>
      </c>
      <c r="G807" s="15">
        <v>0.0101</v>
      </c>
      <c r="H807" s="14">
        <f t="shared" si="1"/>
        <v>0.01006453032</v>
      </c>
      <c r="I807" s="14">
        <f t="shared" si="2"/>
        <v>1.01006453</v>
      </c>
      <c r="J807" s="13"/>
      <c r="K807" s="14"/>
      <c r="L807" s="15"/>
      <c r="M807" s="19"/>
      <c r="N807" s="19"/>
    </row>
    <row r="808">
      <c r="A808" s="18">
        <v>44420.0</v>
      </c>
      <c r="B808" s="13">
        <v>16364.4</v>
      </c>
      <c r="C808" s="13">
        <v>16303.65</v>
      </c>
      <c r="D808" s="13">
        <v>16375.5</v>
      </c>
      <c r="E808" s="13">
        <v>16286.9</v>
      </c>
      <c r="F808" s="18" t="s">
        <v>818</v>
      </c>
      <c r="G808" s="15">
        <v>0.005</v>
      </c>
      <c r="H808" s="14">
        <f t="shared" si="1"/>
        <v>0.005045371493</v>
      </c>
      <c r="I808" s="14">
        <f t="shared" si="2"/>
        <v>1.005045371</v>
      </c>
      <c r="J808" s="13"/>
      <c r="K808" s="14"/>
      <c r="L808" s="15"/>
      <c r="M808" s="19"/>
      <c r="N808" s="19"/>
    </row>
    <row r="809">
      <c r="A809" s="18">
        <v>44419.0</v>
      </c>
      <c r="B809" s="13">
        <v>16282.25</v>
      </c>
      <c r="C809" s="13">
        <v>16327.3</v>
      </c>
      <c r="D809" s="13">
        <v>16338.75</v>
      </c>
      <c r="E809" s="13">
        <v>16162.55</v>
      </c>
      <c r="F809" s="18" t="s">
        <v>198</v>
      </c>
      <c r="G809" s="15">
        <v>1.0E-4</v>
      </c>
      <c r="H809" s="14">
        <f t="shared" si="1"/>
        <v>0.0001320630709</v>
      </c>
      <c r="I809" s="14">
        <f t="shared" si="2"/>
        <v>1.000132063</v>
      </c>
      <c r="J809" s="13"/>
      <c r="K809" s="14"/>
      <c r="L809" s="15"/>
      <c r="M809" s="19"/>
      <c r="N809" s="19"/>
    </row>
    <row r="810">
      <c r="A810" s="18">
        <v>44418.0</v>
      </c>
      <c r="B810" s="13">
        <v>16280.1</v>
      </c>
      <c r="C810" s="13">
        <v>16274.8</v>
      </c>
      <c r="D810" s="13">
        <v>16359.25</v>
      </c>
      <c r="E810" s="13">
        <v>16202.25</v>
      </c>
      <c r="F810" s="18" t="s">
        <v>819</v>
      </c>
      <c r="G810" s="15">
        <v>0.0013</v>
      </c>
      <c r="H810" s="14">
        <f t="shared" si="1"/>
        <v>0.00134393308</v>
      </c>
      <c r="I810" s="14">
        <f t="shared" si="2"/>
        <v>1.001343933</v>
      </c>
      <c r="J810" s="13"/>
      <c r="K810" s="14"/>
      <c r="L810" s="15"/>
      <c r="M810" s="19"/>
      <c r="N810" s="19"/>
    </row>
    <row r="811">
      <c r="A811" s="18">
        <v>44417.0</v>
      </c>
      <c r="B811" s="13">
        <v>16258.25</v>
      </c>
      <c r="C811" s="13">
        <v>16281.35</v>
      </c>
      <c r="D811" s="13">
        <v>16320.75</v>
      </c>
      <c r="E811" s="13">
        <v>16179.05</v>
      </c>
      <c r="F811" s="18" t="s">
        <v>820</v>
      </c>
      <c r="G811" s="15">
        <v>0.0012</v>
      </c>
      <c r="H811" s="14">
        <f t="shared" si="1"/>
        <v>0.001234742767</v>
      </c>
      <c r="I811" s="14">
        <f t="shared" si="2"/>
        <v>1.001234743</v>
      </c>
      <c r="J811" s="13"/>
      <c r="K811" s="14"/>
      <c r="L811" s="15"/>
      <c r="M811" s="19"/>
      <c r="N811" s="19"/>
    </row>
    <row r="812">
      <c r="A812" s="18">
        <v>44414.0</v>
      </c>
      <c r="B812" s="13">
        <v>16238.2</v>
      </c>
      <c r="C812" s="13">
        <v>16304.4</v>
      </c>
      <c r="D812" s="13">
        <v>16336.75</v>
      </c>
      <c r="E812" s="13">
        <v>16223.3</v>
      </c>
      <c r="F812" s="18" t="s">
        <v>821</v>
      </c>
      <c r="G812" s="15">
        <v>-0.0035</v>
      </c>
      <c r="H812" s="14">
        <f t="shared" si="1"/>
        <v>-0.003461269378</v>
      </c>
      <c r="I812" s="14">
        <f t="shared" si="2"/>
        <v>0.9965387306</v>
      </c>
      <c r="J812" s="13"/>
      <c r="K812" s="14"/>
      <c r="L812" s="15"/>
      <c r="M812" s="19"/>
      <c r="N812" s="19"/>
    </row>
    <row r="813">
      <c r="A813" s="18">
        <v>44413.0</v>
      </c>
      <c r="B813" s="13">
        <v>16294.6</v>
      </c>
      <c r="C813" s="13">
        <v>16288.95</v>
      </c>
      <c r="D813" s="13">
        <v>16349.45</v>
      </c>
      <c r="E813" s="13">
        <v>16210.3</v>
      </c>
      <c r="F813" s="18" t="s">
        <v>822</v>
      </c>
      <c r="G813" s="15">
        <v>0.0022</v>
      </c>
      <c r="H813" s="14">
        <f t="shared" si="1"/>
        <v>0.002201884518</v>
      </c>
      <c r="I813" s="14">
        <f t="shared" si="2"/>
        <v>1.002201885</v>
      </c>
      <c r="J813" s="13"/>
      <c r="K813" s="14"/>
      <c r="L813" s="15"/>
      <c r="M813" s="19"/>
      <c r="N813" s="19"/>
    </row>
    <row r="814">
      <c r="A814" s="18">
        <v>44412.0</v>
      </c>
      <c r="B814" s="13">
        <v>16258.8</v>
      </c>
      <c r="C814" s="13">
        <v>16195.25</v>
      </c>
      <c r="D814" s="13">
        <v>16290.2</v>
      </c>
      <c r="E814" s="13">
        <v>16176.15</v>
      </c>
      <c r="F814" s="18" t="s">
        <v>823</v>
      </c>
      <c r="G814" s="15">
        <v>0.0079</v>
      </c>
      <c r="H814" s="14">
        <f t="shared" si="1"/>
        <v>0.007938254576</v>
      </c>
      <c r="I814" s="14">
        <f t="shared" si="2"/>
        <v>1.007938255</v>
      </c>
      <c r="J814" s="13"/>
      <c r="K814" s="14"/>
      <c r="L814" s="15"/>
      <c r="M814" s="19"/>
      <c r="N814" s="19"/>
    </row>
    <row r="815">
      <c r="A815" s="18">
        <v>44411.0</v>
      </c>
      <c r="B815" s="13">
        <v>16130.75</v>
      </c>
      <c r="C815" s="13">
        <v>15951.55</v>
      </c>
      <c r="D815" s="13">
        <v>16146.9</v>
      </c>
      <c r="E815" s="13">
        <v>15914.35</v>
      </c>
      <c r="F815" s="18" t="s">
        <v>824</v>
      </c>
      <c r="G815" s="15">
        <v>0.0155</v>
      </c>
      <c r="H815" s="14">
        <f t="shared" si="1"/>
        <v>0.01546098085</v>
      </c>
      <c r="I815" s="14">
        <f t="shared" si="2"/>
        <v>1.015460981</v>
      </c>
      <c r="J815" s="13"/>
      <c r="K815" s="14"/>
      <c r="L815" s="15"/>
      <c r="M815" s="19"/>
      <c r="N815" s="19"/>
    </row>
    <row r="816">
      <c r="A816" s="18">
        <v>44410.0</v>
      </c>
      <c r="B816" s="13">
        <v>15885.15</v>
      </c>
      <c r="C816" s="13">
        <v>15874.9</v>
      </c>
      <c r="D816" s="13">
        <v>15892.9</v>
      </c>
      <c r="E816" s="13">
        <v>15834.65</v>
      </c>
      <c r="F816" s="18" t="s">
        <v>825</v>
      </c>
      <c r="G816" s="15">
        <v>0.0077</v>
      </c>
      <c r="H816" s="14">
        <f t="shared" si="1"/>
        <v>0.007745962869</v>
      </c>
      <c r="I816" s="14">
        <f t="shared" si="2"/>
        <v>1.007745963</v>
      </c>
      <c r="J816" s="13"/>
      <c r="K816" s="14"/>
      <c r="L816" s="15"/>
      <c r="M816" s="19"/>
      <c r="N816" s="19"/>
    </row>
    <row r="817">
      <c r="A817" s="18">
        <v>44407.0</v>
      </c>
      <c r="B817" s="13">
        <v>15763.05</v>
      </c>
      <c r="C817" s="13">
        <v>15800.6</v>
      </c>
      <c r="D817" s="13">
        <v>15862.8</v>
      </c>
      <c r="E817" s="13">
        <v>15744.85</v>
      </c>
      <c r="F817" s="18" t="s">
        <v>826</v>
      </c>
      <c r="G817" s="15">
        <v>-0.001</v>
      </c>
      <c r="H817" s="14">
        <f t="shared" si="1"/>
        <v>-0.0009760147543</v>
      </c>
      <c r="I817" s="14">
        <f t="shared" si="2"/>
        <v>0.9990239852</v>
      </c>
      <c r="J817" s="13"/>
      <c r="K817" s="14"/>
      <c r="L817" s="15"/>
      <c r="M817" s="19"/>
      <c r="N817" s="19"/>
    </row>
    <row r="818">
      <c r="A818" s="18">
        <v>44406.0</v>
      </c>
      <c r="B818" s="13">
        <v>15778.45</v>
      </c>
      <c r="C818" s="13">
        <v>15762.7</v>
      </c>
      <c r="D818" s="13">
        <v>15817.35</v>
      </c>
      <c r="E818" s="13">
        <v>15737.8</v>
      </c>
      <c r="F818" s="18" t="s">
        <v>827</v>
      </c>
      <c r="G818" s="15">
        <v>0.0044</v>
      </c>
      <c r="H818" s="14">
        <f t="shared" si="1"/>
        <v>0.004395457497</v>
      </c>
      <c r="I818" s="14">
        <f t="shared" si="2"/>
        <v>1.004395457</v>
      </c>
      <c r="J818" s="13"/>
      <c r="K818" s="14"/>
      <c r="L818" s="15"/>
      <c r="M818" s="19"/>
      <c r="N818" s="19"/>
    </row>
    <row r="819">
      <c r="A819" s="18">
        <v>44405.0</v>
      </c>
      <c r="B819" s="13">
        <v>15709.4</v>
      </c>
      <c r="C819" s="13">
        <v>15761.55</v>
      </c>
      <c r="D819" s="13">
        <v>15767.5</v>
      </c>
      <c r="E819" s="13">
        <v>15513.45</v>
      </c>
      <c r="F819" s="18" t="s">
        <v>828</v>
      </c>
      <c r="G819" s="15">
        <v>-0.0024</v>
      </c>
      <c r="H819" s="14">
        <f t="shared" si="1"/>
        <v>-0.002352911291</v>
      </c>
      <c r="I819" s="14">
        <f t="shared" si="2"/>
        <v>0.9976470887</v>
      </c>
      <c r="J819" s="13"/>
      <c r="K819" s="14"/>
      <c r="L819" s="15"/>
      <c r="M819" s="19"/>
      <c r="N819" s="19"/>
    </row>
    <row r="820">
      <c r="A820" s="18">
        <v>44404.0</v>
      </c>
      <c r="B820" s="13">
        <v>15746.45</v>
      </c>
      <c r="C820" s="13">
        <v>15860.5</v>
      </c>
      <c r="D820" s="13">
        <v>15881.55</v>
      </c>
      <c r="E820" s="13">
        <v>15701.0</v>
      </c>
      <c r="F820" s="18" t="s">
        <v>829</v>
      </c>
      <c r="G820" s="15">
        <v>-0.0049</v>
      </c>
      <c r="H820" s="14">
        <f t="shared" si="1"/>
        <v>-0.004929081263</v>
      </c>
      <c r="I820" s="14">
        <f t="shared" si="2"/>
        <v>0.9950709187</v>
      </c>
      <c r="J820" s="13"/>
      <c r="K820" s="14"/>
      <c r="L820" s="15"/>
      <c r="M820" s="19"/>
      <c r="N820" s="19"/>
    </row>
    <row r="821">
      <c r="A821" s="18">
        <v>44403.0</v>
      </c>
      <c r="B821" s="13">
        <v>15824.45</v>
      </c>
      <c r="C821" s="13">
        <v>15849.3</v>
      </c>
      <c r="D821" s="13">
        <v>15893.35</v>
      </c>
      <c r="E821" s="13">
        <v>15797.0</v>
      </c>
      <c r="F821" s="18" t="s">
        <v>830</v>
      </c>
      <c r="G821" s="15">
        <v>-0.002</v>
      </c>
      <c r="H821" s="14">
        <f t="shared" si="1"/>
        <v>-0.001992930143</v>
      </c>
      <c r="I821" s="14">
        <f t="shared" si="2"/>
        <v>0.9980070699</v>
      </c>
      <c r="J821" s="13"/>
      <c r="K821" s="14"/>
      <c r="L821" s="15"/>
      <c r="M821" s="19"/>
      <c r="N821" s="19"/>
    </row>
    <row r="822">
      <c r="A822" s="18">
        <v>44400.0</v>
      </c>
      <c r="B822" s="13">
        <v>15856.05</v>
      </c>
      <c r="C822" s="13">
        <v>15856.8</v>
      </c>
      <c r="D822" s="13">
        <v>15899.8</v>
      </c>
      <c r="E822" s="13">
        <v>15768.4</v>
      </c>
      <c r="F822" s="18" t="s">
        <v>831</v>
      </c>
      <c r="G822" s="15">
        <v>0.002</v>
      </c>
      <c r="H822" s="14">
        <f t="shared" si="1"/>
        <v>0.002022238302</v>
      </c>
      <c r="I822" s="14">
        <f t="shared" si="2"/>
        <v>1.002022238</v>
      </c>
      <c r="J822" s="13"/>
      <c r="K822" s="14"/>
      <c r="L822" s="15"/>
      <c r="M822" s="19"/>
      <c r="N822" s="19"/>
    </row>
    <row r="823">
      <c r="A823" s="18">
        <v>44399.0</v>
      </c>
      <c r="B823" s="13">
        <v>15824.05</v>
      </c>
      <c r="C823" s="13">
        <v>15736.6</v>
      </c>
      <c r="D823" s="13">
        <v>15834.8</v>
      </c>
      <c r="E823" s="13">
        <v>15726.4</v>
      </c>
      <c r="F823" s="18" t="s">
        <v>832</v>
      </c>
      <c r="G823" s="15">
        <v>0.0123</v>
      </c>
      <c r="H823" s="14">
        <f t="shared" si="1"/>
        <v>0.01227922032</v>
      </c>
      <c r="I823" s="14">
        <f t="shared" si="2"/>
        <v>1.01227922</v>
      </c>
      <c r="J823" s="13"/>
      <c r="K823" s="14"/>
      <c r="L823" s="15"/>
      <c r="M823" s="19"/>
      <c r="N823" s="19"/>
    </row>
    <row r="824">
      <c r="A824" s="18">
        <v>44397.0</v>
      </c>
      <c r="B824" s="13">
        <v>15632.1</v>
      </c>
      <c r="C824" s="13">
        <v>15703.95</v>
      </c>
      <c r="D824" s="13">
        <v>15728.45</v>
      </c>
      <c r="E824" s="13">
        <v>15578.55</v>
      </c>
      <c r="F824" s="18" t="s">
        <v>833</v>
      </c>
      <c r="G824" s="15">
        <v>-0.0076</v>
      </c>
      <c r="H824" s="14">
        <f t="shared" si="1"/>
        <v>-0.007636931515</v>
      </c>
      <c r="I824" s="14">
        <f t="shared" si="2"/>
        <v>0.9923630685</v>
      </c>
      <c r="J824" s="13"/>
      <c r="K824" s="14"/>
      <c r="L824" s="15"/>
      <c r="M824" s="19"/>
      <c r="N824" s="19"/>
    </row>
    <row r="825">
      <c r="A825" s="18">
        <v>44396.0</v>
      </c>
      <c r="B825" s="13">
        <v>15752.4</v>
      </c>
      <c r="C825" s="13">
        <v>15754.5</v>
      </c>
      <c r="D825" s="13">
        <v>15836.9</v>
      </c>
      <c r="E825" s="13">
        <v>15707.5</v>
      </c>
      <c r="F825" s="18" t="s">
        <v>834</v>
      </c>
      <c r="G825" s="15">
        <v>-0.0107</v>
      </c>
      <c r="H825" s="14">
        <f t="shared" si="1"/>
        <v>-0.01073891254</v>
      </c>
      <c r="I825" s="14">
        <f t="shared" si="2"/>
        <v>0.9892610875</v>
      </c>
      <c r="J825" s="13"/>
      <c r="K825" s="14"/>
      <c r="L825" s="15"/>
      <c r="M825" s="19"/>
      <c r="N825" s="19"/>
    </row>
    <row r="826">
      <c r="A826" s="18">
        <v>44393.0</v>
      </c>
      <c r="B826" s="13">
        <v>15923.4</v>
      </c>
      <c r="C826" s="13">
        <v>15958.35</v>
      </c>
      <c r="D826" s="13">
        <v>15962.25</v>
      </c>
      <c r="E826" s="13">
        <v>15882.6</v>
      </c>
      <c r="F826" s="18" t="s">
        <v>835</v>
      </c>
      <c r="G826" s="15">
        <v>-1.0E-4</v>
      </c>
      <c r="H826" s="14">
        <f t="shared" si="1"/>
        <v>-0.00005023800254</v>
      </c>
      <c r="I826" s="14">
        <f t="shared" si="2"/>
        <v>0.999949762</v>
      </c>
      <c r="J826" s="13"/>
      <c r="K826" s="14"/>
      <c r="L826" s="15"/>
      <c r="M826" s="19"/>
      <c r="N826" s="19"/>
    </row>
    <row r="827">
      <c r="A827" s="18">
        <v>44392.0</v>
      </c>
      <c r="B827" s="13">
        <v>15924.2</v>
      </c>
      <c r="C827" s="13">
        <v>15872.15</v>
      </c>
      <c r="D827" s="13">
        <v>15952.35</v>
      </c>
      <c r="E827" s="13">
        <v>15855.0</v>
      </c>
      <c r="F827" s="18" t="s">
        <v>836</v>
      </c>
      <c r="G827" s="15">
        <v>0.0044</v>
      </c>
      <c r="H827" s="14">
        <f t="shared" si="1"/>
        <v>0.004431072383</v>
      </c>
      <c r="I827" s="14">
        <f t="shared" si="2"/>
        <v>1.004431072</v>
      </c>
      <c r="J827" s="13"/>
      <c r="K827" s="14"/>
      <c r="L827" s="15"/>
      <c r="M827" s="19"/>
      <c r="N827" s="19"/>
    </row>
    <row r="828">
      <c r="A828" s="18">
        <v>44391.0</v>
      </c>
      <c r="B828" s="13">
        <v>15853.95</v>
      </c>
      <c r="C828" s="13">
        <v>15808.7</v>
      </c>
      <c r="D828" s="13">
        <v>15877.35</v>
      </c>
      <c r="E828" s="13">
        <v>15764.2</v>
      </c>
      <c r="F828" s="18" t="s">
        <v>837</v>
      </c>
      <c r="G828" s="15">
        <v>0.0026</v>
      </c>
      <c r="H828" s="14">
        <f t="shared" si="1"/>
        <v>0.002630854996</v>
      </c>
      <c r="I828" s="14">
        <f t="shared" si="2"/>
        <v>1.002630855</v>
      </c>
      <c r="J828" s="13"/>
      <c r="K828" s="14"/>
      <c r="L828" s="15"/>
      <c r="M828" s="19"/>
      <c r="N828" s="19"/>
    </row>
    <row r="829">
      <c r="A829" s="18">
        <v>44390.0</v>
      </c>
      <c r="B829" s="13">
        <v>15812.35</v>
      </c>
      <c r="C829" s="13">
        <v>15794.0</v>
      </c>
      <c r="D829" s="13">
        <v>15820.8</v>
      </c>
      <c r="E829" s="13">
        <v>15744.6</v>
      </c>
      <c r="F829" s="18" t="s">
        <v>838</v>
      </c>
      <c r="G829" s="15">
        <v>0.0076</v>
      </c>
      <c r="H829" s="14">
        <f t="shared" si="1"/>
        <v>0.007630985305</v>
      </c>
      <c r="I829" s="14">
        <f t="shared" si="2"/>
        <v>1.007630985</v>
      </c>
      <c r="J829" s="13"/>
      <c r="K829" s="14"/>
      <c r="L829" s="15"/>
      <c r="M829" s="19"/>
      <c r="N829" s="19"/>
    </row>
    <row r="830">
      <c r="A830" s="18">
        <v>44389.0</v>
      </c>
      <c r="B830" s="13">
        <v>15692.6</v>
      </c>
      <c r="C830" s="13">
        <v>15766.8</v>
      </c>
      <c r="D830" s="13">
        <v>15789.2</v>
      </c>
      <c r="E830" s="13">
        <v>15644.75</v>
      </c>
      <c r="F830" s="18" t="s">
        <v>541</v>
      </c>
      <c r="G830" s="15">
        <v>2.0E-4</v>
      </c>
      <c r="H830" s="14">
        <f t="shared" si="1"/>
        <v>0.0001784598911</v>
      </c>
      <c r="I830" s="14">
        <f t="shared" si="2"/>
        <v>1.00017846</v>
      </c>
      <c r="J830" s="13"/>
      <c r="K830" s="14"/>
      <c r="L830" s="15"/>
      <c r="M830" s="19"/>
      <c r="N830" s="19"/>
    </row>
    <row r="831">
      <c r="A831" s="18">
        <v>44386.0</v>
      </c>
      <c r="B831" s="13">
        <v>15689.8</v>
      </c>
      <c r="C831" s="13">
        <v>15688.25</v>
      </c>
      <c r="D831" s="13">
        <v>15730.85</v>
      </c>
      <c r="E831" s="13">
        <v>15632.75</v>
      </c>
      <c r="F831" s="18" t="s">
        <v>839</v>
      </c>
      <c r="G831" s="15">
        <v>-0.0024</v>
      </c>
      <c r="H831" s="14">
        <f t="shared" si="1"/>
        <v>-0.002422446735</v>
      </c>
      <c r="I831" s="14">
        <f t="shared" si="2"/>
        <v>0.9975775533</v>
      </c>
      <c r="J831" s="13"/>
      <c r="K831" s="14"/>
      <c r="L831" s="15"/>
      <c r="M831" s="19"/>
      <c r="N831" s="19"/>
    </row>
    <row r="832">
      <c r="A832" s="18">
        <v>44385.0</v>
      </c>
      <c r="B832" s="13">
        <v>15727.9</v>
      </c>
      <c r="C832" s="13">
        <v>15855.4</v>
      </c>
      <c r="D832" s="13">
        <v>15885.75</v>
      </c>
      <c r="E832" s="13">
        <v>15682.9</v>
      </c>
      <c r="F832" s="18" t="s">
        <v>840</v>
      </c>
      <c r="G832" s="15">
        <v>-0.0096</v>
      </c>
      <c r="H832" s="14">
        <f t="shared" si="1"/>
        <v>-0.009556255963</v>
      </c>
      <c r="I832" s="14">
        <f t="shared" si="2"/>
        <v>0.990443744</v>
      </c>
      <c r="J832" s="13"/>
      <c r="K832" s="14"/>
      <c r="L832" s="15"/>
      <c r="M832" s="19"/>
      <c r="N832" s="19"/>
    </row>
    <row r="833">
      <c r="A833" s="18">
        <v>44384.0</v>
      </c>
      <c r="B833" s="13">
        <v>15879.65</v>
      </c>
      <c r="C833" s="13">
        <v>15819.6</v>
      </c>
      <c r="D833" s="13">
        <v>15893.55</v>
      </c>
      <c r="E833" s="13">
        <v>15779.7</v>
      </c>
      <c r="F833" s="18" t="s">
        <v>841</v>
      </c>
      <c r="G833" s="15">
        <v>0.0039</v>
      </c>
      <c r="H833" s="14">
        <f t="shared" si="1"/>
        <v>0.003881592464</v>
      </c>
      <c r="I833" s="14">
        <f t="shared" si="2"/>
        <v>1.003881592</v>
      </c>
      <c r="J833" s="13"/>
      <c r="K833" s="14"/>
      <c r="L833" s="15"/>
      <c r="M833" s="19"/>
      <c r="N833" s="19"/>
    </row>
    <row r="834">
      <c r="A834" s="18">
        <v>44383.0</v>
      </c>
      <c r="B834" s="13">
        <v>15818.25</v>
      </c>
      <c r="C834" s="13">
        <v>15813.75</v>
      </c>
      <c r="D834" s="13">
        <v>15914.2</v>
      </c>
      <c r="E834" s="13">
        <v>15801.0</v>
      </c>
      <c r="F834" s="18" t="s">
        <v>842</v>
      </c>
      <c r="G834" s="15">
        <v>-0.001</v>
      </c>
      <c r="H834" s="14">
        <f t="shared" si="1"/>
        <v>-0.001016776817</v>
      </c>
      <c r="I834" s="14">
        <f t="shared" si="2"/>
        <v>0.9989832232</v>
      </c>
      <c r="J834" s="13"/>
      <c r="K834" s="14"/>
      <c r="L834" s="15"/>
      <c r="M834" s="19"/>
      <c r="N834" s="19"/>
    </row>
    <row r="835">
      <c r="A835" s="18">
        <v>44382.0</v>
      </c>
      <c r="B835" s="13">
        <v>15834.35</v>
      </c>
      <c r="C835" s="13">
        <v>15793.4</v>
      </c>
      <c r="D835" s="13">
        <v>15845.95</v>
      </c>
      <c r="E835" s="13">
        <v>15762.05</v>
      </c>
      <c r="F835" s="18" t="s">
        <v>843</v>
      </c>
      <c r="G835" s="15">
        <v>0.0071</v>
      </c>
      <c r="H835" s="14">
        <f t="shared" si="1"/>
        <v>0.00713322563</v>
      </c>
      <c r="I835" s="14">
        <f t="shared" si="2"/>
        <v>1.007133226</v>
      </c>
      <c r="J835" s="13"/>
      <c r="K835" s="14"/>
      <c r="L835" s="15"/>
      <c r="M835" s="19"/>
      <c r="N835" s="19"/>
    </row>
    <row r="836">
      <c r="A836" s="18">
        <v>44379.0</v>
      </c>
      <c r="B836" s="13">
        <v>15722.2</v>
      </c>
      <c r="C836" s="13">
        <v>15705.85</v>
      </c>
      <c r="D836" s="13">
        <v>15738.35</v>
      </c>
      <c r="E836" s="13">
        <v>15635.95</v>
      </c>
      <c r="F836" s="18" t="s">
        <v>844</v>
      </c>
      <c r="G836" s="15">
        <v>0.0027</v>
      </c>
      <c r="H836" s="14">
        <f t="shared" si="1"/>
        <v>0.002691326531</v>
      </c>
      <c r="I836" s="14">
        <f t="shared" si="2"/>
        <v>1.002691327</v>
      </c>
      <c r="J836" s="13"/>
      <c r="K836" s="14"/>
      <c r="L836" s="15"/>
      <c r="M836" s="19"/>
      <c r="N836" s="19"/>
    </row>
    <row r="837">
      <c r="A837" s="18">
        <v>44378.0</v>
      </c>
      <c r="B837" s="13">
        <v>15680.0</v>
      </c>
      <c r="C837" s="13">
        <v>15755.05</v>
      </c>
      <c r="D837" s="13">
        <v>15755.55</v>
      </c>
      <c r="E837" s="13">
        <v>15667.05</v>
      </c>
      <c r="F837" s="18" t="s">
        <v>845</v>
      </c>
      <c r="G837" s="15">
        <v>-0.0026</v>
      </c>
      <c r="H837" s="14">
        <f t="shared" si="1"/>
        <v>-0.00263969723</v>
      </c>
      <c r="I837" s="14">
        <f t="shared" si="2"/>
        <v>0.9973603028</v>
      </c>
      <c r="J837" s="13"/>
      <c r="K837" s="14"/>
      <c r="L837" s="15"/>
      <c r="M837" s="19"/>
      <c r="N837" s="19"/>
    </row>
    <row r="838">
      <c r="A838" s="18">
        <v>44377.0</v>
      </c>
      <c r="B838" s="13">
        <v>15721.5</v>
      </c>
      <c r="C838" s="13">
        <v>15776.9</v>
      </c>
      <c r="D838" s="13">
        <v>15839.1</v>
      </c>
      <c r="E838" s="13">
        <v>15708.75</v>
      </c>
      <c r="F838" s="18" t="s">
        <v>846</v>
      </c>
      <c r="G838" s="15">
        <v>-0.0017</v>
      </c>
      <c r="H838" s="14">
        <f t="shared" si="1"/>
        <v>-0.001711279523</v>
      </c>
      <c r="I838" s="14">
        <f t="shared" si="2"/>
        <v>0.9982887205</v>
      </c>
      <c r="J838" s="13"/>
      <c r="K838" s="14"/>
      <c r="L838" s="15"/>
      <c r="M838" s="19"/>
      <c r="N838" s="19"/>
    </row>
    <row r="839">
      <c r="A839" s="18">
        <v>44376.0</v>
      </c>
      <c r="B839" s="13">
        <v>15748.45</v>
      </c>
      <c r="C839" s="13">
        <v>15807.5</v>
      </c>
      <c r="D839" s="13">
        <v>15835.9</v>
      </c>
      <c r="E839" s="13">
        <v>15724.05</v>
      </c>
      <c r="F839" s="18" t="s">
        <v>847</v>
      </c>
      <c r="G839" s="15">
        <v>-0.0042</v>
      </c>
      <c r="H839" s="14">
        <f t="shared" si="1"/>
        <v>-0.004189140483</v>
      </c>
      <c r="I839" s="14">
        <f t="shared" si="2"/>
        <v>0.9958108595</v>
      </c>
      <c r="J839" s="13"/>
      <c r="K839" s="14"/>
      <c r="L839" s="15"/>
      <c r="M839" s="19"/>
      <c r="N839" s="19"/>
    </row>
    <row r="840">
      <c r="A840" s="18">
        <v>44375.0</v>
      </c>
      <c r="B840" s="13">
        <v>15814.7</v>
      </c>
      <c r="C840" s="13">
        <v>15915.35</v>
      </c>
      <c r="D840" s="13">
        <v>15915.65</v>
      </c>
      <c r="E840" s="13">
        <v>15792.15</v>
      </c>
      <c r="F840" s="18" t="s">
        <v>848</v>
      </c>
      <c r="G840" s="15">
        <v>-0.0029</v>
      </c>
      <c r="H840" s="14">
        <f t="shared" si="1"/>
        <v>-0.002878246697</v>
      </c>
      <c r="I840" s="14">
        <f t="shared" si="2"/>
        <v>0.9971217533</v>
      </c>
      <c r="J840" s="13"/>
      <c r="K840" s="14"/>
      <c r="L840" s="15"/>
      <c r="M840" s="19"/>
      <c r="N840" s="19"/>
    </row>
    <row r="841">
      <c r="A841" s="18">
        <v>44372.0</v>
      </c>
      <c r="B841" s="13">
        <v>15860.35</v>
      </c>
      <c r="C841" s="13">
        <v>15839.35</v>
      </c>
      <c r="D841" s="13">
        <v>15870.8</v>
      </c>
      <c r="E841" s="13">
        <v>15772.3</v>
      </c>
      <c r="F841" s="18" t="s">
        <v>849</v>
      </c>
      <c r="G841" s="15">
        <v>0.0044</v>
      </c>
      <c r="H841" s="14">
        <f t="shared" si="1"/>
        <v>0.004426726281</v>
      </c>
      <c r="I841" s="14">
        <f t="shared" si="2"/>
        <v>1.004426726</v>
      </c>
      <c r="J841" s="13"/>
      <c r="K841" s="14"/>
      <c r="L841" s="15"/>
      <c r="M841" s="19"/>
      <c r="N841" s="19"/>
    </row>
    <row r="842">
      <c r="A842" s="18">
        <v>44371.0</v>
      </c>
      <c r="B842" s="13">
        <v>15790.45</v>
      </c>
      <c r="C842" s="13">
        <v>15737.3</v>
      </c>
      <c r="D842" s="13">
        <v>15821.4</v>
      </c>
      <c r="E842" s="13">
        <v>15702.7</v>
      </c>
      <c r="F842" s="18" t="s">
        <v>850</v>
      </c>
      <c r="G842" s="15">
        <v>0.0066</v>
      </c>
      <c r="H842" s="14">
        <f t="shared" si="1"/>
        <v>0.00659784088</v>
      </c>
      <c r="I842" s="14">
        <f t="shared" si="2"/>
        <v>1.006597841</v>
      </c>
      <c r="J842" s="13"/>
      <c r="K842" s="14"/>
      <c r="L842" s="15"/>
      <c r="M842" s="19"/>
      <c r="N842" s="19"/>
    </row>
    <row r="843">
      <c r="A843" s="18">
        <v>44370.0</v>
      </c>
      <c r="B843" s="13">
        <v>15686.95</v>
      </c>
      <c r="C843" s="13">
        <v>15862.8</v>
      </c>
      <c r="D843" s="13">
        <v>15862.95</v>
      </c>
      <c r="E843" s="13">
        <v>15673.95</v>
      </c>
      <c r="F843" s="18" t="s">
        <v>851</v>
      </c>
      <c r="G843" s="15">
        <v>-0.0054</v>
      </c>
      <c r="H843" s="14">
        <f t="shared" si="1"/>
        <v>-0.005439761614</v>
      </c>
      <c r="I843" s="14">
        <f t="shared" si="2"/>
        <v>0.9945602384</v>
      </c>
      <c r="J843" s="13"/>
      <c r="K843" s="14"/>
      <c r="L843" s="15"/>
      <c r="M843" s="19"/>
      <c r="N843" s="19"/>
    </row>
    <row r="844">
      <c r="A844" s="18">
        <v>44369.0</v>
      </c>
      <c r="B844" s="13">
        <v>15772.75</v>
      </c>
      <c r="C844" s="13">
        <v>15840.5</v>
      </c>
      <c r="D844" s="13">
        <v>15895.75</v>
      </c>
      <c r="E844" s="13">
        <v>15752.1</v>
      </c>
      <c r="F844" s="18" t="s">
        <v>852</v>
      </c>
      <c r="G844" s="15">
        <v>0.0017</v>
      </c>
      <c r="H844" s="14">
        <f t="shared" si="1"/>
        <v>0.001667037119</v>
      </c>
      <c r="I844" s="14">
        <f t="shared" si="2"/>
        <v>1.001667037</v>
      </c>
      <c r="J844" s="13"/>
      <c r="K844" s="14"/>
      <c r="L844" s="15"/>
      <c r="M844" s="19"/>
      <c r="N844" s="19"/>
    </row>
    <row r="845">
      <c r="A845" s="18">
        <v>44368.0</v>
      </c>
      <c r="B845" s="13">
        <v>15746.5</v>
      </c>
      <c r="C845" s="13">
        <v>15525.85</v>
      </c>
      <c r="D845" s="13">
        <v>15765.15</v>
      </c>
      <c r="E845" s="13">
        <v>15505.65</v>
      </c>
      <c r="F845" s="18" t="s">
        <v>853</v>
      </c>
      <c r="G845" s="15">
        <v>0.004</v>
      </c>
      <c r="H845" s="14">
        <f t="shared" si="1"/>
        <v>0.004026563202</v>
      </c>
      <c r="I845" s="14">
        <f t="shared" si="2"/>
        <v>1.004026563</v>
      </c>
      <c r="J845" s="13"/>
      <c r="K845" s="14"/>
      <c r="L845" s="15"/>
      <c r="M845" s="19"/>
      <c r="N845" s="19"/>
    </row>
    <row r="846">
      <c r="A846" s="18">
        <v>44365.0</v>
      </c>
      <c r="B846" s="13">
        <v>15683.35</v>
      </c>
      <c r="C846" s="13">
        <v>15756.5</v>
      </c>
      <c r="D846" s="13">
        <v>15761.5</v>
      </c>
      <c r="E846" s="13">
        <v>15450.9</v>
      </c>
      <c r="F846" s="18" t="s">
        <v>854</v>
      </c>
      <c r="G846" s="15">
        <v>-5.0E-4</v>
      </c>
      <c r="H846" s="14">
        <f t="shared" si="1"/>
        <v>-0.0005130198708</v>
      </c>
      <c r="I846" s="14">
        <f t="shared" si="2"/>
        <v>0.9994869801</v>
      </c>
      <c r="J846" s="13"/>
      <c r="K846" s="14"/>
      <c r="L846" s="15"/>
      <c r="M846" s="19"/>
      <c r="N846" s="19"/>
    </row>
    <row r="847">
      <c r="A847" s="18">
        <v>44364.0</v>
      </c>
      <c r="B847" s="13">
        <v>15691.4</v>
      </c>
      <c r="C847" s="13">
        <v>15648.3</v>
      </c>
      <c r="D847" s="13">
        <v>15769.35</v>
      </c>
      <c r="E847" s="13">
        <v>15616.75</v>
      </c>
      <c r="F847" s="18" t="s">
        <v>855</v>
      </c>
      <c r="G847" s="15">
        <v>-0.0048</v>
      </c>
      <c r="H847" s="14">
        <f t="shared" si="1"/>
        <v>-0.004829539148</v>
      </c>
      <c r="I847" s="14">
        <f t="shared" si="2"/>
        <v>0.9951704609</v>
      </c>
      <c r="J847" s="13"/>
      <c r="K847" s="14"/>
      <c r="L847" s="15"/>
      <c r="M847" s="19"/>
      <c r="N847" s="19"/>
    </row>
    <row r="848">
      <c r="A848" s="18">
        <v>44363.0</v>
      </c>
      <c r="B848" s="13">
        <v>15767.55</v>
      </c>
      <c r="C848" s="13">
        <v>15847.5</v>
      </c>
      <c r="D848" s="13">
        <v>15880.85</v>
      </c>
      <c r="E848" s="13">
        <v>15742.6</v>
      </c>
      <c r="F848" s="18" t="s">
        <v>856</v>
      </c>
      <c r="G848" s="15">
        <v>-0.0064</v>
      </c>
      <c r="H848" s="14">
        <f t="shared" si="1"/>
        <v>-0.006408620445</v>
      </c>
      <c r="I848" s="14">
        <f t="shared" si="2"/>
        <v>0.9935913796</v>
      </c>
      <c r="J848" s="13"/>
      <c r="K848" s="14"/>
      <c r="L848" s="15"/>
      <c r="M848" s="19"/>
      <c r="N848" s="19"/>
    </row>
    <row r="849">
      <c r="A849" s="18">
        <v>44362.0</v>
      </c>
      <c r="B849" s="13">
        <v>15869.25</v>
      </c>
      <c r="C849" s="13">
        <v>15866.95</v>
      </c>
      <c r="D849" s="13">
        <v>15901.6</v>
      </c>
      <c r="E849" s="13">
        <v>15842.4</v>
      </c>
      <c r="F849" s="18" t="s">
        <v>857</v>
      </c>
      <c r="G849" s="15">
        <v>0.0036</v>
      </c>
      <c r="H849" s="14">
        <f t="shared" si="1"/>
        <v>0.003630188751</v>
      </c>
      <c r="I849" s="14">
        <f t="shared" si="2"/>
        <v>1.003630189</v>
      </c>
      <c r="J849" s="13"/>
      <c r="K849" s="14"/>
      <c r="L849" s="15"/>
      <c r="M849" s="19"/>
      <c r="N849" s="19"/>
    </row>
    <row r="850">
      <c r="A850" s="18">
        <v>44361.0</v>
      </c>
      <c r="B850" s="13">
        <v>15811.85</v>
      </c>
      <c r="C850" s="13">
        <v>15791.4</v>
      </c>
      <c r="D850" s="13">
        <v>15823.05</v>
      </c>
      <c r="E850" s="13">
        <v>15606.5</v>
      </c>
      <c r="F850" s="18" t="s">
        <v>858</v>
      </c>
      <c r="G850" s="15">
        <v>8.0E-4</v>
      </c>
      <c r="H850" s="14">
        <f t="shared" si="1"/>
        <v>0.0007911717887</v>
      </c>
      <c r="I850" s="14">
        <f t="shared" si="2"/>
        <v>1.000791172</v>
      </c>
      <c r="J850" s="13"/>
      <c r="K850" s="14"/>
      <c r="L850" s="15"/>
      <c r="M850" s="19"/>
      <c r="N850" s="19"/>
    </row>
    <row r="851">
      <c r="A851" s="18">
        <v>44358.0</v>
      </c>
      <c r="B851" s="13">
        <v>15799.35</v>
      </c>
      <c r="C851" s="13">
        <v>15796.45</v>
      </c>
      <c r="D851" s="13">
        <v>15835.55</v>
      </c>
      <c r="E851" s="13">
        <v>15749.8</v>
      </c>
      <c r="F851" s="18" t="s">
        <v>859</v>
      </c>
      <c r="G851" s="15">
        <v>0.0039</v>
      </c>
      <c r="H851" s="14">
        <f t="shared" si="1"/>
        <v>0.003914155454</v>
      </c>
      <c r="I851" s="14">
        <f t="shared" si="2"/>
        <v>1.003914155</v>
      </c>
      <c r="J851" s="13"/>
      <c r="K851" s="14"/>
      <c r="L851" s="15"/>
      <c r="M851" s="19"/>
      <c r="N851" s="19"/>
    </row>
    <row r="852">
      <c r="A852" s="18">
        <v>44357.0</v>
      </c>
      <c r="B852" s="13">
        <v>15737.75</v>
      </c>
      <c r="C852" s="13">
        <v>15692.1</v>
      </c>
      <c r="D852" s="13">
        <v>15751.25</v>
      </c>
      <c r="E852" s="13">
        <v>15648.5</v>
      </c>
      <c r="F852" s="18" t="s">
        <v>860</v>
      </c>
      <c r="G852" s="15">
        <v>0.0065</v>
      </c>
      <c r="H852" s="14">
        <f t="shared" si="1"/>
        <v>0.006549261769</v>
      </c>
      <c r="I852" s="14">
        <f t="shared" si="2"/>
        <v>1.006549262</v>
      </c>
      <c r="J852" s="13"/>
      <c r="K852" s="14"/>
      <c r="L852" s="15"/>
      <c r="M852" s="19"/>
      <c r="N852" s="19"/>
    </row>
    <row r="853">
      <c r="A853" s="18">
        <v>44356.0</v>
      </c>
      <c r="B853" s="13">
        <v>15635.35</v>
      </c>
      <c r="C853" s="13">
        <v>15766.3</v>
      </c>
      <c r="D853" s="13">
        <v>15800.45</v>
      </c>
      <c r="E853" s="13">
        <v>15566.9</v>
      </c>
      <c r="F853" s="18" t="s">
        <v>861</v>
      </c>
      <c r="G853" s="15">
        <v>-0.0067</v>
      </c>
      <c r="H853" s="14">
        <f t="shared" si="1"/>
        <v>-0.006654976779</v>
      </c>
      <c r="I853" s="14">
        <f t="shared" si="2"/>
        <v>0.9933450232</v>
      </c>
      <c r="J853" s="13"/>
      <c r="K853" s="14"/>
      <c r="L853" s="15"/>
      <c r="M853" s="19"/>
      <c r="N853" s="19"/>
    </row>
    <row r="854">
      <c r="A854" s="18">
        <v>44355.0</v>
      </c>
      <c r="B854" s="13">
        <v>15740.1</v>
      </c>
      <c r="C854" s="13">
        <v>15773.9</v>
      </c>
      <c r="D854" s="13">
        <v>15778.8</v>
      </c>
      <c r="E854" s="13">
        <v>15680.0</v>
      </c>
      <c r="F854" s="18" t="s">
        <v>862</v>
      </c>
      <c r="G854" s="15">
        <v>-7.0E-4</v>
      </c>
      <c r="H854" s="14">
        <f t="shared" si="1"/>
        <v>-0.000733256516</v>
      </c>
      <c r="I854" s="14">
        <f t="shared" si="2"/>
        <v>0.9992667435</v>
      </c>
      <c r="J854" s="13"/>
      <c r="K854" s="14"/>
      <c r="L854" s="15"/>
      <c r="M854" s="19"/>
      <c r="N854" s="19"/>
    </row>
    <row r="855">
      <c r="A855" s="18">
        <v>44354.0</v>
      </c>
      <c r="B855" s="13">
        <v>15751.65</v>
      </c>
      <c r="C855" s="13">
        <v>15725.1</v>
      </c>
      <c r="D855" s="13">
        <v>15773.45</v>
      </c>
      <c r="E855" s="13">
        <v>15678.1</v>
      </c>
      <c r="F855" s="18" t="s">
        <v>863</v>
      </c>
      <c r="G855" s="15">
        <v>0.0052</v>
      </c>
      <c r="H855" s="14">
        <f t="shared" si="1"/>
        <v>0.005194556564</v>
      </c>
      <c r="I855" s="14">
        <f t="shared" si="2"/>
        <v>1.005194557</v>
      </c>
      <c r="J855" s="13"/>
      <c r="K855" s="14"/>
      <c r="L855" s="15"/>
      <c r="M855" s="19"/>
      <c r="N855" s="19"/>
    </row>
    <row r="856">
      <c r="A856" s="18">
        <v>44351.0</v>
      </c>
      <c r="B856" s="13">
        <v>15670.25</v>
      </c>
      <c r="C856" s="13">
        <v>15712.5</v>
      </c>
      <c r="D856" s="13">
        <v>15733.6</v>
      </c>
      <c r="E856" s="13">
        <v>15622.35</v>
      </c>
      <c r="F856" s="18" t="s">
        <v>864</v>
      </c>
      <c r="G856" s="15">
        <v>-0.0013</v>
      </c>
      <c r="H856" s="14">
        <f t="shared" si="1"/>
        <v>-0.001281042169</v>
      </c>
      <c r="I856" s="14">
        <f t="shared" si="2"/>
        <v>0.9987189578</v>
      </c>
      <c r="J856" s="13"/>
      <c r="K856" s="14"/>
      <c r="L856" s="15"/>
      <c r="M856" s="19"/>
      <c r="N856" s="19"/>
    </row>
    <row r="857">
      <c r="A857" s="18">
        <v>44350.0</v>
      </c>
      <c r="B857" s="13">
        <v>15690.35</v>
      </c>
      <c r="C857" s="13">
        <v>15655.55</v>
      </c>
      <c r="D857" s="13">
        <v>15705.1</v>
      </c>
      <c r="E857" s="13">
        <v>15611.0</v>
      </c>
      <c r="F857" s="18" t="s">
        <v>865</v>
      </c>
      <c r="G857" s="15">
        <v>0.0073</v>
      </c>
      <c r="H857" s="14">
        <f t="shared" si="1"/>
        <v>0.007328488335</v>
      </c>
      <c r="I857" s="14">
        <f t="shared" si="2"/>
        <v>1.007328488</v>
      </c>
      <c r="J857" s="13"/>
      <c r="K857" s="14"/>
      <c r="L857" s="15"/>
      <c r="M857" s="19"/>
      <c r="N857" s="19"/>
    </row>
    <row r="858">
      <c r="A858" s="18">
        <v>44349.0</v>
      </c>
      <c r="B858" s="13">
        <v>15576.2</v>
      </c>
      <c r="C858" s="13">
        <v>15520.35</v>
      </c>
      <c r="D858" s="13">
        <v>15597.45</v>
      </c>
      <c r="E858" s="13">
        <v>15459.85</v>
      </c>
      <c r="F858" s="18" t="s">
        <v>866</v>
      </c>
      <c r="G858" s="15">
        <v>1.0E-4</v>
      </c>
      <c r="H858" s="14">
        <f t="shared" si="1"/>
        <v>0.00008667820236</v>
      </c>
      <c r="I858" s="14">
        <f t="shared" si="2"/>
        <v>1.000086678</v>
      </c>
      <c r="J858" s="13"/>
      <c r="K858" s="14"/>
      <c r="L858" s="15"/>
      <c r="M858" s="19"/>
      <c r="N858" s="19"/>
    </row>
    <row r="859">
      <c r="A859" s="18">
        <v>44348.0</v>
      </c>
      <c r="B859" s="13">
        <v>15574.85</v>
      </c>
      <c r="C859" s="13">
        <v>15629.65</v>
      </c>
      <c r="D859" s="13">
        <v>15660.75</v>
      </c>
      <c r="E859" s="13">
        <v>15528.3</v>
      </c>
      <c r="F859" s="18" t="s">
        <v>867</v>
      </c>
      <c r="G859" s="15">
        <v>-5.0E-4</v>
      </c>
      <c r="H859" s="14">
        <f t="shared" si="1"/>
        <v>-0.0005101778884</v>
      </c>
      <c r="I859" s="14">
        <f t="shared" si="2"/>
        <v>0.9994898221</v>
      </c>
      <c r="J859" s="13"/>
      <c r="K859" s="14"/>
      <c r="L859" s="15"/>
      <c r="M859" s="19"/>
      <c r="N859" s="19"/>
    </row>
    <row r="860">
      <c r="A860" s="18">
        <v>44347.0</v>
      </c>
      <c r="B860" s="13">
        <v>15582.8</v>
      </c>
      <c r="C860" s="13">
        <v>15437.75</v>
      </c>
      <c r="D860" s="13">
        <v>15606.35</v>
      </c>
      <c r="E860" s="13">
        <v>15374.0</v>
      </c>
      <c r="F860" s="18" t="s">
        <v>868</v>
      </c>
      <c r="G860" s="15">
        <v>0.0095</v>
      </c>
      <c r="H860" s="14">
        <f t="shared" si="1"/>
        <v>0.009533126237</v>
      </c>
      <c r="I860" s="14">
        <f t="shared" si="2"/>
        <v>1.009533126</v>
      </c>
      <c r="J860" s="13"/>
      <c r="K860" s="14"/>
      <c r="L860" s="15"/>
      <c r="M860" s="19"/>
      <c r="N860" s="19"/>
    </row>
    <row r="861">
      <c r="A861" s="18">
        <v>44344.0</v>
      </c>
      <c r="B861" s="13">
        <v>15435.65</v>
      </c>
      <c r="C861" s="13">
        <v>15421.2</v>
      </c>
      <c r="D861" s="13">
        <v>15469.65</v>
      </c>
      <c r="E861" s="13">
        <v>15394.75</v>
      </c>
      <c r="F861" s="18" t="s">
        <v>869</v>
      </c>
      <c r="G861" s="15">
        <v>0.0064</v>
      </c>
      <c r="H861" s="14">
        <f t="shared" si="1"/>
        <v>0.006376382609</v>
      </c>
      <c r="I861" s="14">
        <f t="shared" si="2"/>
        <v>1.006376383</v>
      </c>
      <c r="J861" s="13"/>
      <c r="K861" s="14"/>
      <c r="L861" s="15"/>
      <c r="M861" s="19"/>
      <c r="N861" s="19"/>
    </row>
    <row r="862">
      <c r="A862" s="18">
        <v>44343.0</v>
      </c>
      <c r="B862" s="13">
        <v>15337.85</v>
      </c>
      <c r="C862" s="13">
        <v>15323.95</v>
      </c>
      <c r="D862" s="13">
        <v>15384.55</v>
      </c>
      <c r="E862" s="13">
        <v>15272.5</v>
      </c>
      <c r="F862" s="18" t="s">
        <v>870</v>
      </c>
      <c r="G862" s="15">
        <v>0.0024</v>
      </c>
      <c r="H862" s="14">
        <f t="shared" si="1"/>
        <v>0.00237885952</v>
      </c>
      <c r="I862" s="14">
        <f t="shared" si="2"/>
        <v>1.00237886</v>
      </c>
      <c r="J862" s="13"/>
      <c r="K862" s="14"/>
      <c r="L862" s="15"/>
      <c r="M862" s="19"/>
      <c r="N862" s="19"/>
    </row>
    <row r="863">
      <c r="A863" s="18">
        <v>44342.0</v>
      </c>
      <c r="B863" s="13">
        <v>15301.45</v>
      </c>
      <c r="C863" s="13">
        <v>15257.05</v>
      </c>
      <c r="D863" s="13">
        <v>15319.9</v>
      </c>
      <c r="E863" s="13">
        <v>15194.95</v>
      </c>
      <c r="F863" s="18" t="s">
        <v>871</v>
      </c>
      <c r="G863" s="15">
        <v>0.0061</v>
      </c>
      <c r="H863" s="14">
        <f t="shared" si="1"/>
        <v>0.006115021583</v>
      </c>
      <c r="I863" s="14">
        <f t="shared" si="2"/>
        <v>1.006115022</v>
      </c>
      <c r="J863" s="13"/>
      <c r="K863" s="14"/>
      <c r="L863" s="15"/>
      <c r="M863" s="19"/>
      <c r="N863" s="19"/>
    </row>
    <row r="864">
      <c r="A864" s="18">
        <v>44341.0</v>
      </c>
      <c r="B864" s="13">
        <v>15208.45</v>
      </c>
      <c r="C864" s="13">
        <v>15291.75</v>
      </c>
      <c r="D864" s="13">
        <v>15293.85</v>
      </c>
      <c r="E864" s="13">
        <v>15163.4</v>
      </c>
      <c r="F864" s="18" t="s">
        <v>872</v>
      </c>
      <c r="G864" s="15">
        <v>7.0E-4</v>
      </c>
      <c r="H864" s="14">
        <f t="shared" si="1"/>
        <v>0.0007073438744</v>
      </c>
      <c r="I864" s="14">
        <f t="shared" si="2"/>
        <v>1.000707344</v>
      </c>
      <c r="J864" s="13"/>
      <c r="K864" s="14"/>
      <c r="L864" s="15"/>
      <c r="M864" s="19"/>
      <c r="N864" s="19"/>
    </row>
    <row r="865">
      <c r="A865" s="18">
        <v>44340.0</v>
      </c>
      <c r="B865" s="13">
        <v>15197.7</v>
      </c>
      <c r="C865" s="13">
        <v>15211.35</v>
      </c>
      <c r="D865" s="13">
        <v>15256.25</v>
      </c>
      <c r="E865" s="13">
        <v>15145.45</v>
      </c>
      <c r="F865" s="18" t="s">
        <v>873</v>
      </c>
      <c r="G865" s="15">
        <v>0.0015</v>
      </c>
      <c r="H865" s="14">
        <f t="shared" si="1"/>
        <v>0.001476082845</v>
      </c>
      <c r="I865" s="14">
        <f t="shared" si="2"/>
        <v>1.001476083</v>
      </c>
      <c r="J865" s="13"/>
      <c r="K865" s="14"/>
      <c r="L865" s="15"/>
      <c r="M865" s="19"/>
      <c r="N865" s="19"/>
    </row>
    <row r="866">
      <c r="A866" s="18">
        <v>44337.0</v>
      </c>
      <c r="B866" s="13">
        <v>15175.3</v>
      </c>
      <c r="C866" s="13">
        <v>14987.8</v>
      </c>
      <c r="D866" s="13">
        <v>15190.0</v>
      </c>
      <c r="E866" s="13">
        <v>14985.85</v>
      </c>
      <c r="F866" s="18" t="s">
        <v>874</v>
      </c>
      <c r="G866" s="15">
        <v>0.0181</v>
      </c>
      <c r="H866" s="14">
        <f t="shared" si="1"/>
        <v>0.01806313544</v>
      </c>
      <c r="I866" s="14">
        <f t="shared" si="2"/>
        <v>1.018063135</v>
      </c>
      <c r="J866" s="13"/>
      <c r="K866" s="14"/>
      <c r="L866" s="15"/>
      <c r="M866" s="19"/>
      <c r="N866" s="19"/>
    </row>
    <row r="867">
      <c r="A867" s="18">
        <v>44336.0</v>
      </c>
      <c r="B867" s="13">
        <v>14906.05</v>
      </c>
      <c r="C867" s="13">
        <v>15042.6</v>
      </c>
      <c r="D867" s="13">
        <v>15069.8</v>
      </c>
      <c r="E867" s="13">
        <v>14884.9</v>
      </c>
      <c r="F867" s="18" t="s">
        <v>875</v>
      </c>
      <c r="G867" s="15">
        <v>-0.0083</v>
      </c>
      <c r="H867" s="14">
        <f t="shared" si="1"/>
        <v>-0.008256737291</v>
      </c>
      <c r="I867" s="14">
        <f t="shared" si="2"/>
        <v>0.9917432627</v>
      </c>
      <c r="J867" s="13"/>
      <c r="K867" s="14"/>
      <c r="L867" s="15"/>
      <c r="M867" s="19"/>
      <c r="N867" s="19"/>
    </row>
    <row r="868">
      <c r="A868" s="18">
        <v>44335.0</v>
      </c>
      <c r="B868" s="13">
        <v>15030.15</v>
      </c>
      <c r="C868" s="13">
        <v>15058.6</v>
      </c>
      <c r="D868" s="13">
        <v>15133.4</v>
      </c>
      <c r="E868" s="13">
        <v>15008.85</v>
      </c>
      <c r="F868" s="18" t="s">
        <v>876</v>
      </c>
      <c r="G868" s="15">
        <v>-0.0052</v>
      </c>
      <c r="H868" s="14">
        <f t="shared" si="1"/>
        <v>-0.005159483985</v>
      </c>
      <c r="I868" s="14">
        <f t="shared" si="2"/>
        <v>0.994840516</v>
      </c>
      <c r="J868" s="13"/>
      <c r="K868" s="14"/>
      <c r="L868" s="15"/>
      <c r="M868" s="19"/>
      <c r="N868" s="19"/>
    </row>
    <row r="869">
      <c r="A869" s="18">
        <v>44334.0</v>
      </c>
      <c r="B869" s="13">
        <v>15108.1</v>
      </c>
      <c r="C869" s="13">
        <v>15067.2</v>
      </c>
      <c r="D869" s="13">
        <v>15137.25</v>
      </c>
      <c r="E869" s="13">
        <v>15043.7</v>
      </c>
      <c r="F869" s="18" t="s">
        <v>877</v>
      </c>
      <c r="G869" s="15">
        <v>0.0124</v>
      </c>
      <c r="H869" s="14">
        <f t="shared" si="1"/>
        <v>0.01239349601</v>
      </c>
      <c r="I869" s="14">
        <f t="shared" si="2"/>
        <v>1.012393496</v>
      </c>
      <c r="J869" s="13"/>
      <c r="K869" s="14"/>
      <c r="L869" s="15"/>
      <c r="M869" s="19"/>
      <c r="N869" s="19"/>
    </row>
    <row r="870">
      <c r="A870" s="18">
        <v>44333.0</v>
      </c>
      <c r="B870" s="13">
        <v>14923.15</v>
      </c>
      <c r="C870" s="13">
        <v>14756.25</v>
      </c>
      <c r="D870" s="13">
        <v>14938.0</v>
      </c>
      <c r="E870" s="13">
        <v>14725.35</v>
      </c>
      <c r="F870" s="18" t="s">
        <v>878</v>
      </c>
      <c r="G870" s="15">
        <v>0.0167</v>
      </c>
      <c r="H870" s="14">
        <f t="shared" si="1"/>
        <v>0.01671572034</v>
      </c>
      <c r="I870" s="14">
        <f t="shared" si="2"/>
        <v>1.01671572</v>
      </c>
      <c r="J870" s="13"/>
      <c r="K870" s="14"/>
      <c r="L870" s="15"/>
      <c r="M870" s="19"/>
      <c r="N870" s="19"/>
    </row>
    <row r="871">
      <c r="A871" s="18">
        <v>44330.0</v>
      </c>
      <c r="B871" s="13">
        <v>14677.8</v>
      </c>
      <c r="C871" s="13">
        <v>14749.4</v>
      </c>
      <c r="D871" s="13">
        <v>14749.65</v>
      </c>
      <c r="E871" s="13">
        <v>14591.9</v>
      </c>
      <c r="F871" s="18" t="s">
        <v>879</v>
      </c>
      <c r="G871" s="15">
        <v>-0.0013</v>
      </c>
      <c r="H871" s="14">
        <f t="shared" si="1"/>
        <v>-0.001272411799</v>
      </c>
      <c r="I871" s="14">
        <f t="shared" si="2"/>
        <v>0.9987275882</v>
      </c>
      <c r="J871" s="13"/>
      <c r="K871" s="14"/>
      <c r="L871" s="15"/>
      <c r="M871" s="19"/>
      <c r="N871" s="19"/>
    </row>
    <row r="872">
      <c r="A872" s="18">
        <v>44328.0</v>
      </c>
      <c r="B872" s="13">
        <v>14696.5</v>
      </c>
      <c r="C872" s="13">
        <v>14823.55</v>
      </c>
      <c r="D872" s="13">
        <v>14824.05</v>
      </c>
      <c r="E872" s="13">
        <v>14649.7</v>
      </c>
      <c r="F872" s="18" t="s">
        <v>880</v>
      </c>
      <c r="G872" s="15">
        <v>-0.0104</v>
      </c>
      <c r="H872" s="14">
        <f t="shared" si="1"/>
        <v>-0.01038668081</v>
      </c>
      <c r="I872" s="14">
        <f t="shared" si="2"/>
        <v>0.9896133192</v>
      </c>
      <c r="J872" s="13"/>
      <c r="K872" s="14"/>
      <c r="L872" s="15"/>
      <c r="M872" s="19"/>
      <c r="N872" s="19"/>
    </row>
    <row r="873">
      <c r="A873" s="18">
        <v>44327.0</v>
      </c>
      <c r="B873" s="13">
        <v>14850.75</v>
      </c>
      <c r="C873" s="13">
        <v>14789.7</v>
      </c>
      <c r="D873" s="13">
        <v>14900.0</v>
      </c>
      <c r="E873" s="13">
        <v>14771.4</v>
      </c>
      <c r="F873" s="18" t="s">
        <v>881</v>
      </c>
      <c r="G873" s="15">
        <v>-0.0061</v>
      </c>
      <c r="H873" s="14">
        <f t="shared" si="1"/>
        <v>-0.006130227173</v>
      </c>
      <c r="I873" s="14">
        <f t="shared" si="2"/>
        <v>0.9938697728</v>
      </c>
      <c r="J873" s="13"/>
      <c r="K873" s="14"/>
      <c r="L873" s="15"/>
      <c r="M873" s="19"/>
      <c r="N873" s="19"/>
    </row>
    <row r="874">
      <c r="A874" s="18">
        <v>44326.0</v>
      </c>
      <c r="B874" s="13">
        <v>14942.35</v>
      </c>
      <c r="C874" s="13">
        <v>14928.25</v>
      </c>
      <c r="D874" s="13">
        <v>14966.9</v>
      </c>
      <c r="E874" s="13">
        <v>14892.5</v>
      </c>
      <c r="F874" s="18" t="s">
        <v>882</v>
      </c>
      <c r="G874" s="15">
        <v>0.008</v>
      </c>
      <c r="H874" s="14">
        <f t="shared" si="1"/>
        <v>0.008041475665</v>
      </c>
      <c r="I874" s="14">
        <f t="shared" si="2"/>
        <v>1.008041476</v>
      </c>
      <c r="J874" s="13"/>
      <c r="K874" s="14"/>
      <c r="L874" s="15"/>
      <c r="M874" s="19"/>
      <c r="N874" s="19"/>
    </row>
    <row r="875">
      <c r="A875" s="18">
        <v>44323.0</v>
      </c>
      <c r="B875" s="13">
        <v>14823.15</v>
      </c>
      <c r="C875" s="13">
        <v>14816.85</v>
      </c>
      <c r="D875" s="13">
        <v>14863.05</v>
      </c>
      <c r="E875" s="13">
        <v>14765.5</v>
      </c>
      <c r="F875" s="18" t="s">
        <v>883</v>
      </c>
      <c r="G875" s="15">
        <v>0.0067</v>
      </c>
      <c r="H875" s="14">
        <f t="shared" si="1"/>
        <v>0.006679207867</v>
      </c>
      <c r="I875" s="14">
        <f t="shared" si="2"/>
        <v>1.006679208</v>
      </c>
      <c r="J875" s="13"/>
      <c r="K875" s="14"/>
      <c r="L875" s="15"/>
      <c r="M875" s="19"/>
      <c r="N875" s="19"/>
    </row>
    <row r="876">
      <c r="A876" s="18">
        <v>44322.0</v>
      </c>
      <c r="B876" s="13">
        <v>14724.8</v>
      </c>
      <c r="C876" s="13">
        <v>14668.35</v>
      </c>
      <c r="D876" s="13">
        <v>14743.9</v>
      </c>
      <c r="E876" s="13">
        <v>14611.5</v>
      </c>
      <c r="F876" s="18" t="s">
        <v>884</v>
      </c>
      <c r="G876" s="15">
        <v>0.0073</v>
      </c>
      <c r="H876" s="14">
        <f t="shared" si="1"/>
        <v>0.007316397418</v>
      </c>
      <c r="I876" s="14">
        <f t="shared" si="2"/>
        <v>1.007316397</v>
      </c>
      <c r="J876" s="13"/>
      <c r="K876" s="14"/>
      <c r="L876" s="15"/>
      <c r="M876" s="19"/>
      <c r="N876" s="19"/>
    </row>
    <row r="877">
      <c r="A877" s="18">
        <v>44321.0</v>
      </c>
      <c r="B877" s="13">
        <v>14617.85</v>
      </c>
      <c r="C877" s="13">
        <v>14604.15</v>
      </c>
      <c r="D877" s="13">
        <v>14637.9</v>
      </c>
      <c r="E877" s="13">
        <v>14506.6</v>
      </c>
      <c r="F877" s="18" t="s">
        <v>885</v>
      </c>
      <c r="G877" s="15">
        <v>0.0084</v>
      </c>
      <c r="H877" s="14">
        <f t="shared" si="1"/>
        <v>0.0083709861</v>
      </c>
      <c r="I877" s="14">
        <f t="shared" si="2"/>
        <v>1.008370986</v>
      </c>
      <c r="J877" s="13"/>
      <c r="K877" s="14"/>
      <c r="L877" s="15"/>
      <c r="M877" s="19"/>
      <c r="N877" s="19"/>
    </row>
    <row r="878">
      <c r="A878" s="18">
        <v>44320.0</v>
      </c>
      <c r="B878" s="13">
        <v>14496.5</v>
      </c>
      <c r="C878" s="13">
        <v>14687.25</v>
      </c>
      <c r="D878" s="13">
        <v>14723.4</v>
      </c>
      <c r="E878" s="13">
        <v>14461.5</v>
      </c>
      <c r="F878" s="18" t="s">
        <v>886</v>
      </c>
      <c r="G878" s="15">
        <v>-0.0094</v>
      </c>
      <c r="H878" s="14">
        <f t="shared" si="1"/>
        <v>-0.009406080982</v>
      </c>
      <c r="I878" s="14">
        <f t="shared" si="2"/>
        <v>0.990593919</v>
      </c>
      <c r="J878" s="13"/>
      <c r="K878" s="14"/>
      <c r="L878" s="15"/>
      <c r="M878" s="19"/>
      <c r="N878" s="19"/>
    </row>
    <row r="879">
      <c r="A879" s="18">
        <v>44319.0</v>
      </c>
      <c r="B879" s="13">
        <v>14634.15</v>
      </c>
      <c r="C879" s="13">
        <v>14481.05</v>
      </c>
      <c r="D879" s="13">
        <v>14673.85</v>
      </c>
      <c r="E879" s="13">
        <v>14416.25</v>
      </c>
      <c r="F879" s="18" t="s">
        <v>887</v>
      </c>
      <c r="G879" s="15">
        <v>2.0E-4</v>
      </c>
      <c r="H879" s="14">
        <f t="shared" si="1"/>
        <v>0.0002084600611</v>
      </c>
      <c r="I879" s="14">
        <f t="shared" si="2"/>
        <v>1.00020846</v>
      </c>
      <c r="J879" s="13"/>
      <c r="K879" s="14"/>
      <c r="L879" s="15"/>
      <c r="M879" s="19"/>
      <c r="N879" s="19"/>
    </row>
    <row r="880">
      <c r="A880" s="18">
        <v>44316.0</v>
      </c>
      <c r="B880" s="13">
        <v>14631.1</v>
      </c>
      <c r="C880" s="13">
        <v>14747.35</v>
      </c>
      <c r="D880" s="13">
        <v>14855.45</v>
      </c>
      <c r="E880" s="13">
        <v>14601.7</v>
      </c>
      <c r="F880" s="18" t="s">
        <v>888</v>
      </c>
      <c r="G880" s="15">
        <v>-0.0177</v>
      </c>
      <c r="H880" s="14">
        <f t="shared" si="1"/>
        <v>-0.01771076006</v>
      </c>
      <c r="I880" s="14">
        <f t="shared" si="2"/>
        <v>0.9822892399</v>
      </c>
      <c r="J880" s="13"/>
      <c r="K880" s="14"/>
      <c r="L880" s="15"/>
      <c r="M880" s="19"/>
      <c r="N880" s="19"/>
    </row>
    <row r="881">
      <c r="A881" s="18">
        <v>44315.0</v>
      </c>
      <c r="B881" s="13">
        <v>14894.9</v>
      </c>
      <c r="C881" s="13">
        <v>14979.0</v>
      </c>
      <c r="D881" s="13">
        <v>15044.35</v>
      </c>
      <c r="E881" s="13">
        <v>14814.45</v>
      </c>
      <c r="F881" s="18" t="s">
        <v>889</v>
      </c>
      <c r="G881" s="15">
        <v>0.002</v>
      </c>
      <c r="H881" s="14">
        <f t="shared" si="1"/>
        <v>0.002041770521</v>
      </c>
      <c r="I881" s="14">
        <f t="shared" si="2"/>
        <v>1.002041771</v>
      </c>
      <c r="J881" s="13"/>
      <c r="K881" s="14"/>
      <c r="L881" s="15"/>
      <c r="M881" s="19"/>
      <c r="N881" s="19"/>
    </row>
    <row r="882">
      <c r="A882" s="18">
        <v>44314.0</v>
      </c>
      <c r="B882" s="13">
        <v>14864.55</v>
      </c>
      <c r="C882" s="13">
        <v>14710.5</v>
      </c>
      <c r="D882" s="13">
        <v>14890.25</v>
      </c>
      <c r="E882" s="13">
        <v>14694.95</v>
      </c>
      <c r="F882" s="18" t="s">
        <v>890</v>
      </c>
      <c r="G882" s="15">
        <v>0.0144</v>
      </c>
      <c r="H882" s="14">
        <f t="shared" si="1"/>
        <v>0.01443385507</v>
      </c>
      <c r="I882" s="14">
        <f t="shared" si="2"/>
        <v>1.014433855</v>
      </c>
      <c r="J882" s="13"/>
      <c r="K882" s="14"/>
      <c r="L882" s="15"/>
      <c r="M882" s="19"/>
      <c r="N882" s="19"/>
    </row>
    <row r="883">
      <c r="A883" s="18">
        <v>44313.0</v>
      </c>
      <c r="B883" s="13">
        <v>14653.05</v>
      </c>
      <c r="C883" s="13">
        <v>14493.8</v>
      </c>
      <c r="D883" s="13">
        <v>14667.55</v>
      </c>
      <c r="E883" s="13">
        <v>14484.85</v>
      </c>
      <c r="F883" s="18" t="s">
        <v>891</v>
      </c>
      <c r="G883" s="15">
        <v>0.0116</v>
      </c>
      <c r="H883" s="14">
        <f t="shared" si="1"/>
        <v>0.01160165689</v>
      </c>
      <c r="I883" s="14">
        <f t="shared" si="2"/>
        <v>1.011601657</v>
      </c>
      <c r="J883" s="13"/>
      <c r="K883" s="14"/>
      <c r="L883" s="15"/>
      <c r="M883" s="19"/>
      <c r="N883" s="19"/>
    </row>
    <row r="884">
      <c r="A884" s="18">
        <v>44312.0</v>
      </c>
      <c r="B884" s="13">
        <v>14485.0</v>
      </c>
      <c r="C884" s="13">
        <v>14449.45</v>
      </c>
      <c r="D884" s="13">
        <v>14557.5</v>
      </c>
      <c r="E884" s="13">
        <v>14421.3</v>
      </c>
      <c r="F884" s="18" t="s">
        <v>892</v>
      </c>
      <c r="G884" s="15">
        <v>0.01</v>
      </c>
      <c r="H884" s="14">
        <f t="shared" si="1"/>
        <v>0.01001649078</v>
      </c>
      <c r="I884" s="14">
        <f t="shared" si="2"/>
        <v>1.010016491</v>
      </c>
      <c r="J884" s="13"/>
      <c r="K884" s="14"/>
      <c r="L884" s="15"/>
      <c r="M884" s="19"/>
      <c r="N884" s="19"/>
    </row>
    <row r="885">
      <c r="A885" s="18">
        <v>44309.0</v>
      </c>
      <c r="B885" s="13">
        <v>14341.35</v>
      </c>
      <c r="C885" s="13">
        <v>14326.35</v>
      </c>
      <c r="D885" s="13">
        <v>14461.15</v>
      </c>
      <c r="E885" s="13">
        <v>14273.3</v>
      </c>
      <c r="F885" s="18" t="s">
        <v>893</v>
      </c>
      <c r="G885" s="15">
        <v>-0.0045</v>
      </c>
      <c r="H885" s="14">
        <f t="shared" si="1"/>
        <v>-0.004498078945</v>
      </c>
      <c r="I885" s="14">
        <f t="shared" si="2"/>
        <v>0.9955019211</v>
      </c>
      <c r="J885" s="13"/>
      <c r="K885" s="14"/>
      <c r="L885" s="15"/>
      <c r="M885" s="19"/>
      <c r="N885" s="19"/>
    </row>
    <row r="886">
      <c r="A886" s="18">
        <v>44308.0</v>
      </c>
      <c r="B886" s="13">
        <v>14406.15</v>
      </c>
      <c r="C886" s="13">
        <v>14219.15</v>
      </c>
      <c r="D886" s="13">
        <v>14424.75</v>
      </c>
      <c r="E886" s="13">
        <v>14151.4</v>
      </c>
      <c r="F886" s="18" t="s">
        <v>894</v>
      </c>
      <c r="G886" s="15">
        <v>0.0077</v>
      </c>
      <c r="H886" s="14">
        <f t="shared" si="1"/>
        <v>0.007676757785</v>
      </c>
      <c r="I886" s="14">
        <f t="shared" si="2"/>
        <v>1.007676758</v>
      </c>
      <c r="J886" s="13"/>
      <c r="K886" s="14"/>
      <c r="L886" s="15"/>
      <c r="M886" s="19"/>
      <c r="N886" s="19"/>
    </row>
    <row r="887">
      <c r="A887" s="18">
        <v>44306.0</v>
      </c>
      <c r="B887" s="13">
        <v>14296.4</v>
      </c>
      <c r="C887" s="13">
        <v>14526.7</v>
      </c>
      <c r="D887" s="13">
        <v>14526.95</v>
      </c>
      <c r="E887" s="13">
        <v>14207.3</v>
      </c>
      <c r="F887" s="18" t="s">
        <v>895</v>
      </c>
      <c r="G887" s="15">
        <v>-0.0044</v>
      </c>
      <c r="H887" s="14">
        <f t="shared" si="1"/>
        <v>-0.004390836696</v>
      </c>
      <c r="I887" s="14">
        <f t="shared" si="2"/>
        <v>0.9956091633</v>
      </c>
      <c r="J887" s="13"/>
      <c r="K887" s="14"/>
      <c r="L887" s="15"/>
      <c r="M887" s="19"/>
      <c r="N887" s="19"/>
    </row>
    <row r="888">
      <c r="A888" s="18">
        <v>44305.0</v>
      </c>
      <c r="B888" s="13">
        <v>14359.45</v>
      </c>
      <c r="C888" s="13">
        <v>14306.6</v>
      </c>
      <c r="D888" s="13">
        <v>14382.3</v>
      </c>
      <c r="E888" s="13">
        <v>14191.4</v>
      </c>
      <c r="F888" s="18" t="s">
        <v>896</v>
      </c>
      <c r="G888" s="15">
        <v>-0.0177</v>
      </c>
      <c r="H888" s="14">
        <f t="shared" si="1"/>
        <v>-0.01767701817</v>
      </c>
      <c r="I888" s="14">
        <f t="shared" si="2"/>
        <v>0.9823229818</v>
      </c>
      <c r="J888" s="13"/>
      <c r="K888" s="14"/>
      <c r="L888" s="15"/>
      <c r="M888" s="19"/>
      <c r="N888" s="19"/>
    </row>
    <row r="889">
      <c r="A889" s="18">
        <v>44302.0</v>
      </c>
      <c r="B889" s="13">
        <v>14617.85</v>
      </c>
      <c r="C889" s="13">
        <v>14599.6</v>
      </c>
      <c r="D889" s="13">
        <v>14697.7</v>
      </c>
      <c r="E889" s="13">
        <v>14559.0</v>
      </c>
      <c r="F889" s="18" t="s">
        <v>897</v>
      </c>
      <c r="G889" s="15">
        <v>0.0025</v>
      </c>
      <c r="H889" s="14">
        <f t="shared" si="1"/>
        <v>0.002496322382</v>
      </c>
      <c r="I889" s="14">
        <f t="shared" si="2"/>
        <v>1.002496322</v>
      </c>
      <c r="J889" s="13"/>
      <c r="K889" s="14"/>
      <c r="L889" s="15"/>
      <c r="M889" s="19"/>
      <c r="N889" s="19"/>
    </row>
    <row r="890">
      <c r="A890" s="18">
        <v>44301.0</v>
      </c>
      <c r="B890" s="13">
        <v>14581.45</v>
      </c>
      <c r="C890" s="13">
        <v>14522.4</v>
      </c>
      <c r="D890" s="13">
        <v>14597.55</v>
      </c>
      <c r="E890" s="13">
        <v>14353.2</v>
      </c>
      <c r="F890" s="18" t="s">
        <v>898</v>
      </c>
      <c r="G890" s="15">
        <v>0.0053</v>
      </c>
      <c r="H890" s="14">
        <f t="shared" si="1"/>
        <v>0.005284457559</v>
      </c>
      <c r="I890" s="14">
        <f t="shared" si="2"/>
        <v>1.005284458</v>
      </c>
      <c r="J890" s="13"/>
      <c r="K890" s="14"/>
      <c r="L890" s="15"/>
      <c r="M890" s="19"/>
      <c r="N890" s="19"/>
    </row>
    <row r="891">
      <c r="A891" s="18">
        <v>44299.0</v>
      </c>
      <c r="B891" s="13">
        <v>14504.8</v>
      </c>
      <c r="C891" s="13">
        <v>14364.9</v>
      </c>
      <c r="D891" s="13">
        <v>14528.9</v>
      </c>
      <c r="E891" s="13">
        <v>14274.9</v>
      </c>
      <c r="F891" s="18" t="s">
        <v>899</v>
      </c>
      <c r="G891" s="15">
        <v>0.0136</v>
      </c>
      <c r="H891" s="14">
        <f t="shared" si="1"/>
        <v>0.01355619532</v>
      </c>
      <c r="I891" s="14">
        <f t="shared" si="2"/>
        <v>1.013556195</v>
      </c>
      <c r="J891" s="13"/>
      <c r="K891" s="14"/>
      <c r="L891" s="15"/>
      <c r="M891" s="19"/>
      <c r="N891" s="19"/>
    </row>
    <row r="892">
      <c r="A892" s="18">
        <v>44298.0</v>
      </c>
      <c r="B892" s="13">
        <v>14310.8</v>
      </c>
      <c r="C892" s="13">
        <v>14644.65</v>
      </c>
      <c r="D892" s="13">
        <v>14652.5</v>
      </c>
      <c r="E892" s="13">
        <v>14248.7</v>
      </c>
      <c r="F892" s="18" t="s">
        <v>900</v>
      </c>
      <c r="G892" s="15">
        <v>-0.0353</v>
      </c>
      <c r="H892" s="14">
        <f t="shared" si="1"/>
        <v>-0.03532560154</v>
      </c>
      <c r="I892" s="14">
        <f t="shared" si="2"/>
        <v>0.9646743985</v>
      </c>
      <c r="J892" s="13"/>
      <c r="K892" s="14"/>
      <c r="L892" s="15"/>
      <c r="M892" s="19"/>
      <c r="N892" s="19"/>
    </row>
    <row r="893">
      <c r="A893" s="18">
        <v>44295.0</v>
      </c>
      <c r="B893" s="13">
        <v>14834.85</v>
      </c>
      <c r="C893" s="13">
        <v>14882.65</v>
      </c>
      <c r="D893" s="13">
        <v>14918.45</v>
      </c>
      <c r="E893" s="13">
        <v>14785.65</v>
      </c>
      <c r="F893" s="18" t="s">
        <v>901</v>
      </c>
      <c r="G893" s="15">
        <v>-0.0026</v>
      </c>
      <c r="H893" s="14">
        <f t="shared" si="1"/>
        <v>-0.002618698651</v>
      </c>
      <c r="I893" s="14">
        <f t="shared" si="2"/>
        <v>0.9973813013</v>
      </c>
      <c r="J893" s="13"/>
      <c r="K893" s="14"/>
      <c r="L893" s="15"/>
      <c r="M893" s="19"/>
      <c r="N893" s="19"/>
    </row>
    <row r="894">
      <c r="A894" s="18">
        <v>44294.0</v>
      </c>
      <c r="B894" s="13">
        <v>14873.8</v>
      </c>
      <c r="C894" s="13">
        <v>14875.65</v>
      </c>
      <c r="D894" s="13">
        <v>14984.15</v>
      </c>
      <c r="E894" s="13">
        <v>14821.1</v>
      </c>
      <c r="F894" s="18" t="s">
        <v>902</v>
      </c>
      <c r="G894" s="15">
        <v>0.0037</v>
      </c>
      <c r="H894" s="14">
        <f t="shared" si="1"/>
        <v>0.003694568815</v>
      </c>
      <c r="I894" s="14">
        <f t="shared" si="2"/>
        <v>1.003694569</v>
      </c>
      <c r="J894" s="13"/>
      <c r="K894" s="14"/>
      <c r="L894" s="15"/>
      <c r="M894" s="19"/>
      <c r="N894" s="19"/>
    </row>
    <row r="895">
      <c r="A895" s="18">
        <v>44293.0</v>
      </c>
      <c r="B895" s="13">
        <v>14819.05</v>
      </c>
      <c r="C895" s="13">
        <v>14716.45</v>
      </c>
      <c r="D895" s="13">
        <v>14879.8</v>
      </c>
      <c r="E895" s="13">
        <v>14649.85</v>
      </c>
      <c r="F895" s="18" t="s">
        <v>903</v>
      </c>
      <c r="G895" s="15">
        <v>0.0092</v>
      </c>
      <c r="H895" s="14">
        <f t="shared" si="1"/>
        <v>0.009231450267</v>
      </c>
      <c r="I895" s="14">
        <f t="shared" si="2"/>
        <v>1.00923145</v>
      </c>
      <c r="J895" s="13"/>
      <c r="K895" s="14"/>
      <c r="L895" s="15"/>
      <c r="M895" s="19"/>
      <c r="N895" s="19"/>
    </row>
    <row r="896">
      <c r="A896" s="18">
        <v>44292.0</v>
      </c>
      <c r="B896" s="13">
        <v>14683.5</v>
      </c>
      <c r="C896" s="13">
        <v>14737.0</v>
      </c>
      <c r="D896" s="13">
        <v>14779.1</v>
      </c>
      <c r="E896" s="13">
        <v>14573.9</v>
      </c>
      <c r="F896" s="18" t="s">
        <v>904</v>
      </c>
      <c r="G896" s="15">
        <v>0.0031</v>
      </c>
      <c r="H896" s="14">
        <f t="shared" si="1"/>
        <v>0.003122053861</v>
      </c>
      <c r="I896" s="14">
        <f t="shared" si="2"/>
        <v>1.003122054</v>
      </c>
      <c r="J896" s="13"/>
      <c r="K896" s="14"/>
      <c r="L896" s="15"/>
      <c r="M896" s="19"/>
      <c r="N896" s="19"/>
    </row>
    <row r="897">
      <c r="A897" s="18">
        <v>44291.0</v>
      </c>
      <c r="B897" s="13">
        <v>14637.8</v>
      </c>
      <c r="C897" s="13">
        <v>14837.7</v>
      </c>
      <c r="D897" s="13">
        <v>14849.85</v>
      </c>
      <c r="E897" s="13">
        <v>14459.5</v>
      </c>
      <c r="F897" s="18" t="s">
        <v>905</v>
      </c>
      <c r="G897" s="15">
        <v>-0.0154</v>
      </c>
      <c r="H897" s="14">
        <f t="shared" si="1"/>
        <v>-0.01543987328</v>
      </c>
      <c r="I897" s="14">
        <f t="shared" si="2"/>
        <v>0.9845601267</v>
      </c>
      <c r="J897" s="13"/>
      <c r="K897" s="14"/>
      <c r="L897" s="15"/>
      <c r="M897" s="19"/>
      <c r="N897" s="19"/>
    </row>
    <row r="898">
      <c r="A898" s="18">
        <v>44287.0</v>
      </c>
      <c r="B898" s="13">
        <v>14867.35</v>
      </c>
      <c r="C898" s="13">
        <v>14798.4</v>
      </c>
      <c r="D898" s="13">
        <v>14883.2</v>
      </c>
      <c r="E898" s="13">
        <v>14692.45</v>
      </c>
      <c r="F898" s="18" t="s">
        <v>906</v>
      </c>
      <c r="G898" s="15">
        <v>0.012</v>
      </c>
      <c r="H898" s="14">
        <f t="shared" si="1"/>
        <v>0.01202461421</v>
      </c>
      <c r="I898" s="14">
        <f t="shared" si="2"/>
        <v>1.012024614</v>
      </c>
      <c r="J898" s="13"/>
      <c r="K898" s="14"/>
      <c r="L898" s="15"/>
      <c r="M898" s="19"/>
      <c r="N898" s="19"/>
    </row>
    <row r="899">
      <c r="A899" s="18">
        <v>44286.0</v>
      </c>
      <c r="B899" s="13">
        <v>14690.7</v>
      </c>
      <c r="C899" s="13">
        <v>14811.85</v>
      </c>
      <c r="D899" s="13">
        <v>14813.75</v>
      </c>
      <c r="E899" s="13">
        <v>14670.25</v>
      </c>
      <c r="F899" s="18" t="s">
        <v>907</v>
      </c>
      <c r="G899" s="15">
        <v>-0.0104</v>
      </c>
      <c r="H899" s="14">
        <f t="shared" si="1"/>
        <v>-0.01040073829</v>
      </c>
      <c r="I899" s="14">
        <f t="shared" si="2"/>
        <v>0.9895992617</v>
      </c>
      <c r="J899" s="13"/>
      <c r="K899" s="14"/>
      <c r="L899" s="15"/>
      <c r="M899" s="19"/>
      <c r="N899" s="19"/>
    </row>
    <row r="900">
      <c r="A900" s="18">
        <v>44285.0</v>
      </c>
      <c r="B900" s="13">
        <v>14845.1</v>
      </c>
      <c r="C900" s="13">
        <v>14628.5</v>
      </c>
      <c r="D900" s="13">
        <v>14876.3</v>
      </c>
      <c r="E900" s="13">
        <v>14617.6</v>
      </c>
      <c r="F900" s="18" t="s">
        <v>908</v>
      </c>
      <c r="G900" s="15">
        <v>0.0233</v>
      </c>
      <c r="H900" s="14">
        <f t="shared" si="1"/>
        <v>0.02328482902</v>
      </c>
      <c r="I900" s="14">
        <f t="shared" si="2"/>
        <v>1.023284829</v>
      </c>
      <c r="J900" s="13"/>
      <c r="K900" s="14"/>
      <c r="L900" s="15"/>
      <c r="M900" s="19"/>
      <c r="N900" s="19"/>
    </row>
    <row r="901">
      <c r="A901" s="18">
        <v>44281.0</v>
      </c>
      <c r="B901" s="13">
        <v>14507.3</v>
      </c>
      <c r="C901" s="13">
        <v>14506.3</v>
      </c>
      <c r="D901" s="13">
        <v>14572.9</v>
      </c>
      <c r="E901" s="13">
        <v>14414.25</v>
      </c>
      <c r="F901" s="18" t="s">
        <v>909</v>
      </c>
      <c r="G901" s="15">
        <v>0.0127</v>
      </c>
      <c r="H901" s="14">
        <f t="shared" si="1"/>
        <v>0.01273307318</v>
      </c>
      <c r="I901" s="14">
        <f t="shared" si="2"/>
        <v>1.012733073</v>
      </c>
      <c r="J901" s="13"/>
      <c r="K901" s="14"/>
      <c r="L901" s="15"/>
      <c r="M901" s="19"/>
      <c r="N901" s="19"/>
    </row>
    <row r="902">
      <c r="A902" s="18">
        <v>44280.0</v>
      </c>
      <c r="B902" s="13">
        <v>14324.9</v>
      </c>
      <c r="C902" s="13">
        <v>14570.9</v>
      </c>
      <c r="D902" s="13">
        <v>14575.6</v>
      </c>
      <c r="E902" s="13">
        <v>14264.4</v>
      </c>
      <c r="F902" s="18" t="s">
        <v>910</v>
      </c>
      <c r="G902" s="15">
        <v>-0.0154</v>
      </c>
      <c r="H902" s="14">
        <f t="shared" si="1"/>
        <v>-0.01543018956</v>
      </c>
      <c r="I902" s="14">
        <f t="shared" si="2"/>
        <v>0.9845698104</v>
      </c>
      <c r="J902" s="13"/>
      <c r="K902" s="14"/>
      <c r="L902" s="15"/>
      <c r="M902" s="19"/>
      <c r="N902" s="19"/>
    </row>
    <row r="903">
      <c r="A903" s="18">
        <v>44279.0</v>
      </c>
      <c r="B903" s="13">
        <v>14549.4</v>
      </c>
      <c r="C903" s="13">
        <v>14712.45</v>
      </c>
      <c r="D903" s="13">
        <v>14752.35</v>
      </c>
      <c r="E903" s="13">
        <v>14535.0</v>
      </c>
      <c r="F903" s="18" t="s">
        <v>911</v>
      </c>
      <c r="G903" s="15">
        <v>-0.0179</v>
      </c>
      <c r="H903" s="14">
        <f t="shared" si="1"/>
        <v>-0.01791120336</v>
      </c>
      <c r="I903" s="14">
        <f t="shared" si="2"/>
        <v>0.9820887966</v>
      </c>
      <c r="J903" s="13"/>
      <c r="K903" s="14"/>
      <c r="L903" s="15"/>
      <c r="M903" s="19"/>
      <c r="N903" s="19"/>
    </row>
    <row r="904">
      <c r="A904" s="18">
        <v>44278.0</v>
      </c>
      <c r="B904" s="13">
        <v>14814.75</v>
      </c>
      <c r="C904" s="13">
        <v>14768.55</v>
      </c>
      <c r="D904" s="13">
        <v>14878.6</v>
      </c>
      <c r="E904" s="13">
        <v>14707.0</v>
      </c>
      <c r="F904" s="18" t="s">
        <v>912</v>
      </c>
      <c r="G904" s="15">
        <v>0.0053</v>
      </c>
      <c r="H904" s="14">
        <f t="shared" si="1"/>
        <v>0.005316766646</v>
      </c>
      <c r="I904" s="14">
        <f t="shared" si="2"/>
        <v>1.005316767</v>
      </c>
      <c r="J904" s="13"/>
      <c r="K904" s="14"/>
      <c r="L904" s="15"/>
      <c r="M904" s="19"/>
      <c r="N904" s="19"/>
    </row>
    <row r="905">
      <c r="A905" s="18">
        <v>44277.0</v>
      </c>
      <c r="B905" s="13">
        <v>14736.4</v>
      </c>
      <c r="C905" s="13">
        <v>14736.3</v>
      </c>
      <c r="D905" s="13">
        <v>14763.9</v>
      </c>
      <c r="E905" s="13">
        <v>14597.85</v>
      </c>
      <c r="F905" s="18" t="s">
        <v>913</v>
      </c>
      <c r="G905" s="15">
        <v>-5.0E-4</v>
      </c>
      <c r="H905" s="14">
        <f t="shared" si="1"/>
        <v>-0.0005154639175</v>
      </c>
      <c r="I905" s="14">
        <f t="shared" si="2"/>
        <v>0.9994845361</v>
      </c>
      <c r="J905" s="13"/>
      <c r="K905" s="14"/>
      <c r="L905" s="15"/>
      <c r="M905" s="19"/>
      <c r="N905" s="19"/>
    </row>
    <row r="906">
      <c r="A906" s="18">
        <v>44274.0</v>
      </c>
      <c r="B906" s="13">
        <v>14744.0</v>
      </c>
      <c r="C906" s="13">
        <v>14471.15</v>
      </c>
      <c r="D906" s="13">
        <v>14788.25</v>
      </c>
      <c r="E906" s="13">
        <v>14350.1</v>
      </c>
      <c r="F906" s="18" t="s">
        <v>914</v>
      </c>
      <c r="G906" s="15">
        <v>0.0128</v>
      </c>
      <c r="H906" s="14">
        <f t="shared" si="1"/>
        <v>0.01278691565</v>
      </c>
      <c r="I906" s="14">
        <f t="shared" si="2"/>
        <v>1.012786916</v>
      </c>
      <c r="J906" s="13"/>
      <c r="K906" s="14"/>
      <c r="L906" s="15"/>
      <c r="M906" s="19"/>
      <c r="N906" s="19"/>
    </row>
    <row r="907">
      <c r="A907" s="18">
        <v>44273.0</v>
      </c>
      <c r="B907" s="13">
        <v>14557.85</v>
      </c>
      <c r="C907" s="13">
        <v>14855.5</v>
      </c>
      <c r="D907" s="13">
        <v>14875.2</v>
      </c>
      <c r="E907" s="13">
        <v>14478.6</v>
      </c>
      <c r="F907" s="18" t="s">
        <v>915</v>
      </c>
      <c r="G907" s="15">
        <v>-0.0111</v>
      </c>
      <c r="H907" s="14">
        <f t="shared" si="1"/>
        <v>-0.01110295966</v>
      </c>
      <c r="I907" s="14">
        <f t="shared" si="2"/>
        <v>0.9888970403</v>
      </c>
      <c r="J907" s="13"/>
      <c r="K907" s="14"/>
      <c r="L907" s="15"/>
      <c r="M907" s="19"/>
      <c r="N907" s="19"/>
    </row>
    <row r="908">
      <c r="A908" s="18">
        <v>44272.0</v>
      </c>
      <c r="B908" s="13">
        <v>14721.3</v>
      </c>
      <c r="C908" s="13">
        <v>14946.55</v>
      </c>
      <c r="D908" s="13">
        <v>14956.55</v>
      </c>
      <c r="E908" s="13">
        <v>14696.05</v>
      </c>
      <c r="F908" s="18" t="s">
        <v>916</v>
      </c>
      <c r="G908" s="15">
        <v>-0.0127</v>
      </c>
      <c r="H908" s="14">
        <f t="shared" si="1"/>
        <v>-0.01268573383</v>
      </c>
      <c r="I908" s="14">
        <f t="shared" si="2"/>
        <v>0.9873142662</v>
      </c>
      <c r="J908" s="13"/>
      <c r="K908" s="14"/>
      <c r="L908" s="15"/>
      <c r="M908" s="19"/>
      <c r="N908" s="19"/>
    </row>
    <row r="909">
      <c r="A909" s="18">
        <v>44271.0</v>
      </c>
      <c r="B909" s="13">
        <v>14910.45</v>
      </c>
      <c r="C909" s="13">
        <v>14996.1</v>
      </c>
      <c r="D909" s="13">
        <v>15051.6</v>
      </c>
      <c r="E909" s="13">
        <v>14890.65</v>
      </c>
      <c r="F909" s="18" t="s">
        <v>917</v>
      </c>
      <c r="G909" s="15">
        <v>-0.0013</v>
      </c>
      <c r="H909" s="14">
        <f t="shared" si="1"/>
        <v>-0.001275997187</v>
      </c>
      <c r="I909" s="14">
        <f t="shared" si="2"/>
        <v>0.9987240028</v>
      </c>
      <c r="J909" s="13"/>
      <c r="K909" s="14"/>
      <c r="L909" s="15"/>
      <c r="M909" s="19"/>
      <c r="N909" s="19"/>
    </row>
    <row r="910">
      <c r="A910" s="18">
        <v>44270.0</v>
      </c>
      <c r="B910" s="13">
        <v>14929.5</v>
      </c>
      <c r="C910" s="13">
        <v>15048.4</v>
      </c>
      <c r="D910" s="13">
        <v>15048.4</v>
      </c>
      <c r="E910" s="13">
        <v>14745.85</v>
      </c>
      <c r="F910" s="18" t="s">
        <v>918</v>
      </c>
      <c r="G910" s="15">
        <v>-0.0067</v>
      </c>
      <c r="H910" s="14">
        <f t="shared" si="1"/>
        <v>-0.006749407057</v>
      </c>
      <c r="I910" s="14">
        <f t="shared" si="2"/>
        <v>0.9932505929</v>
      </c>
      <c r="J910" s="13"/>
      <c r="K910" s="14"/>
      <c r="L910" s="15"/>
      <c r="M910" s="19"/>
      <c r="N910" s="19"/>
    </row>
    <row r="911">
      <c r="A911" s="18">
        <v>44267.0</v>
      </c>
      <c r="B911" s="13">
        <v>15030.95</v>
      </c>
      <c r="C911" s="13">
        <v>15321.15</v>
      </c>
      <c r="D911" s="13">
        <v>15336.3</v>
      </c>
      <c r="E911" s="13">
        <v>14953.6</v>
      </c>
      <c r="F911" s="18" t="s">
        <v>919</v>
      </c>
      <c r="G911" s="15">
        <v>-0.0095</v>
      </c>
      <c r="H911" s="14">
        <f t="shared" si="1"/>
        <v>-0.009479531855</v>
      </c>
      <c r="I911" s="14">
        <f t="shared" si="2"/>
        <v>0.9905204681</v>
      </c>
      <c r="J911" s="13"/>
      <c r="K911" s="14"/>
      <c r="L911" s="15"/>
      <c r="M911" s="19"/>
      <c r="N911" s="19"/>
    </row>
    <row r="912">
      <c r="A912" s="18">
        <v>44265.0</v>
      </c>
      <c r="B912" s="13">
        <v>15174.8</v>
      </c>
      <c r="C912" s="13">
        <v>15202.15</v>
      </c>
      <c r="D912" s="13">
        <v>15218.45</v>
      </c>
      <c r="E912" s="13">
        <v>15100.85</v>
      </c>
      <c r="F912" s="18" t="s">
        <v>920</v>
      </c>
      <c r="G912" s="15">
        <v>0.0051</v>
      </c>
      <c r="H912" s="14">
        <f t="shared" si="1"/>
        <v>0.005060138823</v>
      </c>
      <c r="I912" s="14">
        <f t="shared" si="2"/>
        <v>1.005060139</v>
      </c>
      <c r="J912" s="13"/>
      <c r="K912" s="14"/>
      <c r="L912" s="15"/>
      <c r="M912" s="19"/>
      <c r="N912" s="19"/>
    </row>
    <row r="913">
      <c r="A913" s="18">
        <v>44264.0</v>
      </c>
      <c r="B913" s="13">
        <v>15098.4</v>
      </c>
      <c r="C913" s="13">
        <v>15049.9</v>
      </c>
      <c r="D913" s="13">
        <v>15126.85</v>
      </c>
      <c r="E913" s="13">
        <v>14925.45</v>
      </c>
      <c r="F913" s="18" t="s">
        <v>921</v>
      </c>
      <c r="G913" s="15">
        <v>0.0095</v>
      </c>
      <c r="H913" s="14">
        <f t="shared" si="1"/>
        <v>0.009507762667</v>
      </c>
      <c r="I913" s="14">
        <f t="shared" si="2"/>
        <v>1.009507763</v>
      </c>
      <c r="J913" s="13"/>
      <c r="K913" s="14"/>
      <c r="L913" s="15"/>
      <c r="M913" s="19"/>
      <c r="N913" s="19"/>
    </row>
    <row r="914">
      <c r="A914" s="18">
        <v>44263.0</v>
      </c>
      <c r="B914" s="13">
        <v>14956.2</v>
      </c>
      <c r="C914" s="13">
        <v>15002.45</v>
      </c>
      <c r="D914" s="13">
        <v>15111.15</v>
      </c>
      <c r="E914" s="13">
        <v>14919.9</v>
      </c>
      <c r="F914" s="18" t="s">
        <v>922</v>
      </c>
      <c r="G914" s="15">
        <v>0.0012</v>
      </c>
      <c r="H914" s="14">
        <f t="shared" si="1"/>
        <v>0.001211666812</v>
      </c>
      <c r="I914" s="14">
        <f t="shared" si="2"/>
        <v>1.001211667</v>
      </c>
      <c r="J914" s="13"/>
      <c r="K914" s="14"/>
      <c r="L914" s="15"/>
      <c r="M914" s="19"/>
      <c r="N914" s="19"/>
    </row>
    <row r="915">
      <c r="A915" s="18">
        <v>44260.0</v>
      </c>
      <c r="B915" s="13">
        <v>14938.1</v>
      </c>
      <c r="C915" s="13">
        <v>14977.95</v>
      </c>
      <c r="D915" s="13">
        <v>15092.35</v>
      </c>
      <c r="E915" s="13">
        <v>14862.1</v>
      </c>
      <c r="F915" s="18" t="s">
        <v>923</v>
      </c>
      <c r="G915" s="15">
        <v>-0.0095</v>
      </c>
      <c r="H915" s="14">
        <f t="shared" si="1"/>
        <v>-0.009459078627</v>
      </c>
      <c r="I915" s="14">
        <f t="shared" si="2"/>
        <v>0.9905409214</v>
      </c>
      <c r="J915" s="13"/>
      <c r="K915" s="14"/>
      <c r="L915" s="15"/>
      <c r="M915" s="19"/>
      <c r="N915" s="19"/>
    </row>
    <row r="916">
      <c r="A916" s="18">
        <v>44259.0</v>
      </c>
      <c r="B916" s="13">
        <v>15080.75</v>
      </c>
      <c r="C916" s="13">
        <v>15026.75</v>
      </c>
      <c r="D916" s="13">
        <v>15202.35</v>
      </c>
      <c r="E916" s="13">
        <v>14980.2</v>
      </c>
      <c r="F916" s="18" t="s">
        <v>924</v>
      </c>
      <c r="G916" s="15">
        <v>-0.0108</v>
      </c>
      <c r="H916" s="14">
        <f t="shared" si="1"/>
        <v>-0.01081295587</v>
      </c>
      <c r="I916" s="14">
        <f t="shared" si="2"/>
        <v>0.9891870441</v>
      </c>
      <c r="J916" s="13"/>
      <c r="K916" s="14"/>
      <c r="L916" s="15"/>
      <c r="M916" s="19"/>
      <c r="N916" s="19"/>
    </row>
    <row r="917">
      <c r="A917" s="18">
        <v>44258.0</v>
      </c>
      <c r="B917" s="13">
        <v>15245.6</v>
      </c>
      <c r="C917" s="13">
        <v>15064.4</v>
      </c>
      <c r="D917" s="13">
        <v>15273.15</v>
      </c>
      <c r="E917" s="13">
        <v>14995.8</v>
      </c>
      <c r="F917" s="18" t="s">
        <v>925</v>
      </c>
      <c r="G917" s="15">
        <v>0.0219</v>
      </c>
      <c r="H917" s="14">
        <f t="shared" si="1"/>
        <v>0.02188469814</v>
      </c>
      <c r="I917" s="14">
        <f t="shared" si="2"/>
        <v>1.021884698</v>
      </c>
      <c r="J917" s="13"/>
      <c r="K917" s="14"/>
      <c r="L917" s="15"/>
      <c r="M917" s="19"/>
      <c r="N917" s="19"/>
    </row>
    <row r="918">
      <c r="A918" s="18">
        <v>44257.0</v>
      </c>
      <c r="B918" s="13">
        <v>14919.1</v>
      </c>
      <c r="C918" s="13">
        <v>14865.3</v>
      </c>
      <c r="D918" s="13">
        <v>14959.1</v>
      </c>
      <c r="E918" s="13">
        <v>14760.8</v>
      </c>
      <c r="F918" s="18" t="s">
        <v>926</v>
      </c>
      <c r="G918" s="15">
        <v>0.0107</v>
      </c>
      <c r="H918" s="14">
        <f t="shared" si="1"/>
        <v>0.01067299843</v>
      </c>
      <c r="I918" s="14">
        <f t="shared" si="2"/>
        <v>1.010672998</v>
      </c>
      <c r="J918" s="13"/>
      <c r="K918" s="14"/>
      <c r="L918" s="15"/>
      <c r="M918" s="19"/>
      <c r="N918" s="19"/>
    </row>
    <row r="919">
      <c r="A919" s="18">
        <v>44256.0</v>
      </c>
      <c r="B919" s="13">
        <v>14761.55</v>
      </c>
      <c r="C919" s="13">
        <v>14702.5</v>
      </c>
      <c r="D919" s="13">
        <v>14806.8</v>
      </c>
      <c r="E919" s="13">
        <v>14638.55</v>
      </c>
      <c r="F919" s="18" t="s">
        <v>927</v>
      </c>
      <c r="G919" s="15">
        <v>0.016</v>
      </c>
      <c r="H919" s="14">
        <f t="shared" si="1"/>
        <v>0.01599542988</v>
      </c>
      <c r="I919" s="14">
        <f t="shared" si="2"/>
        <v>1.01599543</v>
      </c>
      <c r="J919" s="13"/>
      <c r="K919" s="14"/>
      <c r="L919" s="15"/>
      <c r="M919" s="19"/>
      <c r="N919" s="19"/>
    </row>
    <row r="920">
      <c r="A920" s="18">
        <v>44253.0</v>
      </c>
      <c r="B920" s="13">
        <v>14529.15</v>
      </c>
      <c r="C920" s="13">
        <v>14888.6</v>
      </c>
      <c r="D920" s="13">
        <v>14919.45</v>
      </c>
      <c r="E920" s="13">
        <v>14467.75</v>
      </c>
      <c r="F920" s="18" t="s">
        <v>928</v>
      </c>
      <c r="G920" s="15">
        <v>-0.0376</v>
      </c>
      <c r="H920" s="14">
        <f t="shared" si="1"/>
        <v>-0.03763574402</v>
      </c>
      <c r="I920" s="14">
        <f t="shared" si="2"/>
        <v>0.962364256</v>
      </c>
      <c r="J920" s="13"/>
      <c r="K920" s="14"/>
      <c r="L920" s="15"/>
      <c r="M920" s="19"/>
      <c r="N920" s="19"/>
    </row>
    <row r="921">
      <c r="A921" s="18">
        <v>44252.0</v>
      </c>
      <c r="B921" s="13">
        <v>15097.35</v>
      </c>
      <c r="C921" s="13">
        <v>15079.85</v>
      </c>
      <c r="D921" s="13">
        <v>15176.5</v>
      </c>
      <c r="E921" s="13">
        <v>15065.35</v>
      </c>
      <c r="F921" s="18" t="s">
        <v>929</v>
      </c>
      <c r="G921" s="15">
        <v>0.0077</v>
      </c>
      <c r="H921" s="14">
        <f t="shared" si="1"/>
        <v>0.007699239087</v>
      </c>
      <c r="I921" s="14">
        <f t="shared" si="2"/>
        <v>1.007699239</v>
      </c>
      <c r="J921" s="13"/>
      <c r="K921" s="14"/>
      <c r="L921" s="15"/>
      <c r="M921" s="19"/>
      <c r="N921" s="19"/>
    </row>
    <row r="922">
      <c r="A922" s="18">
        <v>44251.0</v>
      </c>
      <c r="B922" s="13">
        <v>14982.0</v>
      </c>
      <c r="C922" s="13">
        <v>14729.15</v>
      </c>
      <c r="D922" s="13">
        <v>15008.8</v>
      </c>
      <c r="E922" s="13">
        <v>14723.05</v>
      </c>
      <c r="F922" s="18" t="s">
        <v>930</v>
      </c>
      <c r="G922" s="15">
        <v>0.0186</v>
      </c>
      <c r="H922" s="14">
        <f t="shared" si="1"/>
        <v>0.01864316893</v>
      </c>
      <c r="I922" s="14">
        <f t="shared" si="2"/>
        <v>1.018643169</v>
      </c>
      <c r="J922" s="13"/>
      <c r="K922" s="14"/>
      <c r="L922" s="15"/>
      <c r="M922" s="19"/>
      <c r="N922" s="19"/>
    </row>
    <row r="923">
      <c r="A923" s="18">
        <v>44250.0</v>
      </c>
      <c r="B923" s="13">
        <v>14707.8</v>
      </c>
      <c r="C923" s="13">
        <v>14782.25</v>
      </c>
      <c r="D923" s="13">
        <v>14854.5</v>
      </c>
      <c r="E923" s="13">
        <v>14651.85</v>
      </c>
      <c r="F923" s="18" t="s">
        <v>931</v>
      </c>
      <c r="G923" s="15">
        <v>0.0022</v>
      </c>
      <c r="H923" s="14">
        <f t="shared" si="1"/>
        <v>0.002187289192</v>
      </c>
      <c r="I923" s="14">
        <f t="shared" si="2"/>
        <v>1.002187289</v>
      </c>
      <c r="J923" s="13"/>
      <c r="K923" s="14"/>
      <c r="L923" s="15"/>
      <c r="M923" s="19"/>
      <c r="N923" s="19"/>
    </row>
    <row r="924">
      <c r="A924" s="18">
        <v>44249.0</v>
      </c>
      <c r="B924" s="13">
        <v>14675.7</v>
      </c>
      <c r="C924" s="13">
        <v>14999.05</v>
      </c>
      <c r="D924" s="13">
        <v>15010.1</v>
      </c>
      <c r="E924" s="13">
        <v>14635.05</v>
      </c>
      <c r="F924" s="18" t="s">
        <v>932</v>
      </c>
      <c r="G924" s="15">
        <v>-0.0204</v>
      </c>
      <c r="H924" s="14">
        <f t="shared" si="1"/>
        <v>-0.02042818763</v>
      </c>
      <c r="I924" s="14">
        <f t="shared" si="2"/>
        <v>0.9795718124</v>
      </c>
      <c r="J924" s="13"/>
      <c r="K924" s="14"/>
      <c r="L924" s="15"/>
      <c r="M924" s="19"/>
      <c r="N924" s="19"/>
    </row>
    <row r="925">
      <c r="A925" s="18">
        <v>44246.0</v>
      </c>
      <c r="B925" s="13">
        <v>14981.75</v>
      </c>
      <c r="C925" s="13">
        <v>15074.8</v>
      </c>
      <c r="D925" s="13">
        <v>15144.05</v>
      </c>
      <c r="E925" s="13">
        <v>14898.2</v>
      </c>
      <c r="F925" s="18" t="s">
        <v>933</v>
      </c>
      <c r="G925" s="15">
        <v>-0.0091</v>
      </c>
      <c r="H925" s="14">
        <f t="shared" si="1"/>
        <v>-0.009074704262</v>
      </c>
      <c r="I925" s="14">
        <f t="shared" si="2"/>
        <v>0.9909252957</v>
      </c>
      <c r="J925" s="13"/>
      <c r="K925" s="14"/>
      <c r="L925" s="15"/>
      <c r="M925" s="19"/>
      <c r="N925" s="19"/>
    </row>
    <row r="926">
      <c r="A926" s="18">
        <v>44245.0</v>
      </c>
      <c r="B926" s="13">
        <v>15118.95</v>
      </c>
      <c r="C926" s="13">
        <v>15238.7</v>
      </c>
      <c r="D926" s="13">
        <v>15250.75</v>
      </c>
      <c r="E926" s="13">
        <v>15078.05</v>
      </c>
      <c r="F926" s="18" t="s">
        <v>934</v>
      </c>
      <c r="G926" s="15">
        <v>-0.0059</v>
      </c>
      <c r="H926" s="14">
        <f t="shared" si="1"/>
        <v>-0.00591430018</v>
      </c>
      <c r="I926" s="14">
        <f t="shared" si="2"/>
        <v>0.9940856998</v>
      </c>
      <c r="J926" s="13"/>
      <c r="K926" s="14"/>
      <c r="L926" s="15"/>
      <c r="M926" s="19"/>
      <c r="N926" s="19"/>
    </row>
    <row r="927">
      <c r="A927" s="18">
        <v>44244.0</v>
      </c>
      <c r="B927" s="13">
        <v>15208.9</v>
      </c>
      <c r="C927" s="13">
        <v>15279.9</v>
      </c>
      <c r="D927" s="13">
        <v>15314.3</v>
      </c>
      <c r="E927" s="13">
        <v>15170.75</v>
      </c>
      <c r="F927" s="18" t="s">
        <v>935</v>
      </c>
      <c r="G927" s="15">
        <v>-0.0068</v>
      </c>
      <c r="H927" s="14">
        <f t="shared" si="1"/>
        <v>-0.006827331529</v>
      </c>
      <c r="I927" s="14">
        <f t="shared" si="2"/>
        <v>0.9931726685</v>
      </c>
      <c r="J927" s="13"/>
      <c r="K927" s="14"/>
      <c r="L927" s="15"/>
      <c r="M927" s="19"/>
      <c r="N927" s="19"/>
    </row>
    <row r="928">
      <c r="A928" s="18">
        <v>44243.0</v>
      </c>
      <c r="B928" s="13">
        <v>15313.45</v>
      </c>
      <c r="C928" s="13">
        <v>15371.45</v>
      </c>
      <c r="D928" s="13">
        <v>15431.75</v>
      </c>
      <c r="E928" s="13">
        <v>15242.2</v>
      </c>
      <c r="F928" s="18" t="s">
        <v>936</v>
      </c>
      <c r="G928" s="15">
        <v>-1.0E-4</v>
      </c>
      <c r="H928" s="14">
        <f t="shared" si="1"/>
        <v>-0.0000816209263</v>
      </c>
      <c r="I928" s="14">
        <f t="shared" si="2"/>
        <v>0.9999183791</v>
      </c>
      <c r="J928" s="13"/>
      <c r="K928" s="14"/>
      <c r="L928" s="15"/>
      <c r="M928" s="19"/>
      <c r="N928" s="19"/>
    </row>
    <row r="929">
      <c r="A929" s="18">
        <v>44242.0</v>
      </c>
      <c r="B929" s="13">
        <v>15314.7</v>
      </c>
      <c r="C929" s="13">
        <v>15270.3</v>
      </c>
      <c r="D929" s="13">
        <v>15340.15</v>
      </c>
      <c r="E929" s="13">
        <v>15243.4</v>
      </c>
      <c r="F929" s="18" t="s">
        <v>937</v>
      </c>
      <c r="G929" s="15">
        <v>0.01</v>
      </c>
      <c r="H929" s="14">
        <f t="shared" si="1"/>
        <v>0.009984633952</v>
      </c>
      <c r="I929" s="14">
        <f t="shared" si="2"/>
        <v>1.009984634</v>
      </c>
      <c r="J929" s="13"/>
      <c r="K929" s="14"/>
      <c r="L929" s="15"/>
      <c r="M929" s="19"/>
      <c r="N929" s="19"/>
    </row>
    <row r="930">
      <c r="A930" s="18">
        <v>44239.0</v>
      </c>
      <c r="B930" s="13">
        <v>15163.3</v>
      </c>
      <c r="C930" s="13">
        <v>15186.2</v>
      </c>
      <c r="D930" s="13">
        <v>15243.5</v>
      </c>
      <c r="E930" s="13">
        <v>15081.0</v>
      </c>
      <c r="F930" s="18" t="s">
        <v>938</v>
      </c>
      <c r="G930" s="15">
        <v>-7.0E-4</v>
      </c>
      <c r="H930" s="14">
        <f t="shared" si="1"/>
        <v>-0.0006590524144</v>
      </c>
      <c r="I930" s="14">
        <f t="shared" si="2"/>
        <v>0.9993409476</v>
      </c>
      <c r="J930" s="13"/>
      <c r="K930" s="14"/>
      <c r="L930" s="15"/>
      <c r="M930" s="19"/>
      <c r="N930" s="19"/>
    </row>
    <row r="931">
      <c r="A931" s="18">
        <v>44238.0</v>
      </c>
      <c r="B931" s="13">
        <v>15173.3</v>
      </c>
      <c r="C931" s="13">
        <v>15073.25</v>
      </c>
      <c r="D931" s="13">
        <v>15188.5</v>
      </c>
      <c r="E931" s="13">
        <v>15065.4</v>
      </c>
      <c r="F931" s="18" t="s">
        <v>939</v>
      </c>
      <c r="G931" s="15">
        <v>0.0044</v>
      </c>
      <c r="H931" s="14">
        <f t="shared" si="1"/>
        <v>0.004421937577</v>
      </c>
      <c r="I931" s="14">
        <f t="shared" si="2"/>
        <v>1.004421938</v>
      </c>
      <c r="J931" s="13"/>
      <c r="K931" s="14"/>
      <c r="L931" s="15"/>
      <c r="M931" s="19"/>
      <c r="N931" s="19"/>
    </row>
    <row r="932">
      <c r="A932" s="18">
        <v>44237.0</v>
      </c>
      <c r="B932" s="13">
        <v>15106.5</v>
      </c>
      <c r="C932" s="13">
        <v>15119.05</v>
      </c>
      <c r="D932" s="13">
        <v>15168.25</v>
      </c>
      <c r="E932" s="13">
        <v>14977.2</v>
      </c>
      <c r="F932" s="18" t="s">
        <v>940</v>
      </c>
      <c r="G932" s="15">
        <v>-2.0E-4</v>
      </c>
      <c r="H932" s="14">
        <f t="shared" si="1"/>
        <v>-0.0001853163284</v>
      </c>
      <c r="I932" s="14">
        <f t="shared" si="2"/>
        <v>0.9998146837</v>
      </c>
      <c r="J932" s="13"/>
      <c r="K932" s="14"/>
      <c r="L932" s="15"/>
      <c r="M932" s="19"/>
      <c r="N932" s="19"/>
    </row>
    <row r="933">
      <c r="A933" s="18">
        <v>44236.0</v>
      </c>
      <c r="B933" s="13">
        <v>15109.3</v>
      </c>
      <c r="C933" s="13">
        <v>15164.15</v>
      </c>
      <c r="D933" s="13">
        <v>15257.1</v>
      </c>
      <c r="E933" s="13">
        <v>15064.3</v>
      </c>
      <c r="F933" s="18" t="s">
        <v>941</v>
      </c>
      <c r="G933" s="15">
        <v>-4.0E-4</v>
      </c>
      <c r="H933" s="14">
        <f t="shared" si="1"/>
        <v>-0.0004300136281</v>
      </c>
      <c r="I933" s="14">
        <f t="shared" si="2"/>
        <v>0.9995699864</v>
      </c>
      <c r="J933" s="13"/>
      <c r="K933" s="14"/>
      <c r="L933" s="15"/>
      <c r="M933" s="19"/>
      <c r="N933" s="19"/>
    </row>
    <row r="934">
      <c r="A934" s="18">
        <v>44235.0</v>
      </c>
      <c r="B934" s="13">
        <v>15115.8</v>
      </c>
      <c r="C934" s="13">
        <v>15064.3</v>
      </c>
      <c r="D934" s="13">
        <v>15159.9</v>
      </c>
      <c r="E934" s="13">
        <v>15041.05</v>
      </c>
      <c r="F934" s="18" t="s">
        <v>942</v>
      </c>
      <c r="G934" s="15">
        <v>0.0128</v>
      </c>
      <c r="H934" s="14">
        <f t="shared" si="1"/>
        <v>0.01283481582</v>
      </c>
      <c r="I934" s="14">
        <f t="shared" si="2"/>
        <v>1.012834816</v>
      </c>
      <c r="J934" s="13"/>
      <c r="K934" s="14"/>
      <c r="L934" s="15"/>
      <c r="M934" s="19"/>
      <c r="N934" s="19"/>
    </row>
    <row r="935">
      <c r="A935" s="18">
        <v>44232.0</v>
      </c>
      <c r="B935" s="13">
        <v>14924.25</v>
      </c>
      <c r="C935" s="13">
        <v>14952.6</v>
      </c>
      <c r="D935" s="13">
        <v>15014.65</v>
      </c>
      <c r="E935" s="13">
        <v>14864.75</v>
      </c>
      <c r="F935" s="18" t="s">
        <v>943</v>
      </c>
      <c r="G935" s="15">
        <v>0.0019</v>
      </c>
      <c r="H935" s="14">
        <f t="shared" si="1"/>
        <v>0.001920023631</v>
      </c>
      <c r="I935" s="14">
        <f t="shared" si="2"/>
        <v>1.001920024</v>
      </c>
      <c r="J935" s="13"/>
      <c r="K935" s="14"/>
      <c r="L935" s="15"/>
      <c r="M935" s="19"/>
      <c r="N935" s="19"/>
    </row>
    <row r="936">
      <c r="A936" s="18">
        <v>44231.0</v>
      </c>
      <c r="B936" s="13">
        <v>14895.65</v>
      </c>
      <c r="C936" s="13">
        <v>14789.05</v>
      </c>
      <c r="D936" s="13">
        <v>14913.7</v>
      </c>
      <c r="E936" s="13">
        <v>14714.75</v>
      </c>
      <c r="F936" s="18" t="s">
        <v>944</v>
      </c>
      <c r="G936" s="15">
        <v>0.0071</v>
      </c>
      <c r="H936" s="14">
        <f t="shared" si="1"/>
        <v>0.007146744918</v>
      </c>
      <c r="I936" s="14">
        <f t="shared" si="2"/>
        <v>1.007146745</v>
      </c>
      <c r="J936" s="13"/>
      <c r="K936" s="14"/>
      <c r="L936" s="15"/>
      <c r="M936" s="19"/>
      <c r="N936" s="19"/>
    </row>
    <row r="937">
      <c r="A937" s="18">
        <v>44230.0</v>
      </c>
      <c r="B937" s="13">
        <v>14789.95</v>
      </c>
      <c r="C937" s="13">
        <v>14754.9</v>
      </c>
      <c r="D937" s="13">
        <v>14868.85</v>
      </c>
      <c r="E937" s="13">
        <v>14574.15</v>
      </c>
      <c r="F937" s="18" t="s">
        <v>945</v>
      </c>
      <c r="G937" s="15">
        <v>0.0097</v>
      </c>
      <c r="H937" s="14">
        <f t="shared" si="1"/>
        <v>0.009701082411</v>
      </c>
      <c r="I937" s="14">
        <f t="shared" si="2"/>
        <v>1.009701082</v>
      </c>
      <c r="J937" s="13"/>
      <c r="K937" s="14"/>
      <c r="L937" s="15"/>
      <c r="M937" s="19"/>
      <c r="N937" s="19"/>
    </row>
    <row r="938">
      <c r="A938" s="18">
        <v>44229.0</v>
      </c>
      <c r="B938" s="13">
        <v>14647.85</v>
      </c>
      <c r="C938" s="13">
        <v>14481.1</v>
      </c>
      <c r="D938" s="13">
        <v>14731.7</v>
      </c>
      <c r="E938" s="13">
        <v>14469.15</v>
      </c>
      <c r="F938" s="18" t="s">
        <v>946</v>
      </c>
      <c r="G938" s="15">
        <v>0.0257</v>
      </c>
      <c r="H938" s="14">
        <f t="shared" si="1"/>
        <v>0.02567361286</v>
      </c>
      <c r="I938" s="14">
        <f t="shared" si="2"/>
        <v>1.025673613</v>
      </c>
      <c r="J938" s="13"/>
      <c r="K938" s="14"/>
      <c r="L938" s="15"/>
      <c r="M938" s="19"/>
      <c r="N938" s="19"/>
    </row>
    <row r="939">
      <c r="A939" s="18">
        <v>44228.0</v>
      </c>
      <c r="B939" s="13">
        <v>14281.2</v>
      </c>
      <c r="C939" s="13">
        <v>13758.6</v>
      </c>
      <c r="D939" s="13">
        <v>14336.35</v>
      </c>
      <c r="E939" s="13">
        <v>13661.75</v>
      </c>
      <c r="F939" s="18" t="s">
        <v>947</v>
      </c>
      <c r="G939" s="15">
        <v>0.0474</v>
      </c>
      <c r="H939" s="14">
        <f t="shared" si="1"/>
        <v>0.04742346677</v>
      </c>
      <c r="I939" s="14">
        <f t="shared" si="2"/>
        <v>1.047423467</v>
      </c>
      <c r="J939" s="13"/>
      <c r="K939" s="14"/>
      <c r="L939" s="15"/>
      <c r="M939" s="19"/>
      <c r="N939" s="19"/>
    </row>
    <row r="940">
      <c r="A940" s="18">
        <v>44225.0</v>
      </c>
      <c r="B940" s="13">
        <v>13634.6</v>
      </c>
      <c r="C940" s="13">
        <v>13946.6</v>
      </c>
      <c r="D940" s="13">
        <v>13966.85</v>
      </c>
      <c r="E940" s="13">
        <v>13596.75</v>
      </c>
      <c r="F940" s="18" t="s">
        <v>948</v>
      </c>
      <c r="G940" s="15">
        <v>-0.0132</v>
      </c>
      <c r="H940" s="14">
        <f t="shared" si="1"/>
        <v>-0.01324040803</v>
      </c>
      <c r="I940" s="14">
        <f t="shared" si="2"/>
        <v>0.986759592</v>
      </c>
      <c r="J940" s="13"/>
      <c r="K940" s="14"/>
      <c r="L940" s="15"/>
      <c r="M940" s="19"/>
      <c r="N940" s="19"/>
    </row>
    <row r="941">
      <c r="A941" s="18">
        <v>44224.0</v>
      </c>
      <c r="B941" s="13">
        <v>13817.55</v>
      </c>
      <c r="C941" s="13">
        <v>13810.4</v>
      </c>
      <c r="D941" s="13">
        <v>13898.25</v>
      </c>
      <c r="E941" s="13">
        <v>13713.25</v>
      </c>
      <c r="F941" s="18" t="s">
        <v>949</v>
      </c>
      <c r="G941" s="15">
        <v>-0.0107</v>
      </c>
      <c r="H941" s="14">
        <f t="shared" si="1"/>
        <v>-0.0107356363</v>
      </c>
      <c r="I941" s="14">
        <f t="shared" si="2"/>
        <v>0.9892643637</v>
      </c>
      <c r="J941" s="13"/>
      <c r="K941" s="14"/>
      <c r="L941" s="15"/>
      <c r="M941" s="19"/>
      <c r="N941" s="19"/>
    </row>
    <row r="942">
      <c r="A942" s="18">
        <v>44223.0</v>
      </c>
      <c r="B942" s="13">
        <v>13967.5</v>
      </c>
      <c r="C942" s="13">
        <v>14237.95</v>
      </c>
      <c r="D942" s="13">
        <v>14237.95</v>
      </c>
      <c r="E942" s="13">
        <v>13929.3</v>
      </c>
      <c r="F942" s="18" t="s">
        <v>950</v>
      </c>
      <c r="G942" s="15">
        <v>-0.0191</v>
      </c>
      <c r="H942" s="14">
        <f t="shared" si="1"/>
        <v>-0.01906046113</v>
      </c>
      <c r="I942" s="14">
        <f t="shared" si="2"/>
        <v>0.9809395389</v>
      </c>
      <c r="J942" s="13"/>
      <c r="K942" s="14"/>
      <c r="L942" s="15"/>
      <c r="M942" s="19"/>
      <c r="N942" s="19"/>
    </row>
    <row r="943">
      <c r="A943" s="18">
        <v>44221.0</v>
      </c>
      <c r="B943" s="13">
        <v>14238.9</v>
      </c>
      <c r="C943" s="13">
        <v>14477.8</v>
      </c>
      <c r="D943" s="13">
        <v>14491.1</v>
      </c>
      <c r="E943" s="13">
        <v>14218.6</v>
      </c>
      <c r="F943" s="18" t="s">
        <v>951</v>
      </c>
      <c r="G943" s="15">
        <v>-0.0093</v>
      </c>
      <c r="H943" s="14">
        <f t="shared" si="1"/>
        <v>-0.009254169595</v>
      </c>
      <c r="I943" s="14">
        <f t="shared" si="2"/>
        <v>0.9907458304</v>
      </c>
      <c r="J943" s="13"/>
      <c r="K943" s="14"/>
      <c r="L943" s="15"/>
      <c r="M943" s="19"/>
      <c r="N943" s="19"/>
    </row>
    <row r="944">
      <c r="A944" s="18">
        <v>44218.0</v>
      </c>
      <c r="B944" s="13">
        <v>14371.9</v>
      </c>
      <c r="C944" s="13">
        <v>14583.4</v>
      </c>
      <c r="D944" s="13">
        <v>14619.9</v>
      </c>
      <c r="E944" s="13">
        <v>14357.75</v>
      </c>
      <c r="F944" s="18" t="s">
        <v>952</v>
      </c>
      <c r="G944" s="15">
        <v>-0.015</v>
      </c>
      <c r="H944" s="14">
        <f t="shared" si="1"/>
        <v>-0.01497222479</v>
      </c>
      <c r="I944" s="14">
        <f t="shared" si="2"/>
        <v>0.9850277752</v>
      </c>
      <c r="J944" s="13"/>
      <c r="K944" s="14"/>
      <c r="L944" s="15"/>
      <c r="M944" s="19"/>
      <c r="N944" s="19"/>
    </row>
    <row r="945">
      <c r="A945" s="18">
        <v>44217.0</v>
      </c>
      <c r="B945" s="13">
        <v>14590.35</v>
      </c>
      <c r="C945" s="13">
        <v>14730.95</v>
      </c>
      <c r="D945" s="13">
        <v>14753.55</v>
      </c>
      <c r="E945" s="13">
        <v>14517.25</v>
      </c>
      <c r="F945" s="18" t="s">
        <v>953</v>
      </c>
      <c r="G945" s="15">
        <v>-0.0037</v>
      </c>
      <c r="H945" s="14">
        <f t="shared" si="1"/>
        <v>-0.003711240244</v>
      </c>
      <c r="I945" s="14">
        <f t="shared" si="2"/>
        <v>0.9962887598</v>
      </c>
      <c r="J945" s="13"/>
      <c r="K945" s="14"/>
      <c r="L945" s="15"/>
      <c r="M945" s="19"/>
      <c r="N945" s="19"/>
    </row>
    <row r="946">
      <c r="A946" s="18">
        <v>44216.0</v>
      </c>
      <c r="B946" s="13">
        <v>14644.7</v>
      </c>
      <c r="C946" s="13">
        <v>14538.3</v>
      </c>
      <c r="D946" s="13">
        <v>14666.45</v>
      </c>
      <c r="E946" s="13">
        <v>14517.55</v>
      </c>
      <c r="F946" s="18" t="s">
        <v>954</v>
      </c>
      <c r="G946" s="15">
        <v>0.0085</v>
      </c>
      <c r="H946" s="14">
        <f t="shared" si="1"/>
        <v>0.008508279303</v>
      </c>
      <c r="I946" s="14">
        <f t="shared" si="2"/>
        <v>1.008508279</v>
      </c>
      <c r="J946" s="13"/>
      <c r="K946" s="14"/>
      <c r="L946" s="15"/>
      <c r="M946" s="19"/>
      <c r="N946" s="19"/>
    </row>
    <row r="947">
      <c r="A947" s="18">
        <v>44215.0</v>
      </c>
      <c r="B947" s="13">
        <v>14521.15</v>
      </c>
      <c r="C947" s="13">
        <v>14371.65</v>
      </c>
      <c r="D947" s="13">
        <v>14546.05</v>
      </c>
      <c r="E947" s="13">
        <v>14350.85</v>
      </c>
      <c r="F947" s="18" t="s">
        <v>955</v>
      </c>
      <c r="G947" s="15">
        <v>0.0168</v>
      </c>
      <c r="H947" s="14">
        <f t="shared" si="1"/>
        <v>0.01679468956</v>
      </c>
      <c r="I947" s="14">
        <f t="shared" si="2"/>
        <v>1.01679469</v>
      </c>
      <c r="J947" s="13"/>
      <c r="K947" s="14"/>
      <c r="L947" s="15"/>
      <c r="M947" s="19"/>
      <c r="N947" s="19"/>
    </row>
    <row r="948">
      <c r="A948" s="18">
        <v>44214.0</v>
      </c>
      <c r="B948" s="13">
        <v>14281.3</v>
      </c>
      <c r="C948" s="13">
        <v>14453.3</v>
      </c>
      <c r="D948" s="13">
        <v>14459.15</v>
      </c>
      <c r="E948" s="13">
        <v>14222.8</v>
      </c>
      <c r="F948" s="18" t="s">
        <v>956</v>
      </c>
      <c r="G948" s="15">
        <v>-0.0106</v>
      </c>
      <c r="H948" s="14">
        <f t="shared" si="1"/>
        <v>-0.01055862322</v>
      </c>
      <c r="I948" s="14">
        <f t="shared" si="2"/>
        <v>0.9894413768</v>
      </c>
      <c r="J948" s="13"/>
      <c r="K948" s="14"/>
      <c r="L948" s="15"/>
      <c r="M948" s="19"/>
      <c r="N948" s="19"/>
    </row>
    <row r="949">
      <c r="A949" s="18">
        <v>44211.0</v>
      </c>
      <c r="B949" s="13">
        <v>14433.7</v>
      </c>
      <c r="C949" s="13">
        <v>14594.35</v>
      </c>
      <c r="D949" s="13">
        <v>14617.45</v>
      </c>
      <c r="E949" s="13">
        <v>14357.85</v>
      </c>
      <c r="F949" s="18" t="s">
        <v>957</v>
      </c>
      <c r="G949" s="15">
        <v>-0.0111</v>
      </c>
      <c r="H949" s="14">
        <f t="shared" si="1"/>
        <v>-0.01109238401</v>
      </c>
      <c r="I949" s="14">
        <f t="shared" si="2"/>
        <v>0.988907616</v>
      </c>
      <c r="J949" s="13"/>
      <c r="K949" s="14"/>
      <c r="L949" s="15"/>
      <c r="M949" s="19"/>
      <c r="N949" s="19"/>
    </row>
    <row r="950">
      <c r="A950" s="18">
        <v>44210.0</v>
      </c>
      <c r="B950" s="13">
        <v>14595.6</v>
      </c>
      <c r="C950" s="13">
        <v>14550.05</v>
      </c>
      <c r="D950" s="13">
        <v>14617.8</v>
      </c>
      <c r="E950" s="13">
        <v>14471.5</v>
      </c>
      <c r="F950" s="18" t="s">
        <v>958</v>
      </c>
      <c r="G950" s="15">
        <v>0.0021</v>
      </c>
      <c r="H950" s="14">
        <f t="shared" si="1"/>
        <v>0.002111247284</v>
      </c>
      <c r="I950" s="14">
        <f t="shared" si="2"/>
        <v>1.002111247</v>
      </c>
      <c r="J950" s="13"/>
      <c r="K950" s="14"/>
      <c r="L950" s="15"/>
      <c r="M950" s="19"/>
      <c r="N950" s="19"/>
    </row>
    <row r="951">
      <c r="A951" s="18">
        <v>44209.0</v>
      </c>
      <c r="B951" s="13">
        <v>14564.85</v>
      </c>
      <c r="C951" s="13">
        <v>14639.8</v>
      </c>
      <c r="D951" s="13">
        <v>14653.35</v>
      </c>
      <c r="E951" s="13">
        <v>14435.7</v>
      </c>
      <c r="F951" s="18" t="s">
        <v>959</v>
      </c>
      <c r="G951" s="15">
        <v>1.0E-4</v>
      </c>
      <c r="H951" s="14">
        <f t="shared" si="1"/>
        <v>0.00009613106784</v>
      </c>
      <c r="I951" s="14">
        <f t="shared" si="2"/>
        <v>1.000096131</v>
      </c>
      <c r="J951" s="13"/>
      <c r="K951" s="14"/>
      <c r="L951" s="15"/>
      <c r="M951" s="19"/>
      <c r="N951" s="19"/>
    </row>
    <row r="952">
      <c r="A952" s="18">
        <v>44208.0</v>
      </c>
      <c r="B952" s="13">
        <v>14563.45</v>
      </c>
      <c r="C952" s="13">
        <v>14473.8</v>
      </c>
      <c r="D952" s="13">
        <v>14590.65</v>
      </c>
      <c r="E952" s="13">
        <v>14432.85</v>
      </c>
      <c r="F952" s="18" t="s">
        <v>960</v>
      </c>
      <c r="G952" s="15">
        <v>0.0054</v>
      </c>
      <c r="H952" s="14">
        <f t="shared" si="1"/>
        <v>0.00543330054</v>
      </c>
      <c r="I952" s="14">
        <f t="shared" si="2"/>
        <v>1.005433301</v>
      </c>
      <c r="J952" s="13"/>
      <c r="K952" s="14"/>
      <c r="L952" s="15"/>
      <c r="M952" s="19"/>
      <c r="N952" s="19"/>
    </row>
    <row r="953">
      <c r="A953" s="18">
        <v>44207.0</v>
      </c>
      <c r="B953" s="13">
        <v>14484.75</v>
      </c>
      <c r="C953" s="13">
        <v>14474.05</v>
      </c>
      <c r="D953" s="13">
        <v>14498.2</v>
      </c>
      <c r="E953" s="13">
        <v>14383.1</v>
      </c>
      <c r="F953" s="18" t="s">
        <v>961</v>
      </c>
      <c r="G953" s="15">
        <v>0.0096</v>
      </c>
      <c r="H953" s="14">
        <f t="shared" si="1"/>
        <v>0.009583718134</v>
      </c>
      <c r="I953" s="14">
        <f t="shared" si="2"/>
        <v>1.009583718</v>
      </c>
      <c r="J953" s="13"/>
      <c r="K953" s="14"/>
      <c r="L953" s="15"/>
      <c r="M953" s="19"/>
      <c r="N953" s="19"/>
    </row>
    <row r="954">
      <c r="A954" s="18">
        <v>44204.0</v>
      </c>
      <c r="B954" s="13">
        <v>14347.25</v>
      </c>
      <c r="C954" s="13">
        <v>14258.4</v>
      </c>
      <c r="D954" s="13">
        <v>14367.3</v>
      </c>
      <c r="E954" s="13">
        <v>14221.65</v>
      </c>
      <c r="F954" s="18" t="s">
        <v>962</v>
      </c>
      <c r="G954" s="15">
        <v>0.0148</v>
      </c>
      <c r="H954" s="14">
        <f t="shared" si="1"/>
        <v>0.01484719555</v>
      </c>
      <c r="I954" s="14">
        <f t="shared" si="2"/>
        <v>1.014847196</v>
      </c>
      <c r="J954" s="13"/>
      <c r="K954" s="14"/>
      <c r="L954" s="15"/>
      <c r="M954" s="19"/>
      <c r="N954" s="19"/>
    </row>
    <row r="955">
      <c r="A955" s="18">
        <v>44203.0</v>
      </c>
      <c r="B955" s="13">
        <v>14137.35</v>
      </c>
      <c r="C955" s="13">
        <v>14253.75</v>
      </c>
      <c r="D955" s="13">
        <v>14256.25</v>
      </c>
      <c r="E955" s="13">
        <v>14123.1</v>
      </c>
      <c r="F955" s="18" t="s">
        <v>963</v>
      </c>
      <c r="G955" s="15">
        <v>-6.0E-4</v>
      </c>
      <c r="H955" s="14">
        <f t="shared" si="1"/>
        <v>-0.0006291419988</v>
      </c>
      <c r="I955" s="14">
        <f t="shared" si="2"/>
        <v>0.999370858</v>
      </c>
      <c r="J955" s="13"/>
      <c r="K955" s="14"/>
      <c r="L955" s="15"/>
      <c r="M955" s="19"/>
      <c r="N955" s="19"/>
    </row>
    <row r="956">
      <c r="A956" s="18">
        <v>44202.0</v>
      </c>
      <c r="B956" s="13">
        <v>14146.25</v>
      </c>
      <c r="C956" s="13">
        <v>14240.95</v>
      </c>
      <c r="D956" s="13">
        <v>14244.15</v>
      </c>
      <c r="E956" s="13">
        <v>14039.9</v>
      </c>
      <c r="F956" s="18" t="s">
        <v>964</v>
      </c>
      <c r="G956" s="15">
        <v>-0.0038</v>
      </c>
      <c r="H956" s="14">
        <f t="shared" si="1"/>
        <v>-0.003750132047</v>
      </c>
      <c r="I956" s="14">
        <f t="shared" si="2"/>
        <v>0.996249868</v>
      </c>
      <c r="J956" s="13"/>
      <c r="K956" s="14"/>
      <c r="L956" s="15"/>
      <c r="M956" s="19"/>
      <c r="N956" s="19"/>
    </row>
    <row r="957">
      <c r="A957" s="18">
        <v>44201.0</v>
      </c>
      <c r="B957" s="13">
        <v>14199.5</v>
      </c>
      <c r="C957" s="13">
        <v>14075.15</v>
      </c>
      <c r="D957" s="13">
        <v>14215.6</v>
      </c>
      <c r="E957" s="13">
        <v>14048.15</v>
      </c>
      <c r="F957" s="18" t="s">
        <v>965</v>
      </c>
      <c r="G957" s="15">
        <v>0.0047</v>
      </c>
      <c r="H957" s="14">
        <f t="shared" si="1"/>
        <v>0.004712408635</v>
      </c>
      <c r="I957" s="14">
        <f t="shared" si="2"/>
        <v>1.004712409</v>
      </c>
      <c r="J957" s="13"/>
      <c r="K957" s="14"/>
      <c r="L957" s="15"/>
      <c r="M957" s="19"/>
      <c r="N957" s="19"/>
    </row>
    <row r="958">
      <c r="A958" s="18">
        <v>44200.0</v>
      </c>
      <c r="B958" s="13">
        <v>14132.9</v>
      </c>
      <c r="C958" s="13">
        <v>14104.35</v>
      </c>
      <c r="D958" s="13">
        <v>14147.95</v>
      </c>
      <c r="E958" s="13">
        <v>13953.75</v>
      </c>
      <c r="F958" s="18" t="s">
        <v>966</v>
      </c>
      <c r="G958" s="15">
        <v>0.0082</v>
      </c>
      <c r="H958" s="14">
        <f t="shared" si="1"/>
        <v>0.008160644862</v>
      </c>
      <c r="I958" s="14">
        <f t="shared" si="2"/>
        <v>1.008160645</v>
      </c>
      <c r="J958" s="13"/>
      <c r="K958" s="14"/>
      <c r="L958" s="15"/>
      <c r="M958" s="19"/>
      <c r="N958" s="19"/>
    </row>
    <row r="959">
      <c r="A959" s="18">
        <v>44197.0</v>
      </c>
      <c r="B959" s="13">
        <v>14018.5</v>
      </c>
      <c r="C959" s="13">
        <v>13996.1</v>
      </c>
      <c r="D959" s="13">
        <v>14049.85</v>
      </c>
      <c r="E959" s="13">
        <v>13991.35</v>
      </c>
      <c r="F959" s="18" t="s">
        <v>710</v>
      </c>
      <c r="G959" s="15">
        <v>0.0026</v>
      </c>
      <c r="H959" s="14">
        <f t="shared" si="1"/>
        <v>0.002628426341</v>
      </c>
      <c r="I959" s="14">
        <f t="shared" si="2"/>
        <v>1.002628426</v>
      </c>
      <c r="J959" s="13"/>
      <c r="K959" s="14"/>
      <c r="L959" s="15"/>
      <c r="M959" s="19"/>
      <c r="N959" s="19"/>
    </row>
    <row r="960">
      <c r="A960" s="12">
        <v>44196.0</v>
      </c>
      <c r="B960" s="13">
        <v>13981.75</v>
      </c>
      <c r="C960" s="13">
        <v>13970.0</v>
      </c>
      <c r="D960" s="13">
        <v>14024.85</v>
      </c>
      <c r="E960" s="13">
        <v>13936.45</v>
      </c>
      <c r="F960" s="18" t="s">
        <v>967</v>
      </c>
      <c r="G960" s="15">
        <v>0.0</v>
      </c>
      <c r="H960" s="14">
        <f t="shared" si="1"/>
        <v>-0.00001430415643</v>
      </c>
      <c r="I960" s="14">
        <f t="shared" si="2"/>
        <v>0.9999856958</v>
      </c>
      <c r="J960" s="13"/>
      <c r="K960" s="14"/>
      <c r="L960" s="15"/>
      <c r="M960" s="19"/>
      <c r="N960" s="19"/>
    </row>
    <row r="961">
      <c r="A961" s="12">
        <v>44195.0</v>
      </c>
      <c r="B961" s="13">
        <v>13981.95</v>
      </c>
      <c r="C961" s="13">
        <v>13980.9</v>
      </c>
      <c r="D961" s="13">
        <v>13997.0</v>
      </c>
      <c r="E961" s="13">
        <v>13864.95</v>
      </c>
      <c r="F961" s="18" t="s">
        <v>968</v>
      </c>
      <c r="G961" s="15">
        <v>0.0035</v>
      </c>
      <c r="H961" s="14">
        <f t="shared" si="1"/>
        <v>0.003542052453</v>
      </c>
      <c r="I961" s="14">
        <f t="shared" si="2"/>
        <v>1.003542052</v>
      </c>
      <c r="J961" s="13"/>
      <c r="K961" s="14"/>
      <c r="L961" s="15"/>
      <c r="M961" s="19"/>
      <c r="N961" s="19"/>
    </row>
    <row r="962">
      <c r="A962" s="12">
        <v>44194.0</v>
      </c>
      <c r="B962" s="13">
        <v>13932.6</v>
      </c>
      <c r="C962" s="13">
        <v>13910.35</v>
      </c>
      <c r="D962" s="13">
        <v>13967.6</v>
      </c>
      <c r="E962" s="13">
        <v>13859.9</v>
      </c>
      <c r="F962" s="18" t="s">
        <v>969</v>
      </c>
      <c r="G962" s="15">
        <v>0.0043</v>
      </c>
      <c r="H962" s="14">
        <f t="shared" si="1"/>
        <v>0.004281636537</v>
      </c>
      <c r="I962" s="14">
        <f t="shared" si="2"/>
        <v>1.004281637</v>
      </c>
      <c r="J962" s="13"/>
      <c r="K962" s="14"/>
      <c r="L962" s="15"/>
      <c r="M962" s="19"/>
      <c r="N962" s="19"/>
    </row>
    <row r="963">
      <c r="A963" s="12">
        <v>44193.0</v>
      </c>
      <c r="B963" s="13">
        <v>13873.2</v>
      </c>
      <c r="C963" s="13">
        <v>13815.15</v>
      </c>
      <c r="D963" s="13">
        <v>13885.3</v>
      </c>
      <c r="E963" s="13">
        <v>13811.55</v>
      </c>
      <c r="F963" s="18" t="s">
        <v>970</v>
      </c>
      <c r="G963" s="15">
        <v>0.009</v>
      </c>
      <c r="H963" s="14">
        <f t="shared" si="1"/>
        <v>0.009015037184</v>
      </c>
      <c r="I963" s="14">
        <f t="shared" si="2"/>
        <v>1.009015037</v>
      </c>
      <c r="J963" s="13"/>
      <c r="K963" s="14"/>
      <c r="L963" s="15"/>
      <c r="M963" s="19"/>
      <c r="N963" s="19"/>
    </row>
    <row r="964">
      <c r="A964" s="12">
        <v>44189.0</v>
      </c>
      <c r="B964" s="13">
        <v>13749.25</v>
      </c>
      <c r="C964" s="13">
        <v>13672.15</v>
      </c>
      <c r="D964" s="13">
        <v>13771.75</v>
      </c>
      <c r="E964" s="13">
        <v>13626.9</v>
      </c>
      <c r="F964" s="18" t="s">
        <v>971</v>
      </c>
      <c r="G964" s="15">
        <v>0.0109</v>
      </c>
      <c r="H964" s="14">
        <f t="shared" si="1"/>
        <v>0.01089250134</v>
      </c>
      <c r="I964" s="14">
        <f t="shared" si="2"/>
        <v>1.010892501</v>
      </c>
      <c r="J964" s="13"/>
      <c r="K964" s="14"/>
      <c r="L964" s="15"/>
      <c r="M964" s="19"/>
      <c r="N964" s="19"/>
    </row>
    <row r="965">
      <c r="A965" s="12">
        <v>44188.0</v>
      </c>
      <c r="B965" s="13">
        <v>13601.1</v>
      </c>
      <c r="C965" s="13">
        <v>13473.5</v>
      </c>
      <c r="D965" s="13">
        <v>13619.45</v>
      </c>
      <c r="E965" s="13">
        <v>13432.2</v>
      </c>
      <c r="F965" s="18" t="s">
        <v>972</v>
      </c>
      <c r="G965" s="15">
        <v>0.01</v>
      </c>
      <c r="H965" s="14">
        <f t="shared" si="1"/>
        <v>0.01001017354</v>
      </c>
      <c r="I965" s="14">
        <f t="shared" si="2"/>
        <v>1.010010174</v>
      </c>
      <c r="J965" s="13"/>
      <c r="K965" s="14"/>
      <c r="L965" s="15"/>
      <c r="M965" s="19"/>
      <c r="N965" s="19"/>
    </row>
    <row r="966">
      <c r="A966" s="12">
        <v>44187.0</v>
      </c>
      <c r="B966" s="13">
        <v>13466.3</v>
      </c>
      <c r="C966" s="13">
        <v>13373.65</v>
      </c>
      <c r="D966" s="13">
        <v>13492.05</v>
      </c>
      <c r="E966" s="13">
        <v>13192.9</v>
      </c>
      <c r="F966" s="12" t="s">
        <v>973</v>
      </c>
      <c r="G966" s="15">
        <v>0.0103</v>
      </c>
      <c r="H966" s="14">
        <f t="shared" si="1"/>
        <v>0.01034632814</v>
      </c>
      <c r="I966" s="14">
        <f t="shared" si="2"/>
        <v>1.010346328</v>
      </c>
      <c r="J966" s="13"/>
      <c r="K966" s="14"/>
      <c r="L966" s="15"/>
      <c r="M966" s="19"/>
      <c r="N966" s="19"/>
    </row>
    <row r="967">
      <c r="A967" s="12">
        <v>44186.0</v>
      </c>
      <c r="B967" s="13">
        <v>13328.4</v>
      </c>
      <c r="C967" s="13">
        <v>13741.9</v>
      </c>
      <c r="D967" s="13">
        <v>13777.5</v>
      </c>
      <c r="E967" s="13">
        <v>13131.45</v>
      </c>
      <c r="F967" s="12" t="s">
        <v>974</v>
      </c>
      <c r="G967" s="15">
        <v>-0.0314</v>
      </c>
      <c r="H967" s="14">
        <f t="shared" si="1"/>
        <v>-0.03140499471</v>
      </c>
      <c r="I967" s="14">
        <f t="shared" si="2"/>
        <v>0.9685950053</v>
      </c>
      <c r="J967" s="13"/>
      <c r="K967" s="14"/>
      <c r="L967" s="15"/>
      <c r="M967" s="19"/>
      <c r="N967" s="19"/>
    </row>
    <row r="968">
      <c r="A968" s="12">
        <v>44183.0</v>
      </c>
      <c r="B968" s="13">
        <v>13760.55</v>
      </c>
      <c r="C968" s="13">
        <v>13764.4</v>
      </c>
      <c r="D968" s="13">
        <v>13772.85</v>
      </c>
      <c r="E968" s="13">
        <v>13658.6</v>
      </c>
      <c r="F968" s="12" t="s">
        <v>975</v>
      </c>
      <c r="G968" s="15">
        <v>0.0014</v>
      </c>
      <c r="H968" s="14">
        <f t="shared" si="1"/>
        <v>0.001444613448</v>
      </c>
      <c r="I968" s="14">
        <f t="shared" si="2"/>
        <v>1.001444613</v>
      </c>
      <c r="J968" s="13"/>
      <c r="K968" s="14"/>
      <c r="L968" s="15"/>
      <c r="M968" s="19"/>
      <c r="N968" s="19"/>
    </row>
    <row r="969">
      <c r="A969" s="12">
        <v>44182.0</v>
      </c>
      <c r="B969" s="13">
        <v>13740.7</v>
      </c>
      <c r="C969" s="13">
        <v>13713.55</v>
      </c>
      <c r="D969" s="13">
        <v>13773.25</v>
      </c>
      <c r="E969" s="13">
        <v>13673.55</v>
      </c>
      <c r="F969" s="12" t="s">
        <v>976</v>
      </c>
      <c r="G969" s="15">
        <v>0.0042</v>
      </c>
      <c r="H969" s="14">
        <f t="shared" si="1"/>
        <v>0.004238929451</v>
      </c>
      <c r="I969" s="14">
        <f t="shared" si="2"/>
        <v>1.004238929</v>
      </c>
      <c r="J969" s="13"/>
      <c r="K969" s="14"/>
      <c r="L969" s="15"/>
      <c r="M969" s="19"/>
      <c r="N969" s="19"/>
    </row>
    <row r="970">
      <c r="A970" s="12">
        <v>44181.0</v>
      </c>
      <c r="B970" s="13">
        <v>13682.7</v>
      </c>
      <c r="C970" s="13">
        <v>13663.1</v>
      </c>
      <c r="D970" s="13">
        <v>13692.35</v>
      </c>
      <c r="E970" s="13">
        <v>13606.45</v>
      </c>
      <c r="F970" s="12" t="s">
        <v>977</v>
      </c>
      <c r="G970" s="15">
        <v>0.0085</v>
      </c>
      <c r="H970" s="14">
        <f t="shared" si="1"/>
        <v>0.00846486363</v>
      </c>
      <c r="I970" s="14">
        <f t="shared" si="2"/>
        <v>1.008464864</v>
      </c>
      <c r="J970" s="13"/>
      <c r="K970" s="14"/>
      <c r="L970" s="15"/>
      <c r="M970" s="19"/>
      <c r="N970" s="19"/>
    </row>
    <row r="971">
      <c r="A971" s="12">
        <v>44180.0</v>
      </c>
      <c r="B971" s="13">
        <v>13567.85</v>
      </c>
      <c r="C971" s="13">
        <v>13547.2</v>
      </c>
      <c r="D971" s="13">
        <v>13589.65</v>
      </c>
      <c r="E971" s="13">
        <v>13447.05</v>
      </c>
      <c r="F971" s="12" t="s">
        <v>978</v>
      </c>
      <c r="G971" s="15">
        <v>7.0E-4</v>
      </c>
      <c r="H971" s="14">
        <f t="shared" si="1"/>
        <v>0.0007154368406</v>
      </c>
      <c r="I971" s="14">
        <f t="shared" si="2"/>
        <v>1.000715437</v>
      </c>
      <c r="J971" s="13"/>
      <c r="K971" s="14"/>
      <c r="L971" s="15"/>
      <c r="M971" s="19"/>
      <c r="N971" s="19"/>
    </row>
    <row r="972">
      <c r="A972" s="12">
        <v>44179.0</v>
      </c>
      <c r="B972" s="13">
        <v>13558.15</v>
      </c>
      <c r="C972" s="13">
        <v>13571.45</v>
      </c>
      <c r="D972" s="13">
        <v>13597.5</v>
      </c>
      <c r="E972" s="13">
        <v>13472.45</v>
      </c>
      <c r="F972" s="12" t="s">
        <v>979</v>
      </c>
      <c r="G972" s="15">
        <v>0.0033</v>
      </c>
      <c r="H972" s="14">
        <f t="shared" si="1"/>
        <v>0.003278118375</v>
      </c>
      <c r="I972" s="14">
        <f t="shared" si="2"/>
        <v>1.003278118</v>
      </c>
      <c r="J972" s="13"/>
      <c r="K972" s="14"/>
      <c r="L972" s="15"/>
      <c r="M972" s="19"/>
      <c r="N972" s="19"/>
    </row>
    <row r="973">
      <c r="A973" s="12">
        <v>44176.0</v>
      </c>
      <c r="B973" s="13">
        <v>13513.85</v>
      </c>
      <c r="C973" s="13">
        <v>13512.3</v>
      </c>
      <c r="D973" s="13">
        <v>13579.35</v>
      </c>
      <c r="E973" s="13">
        <v>13402.85</v>
      </c>
      <c r="F973" s="12" t="s">
        <v>980</v>
      </c>
      <c r="G973" s="15">
        <v>0.0026</v>
      </c>
      <c r="H973" s="14">
        <f t="shared" si="1"/>
        <v>0.002637572988</v>
      </c>
      <c r="I973" s="14">
        <f t="shared" si="2"/>
        <v>1.002637573</v>
      </c>
      <c r="J973" s="13"/>
      <c r="K973" s="14"/>
      <c r="L973" s="15"/>
      <c r="M973" s="19"/>
      <c r="N973" s="19"/>
    </row>
    <row r="974">
      <c r="A974" s="12">
        <v>44175.0</v>
      </c>
      <c r="B974" s="13">
        <v>13478.3</v>
      </c>
      <c r="C974" s="13">
        <v>13488.5</v>
      </c>
      <c r="D974" s="13">
        <v>13503.55</v>
      </c>
      <c r="E974" s="13">
        <v>13399.3</v>
      </c>
      <c r="F974" s="12" t="s">
        <v>981</v>
      </c>
      <c r="G974" s="15">
        <v>-0.0038</v>
      </c>
      <c r="H974" s="14">
        <f t="shared" si="1"/>
        <v>-0.003754869134</v>
      </c>
      <c r="I974" s="14">
        <f t="shared" si="2"/>
        <v>0.9962451309</v>
      </c>
      <c r="J974" s="13"/>
      <c r="K974" s="14"/>
      <c r="L974" s="15"/>
      <c r="M974" s="19"/>
      <c r="N974" s="19"/>
    </row>
    <row r="975">
      <c r="A975" s="18">
        <v>44174.0</v>
      </c>
      <c r="B975" s="13">
        <v>13529.1</v>
      </c>
      <c r="C975" s="13">
        <v>13458.1</v>
      </c>
      <c r="D975" s="13">
        <v>13548.9</v>
      </c>
      <c r="E975" s="13">
        <v>13449.6</v>
      </c>
      <c r="F975" s="12" t="s">
        <v>982</v>
      </c>
      <c r="G975" s="15">
        <v>0.0102</v>
      </c>
      <c r="H975" s="14">
        <f t="shared" si="1"/>
        <v>0.01016579618</v>
      </c>
      <c r="I975" s="14">
        <f t="shared" si="2"/>
        <v>1.010165796</v>
      </c>
      <c r="J975" s="13"/>
      <c r="K975" s="14"/>
      <c r="L975" s="15"/>
      <c r="M975" s="19"/>
      <c r="N975" s="19"/>
    </row>
    <row r="976">
      <c r="A976" s="18">
        <v>44173.0</v>
      </c>
      <c r="B976" s="13">
        <v>13392.95</v>
      </c>
      <c r="C976" s="13">
        <v>13393.85</v>
      </c>
      <c r="D976" s="13">
        <v>13435.45</v>
      </c>
      <c r="E976" s="13">
        <v>13311.05</v>
      </c>
      <c r="F976" s="12" t="s">
        <v>983</v>
      </c>
      <c r="G976" s="15">
        <v>0.0028</v>
      </c>
      <c r="H976" s="14">
        <f t="shared" si="1"/>
        <v>0.002785317185</v>
      </c>
      <c r="I976" s="14">
        <f t="shared" si="2"/>
        <v>1.002785317</v>
      </c>
      <c r="J976" s="13"/>
      <c r="K976" s="14"/>
      <c r="L976" s="15"/>
      <c r="M976" s="19"/>
      <c r="N976" s="19"/>
    </row>
    <row r="977">
      <c r="A977" s="18">
        <v>44172.0</v>
      </c>
      <c r="B977" s="13">
        <v>13355.75</v>
      </c>
      <c r="C977" s="13">
        <v>13264.85</v>
      </c>
      <c r="D977" s="13">
        <v>13366.65</v>
      </c>
      <c r="E977" s="13">
        <v>13241.95</v>
      </c>
      <c r="F977" s="12" t="s">
        <v>984</v>
      </c>
      <c r="G977" s="15">
        <v>0.0073</v>
      </c>
      <c r="H977" s="14">
        <f t="shared" si="1"/>
        <v>0.00733111841</v>
      </c>
      <c r="I977" s="14">
        <f t="shared" si="2"/>
        <v>1.007331118</v>
      </c>
      <c r="J977" s="13"/>
      <c r="K977" s="14"/>
      <c r="L977" s="15"/>
      <c r="M977" s="19"/>
      <c r="N977" s="19"/>
    </row>
    <row r="978">
      <c r="A978" s="18">
        <v>44169.0</v>
      </c>
      <c r="B978" s="13">
        <v>13258.55</v>
      </c>
      <c r="C978" s="13">
        <v>13177.4</v>
      </c>
      <c r="D978" s="13">
        <v>13280.05</v>
      </c>
      <c r="E978" s="13">
        <v>13152.85</v>
      </c>
      <c r="F978" s="12" t="s">
        <v>985</v>
      </c>
      <c r="G978" s="15">
        <v>0.0095</v>
      </c>
      <c r="H978" s="14">
        <f t="shared" si="1"/>
        <v>0.009490707254</v>
      </c>
      <c r="I978" s="14">
        <f t="shared" si="2"/>
        <v>1.009490707</v>
      </c>
      <c r="J978" s="13"/>
      <c r="K978" s="14"/>
      <c r="L978" s="15"/>
      <c r="M978" s="19"/>
      <c r="N978" s="19"/>
    </row>
    <row r="979">
      <c r="A979" s="18">
        <v>44168.0</v>
      </c>
      <c r="B979" s="13">
        <v>13133.9</v>
      </c>
      <c r="C979" s="13">
        <v>13215.3</v>
      </c>
      <c r="D979" s="13">
        <v>13216.6</v>
      </c>
      <c r="E979" s="13">
        <v>13107.9</v>
      </c>
      <c r="F979" s="12" t="s">
        <v>986</v>
      </c>
      <c r="G979" s="15">
        <v>0.0015</v>
      </c>
      <c r="H979" s="14">
        <f t="shared" si="1"/>
        <v>0.001536555143</v>
      </c>
      <c r="I979" s="14">
        <f t="shared" si="2"/>
        <v>1.001536555</v>
      </c>
      <c r="J979" s="13"/>
      <c r="K979" s="14"/>
      <c r="L979" s="15"/>
      <c r="M979" s="19"/>
      <c r="N979" s="19"/>
    </row>
    <row r="980">
      <c r="A980" s="18">
        <v>44167.0</v>
      </c>
      <c r="B980" s="13">
        <v>13113.75</v>
      </c>
      <c r="C980" s="13">
        <v>13121.4</v>
      </c>
      <c r="D980" s="13">
        <v>13128.5</v>
      </c>
      <c r="E980" s="13">
        <v>12983.55</v>
      </c>
      <c r="F980" s="12" t="s">
        <v>987</v>
      </c>
      <c r="G980" s="15">
        <v>4.0E-4</v>
      </c>
      <c r="H980" s="14">
        <f t="shared" si="1"/>
        <v>0.0003585309386</v>
      </c>
      <c r="I980" s="14">
        <f t="shared" si="2"/>
        <v>1.000358531</v>
      </c>
      <c r="J980" s="13"/>
      <c r="K980" s="14"/>
      <c r="L980" s="15"/>
      <c r="M980" s="19"/>
      <c r="N980" s="19"/>
    </row>
    <row r="981">
      <c r="A981" s="18">
        <v>44166.0</v>
      </c>
      <c r="B981" s="13">
        <v>13109.05</v>
      </c>
      <c r="C981" s="13">
        <v>13062.2</v>
      </c>
      <c r="D981" s="13">
        <v>13128.4</v>
      </c>
      <c r="E981" s="13">
        <v>12962.8</v>
      </c>
      <c r="F981" s="18" t="s">
        <v>988</v>
      </c>
      <c r="G981" s="15">
        <v>0.0108</v>
      </c>
      <c r="H981" s="14">
        <f t="shared" si="1"/>
        <v>0.01080272497</v>
      </c>
      <c r="I981" s="14">
        <f t="shared" si="2"/>
        <v>1.010802725</v>
      </c>
      <c r="J981" s="13"/>
      <c r="K981" s="14"/>
      <c r="L981" s="15"/>
      <c r="M981" s="19"/>
      <c r="N981" s="19"/>
    </row>
    <row r="982">
      <c r="A982" s="12">
        <v>44162.0</v>
      </c>
      <c r="B982" s="13">
        <v>12968.95</v>
      </c>
      <c r="C982" s="13">
        <v>13012.05</v>
      </c>
      <c r="D982" s="13">
        <v>13035.3</v>
      </c>
      <c r="E982" s="13">
        <v>12914.3</v>
      </c>
      <c r="F982" s="18" t="s">
        <v>989</v>
      </c>
      <c r="G982" s="15">
        <v>-0.0014</v>
      </c>
      <c r="H982" s="14">
        <f t="shared" si="1"/>
        <v>-0.00138985139</v>
      </c>
      <c r="I982" s="14">
        <f t="shared" si="2"/>
        <v>0.9986101486</v>
      </c>
      <c r="J982" s="13"/>
      <c r="K982" s="14"/>
      <c r="L982" s="15"/>
      <c r="M982" s="19"/>
      <c r="N982" s="19"/>
    </row>
    <row r="983">
      <c r="A983" s="12">
        <v>44161.0</v>
      </c>
      <c r="B983" s="13">
        <v>12987.0</v>
      </c>
      <c r="C983" s="13">
        <v>12906.45</v>
      </c>
      <c r="D983" s="13">
        <v>13018.0</v>
      </c>
      <c r="E983" s="13">
        <v>12790.4</v>
      </c>
      <c r="F983" s="18" t="s">
        <v>990</v>
      </c>
      <c r="G983" s="15">
        <v>0.01</v>
      </c>
      <c r="H983" s="14">
        <f t="shared" si="1"/>
        <v>0.01000124432</v>
      </c>
      <c r="I983" s="14">
        <f t="shared" si="2"/>
        <v>1.010001244</v>
      </c>
      <c r="J983" s="13"/>
      <c r="K983" s="14"/>
      <c r="L983" s="15"/>
      <c r="M983" s="19"/>
      <c r="N983" s="19"/>
    </row>
    <row r="984">
      <c r="A984" s="12">
        <v>44160.0</v>
      </c>
      <c r="B984" s="13">
        <v>12858.4</v>
      </c>
      <c r="C984" s="13">
        <v>13130.0</v>
      </c>
      <c r="D984" s="13">
        <v>13145.85</v>
      </c>
      <c r="E984" s="13">
        <v>12833.65</v>
      </c>
      <c r="F984" s="18" t="s">
        <v>991</v>
      </c>
      <c r="G984" s="15">
        <v>-0.0151</v>
      </c>
      <c r="H984" s="14">
        <f t="shared" si="1"/>
        <v>-0.01507068092</v>
      </c>
      <c r="I984" s="14">
        <f t="shared" si="2"/>
        <v>0.9849293191</v>
      </c>
      <c r="J984" s="13"/>
      <c r="K984" s="14"/>
      <c r="L984" s="15"/>
      <c r="M984" s="19"/>
      <c r="N984" s="19"/>
    </row>
    <row r="985">
      <c r="A985" s="12">
        <v>44159.0</v>
      </c>
      <c r="B985" s="13">
        <v>13055.15</v>
      </c>
      <c r="C985" s="13">
        <v>13002.6</v>
      </c>
      <c r="D985" s="13">
        <v>13079.1</v>
      </c>
      <c r="E985" s="13">
        <v>12978.0</v>
      </c>
      <c r="F985" s="18" t="s">
        <v>992</v>
      </c>
      <c r="G985" s="15">
        <v>0.01</v>
      </c>
      <c r="H985" s="14">
        <f t="shared" si="1"/>
        <v>0.009956329851</v>
      </c>
      <c r="I985" s="14">
        <f t="shared" si="2"/>
        <v>1.00995633</v>
      </c>
      <c r="J985" s="13"/>
      <c r="K985" s="14"/>
      <c r="L985" s="15"/>
      <c r="M985" s="19"/>
      <c r="N985" s="19"/>
    </row>
    <row r="986">
      <c r="A986" s="12">
        <v>44158.0</v>
      </c>
      <c r="B986" s="13">
        <v>12926.45</v>
      </c>
      <c r="C986" s="13">
        <v>12960.3</v>
      </c>
      <c r="D986" s="13">
        <v>12968.85</v>
      </c>
      <c r="E986" s="13">
        <v>12825.7</v>
      </c>
      <c r="F986" s="18" t="s">
        <v>993</v>
      </c>
      <c r="G986" s="15">
        <v>0.0052</v>
      </c>
      <c r="H986" s="14">
        <f t="shared" si="1"/>
        <v>0.005241444741</v>
      </c>
      <c r="I986" s="14">
        <f t="shared" si="2"/>
        <v>1.005241445</v>
      </c>
      <c r="J986" s="13"/>
      <c r="K986" s="14"/>
      <c r="L986" s="15"/>
      <c r="M986" s="19"/>
      <c r="N986" s="19"/>
    </row>
    <row r="987">
      <c r="A987" s="12">
        <v>44155.0</v>
      </c>
      <c r="B987" s="13">
        <v>12859.05</v>
      </c>
      <c r="C987" s="13">
        <v>12813.4</v>
      </c>
      <c r="D987" s="13">
        <v>12892.45</v>
      </c>
      <c r="E987" s="13">
        <v>12730.25</v>
      </c>
      <c r="F987" s="18" t="s">
        <v>994</v>
      </c>
      <c r="G987" s="15">
        <v>0.0068</v>
      </c>
      <c r="H987" s="14">
        <f t="shared" si="1"/>
        <v>0.006839340104</v>
      </c>
      <c r="I987" s="14">
        <f t="shared" si="2"/>
        <v>1.00683934</v>
      </c>
      <c r="J987" s="13"/>
      <c r="K987" s="14"/>
      <c r="L987" s="15"/>
      <c r="M987" s="19"/>
      <c r="N987" s="19"/>
    </row>
    <row r="988">
      <c r="A988" s="12">
        <v>44154.0</v>
      </c>
      <c r="B988" s="13">
        <v>12771.7</v>
      </c>
      <c r="C988" s="13">
        <v>12839.5</v>
      </c>
      <c r="D988" s="13">
        <v>12963.0</v>
      </c>
      <c r="E988" s="13">
        <v>12745.75</v>
      </c>
      <c r="F988" s="12" t="s">
        <v>995</v>
      </c>
      <c r="G988" s="15">
        <v>-0.0129</v>
      </c>
      <c r="H988" s="14">
        <f t="shared" si="1"/>
        <v>-0.01287268371</v>
      </c>
      <c r="I988" s="14">
        <f t="shared" si="2"/>
        <v>0.9871273163</v>
      </c>
      <c r="J988" s="13"/>
      <c r="K988" s="14"/>
      <c r="L988" s="15"/>
      <c r="M988" s="19"/>
      <c r="N988" s="19"/>
    </row>
    <row r="989">
      <c r="A989" s="12">
        <v>44153.0</v>
      </c>
      <c r="B989" s="13">
        <v>12938.25</v>
      </c>
      <c r="C989" s="13">
        <v>12860.1</v>
      </c>
      <c r="D989" s="13">
        <v>12948.85</v>
      </c>
      <c r="E989" s="13">
        <v>12819.35</v>
      </c>
      <c r="F989" s="12" t="s">
        <v>996</v>
      </c>
      <c r="G989" s="15">
        <v>0.005</v>
      </c>
      <c r="H989" s="14">
        <f t="shared" si="1"/>
        <v>0.004975066412</v>
      </c>
      <c r="I989" s="14">
        <f t="shared" si="2"/>
        <v>1.004975066</v>
      </c>
      <c r="J989" s="13"/>
      <c r="K989" s="14"/>
      <c r="L989" s="15"/>
      <c r="M989" s="19"/>
      <c r="N989" s="19"/>
    </row>
    <row r="990">
      <c r="A990" s="12">
        <v>44152.0</v>
      </c>
      <c r="B990" s="13">
        <v>12874.2</v>
      </c>
      <c r="C990" s="13">
        <v>12932.5</v>
      </c>
      <c r="D990" s="13">
        <v>12934.05</v>
      </c>
      <c r="E990" s="13">
        <v>12797.1</v>
      </c>
      <c r="F990" s="12" t="s">
        <v>997</v>
      </c>
      <c r="G990" s="15">
        <v>0.0074</v>
      </c>
      <c r="H990" s="14">
        <f t="shared" si="1"/>
        <v>0.007351186401</v>
      </c>
      <c r="I990" s="14">
        <f t="shared" si="2"/>
        <v>1.007351186</v>
      </c>
      <c r="J990" s="13"/>
      <c r="K990" s="14"/>
      <c r="L990" s="15"/>
      <c r="M990" s="19"/>
      <c r="N990" s="19"/>
    </row>
    <row r="991">
      <c r="A991" s="12">
        <v>44149.0</v>
      </c>
      <c r="B991" s="13">
        <v>12780.25</v>
      </c>
      <c r="C991" s="13">
        <v>12823.35</v>
      </c>
      <c r="D991" s="13">
        <v>12828.7</v>
      </c>
      <c r="E991" s="13">
        <v>12749.45</v>
      </c>
      <c r="F991" s="12" t="s">
        <v>998</v>
      </c>
      <c r="G991" s="15">
        <v>0.0047</v>
      </c>
      <c r="H991" s="14">
        <f t="shared" si="1"/>
        <v>0.004740584672</v>
      </c>
      <c r="I991" s="14">
        <f t="shared" si="2"/>
        <v>1.004740585</v>
      </c>
      <c r="J991" s="13"/>
      <c r="K991" s="14"/>
      <c r="L991" s="15"/>
      <c r="M991" s="19"/>
      <c r="N991" s="19"/>
    </row>
    <row r="992">
      <c r="A992" s="12">
        <v>44148.0</v>
      </c>
      <c r="B992" s="13">
        <v>12719.95</v>
      </c>
      <c r="C992" s="13">
        <v>12659.7</v>
      </c>
      <c r="D992" s="13">
        <v>12735.95</v>
      </c>
      <c r="E992" s="13">
        <v>12607.7</v>
      </c>
      <c r="F992" s="12" t="s">
        <v>999</v>
      </c>
      <c r="G992" s="15">
        <v>0.0023</v>
      </c>
      <c r="H992" s="14">
        <f t="shared" si="1"/>
        <v>0.002296939515</v>
      </c>
      <c r="I992" s="14">
        <f t="shared" si="2"/>
        <v>1.00229694</v>
      </c>
      <c r="J992" s="13"/>
      <c r="K992" s="14"/>
      <c r="L992" s="15"/>
      <c r="M992" s="19"/>
      <c r="N992" s="19"/>
    </row>
    <row r="993">
      <c r="A993" s="12">
        <v>44147.0</v>
      </c>
      <c r="B993" s="13">
        <v>12690.8</v>
      </c>
      <c r="C993" s="13">
        <v>12702.15</v>
      </c>
      <c r="D993" s="13">
        <v>12741.15</v>
      </c>
      <c r="E993" s="13">
        <v>12624.85</v>
      </c>
      <c r="F993" s="12" t="s">
        <v>1000</v>
      </c>
      <c r="G993" s="15">
        <v>-0.0046</v>
      </c>
      <c r="H993" s="14">
        <f t="shared" si="1"/>
        <v>-0.004576775707</v>
      </c>
      <c r="I993" s="14">
        <f t="shared" si="2"/>
        <v>0.9954232243</v>
      </c>
      <c r="J993" s="13"/>
      <c r="K993" s="14"/>
      <c r="L993" s="15"/>
      <c r="M993" s="19"/>
      <c r="N993" s="19"/>
    </row>
    <row r="994">
      <c r="A994" s="12">
        <v>44146.0</v>
      </c>
      <c r="B994" s="13">
        <v>12749.15</v>
      </c>
      <c r="C994" s="13">
        <v>12680.6</v>
      </c>
      <c r="D994" s="13">
        <v>12769.75</v>
      </c>
      <c r="E994" s="13">
        <v>12571.1</v>
      </c>
      <c r="F994" s="12" t="s">
        <v>1001</v>
      </c>
      <c r="G994" s="15">
        <v>0.0093</v>
      </c>
      <c r="H994" s="14">
        <f t="shared" si="1"/>
        <v>0.009345979368</v>
      </c>
      <c r="I994" s="14">
        <f t="shared" si="2"/>
        <v>1.009345979</v>
      </c>
      <c r="J994" s="13"/>
      <c r="K994" s="14"/>
      <c r="L994" s="15"/>
      <c r="M994" s="19"/>
      <c r="N994" s="19"/>
    </row>
    <row r="995">
      <c r="A995" s="12">
        <v>44145.0</v>
      </c>
      <c r="B995" s="13">
        <v>12631.1</v>
      </c>
      <c r="C995" s="13">
        <v>12556.4</v>
      </c>
      <c r="D995" s="13">
        <v>12643.9</v>
      </c>
      <c r="E995" s="13">
        <v>12475.25</v>
      </c>
      <c r="F995" s="12" t="s">
        <v>1002</v>
      </c>
      <c r="G995" s="15">
        <v>0.0136</v>
      </c>
      <c r="H995" s="14">
        <f t="shared" si="1"/>
        <v>0.01364652256</v>
      </c>
      <c r="I995" s="14">
        <f t="shared" si="2"/>
        <v>1.013646523</v>
      </c>
      <c r="J995" s="13"/>
      <c r="K995" s="14"/>
      <c r="L995" s="15"/>
      <c r="M995" s="19"/>
      <c r="N995" s="19"/>
    </row>
    <row r="996">
      <c r="A996" s="18">
        <v>44144.0</v>
      </c>
      <c r="B996" s="13">
        <v>12461.05</v>
      </c>
      <c r="C996" s="13">
        <v>12399.4</v>
      </c>
      <c r="D996" s="13">
        <v>12474.05</v>
      </c>
      <c r="E996" s="13">
        <v>12367.35</v>
      </c>
      <c r="F996" s="12" t="s">
        <v>1003</v>
      </c>
      <c r="G996" s="15">
        <v>0.0161</v>
      </c>
      <c r="H996" s="14">
        <f t="shared" si="1"/>
        <v>0.01610463528</v>
      </c>
      <c r="I996" s="14">
        <f t="shared" si="2"/>
        <v>1.016104635</v>
      </c>
      <c r="J996" s="13"/>
      <c r="K996" s="14"/>
      <c r="L996" s="15"/>
      <c r="M996" s="19"/>
      <c r="N996" s="19"/>
    </row>
    <row r="997">
      <c r="A997" s="18">
        <v>44141.0</v>
      </c>
      <c r="B997" s="13">
        <v>12263.55</v>
      </c>
      <c r="C997" s="13">
        <v>12156.65</v>
      </c>
      <c r="D997" s="13">
        <v>12280.4</v>
      </c>
      <c r="E997" s="13">
        <v>12131.85</v>
      </c>
      <c r="F997" s="12" t="s">
        <v>1004</v>
      </c>
      <c r="G997" s="15">
        <v>0.0118</v>
      </c>
      <c r="H997" s="14">
        <f t="shared" si="1"/>
        <v>0.01181901438</v>
      </c>
      <c r="I997" s="14">
        <f t="shared" si="2"/>
        <v>1.011819014</v>
      </c>
      <c r="J997" s="13"/>
      <c r="K997" s="14"/>
      <c r="L997" s="15"/>
      <c r="M997" s="19"/>
      <c r="N997" s="19"/>
    </row>
    <row r="998">
      <c r="A998" s="18">
        <v>44140.0</v>
      </c>
      <c r="B998" s="13">
        <v>12120.3</v>
      </c>
      <c r="C998" s="13">
        <v>12062.4</v>
      </c>
      <c r="D998" s="13">
        <v>12131.1</v>
      </c>
      <c r="E998" s="13">
        <v>12027.6</v>
      </c>
      <c r="F998" s="12" t="s">
        <v>1005</v>
      </c>
      <c r="G998" s="15">
        <v>0.0178</v>
      </c>
      <c r="H998" s="14">
        <f t="shared" si="1"/>
        <v>0.01778561532</v>
      </c>
      <c r="I998" s="14">
        <f t="shared" si="2"/>
        <v>1.017785615</v>
      </c>
      <c r="J998" s="13"/>
      <c r="K998" s="14"/>
      <c r="L998" s="15"/>
      <c r="M998" s="19"/>
      <c r="N998" s="19"/>
    </row>
    <row r="999">
      <c r="A999" s="18">
        <v>44139.0</v>
      </c>
      <c r="B999" s="13">
        <v>11908.5</v>
      </c>
      <c r="C999" s="13">
        <v>11783.35</v>
      </c>
      <c r="D999" s="13">
        <v>11929.65</v>
      </c>
      <c r="E999" s="13">
        <v>11756.4</v>
      </c>
      <c r="F999" s="12" t="s">
        <v>1006</v>
      </c>
      <c r="G999" s="15">
        <v>0.008</v>
      </c>
      <c r="H999" s="14">
        <f t="shared" si="1"/>
        <v>0.008041647268</v>
      </c>
      <c r="I999" s="14">
        <f t="shared" si="2"/>
        <v>1.008041647</v>
      </c>
      <c r="J999" s="13"/>
      <c r="K999" s="14"/>
      <c r="L999" s="15"/>
      <c r="M999" s="19"/>
      <c r="N999" s="19"/>
    </row>
    <row r="1000">
      <c r="A1000" s="18">
        <v>44138.0</v>
      </c>
      <c r="B1000" s="13">
        <v>11813.5</v>
      </c>
      <c r="C1000" s="13">
        <v>11734.45</v>
      </c>
      <c r="D1000" s="13">
        <v>11836.2</v>
      </c>
      <c r="E1000" s="13">
        <v>11723.3</v>
      </c>
      <c r="F1000" s="12" t="s">
        <v>1007</v>
      </c>
      <c r="G1000" s="15">
        <v>0.0124</v>
      </c>
      <c r="H1000" s="14">
        <f t="shared" si="1"/>
        <v>0.01237022405</v>
      </c>
      <c r="I1000" s="14">
        <f t="shared" si="2"/>
        <v>1.012370224</v>
      </c>
      <c r="J1000" s="13"/>
      <c r="K1000" s="14"/>
      <c r="L1000" s="15"/>
      <c r="M1000" s="19"/>
      <c r="N1000" s="19"/>
    </row>
    <row r="1001">
      <c r="A1001" s="18">
        <v>44137.0</v>
      </c>
      <c r="B1001" s="13">
        <v>11669.15</v>
      </c>
      <c r="C1001" s="13">
        <v>11697.35</v>
      </c>
      <c r="D1001" s="13">
        <v>11725.65</v>
      </c>
      <c r="E1001" s="13">
        <v>11557.4</v>
      </c>
      <c r="F1001" s="12" t="s">
        <v>1008</v>
      </c>
      <c r="G1001" s="15">
        <v>0.0023</v>
      </c>
      <c r="H1001" s="14">
        <f t="shared" si="1"/>
        <v>0.002297636226</v>
      </c>
      <c r="I1001" s="14">
        <f t="shared" si="2"/>
        <v>1.002297636</v>
      </c>
      <c r="J1001" s="13"/>
      <c r="K1001" s="14"/>
      <c r="L1001" s="15"/>
      <c r="M1001" s="19"/>
      <c r="N1001" s="19"/>
    </row>
    <row r="1002">
      <c r="A1002" s="12">
        <v>44134.0</v>
      </c>
      <c r="B1002" s="13">
        <v>11642.4</v>
      </c>
      <c r="C1002" s="13">
        <v>11678.45</v>
      </c>
      <c r="D1002" s="13">
        <v>11748.95</v>
      </c>
      <c r="E1002" s="13">
        <v>11535.45</v>
      </c>
      <c r="F1002" s="18" t="s">
        <v>1009</v>
      </c>
      <c r="G1002" s="15">
        <v>-0.0024</v>
      </c>
      <c r="H1002" s="14">
        <f t="shared" si="1"/>
        <v>-0.002433423587</v>
      </c>
      <c r="I1002" s="14">
        <f t="shared" si="2"/>
        <v>0.9975665764</v>
      </c>
      <c r="J1002" s="13"/>
      <c r="K1002" s="14"/>
      <c r="L1002" s="15"/>
      <c r="M1002" s="19"/>
      <c r="N1002" s="19"/>
    </row>
    <row r="1003">
      <c r="A1003" s="12">
        <v>44133.0</v>
      </c>
      <c r="B1003" s="13">
        <v>11670.8</v>
      </c>
      <c r="C1003" s="13">
        <v>11633.3</v>
      </c>
      <c r="D1003" s="13">
        <v>11744.15</v>
      </c>
      <c r="E1003" s="13">
        <v>11606.45</v>
      </c>
      <c r="F1003" s="18" t="s">
        <v>1010</v>
      </c>
      <c r="G1003" s="15">
        <v>-0.005</v>
      </c>
      <c r="H1003" s="14">
        <f t="shared" si="1"/>
        <v>-0.005012958669</v>
      </c>
      <c r="I1003" s="14">
        <f t="shared" si="2"/>
        <v>0.9949870413</v>
      </c>
      <c r="J1003" s="13"/>
      <c r="K1003" s="14"/>
      <c r="L1003" s="15"/>
      <c r="M1003" s="19"/>
      <c r="N1003" s="19"/>
    </row>
    <row r="1004">
      <c r="A1004" s="12">
        <v>44132.0</v>
      </c>
      <c r="B1004" s="13">
        <v>11729.6</v>
      </c>
      <c r="C1004" s="13">
        <v>11922.6</v>
      </c>
      <c r="D1004" s="13">
        <v>11929.4</v>
      </c>
      <c r="E1004" s="13">
        <v>11684.85</v>
      </c>
      <c r="F1004" s="18" t="s">
        <v>1011</v>
      </c>
      <c r="G1004" s="15">
        <v>-0.0134</v>
      </c>
      <c r="H1004" s="14">
        <f t="shared" si="1"/>
        <v>-0.01344054368</v>
      </c>
      <c r="I1004" s="14">
        <f t="shared" si="2"/>
        <v>0.9865594563</v>
      </c>
      <c r="J1004" s="13"/>
      <c r="K1004" s="14"/>
      <c r="L1004" s="15"/>
      <c r="M1004" s="19"/>
      <c r="N1004" s="19"/>
    </row>
    <row r="1005">
      <c r="A1005" s="12">
        <v>44131.0</v>
      </c>
      <c r="B1005" s="13">
        <v>11889.4</v>
      </c>
      <c r="C1005" s="13">
        <v>11807.1</v>
      </c>
      <c r="D1005" s="13">
        <v>11899.05</v>
      </c>
      <c r="E1005" s="13">
        <v>11723.0</v>
      </c>
      <c r="F1005" s="18" t="s">
        <v>1012</v>
      </c>
      <c r="G1005" s="15">
        <v>0.0103</v>
      </c>
      <c r="H1005" s="14">
        <f t="shared" si="1"/>
        <v>0.01033757515</v>
      </c>
      <c r="I1005" s="14">
        <f t="shared" si="2"/>
        <v>1.010337575</v>
      </c>
      <c r="J1005" s="13"/>
      <c r="K1005" s="14"/>
      <c r="L1005" s="15"/>
      <c r="M1005" s="19"/>
      <c r="N1005" s="19"/>
    </row>
    <row r="1006">
      <c r="A1006" s="12">
        <v>44130.0</v>
      </c>
      <c r="B1006" s="13">
        <v>11767.75</v>
      </c>
      <c r="C1006" s="13">
        <v>11937.4</v>
      </c>
      <c r="D1006" s="13">
        <v>11942.85</v>
      </c>
      <c r="E1006" s="13">
        <v>11711.7</v>
      </c>
      <c r="F1006" s="18" t="s">
        <v>1013</v>
      </c>
      <c r="G1006" s="15">
        <v>-0.0136</v>
      </c>
      <c r="H1006" s="14">
        <f t="shared" si="1"/>
        <v>-0.0136291056</v>
      </c>
      <c r="I1006" s="14">
        <f t="shared" si="2"/>
        <v>0.9863708944</v>
      </c>
      <c r="J1006" s="13"/>
      <c r="K1006" s="14"/>
      <c r="L1006" s="15"/>
      <c r="M1006" s="19"/>
      <c r="N1006" s="19"/>
    </row>
    <row r="1007">
      <c r="A1007" s="12">
        <v>44127.0</v>
      </c>
      <c r="B1007" s="13">
        <v>11930.35</v>
      </c>
      <c r="C1007" s="13">
        <v>11957.9</v>
      </c>
      <c r="D1007" s="13">
        <v>11974.55</v>
      </c>
      <c r="E1007" s="13">
        <v>11908.75</v>
      </c>
      <c r="F1007" s="18" t="s">
        <v>1014</v>
      </c>
      <c r="G1007" s="15">
        <v>0.0028</v>
      </c>
      <c r="H1007" s="14">
        <f t="shared" si="1"/>
        <v>0.002849589583</v>
      </c>
      <c r="I1007" s="14">
        <f t="shared" si="2"/>
        <v>1.00284959</v>
      </c>
      <c r="J1007" s="13"/>
      <c r="K1007" s="14"/>
      <c r="L1007" s="15"/>
      <c r="M1007" s="19"/>
      <c r="N1007" s="19"/>
    </row>
    <row r="1008">
      <c r="A1008" s="12">
        <v>44126.0</v>
      </c>
      <c r="B1008" s="13">
        <v>11896.45</v>
      </c>
      <c r="C1008" s="13">
        <v>11890.0</v>
      </c>
      <c r="D1008" s="13">
        <v>11939.55</v>
      </c>
      <c r="E1008" s="13">
        <v>11823.45</v>
      </c>
      <c r="F1008" s="12" t="s">
        <v>1015</v>
      </c>
      <c r="G1008" s="15">
        <v>-0.0035</v>
      </c>
      <c r="H1008" s="14">
        <f t="shared" si="1"/>
        <v>-0.003451265534</v>
      </c>
      <c r="I1008" s="14">
        <f t="shared" si="2"/>
        <v>0.9965487345</v>
      </c>
      <c r="J1008" s="13"/>
      <c r="K1008" s="14"/>
      <c r="L1008" s="15"/>
      <c r="M1008" s="19"/>
      <c r="N1008" s="19"/>
    </row>
    <row r="1009">
      <c r="A1009" s="12">
        <v>44125.0</v>
      </c>
      <c r="B1009" s="13">
        <v>11937.65</v>
      </c>
      <c r="C1009" s="13">
        <v>11958.55</v>
      </c>
      <c r="D1009" s="13">
        <v>12018.65</v>
      </c>
      <c r="E1009" s="13">
        <v>11775.75</v>
      </c>
      <c r="F1009" s="12" t="s">
        <v>1016</v>
      </c>
      <c r="G1009" s="15">
        <v>0.0034</v>
      </c>
      <c r="H1009" s="14">
        <f t="shared" si="1"/>
        <v>0.003433696456</v>
      </c>
      <c r="I1009" s="14">
        <f t="shared" si="2"/>
        <v>1.003433696</v>
      </c>
      <c r="J1009" s="13"/>
      <c r="K1009" s="14"/>
      <c r="L1009" s="15"/>
      <c r="M1009" s="19"/>
      <c r="N1009" s="19"/>
    </row>
    <row r="1010">
      <c r="A1010" s="12">
        <v>44124.0</v>
      </c>
      <c r="B1010" s="13">
        <v>11896.8</v>
      </c>
      <c r="C1010" s="13">
        <v>11861.0</v>
      </c>
      <c r="D1010" s="13">
        <v>11949.25</v>
      </c>
      <c r="E1010" s="13">
        <v>11837.25</v>
      </c>
      <c r="F1010" s="12" t="s">
        <v>1017</v>
      </c>
      <c r="G1010" s="15">
        <v>0.002</v>
      </c>
      <c r="H1010" s="14">
        <f t="shared" si="1"/>
        <v>0.002000328475</v>
      </c>
      <c r="I1010" s="14">
        <f t="shared" si="2"/>
        <v>1.002000328</v>
      </c>
      <c r="J1010" s="13"/>
      <c r="K1010" s="14"/>
      <c r="L1010" s="15"/>
      <c r="M1010" s="19"/>
      <c r="N1010" s="19"/>
    </row>
    <row r="1011">
      <c r="A1011" s="12">
        <v>44123.0</v>
      </c>
      <c r="B1011" s="13">
        <v>11873.05</v>
      </c>
      <c r="C1011" s="13">
        <v>11879.2</v>
      </c>
      <c r="D1011" s="13">
        <v>11898.25</v>
      </c>
      <c r="E1011" s="13">
        <v>11820.4</v>
      </c>
      <c r="F1011" s="12" t="s">
        <v>1018</v>
      </c>
      <c r="G1011" s="15">
        <v>0.0094</v>
      </c>
      <c r="H1011" s="14">
        <f t="shared" si="1"/>
        <v>0.009402802987</v>
      </c>
      <c r="I1011" s="14">
        <f t="shared" si="2"/>
        <v>1.009402803</v>
      </c>
      <c r="J1011" s="13"/>
      <c r="K1011" s="14"/>
      <c r="L1011" s="15"/>
      <c r="M1011" s="19"/>
      <c r="N1011" s="19"/>
    </row>
    <row r="1012">
      <c r="A1012" s="12">
        <v>44120.0</v>
      </c>
      <c r="B1012" s="13">
        <v>11762.45</v>
      </c>
      <c r="C1012" s="13">
        <v>11727.4</v>
      </c>
      <c r="D1012" s="13">
        <v>11789.75</v>
      </c>
      <c r="E1012" s="13">
        <v>11667.85</v>
      </c>
      <c r="F1012" s="12" t="s">
        <v>1019</v>
      </c>
      <c r="G1012" s="15">
        <v>0.007</v>
      </c>
      <c r="H1012" s="14">
        <f t="shared" si="1"/>
        <v>0.007028898963</v>
      </c>
      <c r="I1012" s="14">
        <f t="shared" si="2"/>
        <v>1.007028899</v>
      </c>
      <c r="J1012" s="13"/>
      <c r="K1012" s="14"/>
      <c r="L1012" s="15"/>
      <c r="M1012" s="19"/>
      <c r="N1012" s="19"/>
    </row>
    <row r="1013">
      <c r="A1013" s="12">
        <v>44119.0</v>
      </c>
      <c r="B1013" s="13">
        <v>11680.35</v>
      </c>
      <c r="C1013" s="13">
        <v>12023.45</v>
      </c>
      <c r="D1013" s="13">
        <v>12025.45</v>
      </c>
      <c r="E1013" s="13">
        <v>11661.3</v>
      </c>
      <c r="F1013" s="12" t="s">
        <v>1020</v>
      </c>
      <c r="G1013" s="15">
        <v>-0.0243</v>
      </c>
      <c r="H1013" s="14">
        <f t="shared" si="1"/>
        <v>-0.02428358415</v>
      </c>
      <c r="I1013" s="14">
        <f t="shared" si="2"/>
        <v>0.9757164159</v>
      </c>
      <c r="J1013" s="13"/>
      <c r="K1013" s="14"/>
      <c r="L1013" s="15"/>
      <c r="M1013" s="19"/>
      <c r="N1013" s="19"/>
    </row>
    <row r="1014">
      <c r="A1014" s="12">
        <v>44118.0</v>
      </c>
      <c r="B1014" s="13">
        <v>11971.05</v>
      </c>
      <c r="C1014" s="13">
        <v>11917.4</v>
      </c>
      <c r="D1014" s="13">
        <v>11997.2</v>
      </c>
      <c r="E1014" s="13">
        <v>11822.15</v>
      </c>
      <c r="F1014" s="12" t="s">
        <v>1021</v>
      </c>
      <c r="G1014" s="15">
        <v>0.0031</v>
      </c>
      <c r="H1014" s="14">
        <f t="shared" si="1"/>
        <v>0.003062549751</v>
      </c>
      <c r="I1014" s="14">
        <f t="shared" si="2"/>
        <v>1.00306255</v>
      </c>
      <c r="J1014" s="13"/>
      <c r="K1014" s="14"/>
      <c r="L1014" s="15"/>
      <c r="M1014" s="19"/>
      <c r="N1014" s="19"/>
    </row>
    <row r="1015">
      <c r="A1015" s="12">
        <v>44117.0</v>
      </c>
      <c r="B1015" s="13">
        <v>11934.5</v>
      </c>
      <c r="C1015" s="13">
        <v>11934.65</v>
      </c>
      <c r="D1015" s="13">
        <v>11988.2</v>
      </c>
      <c r="E1015" s="13">
        <v>11888.9</v>
      </c>
      <c r="F1015" s="12" t="s">
        <v>1022</v>
      </c>
      <c r="G1015" s="15">
        <v>3.0E-4</v>
      </c>
      <c r="H1015" s="14">
        <f t="shared" si="1"/>
        <v>0.0002975454595</v>
      </c>
      <c r="I1015" s="14">
        <f t="shared" si="2"/>
        <v>1.000297545</v>
      </c>
      <c r="J1015" s="13"/>
      <c r="K1015" s="14"/>
      <c r="L1015" s="15"/>
      <c r="M1015" s="19"/>
      <c r="N1015" s="19"/>
    </row>
    <row r="1016">
      <c r="A1016" s="12">
        <v>44116.0</v>
      </c>
      <c r="B1016" s="13">
        <v>11930.95</v>
      </c>
      <c r="C1016" s="13">
        <v>11973.55</v>
      </c>
      <c r="D1016" s="13">
        <v>12022.05</v>
      </c>
      <c r="E1016" s="13">
        <v>11867.2</v>
      </c>
      <c r="F1016" s="12" t="s">
        <v>1023</v>
      </c>
      <c r="G1016" s="15">
        <v>0.0014</v>
      </c>
      <c r="H1016" s="14">
        <f t="shared" si="1"/>
        <v>0.001405885414</v>
      </c>
      <c r="I1016" s="14">
        <f t="shared" si="2"/>
        <v>1.001405885</v>
      </c>
      <c r="J1016" s="13"/>
      <c r="K1016" s="14"/>
      <c r="L1016" s="15"/>
      <c r="M1016" s="19"/>
      <c r="N1016" s="19"/>
    </row>
    <row r="1017">
      <c r="A1017" s="18">
        <v>44113.0</v>
      </c>
      <c r="B1017" s="13">
        <v>11914.2</v>
      </c>
      <c r="C1017" s="13">
        <v>11852.05</v>
      </c>
      <c r="D1017" s="13">
        <v>11938.6</v>
      </c>
      <c r="E1017" s="13">
        <v>11805.2</v>
      </c>
      <c r="F1017" s="12" t="s">
        <v>1024</v>
      </c>
      <c r="G1017" s="15">
        <v>0.0067</v>
      </c>
      <c r="H1017" s="14">
        <f t="shared" si="1"/>
        <v>0.006726040593</v>
      </c>
      <c r="I1017" s="14">
        <f t="shared" si="2"/>
        <v>1.006726041</v>
      </c>
      <c r="J1017" s="13"/>
      <c r="K1017" s="14"/>
      <c r="L1017" s="15"/>
      <c r="M1017" s="19"/>
      <c r="N1017" s="19"/>
    </row>
    <row r="1018">
      <c r="A1018" s="18">
        <v>44112.0</v>
      </c>
      <c r="B1018" s="13">
        <v>11834.6</v>
      </c>
      <c r="C1018" s="13">
        <v>11835.4</v>
      </c>
      <c r="D1018" s="13">
        <v>11905.7</v>
      </c>
      <c r="E1018" s="13">
        <v>11791.15</v>
      </c>
      <c r="F1018" s="12" t="s">
        <v>1025</v>
      </c>
      <c r="G1018" s="15">
        <v>0.0082</v>
      </c>
      <c r="H1018" s="14">
        <f t="shared" si="1"/>
        <v>0.008156676335</v>
      </c>
      <c r="I1018" s="14">
        <f t="shared" si="2"/>
        <v>1.008156676</v>
      </c>
      <c r="J1018" s="13"/>
      <c r="K1018" s="14"/>
      <c r="L1018" s="15"/>
      <c r="M1018" s="19"/>
      <c r="N1018" s="19"/>
    </row>
    <row r="1019">
      <c r="A1019" s="18">
        <v>44111.0</v>
      </c>
      <c r="B1019" s="13">
        <v>11738.85</v>
      </c>
      <c r="C1019" s="13">
        <v>11679.25</v>
      </c>
      <c r="D1019" s="13">
        <v>11763.05</v>
      </c>
      <c r="E1019" s="13">
        <v>11629.35</v>
      </c>
      <c r="F1019" s="12" t="s">
        <v>1026</v>
      </c>
      <c r="G1019" s="15">
        <v>0.0066</v>
      </c>
      <c r="H1019" s="14">
        <f t="shared" si="1"/>
        <v>0.006555254493</v>
      </c>
      <c r="I1019" s="14">
        <f t="shared" si="2"/>
        <v>1.006555254</v>
      </c>
      <c r="J1019" s="13"/>
      <c r="K1019" s="14"/>
      <c r="L1019" s="15"/>
      <c r="M1019" s="19"/>
      <c r="N1019" s="19"/>
    </row>
    <row r="1020">
      <c r="A1020" s="18">
        <v>44110.0</v>
      </c>
      <c r="B1020" s="13">
        <v>11662.4</v>
      </c>
      <c r="C1020" s="13">
        <v>11603.45</v>
      </c>
      <c r="D1020" s="13">
        <v>11680.3</v>
      </c>
      <c r="E1020" s="13">
        <v>11564.3</v>
      </c>
      <c r="F1020" s="12" t="s">
        <v>1027</v>
      </c>
      <c r="G1020" s="15">
        <v>0.0138</v>
      </c>
      <c r="H1020" s="14">
        <f t="shared" si="1"/>
        <v>0.01382640709</v>
      </c>
      <c r="I1020" s="14">
        <f t="shared" si="2"/>
        <v>1.013826407</v>
      </c>
      <c r="J1020" s="13"/>
      <c r="K1020" s="14"/>
      <c r="L1020" s="15"/>
      <c r="M1020" s="19"/>
      <c r="N1020" s="19"/>
    </row>
    <row r="1021">
      <c r="A1021" s="18">
        <v>44109.0</v>
      </c>
      <c r="B1021" s="13">
        <v>11503.35</v>
      </c>
      <c r="C1021" s="13">
        <v>11487.8</v>
      </c>
      <c r="D1021" s="13">
        <v>11578.05</v>
      </c>
      <c r="E1021" s="13">
        <v>11452.3</v>
      </c>
      <c r="F1021" s="12" t="s">
        <v>1028</v>
      </c>
      <c r="G1021" s="15">
        <v>0.0076</v>
      </c>
      <c r="H1021" s="14">
        <f t="shared" si="1"/>
        <v>0.0075676954</v>
      </c>
      <c r="I1021" s="14">
        <f t="shared" si="2"/>
        <v>1.007567695</v>
      </c>
      <c r="J1021" s="13"/>
      <c r="K1021" s="14"/>
      <c r="L1021" s="15"/>
      <c r="M1021" s="19"/>
      <c r="N1021" s="19"/>
    </row>
    <row r="1022">
      <c r="A1022" s="18">
        <v>44105.0</v>
      </c>
      <c r="B1022" s="13">
        <v>11416.95</v>
      </c>
      <c r="C1022" s="13">
        <v>11364.45</v>
      </c>
      <c r="D1022" s="13">
        <v>11428.6</v>
      </c>
      <c r="E1022" s="13">
        <v>11347.05</v>
      </c>
      <c r="F1022" s="12" t="s">
        <v>1029</v>
      </c>
      <c r="G1022" s="15">
        <v>0.0151</v>
      </c>
      <c r="H1022" s="14">
        <f t="shared" si="1"/>
        <v>0.01506105774</v>
      </c>
      <c r="I1022" s="14">
        <f t="shared" si="2"/>
        <v>1.015061058</v>
      </c>
      <c r="J1022" s="13"/>
      <c r="K1022" s="14"/>
      <c r="L1022" s="15"/>
      <c r="M1022" s="19"/>
      <c r="N1022" s="19"/>
    </row>
    <row r="1023">
      <c r="A1023" s="18">
        <v>44104.0</v>
      </c>
      <c r="B1023" s="13">
        <v>11247.55</v>
      </c>
      <c r="C1023" s="13">
        <v>11244.45</v>
      </c>
      <c r="D1023" s="13">
        <v>11295.4</v>
      </c>
      <c r="E1023" s="13">
        <v>11184.55</v>
      </c>
      <c r="F1023" s="18" t="s">
        <v>1030</v>
      </c>
      <c r="G1023" s="15">
        <v>0.0022</v>
      </c>
      <c r="H1023" s="14">
        <f t="shared" si="1"/>
        <v>0.002241053607</v>
      </c>
      <c r="I1023" s="14">
        <f t="shared" si="2"/>
        <v>1.002241054</v>
      </c>
      <c r="J1023" s="13"/>
      <c r="K1023" s="14"/>
      <c r="L1023" s="15"/>
      <c r="M1023" s="19"/>
      <c r="N1023" s="19"/>
    </row>
    <row r="1024">
      <c r="A1024" s="18">
        <v>44103.0</v>
      </c>
      <c r="B1024" s="13">
        <v>11222.4</v>
      </c>
      <c r="C1024" s="13">
        <v>11288.6</v>
      </c>
      <c r="D1024" s="13">
        <v>11305.4</v>
      </c>
      <c r="E1024" s="13">
        <v>11181.0</v>
      </c>
      <c r="F1024" s="18" t="s">
        <v>1031</v>
      </c>
      <c r="G1024" s="15">
        <v>-5.0E-4</v>
      </c>
      <c r="H1024" s="14">
        <f t="shared" si="1"/>
        <v>-0.0004586931254</v>
      </c>
      <c r="I1024" s="14">
        <f t="shared" si="2"/>
        <v>0.9995413069</v>
      </c>
      <c r="J1024" s="13"/>
      <c r="K1024" s="14"/>
      <c r="L1024" s="15"/>
      <c r="M1024" s="19"/>
      <c r="N1024" s="19"/>
    </row>
    <row r="1025">
      <c r="A1025" s="18">
        <v>44102.0</v>
      </c>
      <c r="B1025" s="13">
        <v>11227.55</v>
      </c>
      <c r="C1025" s="13">
        <v>11140.85</v>
      </c>
      <c r="D1025" s="13">
        <v>11239.35</v>
      </c>
      <c r="E1025" s="13">
        <v>11099.85</v>
      </c>
      <c r="F1025" s="18" t="s">
        <v>1032</v>
      </c>
      <c r="G1025" s="15">
        <v>0.016</v>
      </c>
      <c r="H1025" s="14">
        <f t="shared" si="1"/>
        <v>0.01604488586</v>
      </c>
      <c r="I1025" s="14">
        <f t="shared" si="2"/>
        <v>1.016044886</v>
      </c>
      <c r="J1025" s="13"/>
      <c r="K1025" s="14"/>
      <c r="L1025" s="15"/>
      <c r="M1025" s="19"/>
      <c r="N1025" s="19"/>
    </row>
    <row r="1026">
      <c r="A1026" s="18">
        <v>44099.0</v>
      </c>
      <c r="B1026" s="13">
        <v>11050.25</v>
      </c>
      <c r="C1026" s="13">
        <v>10910.4</v>
      </c>
      <c r="D1026" s="13">
        <v>11072.6</v>
      </c>
      <c r="E1026" s="13">
        <v>10854.85</v>
      </c>
      <c r="F1026" s="18" t="s">
        <v>1033</v>
      </c>
      <c r="G1026" s="15">
        <v>0.0226</v>
      </c>
      <c r="H1026" s="14">
        <f t="shared" si="1"/>
        <v>0.02264577</v>
      </c>
      <c r="I1026" s="14">
        <f t="shared" si="2"/>
        <v>1.02264577</v>
      </c>
      <c r="J1026" s="13"/>
      <c r="K1026" s="14"/>
      <c r="L1026" s="15"/>
      <c r="M1026" s="19"/>
      <c r="N1026" s="19"/>
    </row>
    <row r="1027">
      <c r="A1027" s="18">
        <v>44098.0</v>
      </c>
      <c r="B1027" s="13">
        <v>10805.55</v>
      </c>
      <c r="C1027" s="13">
        <v>11011.0</v>
      </c>
      <c r="D1027" s="13">
        <v>11015.3</v>
      </c>
      <c r="E1027" s="13">
        <v>10790.2</v>
      </c>
      <c r="F1027" s="18" t="s">
        <v>1034</v>
      </c>
      <c r="G1027" s="15">
        <v>-0.0293</v>
      </c>
      <c r="H1027" s="14">
        <f t="shared" si="1"/>
        <v>-0.02931228861</v>
      </c>
      <c r="I1027" s="14">
        <f t="shared" si="2"/>
        <v>0.9706877114</v>
      </c>
      <c r="J1027" s="13"/>
      <c r="K1027" s="14"/>
      <c r="L1027" s="15"/>
      <c r="M1027" s="19"/>
      <c r="N1027" s="19"/>
    </row>
    <row r="1028">
      <c r="A1028" s="18">
        <v>44097.0</v>
      </c>
      <c r="B1028" s="13">
        <v>11131.85</v>
      </c>
      <c r="C1028" s="13">
        <v>11258.75</v>
      </c>
      <c r="D1028" s="13">
        <v>11259.55</v>
      </c>
      <c r="E1028" s="13">
        <v>11024.4</v>
      </c>
      <c r="F1028" s="18" t="s">
        <v>1035</v>
      </c>
      <c r="G1028" s="15">
        <v>-0.002</v>
      </c>
      <c r="H1028" s="14">
        <f t="shared" si="1"/>
        <v>-0.001954517131</v>
      </c>
      <c r="I1028" s="14">
        <f t="shared" si="2"/>
        <v>0.9980454829</v>
      </c>
      <c r="J1028" s="13"/>
      <c r="K1028" s="14"/>
      <c r="L1028" s="15"/>
      <c r="M1028" s="19"/>
      <c r="N1028" s="19"/>
    </row>
    <row r="1029">
      <c r="A1029" s="18">
        <v>44096.0</v>
      </c>
      <c r="B1029" s="13">
        <v>11153.65</v>
      </c>
      <c r="C1029" s="13">
        <v>11301.75</v>
      </c>
      <c r="D1029" s="13">
        <v>11302.2</v>
      </c>
      <c r="E1029" s="13">
        <v>11084.65</v>
      </c>
      <c r="F1029" s="18" t="s">
        <v>1036</v>
      </c>
      <c r="G1029" s="15">
        <v>-0.0086</v>
      </c>
      <c r="H1029" s="14">
        <f t="shared" si="1"/>
        <v>-0.008612912258</v>
      </c>
      <c r="I1029" s="14">
        <f t="shared" si="2"/>
        <v>0.9913870877</v>
      </c>
      <c r="J1029" s="13"/>
      <c r="K1029" s="14"/>
      <c r="L1029" s="15"/>
      <c r="M1029" s="19"/>
      <c r="N1029" s="19"/>
    </row>
    <row r="1030">
      <c r="A1030" s="18">
        <v>44095.0</v>
      </c>
      <c r="B1030" s="13">
        <v>11250.55</v>
      </c>
      <c r="C1030" s="13">
        <v>11503.8</v>
      </c>
      <c r="D1030" s="13">
        <v>11535.25</v>
      </c>
      <c r="E1030" s="13">
        <v>11218.5</v>
      </c>
      <c r="F1030" s="18" t="s">
        <v>1037</v>
      </c>
      <c r="G1030" s="15">
        <v>-0.0221</v>
      </c>
      <c r="H1030" s="14">
        <f t="shared" si="1"/>
        <v>-0.02211222126</v>
      </c>
      <c r="I1030" s="14">
        <f t="shared" si="2"/>
        <v>0.9778877787</v>
      </c>
      <c r="J1030" s="13"/>
      <c r="K1030" s="14"/>
      <c r="L1030" s="15"/>
      <c r="M1030" s="19"/>
      <c r="N1030" s="19"/>
    </row>
    <row r="1031">
      <c r="A1031" s="18">
        <v>44092.0</v>
      </c>
      <c r="B1031" s="13">
        <v>11504.95</v>
      </c>
      <c r="C1031" s="13">
        <v>11584.1</v>
      </c>
      <c r="D1031" s="13">
        <v>11584.1</v>
      </c>
      <c r="E1031" s="13">
        <v>11446.1</v>
      </c>
      <c r="F1031" s="18" t="s">
        <v>1038</v>
      </c>
      <c r="G1031" s="15">
        <v>-0.001</v>
      </c>
      <c r="H1031" s="14">
        <f t="shared" si="1"/>
        <v>-0.0009682097238</v>
      </c>
      <c r="I1031" s="14">
        <f t="shared" si="2"/>
        <v>0.9990317903</v>
      </c>
      <c r="J1031" s="13"/>
      <c r="K1031" s="14"/>
      <c r="L1031" s="15"/>
      <c r="M1031" s="19"/>
      <c r="N1031" s="19"/>
    </row>
    <row r="1032">
      <c r="A1032" s="18">
        <v>44091.0</v>
      </c>
      <c r="B1032" s="13">
        <v>11516.1</v>
      </c>
      <c r="C1032" s="13">
        <v>11539.4</v>
      </c>
      <c r="D1032" s="13">
        <v>11587.2</v>
      </c>
      <c r="E1032" s="13">
        <v>11498.5</v>
      </c>
      <c r="F1032" s="18" t="s">
        <v>1039</v>
      </c>
      <c r="G1032" s="15">
        <v>-0.0076</v>
      </c>
      <c r="H1032" s="14">
        <f t="shared" si="1"/>
        <v>-0.007622010332</v>
      </c>
      <c r="I1032" s="14">
        <f t="shared" si="2"/>
        <v>0.9923779897</v>
      </c>
      <c r="J1032" s="13"/>
      <c r="K1032" s="14"/>
      <c r="L1032" s="15"/>
      <c r="M1032" s="19"/>
      <c r="N1032" s="19"/>
    </row>
    <row r="1033">
      <c r="A1033" s="18">
        <v>44090.0</v>
      </c>
      <c r="B1033" s="13">
        <v>11604.55</v>
      </c>
      <c r="C1033" s="13">
        <v>11538.45</v>
      </c>
      <c r="D1033" s="13">
        <v>11618.1</v>
      </c>
      <c r="E1033" s="13">
        <v>11516.75</v>
      </c>
      <c r="F1033" s="18" t="s">
        <v>1040</v>
      </c>
      <c r="G1033" s="15">
        <v>0.0072</v>
      </c>
      <c r="H1033" s="14">
        <f t="shared" si="1"/>
        <v>0.007182037529</v>
      </c>
      <c r="I1033" s="14">
        <f t="shared" si="2"/>
        <v>1.007182038</v>
      </c>
      <c r="J1033" s="13"/>
      <c r="K1033" s="14"/>
      <c r="L1033" s="15"/>
      <c r="M1033" s="19"/>
      <c r="N1033" s="19"/>
    </row>
    <row r="1034">
      <c r="A1034" s="18">
        <v>44089.0</v>
      </c>
      <c r="B1034" s="13">
        <v>11521.8</v>
      </c>
      <c r="C1034" s="13">
        <v>11487.2</v>
      </c>
      <c r="D1034" s="13">
        <v>11535.95</v>
      </c>
      <c r="E1034" s="13">
        <v>11442.25</v>
      </c>
      <c r="F1034" s="18" t="s">
        <v>1041</v>
      </c>
      <c r="G1034" s="15">
        <v>0.0071</v>
      </c>
      <c r="H1034" s="14">
        <f t="shared" si="1"/>
        <v>0.007145947789</v>
      </c>
      <c r="I1034" s="14">
        <f t="shared" si="2"/>
        <v>1.007145948</v>
      </c>
      <c r="J1034" s="13"/>
      <c r="K1034" s="14"/>
      <c r="L1034" s="15"/>
      <c r="M1034" s="19"/>
      <c r="N1034" s="19"/>
    </row>
    <row r="1035">
      <c r="A1035" s="18">
        <v>44088.0</v>
      </c>
      <c r="B1035" s="13">
        <v>11440.05</v>
      </c>
      <c r="C1035" s="13">
        <v>11540.15</v>
      </c>
      <c r="D1035" s="13">
        <v>11568.9</v>
      </c>
      <c r="E1035" s="13">
        <v>11383.55</v>
      </c>
      <c r="F1035" s="18" t="s">
        <v>1042</v>
      </c>
      <c r="G1035" s="15">
        <v>-0.0021</v>
      </c>
      <c r="H1035" s="14">
        <f t="shared" si="1"/>
        <v>-0.00212831841</v>
      </c>
      <c r="I1035" s="14">
        <f t="shared" si="2"/>
        <v>0.9978716816</v>
      </c>
      <c r="J1035" s="13"/>
      <c r="K1035" s="14"/>
      <c r="L1035" s="15"/>
      <c r="M1035" s="19"/>
      <c r="N1035" s="19"/>
    </row>
    <row r="1036">
      <c r="A1036" s="18">
        <v>44085.0</v>
      </c>
      <c r="B1036" s="13">
        <v>11464.45</v>
      </c>
      <c r="C1036" s="13">
        <v>11447.8</v>
      </c>
      <c r="D1036" s="13">
        <v>11493.5</v>
      </c>
      <c r="E1036" s="13">
        <v>11419.9</v>
      </c>
      <c r="F1036" s="18" t="s">
        <v>1043</v>
      </c>
      <c r="G1036" s="15">
        <v>0.0013</v>
      </c>
      <c r="H1036" s="14">
        <f t="shared" si="1"/>
        <v>0.001327597878</v>
      </c>
      <c r="I1036" s="14">
        <f t="shared" si="2"/>
        <v>1.001327598</v>
      </c>
      <c r="J1036" s="13"/>
      <c r="K1036" s="14"/>
      <c r="L1036" s="15"/>
      <c r="M1036" s="19"/>
      <c r="N1036" s="19"/>
    </row>
    <row r="1037">
      <c r="A1037" s="18">
        <v>44084.0</v>
      </c>
      <c r="B1037" s="13">
        <v>11449.25</v>
      </c>
      <c r="C1037" s="13">
        <v>11363.3</v>
      </c>
      <c r="D1037" s="13">
        <v>11464.05</v>
      </c>
      <c r="E1037" s="13">
        <v>11327.4</v>
      </c>
      <c r="F1037" s="18" t="s">
        <v>1044</v>
      </c>
      <c r="G1037" s="15">
        <v>0.0152</v>
      </c>
      <c r="H1037" s="14">
        <f t="shared" si="1"/>
        <v>0.01518442986</v>
      </c>
      <c r="I1037" s="14">
        <f t="shared" si="2"/>
        <v>1.01518443</v>
      </c>
      <c r="J1037" s="13"/>
      <c r="K1037" s="14"/>
      <c r="L1037" s="15"/>
      <c r="M1037" s="19"/>
      <c r="N1037" s="19"/>
    </row>
    <row r="1038">
      <c r="A1038" s="18">
        <v>44083.0</v>
      </c>
      <c r="B1038" s="13">
        <v>11278.0</v>
      </c>
      <c r="C1038" s="13">
        <v>11218.6</v>
      </c>
      <c r="D1038" s="13">
        <v>11298.15</v>
      </c>
      <c r="E1038" s="13">
        <v>11185.15</v>
      </c>
      <c r="F1038" s="18" t="s">
        <v>1045</v>
      </c>
      <c r="G1038" s="15">
        <v>-0.0035</v>
      </c>
      <c r="H1038" s="14">
        <f t="shared" si="1"/>
        <v>-0.003476962363</v>
      </c>
      <c r="I1038" s="14">
        <f t="shared" si="2"/>
        <v>0.9965230376</v>
      </c>
      <c r="J1038" s="13"/>
      <c r="K1038" s="14"/>
      <c r="L1038" s="15"/>
      <c r="M1038" s="19"/>
      <c r="N1038" s="19"/>
    </row>
    <row r="1039">
      <c r="A1039" s="18">
        <v>44082.0</v>
      </c>
      <c r="B1039" s="13">
        <v>11317.35</v>
      </c>
      <c r="C1039" s="13">
        <v>11378.55</v>
      </c>
      <c r="D1039" s="13">
        <v>11437.25</v>
      </c>
      <c r="E1039" s="13">
        <v>11290.45</v>
      </c>
      <c r="F1039" s="18" t="s">
        <v>1046</v>
      </c>
      <c r="G1039" s="15">
        <v>-0.0033</v>
      </c>
      <c r="H1039" s="14">
        <f t="shared" si="1"/>
        <v>-0.003320108674</v>
      </c>
      <c r="I1039" s="14">
        <f t="shared" si="2"/>
        <v>0.9966798913</v>
      </c>
      <c r="J1039" s="13"/>
      <c r="K1039" s="14"/>
      <c r="L1039" s="15"/>
      <c r="M1039" s="19"/>
      <c r="N1039" s="19"/>
    </row>
    <row r="1040">
      <c r="A1040" s="18">
        <v>44081.0</v>
      </c>
      <c r="B1040" s="13">
        <v>11355.05</v>
      </c>
      <c r="C1040" s="13">
        <v>11359.6</v>
      </c>
      <c r="D1040" s="13">
        <v>11381.15</v>
      </c>
      <c r="E1040" s="13">
        <v>11251.7</v>
      </c>
      <c r="F1040" s="18" t="s">
        <v>1047</v>
      </c>
      <c r="G1040" s="15">
        <v>0.0019</v>
      </c>
      <c r="H1040" s="14">
        <f t="shared" si="1"/>
        <v>0.001870502962</v>
      </c>
      <c r="I1040" s="14">
        <f t="shared" si="2"/>
        <v>1.001870503</v>
      </c>
      <c r="J1040" s="13"/>
      <c r="K1040" s="14"/>
      <c r="L1040" s="15"/>
      <c r="M1040" s="19"/>
      <c r="N1040" s="19"/>
    </row>
    <row r="1041">
      <c r="A1041" s="18">
        <v>44078.0</v>
      </c>
      <c r="B1041" s="13">
        <v>11333.85</v>
      </c>
      <c r="C1041" s="13">
        <v>11354.4</v>
      </c>
      <c r="D1041" s="13">
        <v>11452.05</v>
      </c>
      <c r="E1041" s="13">
        <v>11303.65</v>
      </c>
      <c r="F1041" s="18" t="s">
        <v>1048</v>
      </c>
      <c r="G1041" s="15">
        <v>-0.0168</v>
      </c>
      <c r="H1041" s="14">
        <f t="shared" si="1"/>
        <v>-0.0167946944</v>
      </c>
      <c r="I1041" s="14">
        <f t="shared" si="2"/>
        <v>0.9832053056</v>
      </c>
      <c r="J1041" s="13"/>
      <c r="K1041" s="14"/>
      <c r="L1041" s="15"/>
      <c r="M1041" s="19"/>
      <c r="N1041" s="19"/>
    </row>
    <row r="1042">
      <c r="A1042" s="18">
        <v>44077.0</v>
      </c>
      <c r="B1042" s="13">
        <v>11527.45</v>
      </c>
      <c r="C1042" s="13">
        <v>11566.2</v>
      </c>
      <c r="D1042" s="13">
        <v>11584.95</v>
      </c>
      <c r="E1042" s="13">
        <v>11507.65</v>
      </c>
      <c r="F1042" s="18" t="s">
        <v>1049</v>
      </c>
      <c r="G1042" s="15">
        <v>-7.0E-4</v>
      </c>
      <c r="H1042" s="14">
        <f t="shared" si="1"/>
        <v>-0.0006545296922</v>
      </c>
      <c r="I1042" s="14">
        <f t="shared" si="2"/>
        <v>0.9993454703</v>
      </c>
      <c r="J1042" s="13"/>
      <c r="K1042" s="14"/>
      <c r="L1042" s="15"/>
      <c r="M1042" s="19"/>
      <c r="N1042" s="19"/>
    </row>
    <row r="1043">
      <c r="A1043" s="18">
        <v>44076.0</v>
      </c>
      <c r="B1043" s="13">
        <v>11535.0</v>
      </c>
      <c r="C1043" s="13">
        <v>11478.55</v>
      </c>
      <c r="D1043" s="13">
        <v>11554.75</v>
      </c>
      <c r="E1043" s="13">
        <v>11430.4</v>
      </c>
      <c r="F1043" s="18" t="s">
        <v>1050</v>
      </c>
      <c r="G1043" s="15">
        <v>0.0056</v>
      </c>
      <c r="H1043" s="14">
        <f t="shared" si="1"/>
        <v>0.005645038251</v>
      </c>
      <c r="I1043" s="14">
        <f t="shared" si="2"/>
        <v>1.005645038</v>
      </c>
      <c r="J1043" s="13"/>
      <c r="K1043" s="14"/>
      <c r="L1043" s="15"/>
      <c r="M1043" s="19"/>
      <c r="N1043" s="19"/>
    </row>
    <row r="1044">
      <c r="A1044" s="18">
        <v>44075.0</v>
      </c>
      <c r="B1044" s="13">
        <v>11470.25</v>
      </c>
      <c r="C1044" s="13">
        <v>11464.3</v>
      </c>
      <c r="D1044" s="13">
        <v>11553.55</v>
      </c>
      <c r="E1044" s="13">
        <v>11366.9</v>
      </c>
      <c r="F1044" s="18" t="s">
        <v>1051</v>
      </c>
      <c r="G1044" s="15">
        <v>0.0073</v>
      </c>
      <c r="H1044" s="14">
        <f t="shared" si="1"/>
        <v>0.007266739846</v>
      </c>
      <c r="I1044" s="14">
        <f t="shared" si="2"/>
        <v>1.00726674</v>
      </c>
      <c r="J1044" s="13"/>
      <c r="K1044" s="14"/>
      <c r="L1044" s="15"/>
      <c r="M1044" s="19"/>
      <c r="N1044" s="19"/>
    </row>
    <row r="1045">
      <c r="A1045" s="18">
        <v>44074.0</v>
      </c>
      <c r="B1045" s="13">
        <v>11387.5</v>
      </c>
      <c r="C1045" s="13">
        <v>11777.55</v>
      </c>
      <c r="D1045" s="13">
        <v>11794.25</v>
      </c>
      <c r="E1045" s="13">
        <v>11325.85</v>
      </c>
      <c r="F1045" s="18" t="s">
        <v>1052</v>
      </c>
      <c r="G1045" s="15">
        <v>-0.0223</v>
      </c>
      <c r="H1045" s="14">
        <f t="shared" si="1"/>
        <v>-0.02233078059</v>
      </c>
      <c r="I1045" s="14">
        <f t="shared" si="2"/>
        <v>0.9776692194</v>
      </c>
      <c r="J1045" s="13"/>
      <c r="K1045" s="14"/>
      <c r="L1045" s="15"/>
      <c r="M1045" s="19"/>
      <c r="N1045" s="19"/>
    </row>
    <row r="1046">
      <c r="A1046" s="18">
        <v>44071.0</v>
      </c>
      <c r="B1046" s="13">
        <v>11647.6</v>
      </c>
      <c r="C1046" s="13">
        <v>11602.95</v>
      </c>
      <c r="D1046" s="13">
        <v>11686.05</v>
      </c>
      <c r="E1046" s="13">
        <v>11589.4</v>
      </c>
      <c r="F1046" s="18" t="s">
        <v>1053</v>
      </c>
      <c r="G1046" s="15">
        <v>0.0076</v>
      </c>
      <c r="H1046" s="14">
        <f t="shared" si="1"/>
        <v>0.007643229448</v>
      </c>
      <c r="I1046" s="14">
        <f t="shared" si="2"/>
        <v>1.007643229</v>
      </c>
      <c r="J1046" s="13"/>
      <c r="K1046" s="14"/>
      <c r="L1046" s="15"/>
      <c r="M1046" s="19"/>
      <c r="N1046" s="19"/>
    </row>
    <row r="1047">
      <c r="A1047" s="18">
        <v>44070.0</v>
      </c>
      <c r="B1047" s="13">
        <v>11559.25</v>
      </c>
      <c r="C1047" s="13">
        <v>11609.3</v>
      </c>
      <c r="D1047" s="13">
        <v>11617.35</v>
      </c>
      <c r="E1047" s="13">
        <v>11540.6</v>
      </c>
      <c r="F1047" s="18" t="s">
        <v>1054</v>
      </c>
      <c r="G1047" s="15">
        <v>8.0E-4</v>
      </c>
      <c r="H1047" s="14">
        <f t="shared" si="1"/>
        <v>0.0008355267715</v>
      </c>
      <c r="I1047" s="14">
        <f t="shared" si="2"/>
        <v>1.000835527</v>
      </c>
      <c r="J1047" s="13"/>
      <c r="K1047" s="14"/>
      <c r="L1047" s="15"/>
      <c r="M1047" s="19"/>
      <c r="N1047" s="19"/>
    </row>
    <row r="1048">
      <c r="A1048" s="18">
        <v>44069.0</v>
      </c>
      <c r="B1048" s="13">
        <v>11549.6</v>
      </c>
      <c r="C1048" s="13">
        <v>11512.85</v>
      </c>
      <c r="D1048" s="13">
        <v>11561.75</v>
      </c>
      <c r="E1048" s="13">
        <v>11461.85</v>
      </c>
      <c r="F1048" s="18" t="s">
        <v>1055</v>
      </c>
      <c r="G1048" s="15">
        <v>0.0067</v>
      </c>
      <c r="H1048" s="14">
        <f t="shared" si="1"/>
        <v>0.006742356556</v>
      </c>
      <c r="I1048" s="14">
        <f t="shared" si="2"/>
        <v>1.006742357</v>
      </c>
      <c r="J1048" s="13"/>
      <c r="K1048" s="14"/>
      <c r="L1048" s="15"/>
      <c r="M1048" s="19"/>
      <c r="N1048" s="19"/>
    </row>
    <row r="1049">
      <c r="A1049" s="18">
        <v>44068.0</v>
      </c>
      <c r="B1049" s="13">
        <v>11472.25</v>
      </c>
      <c r="C1049" s="13">
        <v>11513.1</v>
      </c>
      <c r="D1049" s="13">
        <v>11525.9</v>
      </c>
      <c r="E1049" s="13">
        <v>11423.35</v>
      </c>
      <c r="F1049" s="18" t="s">
        <v>1056</v>
      </c>
      <c r="G1049" s="15">
        <v>5.0E-4</v>
      </c>
      <c r="H1049" s="14">
        <f t="shared" si="1"/>
        <v>0.0005058235112</v>
      </c>
      <c r="I1049" s="14">
        <f t="shared" si="2"/>
        <v>1.000505824</v>
      </c>
      <c r="J1049" s="13"/>
      <c r="K1049" s="14"/>
      <c r="L1049" s="15"/>
      <c r="M1049" s="19"/>
      <c r="N1049" s="19"/>
    </row>
    <row r="1050">
      <c r="A1050" s="18">
        <v>44067.0</v>
      </c>
      <c r="B1050" s="13">
        <v>11466.45</v>
      </c>
      <c r="C1050" s="13">
        <v>11412.0</v>
      </c>
      <c r="D1050" s="13">
        <v>11497.25</v>
      </c>
      <c r="E1050" s="13">
        <v>11410.65</v>
      </c>
      <c r="F1050" s="18" t="s">
        <v>1057</v>
      </c>
      <c r="G1050" s="15">
        <v>0.0083</v>
      </c>
      <c r="H1050" s="14">
        <f t="shared" si="1"/>
        <v>0.008340954659</v>
      </c>
      <c r="I1050" s="14">
        <f t="shared" si="2"/>
        <v>1.008340955</v>
      </c>
      <c r="J1050" s="13"/>
      <c r="K1050" s="14"/>
      <c r="L1050" s="15"/>
      <c r="M1050" s="19"/>
      <c r="N1050" s="19"/>
    </row>
    <row r="1051">
      <c r="A1051" s="18">
        <v>44064.0</v>
      </c>
      <c r="B1051" s="13">
        <v>11371.6</v>
      </c>
      <c r="C1051" s="13">
        <v>11409.65</v>
      </c>
      <c r="D1051" s="13">
        <v>11418.5</v>
      </c>
      <c r="E1051" s="13">
        <v>11362.2</v>
      </c>
      <c r="F1051" s="18" t="s">
        <v>1058</v>
      </c>
      <c r="G1051" s="15">
        <v>0.0053</v>
      </c>
      <c r="H1051" s="14">
        <f t="shared" si="1"/>
        <v>0.005250967981</v>
      </c>
      <c r="I1051" s="14">
        <f t="shared" si="2"/>
        <v>1.005250968</v>
      </c>
      <c r="J1051" s="13"/>
      <c r="K1051" s="14"/>
      <c r="L1051" s="15"/>
      <c r="M1051" s="19"/>
      <c r="N1051" s="19"/>
    </row>
    <row r="1052">
      <c r="A1052" s="18">
        <v>44063.0</v>
      </c>
      <c r="B1052" s="13">
        <v>11312.2</v>
      </c>
      <c r="C1052" s="13">
        <v>11317.45</v>
      </c>
      <c r="D1052" s="13">
        <v>11361.45</v>
      </c>
      <c r="E1052" s="13">
        <v>11289.8</v>
      </c>
      <c r="F1052" s="18" t="s">
        <v>1059</v>
      </c>
      <c r="G1052" s="15">
        <v>-0.0084</v>
      </c>
      <c r="H1052" s="14">
        <f t="shared" si="1"/>
        <v>-0.008432383156</v>
      </c>
      <c r="I1052" s="14">
        <f t="shared" si="2"/>
        <v>0.9915676168</v>
      </c>
      <c r="J1052" s="13"/>
      <c r="K1052" s="14"/>
      <c r="L1052" s="15"/>
      <c r="M1052" s="19"/>
      <c r="N1052" s="19"/>
    </row>
    <row r="1053">
      <c r="A1053" s="18">
        <v>44062.0</v>
      </c>
      <c r="B1053" s="13">
        <v>11408.4</v>
      </c>
      <c r="C1053" s="13">
        <v>11452.15</v>
      </c>
      <c r="D1053" s="13">
        <v>11460.35</v>
      </c>
      <c r="E1053" s="13">
        <v>11394.1</v>
      </c>
      <c r="F1053" s="18" t="s">
        <v>1060</v>
      </c>
      <c r="G1053" s="15">
        <v>0.002</v>
      </c>
      <c r="H1053" s="14">
        <f t="shared" si="1"/>
        <v>0.002024531525</v>
      </c>
      <c r="I1053" s="14">
        <f t="shared" si="2"/>
        <v>1.002024532</v>
      </c>
      <c r="J1053" s="13"/>
      <c r="K1053" s="14"/>
      <c r="L1053" s="15"/>
      <c r="M1053" s="19"/>
      <c r="N1053" s="19"/>
    </row>
    <row r="1054">
      <c r="A1054" s="18">
        <v>44061.0</v>
      </c>
      <c r="B1054" s="13">
        <v>11385.35</v>
      </c>
      <c r="C1054" s="13">
        <v>11259.8</v>
      </c>
      <c r="D1054" s="13">
        <v>11401.7</v>
      </c>
      <c r="E1054" s="13">
        <v>11253.15</v>
      </c>
      <c r="F1054" s="18" t="s">
        <v>1061</v>
      </c>
      <c r="G1054" s="15">
        <v>0.0123</v>
      </c>
      <c r="H1054" s="14">
        <f t="shared" si="1"/>
        <v>0.01229205751</v>
      </c>
      <c r="I1054" s="14">
        <f t="shared" si="2"/>
        <v>1.012292058</v>
      </c>
      <c r="J1054" s="13"/>
      <c r="K1054" s="14"/>
      <c r="L1054" s="15"/>
      <c r="M1054" s="19"/>
      <c r="N1054" s="19"/>
    </row>
    <row r="1055">
      <c r="A1055" s="18">
        <v>44060.0</v>
      </c>
      <c r="B1055" s="13">
        <v>11247.1</v>
      </c>
      <c r="C1055" s="13">
        <v>11248.9</v>
      </c>
      <c r="D1055" s="13">
        <v>11267.1</v>
      </c>
      <c r="E1055" s="13">
        <v>11144.5</v>
      </c>
      <c r="F1055" s="18" t="s">
        <v>1062</v>
      </c>
      <c r="G1055" s="15">
        <v>0.0061</v>
      </c>
      <c r="H1055" s="14">
        <f t="shared" si="1"/>
        <v>0.006145781149</v>
      </c>
      <c r="I1055" s="14">
        <f t="shared" si="2"/>
        <v>1.006145781</v>
      </c>
      <c r="J1055" s="13"/>
      <c r="K1055" s="14"/>
      <c r="L1055" s="15"/>
      <c r="M1055" s="19"/>
      <c r="N1055" s="19"/>
    </row>
    <row r="1056">
      <c r="A1056" s="18">
        <v>44057.0</v>
      </c>
      <c r="B1056" s="13">
        <v>11178.4</v>
      </c>
      <c r="C1056" s="13">
        <v>11353.3</v>
      </c>
      <c r="D1056" s="13">
        <v>11366.25</v>
      </c>
      <c r="E1056" s="13">
        <v>11111.45</v>
      </c>
      <c r="F1056" s="18" t="s">
        <v>1063</v>
      </c>
      <c r="G1056" s="15">
        <v>-0.0108</v>
      </c>
      <c r="H1056" s="14">
        <f t="shared" si="1"/>
        <v>-0.01080045485</v>
      </c>
      <c r="I1056" s="14">
        <f t="shared" si="2"/>
        <v>0.9891995452</v>
      </c>
      <c r="J1056" s="13"/>
      <c r="K1056" s="14"/>
      <c r="L1056" s="15"/>
      <c r="M1056" s="19"/>
      <c r="N1056" s="19"/>
    </row>
    <row r="1057">
      <c r="A1057" s="18">
        <v>44056.0</v>
      </c>
      <c r="B1057" s="13">
        <v>11300.45</v>
      </c>
      <c r="C1057" s="13">
        <v>11334.85</v>
      </c>
      <c r="D1057" s="13">
        <v>11359.3</v>
      </c>
      <c r="E1057" s="13">
        <v>11269.95</v>
      </c>
      <c r="F1057" s="18" t="s">
        <v>1064</v>
      </c>
      <c r="G1057" s="15">
        <v>-7.0E-4</v>
      </c>
      <c r="H1057" s="14">
        <f t="shared" si="1"/>
        <v>-0.0007030172261</v>
      </c>
      <c r="I1057" s="14">
        <f t="shared" si="2"/>
        <v>0.9992969828</v>
      </c>
      <c r="J1057" s="13"/>
      <c r="K1057" s="14"/>
      <c r="L1057" s="15"/>
      <c r="M1057" s="19"/>
      <c r="N1057" s="19"/>
    </row>
    <row r="1058">
      <c r="A1058" s="18">
        <v>44055.0</v>
      </c>
      <c r="B1058" s="13">
        <v>11308.4</v>
      </c>
      <c r="C1058" s="13">
        <v>11289.0</v>
      </c>
      <c r="D1058" s="13">
        <v>11322.0</v>
      </c>
      <c r="E1058" s="13">
        <v>11242.65</v>
      </c>
      <c r="F1058" s="18" t="s">
        <v>1065</v>
      </c>
      <c r="G1058" s="15">
        <v>-0.0012</v>
      </c>
      <c r="H1058" s="14">
        <f t="shared" si="1"/>
        <v>-0.001245308015</v>
      </c>
      <c r="I1058" s="14">
        <f t="shared" si="2"/>
        <v>0.998754692</v>
      </c>
      <c r="J1058" s="13"/>
      <c r="K1058" s="14"/>
      <c r="L1058" s="15"/>
      <c r="M1058" s="19"/>
      <c r="N1058" s="19"/>
    </row>
    <row r="1059">
      <c r="A1059" s="18">
        <v>44054.0</v>
      </c>
      <c r="B1059" s="13">
        <v>11322.5</v>
      </c>
      <c r="C1059" s="13">
        <v>11322.25</v>
      </c>
      <c r="D1059" s="13">
        <v>11373.6</v>
      </c>
      <c r="E1059" s="13">
        <v>11299.15</v>
      </c>
      <c r="F1059" s="18" t="s">
        <v>1066</v>
      </c>
      <c r="G1059" s="15">
        <v>0.0046</v>
      </c>
      <c r="H1059" s="14">
        <f t="shared" si="1"/>
        <v>0.004645013598</v>
      </c>
      <c r="I1059" s="14">
        <f t="shared" si="2"/>
        <v>1.004645014</v>
      </c>
      <c r="J1059" s="13"/>
      <c r="K1059" s="14"/>
      <c r="L1059" s="15"/>
      <c r="M1059" s="19"/>
      <c r="N1059" s="19"/>
    </row>
    <row r="1060">
      <c r="A1060" s="18">
        <v>44053.0</v>
      </c>
      <c r="B1060" s="13">
        <v>11270.15</v>
      </c>
      <c r="C1060" s="13">
        <v>11270.25</v>
      </c>
      <c r="D1060" s="13">
        <v>11337.3</v>
      </c>
      <c r="E1060" s="13">
        <v>11238.0</v>
      </c>
      <c r="F1060" s="18" t="s">
        <v>549</v>
      </c>
      <c r="G1060" s="15">
        <v>0.005</v>
      </c>
      <c r="H1060" s="14">
        <f t="shared" si="1"/>
        <v>0.005002652922</v>
      </c>
      <c r="I1060" s="14">
        <f t="shared" si="2"/>
        <v>1.005002653</v>
      </c>
      <c r="J1060" s="13"/>
      <c r="K1060" s="14"/>
      <c r="L1060" s="15"/>
      <c r="M1060" s="19"/>
      <c r="N1060" s="19"/>
    </row>
    <row r="1061">
      <c r="A1061" s="18">
        <v>44050.0</v>
      </c>
      <c r="B1061" s="13">
        <v>11214.05</v>
      </c>
      <c r="C1061" s="13">
        <v>11186.65</v>
      </c>
      <c r="D1061" s="13">
        <v>11231.9</v>
      </c>
      <c r="E1061" s="13">
        <v>11142.05</v>
      </c>
      <c r="F1061" s="18" t="s">
        <v>1067</v>
      </c>
      <c r="G1061" s="15">
        <v>0.0012</v>
      </c>
      <c r="H1061" s="14">
        <f t="shared" si="1"/>
        <v>0.001241054807</v>
      </c>
      <c r="I1061" s="14">
        <f t="shared" si="2"/>
        <v>1.001241055</v>
      </c>
      <c r="J1061" s="13"/>
      <c r="K1061" s="14"/>
      <c r="L1061" s="15"/>
      <c r="M1061" s="19"/>
      <c r="N1061" s="19"/>
    </row>
    <row r="1062">
      <c r="A1062" s="18">
        <v>44049.0</v>
      </c>
      <c r="B1062" s="13">
        <v>11200.15</v>
      </c>
      <c r="C1062" s="13">
        <v>11185.7</v>
      </c>
      <c r="D1062" s="13">
        <v>11256.8</v>
      </c>
      <c r="E1062" s="13">
        <v>11127.3</v>
      </c>
      <c r="F1062" s="18" t="s">
        <v>1068</v>
      </c>
      <c r="G1062" s="15">
        <v>0.0089</v>
      </c>
      <c r="H1062" s="14">
        <f t="shared" si="1"/>
        <v>0.008872554981</v>
      </c>
      <c r="I1062" s="14">
        <f t="shared" si="2"/>
        <v>1.008872555</v>
      </c>
      <c r="J1062" s="13"/>
      <c r="K1062" s="14"/>
      <c r="L1062" s="15"/>
      <c r="M1062" s="19"/>
      <c r="N1062" s="19"/>
    </row>
    <row r="1063">
      <c r="A1063" s="18">
        <v>44048.0</v>
      </c>
      <c r="B1063" s="13">
        <v>11101.65</v>
      </c>
      <c r="C1063" s="13">
        <v>11155.75</v>
      </c>
      <c r="D1063" s="13">
        <v>11225.65</v>
      </c>
      <c r="E1063" s="13">
        <v>11064.05</v>
      </c>
      <c r="F1063" s="18" t="s">
        <v>1069</v>
      </c>
      <c r="G1063" s="15">
        <v>6.0E-4</v>
      </c>
      <c r="H1063" s="14">
        <f t="shared" si="1"/>
        <v>0.0005768234154</v>
      </c>
      <c r="I1063" s="14">
        <f t="shared" si="2"/>
        <v>1.000576823</v>
      </c>
      <c r="J1063" s="13"/>
      <c r="K1063" s="14"/>
      <c r="L1063" s="15"/>
      <c r="M1063" s="19"/>
      <c r="N1063" s="19"/>
    </row>
    <row r="1064">
      <c r="A1064" s="18">
        <v>44047.0</v>
      </c>
      <c r="B1064" s="13">
        <v>11095.25</v>
      </c>
      <c r="C1064" s="13">
        <v>10946.65</v>
      </c>
      <c r="D1064" s="13">
        <v>11112.25</v>
      </c>
      <c r="E1064" s="13">
        <v>10908.1</v>
      </c>
      <c r="F1064" s="18" t="s">
        <v>1070</v>
      </c>
      <c r="G1064" s="15">
        <v>0.0187</v>
      </c>
      <c r="H1064" s="14">
        <f t="shared" si="1"/>
        <v>0.01869789563</v>
      </c>
      <c r="I1064" s="14">
        <f t="shared" si="2"/>
        <v>1.018697896</v>
      </c>
      <c r="J1064" s="13"/>
      <c r="K1064" s="14"/>
      <c r="L1064" s="15"/>
      <c r="M1064" s="19"/>
      <c r="N1064" s="19"/>
    </row>
    <row r="1065">
      <c r="A1065" s="18">
        <v>44046.0</v>
      </c>
      <c r="B1065" s="13">
        <v>10891.6</v>
      </c>
      <c r="C1065" s="13">
        <v>11057.55</v>
      </c>
      <c r="D1065" s="13">
        <v>11058.05</v>
      </c>
      <c r="E1065" s="13">
        <v>10882.25</v>
      </c>
      <c r="F1065" s="18" t="s">
        <v>1071</v>
      </c>
      <c r="G1065" s="15">
        <v>-0.0164</v>
      </c>
      <c r="H1065" s="14">
        <f t="shared" si="1"/>
        <v>-0.01642216292</v>
      </c>
      <c r="I1065" s="14">
        <f t="shared" si="2"/>
        <v>0.9835778371</v>
      </c>
      <c r="J1065" s="13"/>
      <c r="K1065" s="14"/>
      <c r="L1065" s="15"/>
      <c r="M1065" s="19"/>
      <c r="N1065" s="19"/>
    </row>
    <row r="1066">
      <c r="A1066" s="18">
        <v>44043.0</v>
      </c>
      <c r="B1066" s="13">
        <v>11073.45</v>
      </c>
      <c r="C1066" s="13">
        <v>11139.5</v>
      </c>
      <c r="D1066" s="13">
        <v>11150.4</v>
      </c>
      <c r="E1066" s="13">
        <v>11026.65</v>
      </c>
      <c r="F1066" s="18" t="s">
        <v>1072</v>
      </c>
      <c r="G1066" s="15">
        <v>-0.0026</v>
      </c>
      <c r="H1066" s="14">
        <f t="shared" si="1"/>
        <v>-0.002585084871</v>
      </c>
      <c r="I1066" s="14">
        <f t="shared" si="2"/>
        <v>0.9974149151</v>
      </c>
      <c r="J1066" s="13"/>
      <c r="K1066" s="14"/>
      <c r="L1066" s="15"/>
      <c r="M1066" s="19"/>
      <c r="N1066" s="19"/>
    </row>
    <row r="1067">
      <c r="A1067" s="18">
        <v>44042.0</v>
      </c>
      <c r="B1067" s="13">
        <v>11102.15</v>
      </c>
      <c r="C1067" s="13">
        <v>11254.3</v>
      </c>
      <c r="D1067" s="13">
        <v>11299.95</v>
      </c>
      <c r="E1067" s="13">
        <v>11084.95</v>
      </c>
      <c r="F1067" s="18" t="s">
        <v>1073</v>
      </c>
      <c r="G1067" s="15">
        <v>-0.009</v>
      </c>
      <c r="H1067" s="14">
        <f t="shared" si="1"/>
        <v>-0.008988784104</v>
      </c>
      <c r="I1067" s="14">
        <f t="shared" si="2"/>
        <v>0.9910112159</v>
      </c>
      <c r="J1067" s="13"/>
      <c r="K1067" s="14"/>
      <c r="L1067" s="15"/>
      <c r="M1067" s="19"/>
      <c r="N1067" s="19"/>
    </row>
    <row r="1068">
      <c r="A1068" s="18">
        <v>44041.0</v>
      </c>
      <c r="B1068" s="13">
        <v>11202.85</v>
      </c>
      <c r="C1068" s="13">
        <v>11276.9</v>
      </c>
      <c r="D1068" s="13">
        <v>11341.4</v>
      </c>
      <c r="E1068" s="13">
        <v>11149.75</v>
      </c>
      <c r="F1068" s="18" t="s">
        <v>1074</v>
      </c>
      <c r="G1068" s="15">
        <v>-0.0086</v>
      </c>
      <c r="H1068" s="14">
        <f t="shared" si="1"/>
        <v>-0.008645596896</v>
      </c>
      <c r="I1068" s="14">
        <f t="shared" si="2"/>
        <v>0.9913544031</v>
      </c>
      <c r="J1068" s="13"/>
      <c r="K1068" s="14"/>
      <c r="L1068" s="15"/>
      <c r="M1068" s="19"/>
      <c r="N1068" s="19"/>
    </row>
    <row r="1069">
      <c r="A1069" s="18">
        <v>44040.0</v>
      </c>
      <c r="B1069" s="13">
        <v>11300.55</v>
      </c>
      <c r="C1069" s="13">
        <v>11154.1</v>
      </c>
      <c r="D1069" s="13">
        <v>11317.75</v>
      </c>
      <c r="E1069" s="13">
        <v>11151.4</v>
      </c>
      <c r="F1069" s="18" t="s">
        <v>1075</v>
      </c>
      <c r="G1069" s="15">
        <v>0.0152</v>
      </c>
      <c r="H1069" s="14">
        <f t="shared" si="1"/>
        <v>0.01515927343</v>
      </c>
      <c r="I1069" s="14">
        <f t="shared" si="2"/>
        <v>1.015159273</v>
      </c>
      <c r="J1069" s="13"/>
      <c r="K1069" s="14"/>
      <c r="L1069" s="15"/>
      <c r="M1069" s="19"/>
      <c r="N1069" s="19"/>
    </row>
    <row r="1070">
      <c r="A1070" s="18">
        <v>44039.0</v>
      </c>
      <c r="B1070" s="13">
        <v>11131.8</v>
      </c>
      <c r="C1070" s="13">
        <v>11225.0</v>
      </c>
      <c r="D1070" s="13">
        <v>11225.0</v>
      </c>
      <c r="E1070" s="13">
        <v>11087.85</v>
      </c>
      <c r="F1070" s="18" t="s">
        <v>1076</v>
      </c>
      <c r="G1070" s="15">
        <v>-0.0056</v>
      </c>
      <c r="H1070" s="14">
        <f t="shared" si="1"/>
        <v>-0.00556987355</v>
      </c>
      <c r="I1070" s="14">
        <f t="shared" si="2"/>
        <v>0.9944301264</v>
      </c>
      <c r="J1070" s="13"/>
      <c r="K1070" s="14"/>
      <c r="L1070" s="15"/>
      <c r="M1070" s="19"/>
      <c r="N1070" s="19"/>
    </row>
    <row r="1071">
      <c r="A1071" s="18">
        <v>44036.0</v>
      </c>
      <c r="B1071" s="13">
        <v>11194.15</v>
      </c>
      <c r="C1071" s="13">
        <v>11149.95</v>
      </c>
      <c r="D1071" s="13">
        <v>11225.4</v>
      </c>
      <c r="E1071" s="13">
        <v>11090.3</v>
      </c>
      <c r="F1071" s="18" t="s">
        <v>1077</v>
      </c>
      <c r="G1071" s="15">
        <v>-0.0019</v>
      </c>
      <c r="H1071" s="14">
        <f t="shared" si="1"/>
        <v>-0.001899165883</v>
      </c>
      <c r="I1071" s="14">
        <f t="shared" si="2"/>
        <v>0.9981008341</v>
      </c>
      <c r="J1071" s="13"/>
      <c r="K1071" s="14"/>
      <c r="L1071" s="15"/>
      <c r="M1071" s="19"/>
      <c r="N1071" s="19"/>
    </row>
    <row r="1072">
      <c r="A1072" s="18">
        <v>44035.0</v>
      </c>
      <c r="B1072" s="13">
        <v>11215.45</v>
      </c>
      <c r="C1072" s="13">
        <v>11135.0</v>
      </c>
      <c r="D1072" s="13">
        <v>11239.8</v>
      </c>
      <c r="E1072" s="13">
        <v>11103.15</v>
      </c>
      <c r="F1072" s="18" t="s">
        <v>1078</v>
      </c>
      <c r="G1072" s="15">
        <v>0.0074</v>
      </c>
      <c r="H1072" s="14">
        <f t="shared" si="1"/>
        <v>0.007442106965</v>
      </c>
      <c r="I1072" s="14">
        <f t="shared" si="2"/>
        <v>1.007442107</v>
      </c>
      <c r="J1072" s="13"/>
      <c r="K1072" s="14"/>
      <c r="L1072" s="15"/>
      <c r="M1072" s="19"/>
      <c r="N1072" s="19"/>
    </row>
    <row r="1073">
      <c r="A1073" s="18">
        <v>44034.0</v>
      </c>
      <c r="B1073" s="13">
        <v>11132.6</v>
      </c>
      <c r="C1073" s="13">
        <v>11231.2</v>
      </c>
      <c r="D1073" s="13">
        <v>11238.1</v>
      </c>
      <c r="E1073" s="13">
        <v>11056.55</v>
      </c>
      <c r="F1073" s="18" t="s">
        <v>1079</v>
      </c>
      <c r="G1073" s="15">
        <v>-0.0027</v>
      </c>
      <c r="H1073" s="14">
        <f t="shared" si="1"/>
        <v>-0.002656274497</v>
      </c>
      <c r="I1073" s="14">
        <f t="shared" si="2"/>
        <v>0.9973437255</v>
      </c>
      <c r="J1073" s="13"/>
      <c r="K1073" s="14"/>
      <c r="L1073" s="15"/>
      <c r="M1073" s="19"/>
      <c r="N1073" s="19"/>
    </row>
    <row r="1074">
      <c r="A1074" s="18">
        <v>44033.0</v>
      </c>
      <c r="B1074" s="13">
        <v>11162.25</v>
      </c>
      <c r="C1074" s="13">
        <v>11126.1</v>
      </c>
      <c r="D1074" s="13">
        <v>11179.55</v>
      </c>
      <c r="E1074" s="13">
        <v>11113.25</v>
      </c>
      <c r="F1074" s="18" t="s">
        <v>1080</v>
      </c>
      <c r="G1074" s="15">
        <v>0.0127</v>
      </c>
      <c r="H1074" s="14">
        <f t="shared" si="1"/>
        <v>0.01270617481</v>
      </c>
      <c r="I1074" s="14">
        <f t="shared" si="2"/>
        <v>1.012706175</v>
      </c>
      <c r="J1074" s="13"/>
      <c r="K1074" s="14"/>
      <c r="L1074" s="15"/>
      <c r="M1074" s="19"/>
      <c r="N1074" s="19"/>
    </row>
    <row r="1075">
      <c r="A1075" s="18">
        <v>44032.0</v>
      </c>
      <c r="B1075" s="13">
        <v>11022.2</v>
      </c>
      <c r="C1075" s="13">
        <v>10999.45</v>
      </c>
      <c r="D1075" s="13">
        <v>11037.9</v>
      </c>
      <c r="E1075" s="13">
        <v>10953.0</v>
      </c>
      <c r="F1075" s="18" t="s">
        <v>1081</v>
      </c>
      <c r="G1075" s="15">
        <v>0.0111</v>
      </c>
      <c r="H1075" s="14">
        <f t="shared" si="1"/>
        <v>0.01105332196</v>
      </c>
      <c r="I1075" s="14">
        <f t="shared" si="2"/>
        <v>1.011053322</v>
      </c>
      <c r="J1075" s="13"/>
      <c r="K1075" s="14"/>
      <c r="L1075" s="15"/>
      <c r="M1075" s="19"/>
      <c r="N1075" s="19"/>
    </row>
    <row r="1076">
      <c r="A1076" s="18">
        <v>44029.0</v>
      </c>
      <c r="B1076" s="13">
        <v>10901.7</v>
      </c>
      <c r="C1076" s="13">
        <v>10752.0</v>
      </c>
      <c r="D1076" s="13">
        <v>10933.45</v>
      </c>
      <c r="E1076" s="13">
        <v>10749.65</v>
      </c>
      <c r="F1076" s="18" t="s">
        <v>1082</v>
      </c>
      <c r="G1076" s="15">
        <v>0.0151</v>
      </c>
      <c r="H1076" s="14">
        <f t="shared" si="1"/>
        <v>0.01506059153</v>
      </c>
      <c r="I1076" s="14">
        <f t="shared" si="2"/>
        <v>1.015060592</v>
      </c>
      <c r="J1076" s="13"/>
      <c r="K1076" s="14"/>
      <c r="L1076" s="15"/>
      <c r="M1076" s="19"/>
      <c r="N1076" s="19"/>
    </row>
    <row r="1077">
      <c r="A1077" s="18">
        <v>44028.0</v>
      </c>
      <c r="B1077" s="13">
        <v>10739.95</v>
      </c>
      <c r="C1077" s="13">
        <v>10706.2</v>
      </c>
      <c r="D1077" s="13">
        <v>10755.3</v>
      </c>
      <c r="E1077" s="13">
        <v>10595.2</v>
      </c>
      <c r="F1077" s="18" t="s">
        <v>1083</v>
      </c>
      <c r="G1077" s="15">
        <v>0.0115</v>
      </c>
      <c r="H1077" s="14">
        <f t="shared" si="1"/>
        <v>0.01146616187</v>
      </c>
      <c r="I1077" s="14">
        <f t="shared" si="2"/>
        <v>1.011466162</v>
      </c>
      <c r="J1077" s="13"/>
      <c r="K1077" s="14"/>
      <c r="L1077" s="15"/>
      <c r="M1077" s="19"/>
      <c r="N1077" s="19"/>
    </row>
    <row r="1078">
      <c r="A1078" s="18">
        <v>44027.0</v>
      </c>
      <c r="B1078" s="13">
        <v>10618.2</v>
      </c>
      <c r="C1078" s="13">
        <v>10701.0</v>
      </c>
      <c r="D1078" s="13">
        <v>10827.45</v>
      </c>
      <c r="E1078" s="13">
        <v>10577.75</v>
      </c>
      <c r="F1078" s="18" t="s">
        <v>1084</v>
      </c>
      <c r="G1078" s="15">
        <v>0.001</v>
      </c>
      <c r="H1078" s="14">
        <f t="shared" si="1"/>
        <v>0.001022875648</v>
      </c>
      <c r="I1078" s="14">
        <f t="shared" si="2"/>
        <v>1.001022876</v>
      </c>
      <c r="J1078" s="13"/>
      <c r="K1078" s="14"/>
      <c r="L1078" s="15"/>
      <c r="M1078" s="19"/>
      <c r="N1078" s="19"/>
    </row>
    <row r="1079">
      <c r="A1079" s="18">
        <v>44026.0</v>
      </c>
      <c r="B1079" s="13">
        <v>10607.35</v>
      </c>
      <c r="C1079" s="13">
        <v>10750.85</v>
      </c>
      <c r="D1079" s="13">
        <v>10755.65</v>
      </c>
      <c r="E1079" s="13">
        <v>10562.9</v>
      </c>
      <c r="F1079" s="18" t="s">
        <v>1085</v>
      </c>
      <c r="G1079" s="15">
        <v>-0.0181</v>
      </c>
      <c r="H1079" s="14">
        <f t="shared" si="1"/>
        <v>-0.0180834421</v>
      </c>
      <c r="I1079" s="14">
        <f t="shared" si="2"/>
        <v>0.9819165579</v>
      </c>
      <c r="J1079" s="13"/>
      <c r="K1079" s="14"/>
      <c r="L1079" s="15"/>
      <c r="M1079" s="19"/>
      <c r="N1079" s="19"/>
    </row>
    <row r="1080">
      <c r="A1080" s="18">
        <v>44025.0</v>
      </c>
      <c r="B1080" s="13">
        <v>10802.7</v>
      </c>
      <c r="C1080" s="13">
        <v>10851.85</v>
      </c>
      <c r="D1080" s="13">
        <v>10894.05</v>
      </c>
      <c r="E1080" s="13">
        <v>10756.05</v>
      </c>
      <c r="F1080" s="18" t="s">
        <v>1086</v>
      </c>
      <c r="G1080" s="15">
        <v>0.0032</v>
      </c>
      <c r="H1080" s="14">
        <f t="shared" si="1"/>
        <v>0.003217852815</v>
      </c>
      <c r="I1080" s="14">
        <f t="shared" si="2"/>
        <v>1.003217853</v>
      </c>
      <c r="J1080" s="13"/>
      <c r="K1080" s="14"/>
      <c r="L1080" s="15"/>
      <c r="M1080" s="19"/>
      <c r="N1080" s="19"/>
    </row>
    <row r="1081">
      <c r="A1081" s="18">
        <v>44022.0</v>
      </c>
      <c r="B1081" s="13">
        <v>10768.05</v>
      </c>
      <c r="C1081" s="13">
        <v>10764.1</v>
      </c>
      <c r="D1081" s="13">
        <v>10819.4</v>
      </c>
      <c r="E1081" s="13">
        <v>10713.0</v>
      </c>
      <c r="F1081" s="18" t="s">
        <v>1087</v>
      </c>
      <c r="G1081" s="15">
        <v>-0.0042</v>
      </c>
      <c r="H1081" s="14">
        <f t="shared" si="1"/>
        <v>-0.004198475047</v>
      </c>
      <c r="I1081" s="14">
        <f t="shared" si="2"/>
        <v>0.995801525</v>
      </c>
      <c r="J1081" s="13"/>
      <c r="K1081" s="14"/>
      <c r="L1081" s="15"/>
      <c r="M1081" s="19"/>
      <c r="N1081" s="19"/>
    </row>
    <row r="1082">
      <c r="A1082" s="18">
        <v>44021.0</v>
      </c>
      <c r="B1082" s="13">
        <v>10813.45</v>
      </c>
      <c r="C1082" s="13">
        <v>10755.55</v>
      </c>
      <c r="D1082" s="13">
        <v>10836.85</v>
      </c>
      <c r="E1082" s="13">
        <v>10733.0</v>
      </c>
      <c r="F1082" s="18" t="s">
        <v>1088</v>
      </c>
      <c r="G1082" s="15">
        <v>0.0101</v>
      </c>
      <c r="H1082" s="14">
        <f t="shared" si="1"/>
        <v>0.01006001448</v>
      </c>
      <c r="I1082" s="14">
        <f t="shared" si="2"/>
        <v>1.010060014</v>
      </c>
      <c r="J1082" s="13"/>
      <c r="K1082" s="14"/>
      <c r="L1082" s="15"/>
      <c r="M1082" s="19"/>
      <c r="N1082" s="19"/>
    </row>
    <row r="1083">
      <c r="A1083" s="18">
        <v>44020.0</v>
      </c>
      <c r="B1083" s="13">
        <v>10705.75</v>
      </c>
      <c r="C1083" s="13">
        <v>10818.65</v>
      </c>
      <c r="D1083" s="13">
        <v>10847.85</v>
      </c>
      <c r="E1083" s="13">
        <v>10676.55</v>
      </c>
      <c r="F1083" s="18" t="s">
        <v>1089</v>
      </c>
      <c r="G1083" s="15">
        <v>-0.0087</v>
      </c>
      <c r="H1083" s="14">
        <f t="shared" si="1"/>
        <v>-0.008694726218</v>
      </c>
      <c r="I1083" s="14">
        <f t="shared" si="2"/>
        <v>0.9913052738</v>
      </c>
      <c r="J1083" s="13"/>
      <c r="K1083" s="14"/>
      <c r="L1083" s="15"/>
      <c r="M1083" s="19"/>
      <c r="N1083" s="19"/>
    </row>
    <row r="1084">
      <c r="A1084" s="18">
        <v>44019.0</v>
      </c>
      <c r="B1084" s="13">
        <v>10799.65</v>
      </c>
      <c r="C1084" s="13">
        <v>10802.85</v>
      </c>
      <c r="D1084" s="13">
        <v>10813.8</v>
      </c>
      <c r="E1084" s="13">
        <v>10689.7</v>
      </c>
      <c r="F1084" s="18" t="s">
        <v>1090</v>
      </c>
      <c r="G1084" s="15">
        <v>0.0033</v>
      </c>
      <c r="H1084" s="14">
        <f t="shared" si="1"/>
        <v>0.003344590357</v>
      </c>
      <c r="I1084" s="14">
        <f t="shared" si="2"/>
        <v>1.00334459</v>
      </c>
      <c r="J1084" s="13"/>
      <c r="K1084" s="14"/>
      <c r="L1084" s="15"/>
      <c r="M1084" s="19"/>
      <c r="N1084" s="19"/>
    </row>
    <row r="1085">
      <c r="A1085" s="18">
        <v>44018.0</v>
      </c>
      <c r="B1085" s="13">
        <v>10763.65</v>
      </c>
      <c r="C1085" s="13">
        <v>10723.85</v>
      </c>
      <c r="D1085" s="13">
        <v>10811.4</v>
      </c>
      <c r="E1085" s="13">
        <v>10695.1</v>
      </c>
      <c r="F1085" s="18" t="s">
        <v>1091</v>
      </c>
      <c r="G1085" s="15">
        <v>0.0147</v>
      </c>
      <c r="H1085" s="14">
        <f t="shared" si="1"/>
        <v>0.01473506578</v>
      </c>
      <c r="I1085" s="14">
        <f t="shared" si="2"/>
        <v>1.014735066</v>
      </c>
      <c r="J1085" s="13"/>
      <c r="K1085" s="14"/>
      <c r="L1085" s="15"/>
      <c r="M1085" s="19"/>
      <c r="N1085" s="19"/>
    </row>
    <row r="1086">
      <c r="A1086" s="18">
        <v>44015.0</v>
      </c>
      <c r="B1086" s="13">
        <v>10607.35</v>
      </c>
      <c r="C1086" s="13">
        <v>10614.95</v>
      </c>
      <c r="D1086" s="13">
        <v>10631.3</v>
      </c>
      <c r="E1086" s="13">
        <v>10562.65</v>
      </c>
      <c r="F1086" s="18" t="s">
        <v>1092</v>
      </c>
      <c r="G1086" s="15">
        <v>0.0053</v>
      </c>
      <c r="H1086" s="14">
        <f t="shared" si="1"/>
        <v>0.005274031673</v>
      </c>
      <c r="I1086" s="14">
        <f t="shared" si="2"/>
        <v>1.005274032</v>
      </c>
      <c r="J1086" s="13"/>
      <c r="K1086" s="14"/>
      <c r="L1086" s="15"/>
      <c r="M1086" s="19"/>
      <c r="N1086" s="19"/>
    </row>
    <row r="1087">
      <c r="A1087" s="18">
        <v>44014.0</v>
      </c>
      <c r="B1087" s="13">
        <v>10551.7</v>
      </c>
      <c r="C1087" s="13">
        <v>10493.05</v>
      </c>
      <c r="D1087" s="13">
        <v>10598.2</v>
      </c>
      <c r="E1087" s="13">
        <v>10485.55</v>
      </c>
      <c r="F1087" s="18" t="s">
        <v>1093</v>
      </c>
      <c r="G1087" s="15">
        <v>0.0117</v>
      </c>
      <c r="H1087" s="14">
        <f t="shared" si="1"/>
        <v>0.01166341484</v>
      </c>
      <c r="I1087" s="14">
        <f t="shared" si="2"/>
        <v>1.011663415</v>
      </c>
      <c r="J1087" s="13"/>
      <c r="K1087" s="14"/>
      <c r="L1087" s="15"/>
      <c r="M1087" s="19"/>
      <c r="N1087" s="19"/>
    </row>
    <row r="1088">
      <c r="A1088" s="18">
        <v>44013.0</v>
      </c>
      <c r="B1088" s="13">
        <v>10430.05</v>
      </c>
      <c r="C1088" s="13">
        <v>10323.8</v>
      </c>
      <c r="D1088" s="13">
        <v>10447.05</v>
      </c>
      <c r="E1088" s="13">
        <v>10299.6</v>
      </c>
      <c r="F1088" s="18" t="s">
        <v>1094</v>
      </c>
      <c r="G1088" s="15">
        <v>0.0124</v>
      </c>
      <c r="H1088" s="14">
        <f t="shared" si="1"/>
        <v>0.01241979791</v>
      </c>
      <c r="I1088" s="14">
        <f t="shared" si="2"/>
        <v>1.012419798</v>
      </c>
      <c r="J1088" s="13"/>
      <c r="K1088" s="14"/>
      <c r="L1088" s="15"/>
      <c r="M1088" s="19"/>
      <c r="N1088" s="19"/>
    </row>
    <row r="1089">
      <c r="A1089" s="18">
        <v>44012.0</v>
      </c>
      <c r="B1089" s="13">
        <v>10302.1</v>
      </c>
      <c r="C1089" s="13">
        <v>10382.6</v>
      </c>
      <c r="D1089" s="13">
        <v>10401.05</v>
      </c>
      <c r="E1089" s="13">
        <v>10267.35</v>
      </c>
      <c r="F1089" s="18" t="s">
        <v>1095</v>
      </c>
      <c r="G1089" s="15">
        <v>-0.001</v>
      </c>
      <c r="H1089" s="14">
        <f t="shared" si="1"/>
        <v>-0.0009987975641</v>
      </c>
      <c r="I1089" s="14">
        <f t="shared" si="2"/>
        <v>0.9990012024</v>
      </c>
      <c r="J1089" s="13"/>
      <c r="K1089" s="14"/>
      <c r="L1089" s="15"/>
      <c r="M1089" s="19"/>
      <c r="N1089" s="19"/>
    </row>
    <row r="1090">
      <c r="A1090" s="18">
        <v>44011.0</v>
      </c>
      <c r="B1090" s="13">
        <v>10312.4</v>
      </c>
      <c r="C1090" s="13">
        <v>10311.95</v>
      </c>
      <c r="D1090" s="13">
        <v>10337.95</v>
      </c>
      <c r="E1090" s="13">
        <v>10223.6</v>
      </c>
      <c r="F1090" s="18" t="s">
        <v>1096</v>
      </c>
      <c r="G1090" s="15">
        <v>-0.0068</v>
      </c>
      <c r="H1090" s="14">
        <f t="shared" si="1"/>
        <v>-0.00679957623</v>
      </c>
      <c r="I1090" s="14">
        <f t="shared" si="2"/>
        <v>0.9932004238</v>
      </c>
      <c r="J1090" s="13"/>
      <c r="K1090" s="14"/>
      <c r="L1090" s="15"/>
      <c r="M1090" s="19"/>
      <c r="N1090" s="19"/>
    </row>
    <row r="1091">
      <c r="A1091" s="18">
        <v>44008.0</v>
      </c>
      <c r="B1091" s="13">
        <v>10383.0</v>
      </c>
      <c r="C1091" s="13">
        <v>10378.9</v>
      </c>
      <c r="D1091" s="13">
        <v>10409.85</v>
      </c>
      <c r="E1091" s="13">
        <v>10311.25</v>
      </c>
      <c r="F1091" s="18" t="s">
        <v>1097</v>
      </c>
      <c r="G1091" s="15">
        <v>0.0091</v>
      </c>
      <c r="H1091" s="14">
        <f t="shared" si="1"/>
        <v>0.00914577846</v>
      </c>
      <c r="I1091" s="14">
        <f t="shared" si="2"/>
        <v>1.009145778</v>
      </c>
      <c r="J1091" s="13"/>
      <c r="K1091" s="14"/>
      <c r="L1091" s="15"/>
      <c r="M1091" s="19"/>
      <c r="N1091" s="19"/>
    </row>
    <row r="1092">
      <c r="A1092" s="18">
        <v>44007.0</v>
      </c>
      <c r="B1092" s="13">
        <v>10288.9</v>
      </c>
      <c r="C1092" s="13">
        <v>10235.55</v>
      </c>
      <c r="D1092" s="13">
        <v>10361.8</v>
      </c>
      <c r="E1092" s="13">
        <v>10194.5</v>
      </c>
      <c r="F1092" s="18" t="s">
        <v>1098</v>
      </c>
      <c r="G1092" s="15">
        <v>-0.0016</v>
      </c>
      <c r="H1092" s="14">
        <f t="shared" si="1"/>
        <v>-0.001591414127</v>
      </c>
      <c r="I1092" s="14">
        <f t="shared" si="2"/>
        <v>0.9984085859</v>
      </c>
      <c r="J1092" s="13"/>
      <c r="K1092" s="14"/>
      <c r="L1092" s="15"/>
      <c r="M1092" s="19"/>
      <c r="N1092" s="19"/>
    </row>
    <row r="1093">
      <c r="A1093" s="18">
        <v>44006.0</v>
      </c>
      <c r="B1093" s="13">
        <v>10305.3</v>
      </c>
      <c r="C1093" s="13">
        <v>10529.25</v>
      </c>
      <c r="D1093" s="13">
        <v>10553.15</v>
      </c>
      <c r="E1093" s="13">
        <v>10281.95</v>
      </c>
      <c r="F1093" s="18" t="s">
        <v>1099</v>
      </c>
      <c r="G1093" s="15">
        <v>-0.0158</v>
      </c>
      <c r="H1093" s="14">
        <f t="shared" si="1"/>
        <v>-0.01582465858</v>
      </c>
      <c r="I1093" s="14">
        <f t="shared" si="2"/>
        <v>0.9841753414</v>
      </c>
      <c r="J1093" s="13"/>
      <c r="K1093" s="14"/>
      <c r="L1093" s="15"/>
      <c r="M1093" s="19"/>
      <c r="N1093" s="19"/>
    </row>
    <row r="1094">
      <c r="A1094" s="18">
        <v>44005.0</v>
      </c>
      <c r="B1094" s="13">
        <v>10471.0</v>
      </c>
      <c r="C1094" s="13">
        <v>10347.95</v>
      </c>
      <c r="D1094" s="13">
        <v>10484.7</v>
      </c>
      <c r="E1094" s="13">
        <v>10301.75</v>
      </c>
      <c r="F1094" s="18" t="s">
        <v>1100</v>
      </c>
      <c r="G1094" s="15">
        <v>0.0155</v>
      </c>
      <c r="H1094" s="14">
        <f t="shared" si="1"/>
        <v>0.01549771123</v>
      </c>
      <c r="I1094" s="14">
        <f t="shared" si="2"/>
        <v>1.015497711</v>
      </c>
      <c r="J1094" s="13"/>
      <c r="K1094" s="14"/>
      <c r="L1094" s="15"/>
      <c r="M1094" s="19"/>
      <c r="N1094" s="19"/>
    </row>
    <row r="1095">
      <c r="A1095" s="18">
        <v>44004.0</v>
      </c>
      <c r="B1095" s="13">
        <v>10311.2</v>
      </c>
      <c r="C1095" s="13">
        <v>10318.75</v>
      </c>
      <c r="D1095" s="13">
        <v>10393.65</v>
      </c>
      <c r="E1095" s="13">
        <v>10277.6</v>
      </c>
      <c r="F1095" s="18" t="s">
        <v>1101</v>
      </c>
      <c r="G1095" s="15">
        <v>0.0065</v>
      </c>
      <c r="H1095" s="14">
        <f t="shared" si="1"/>
        <v>0.006520635664</v>
      </c>
      <c r="I1095" s="14">
        <f t="shared" si="2"/>
        <v>1.006520636</v>
      </c>
      <c r="J1095" s="13"/>
      <c r="K1095" s="14"/>
      <c r="L1095" s="15"/>
      <c r="M1095" s="19"/>
      <c r="N1095" s="19"/>
    </row>
    <row r="1096">
      <c r="A1096" s="18">
        <v>44001.0</v>
      </c>
      <c r="B1096" s="13">
        <v>10244.4</v>
      </c>
      <c r="C1096" s="13">
        <v>10119.0</v>
      </c>
      <c r="D1096" s="13">
        <v>10272.4</v>
      </c>
      <c r="E1096" s="13">
        <v>10072.65</v>
      </c>
      <c r="F1096" s="18" t="s">
        <v>1102</v>
      </c>
      <c r="G1096" s="15">
        <v>0.0151</v>
      </c>
      <c r="H1096" s="14">
        <f t="shared" si="1"/>
        <v>0.01513627603</v>
      </c>
      <c r="I1096" s="14">
        <f t="shared" si="2"/>
        <v>1.015136276</v>
      </c>
      <c r="J1096" s="13"/>
      <c r="K1096" s="14"/>
      <c r="L1096" s="15"/>
      <c r="M1096" s="19"/>
      <c r="N1096" s="19"/>
    </row>
    <row r="1097">
      <c r="A1097" s="18">
        <v>44000.0</v>
      </c>
      <c r="B1097" s="13">
        <v>10091.65</v>
      </c>
      <c r="C1097" s="13">
        <v>9863.25</v>
      </c>
      <c r="D1097" s="13">
        <v>10111.2</v>
      </c>
      <c r="E1097" s="13">
        <v>9845.05</v>
      </c>
      <c r="F1097" s="18" t="s">
        <v>1103</v>
      </c>
      <c r="G1097" s="15">
        <v>0.0213</v>
      </c>
      <c r="H1097" s="14">
        <f t="shared" si="1"/>
        <v>0.02130318839</v>
      </c>
      <c r="I1097" s="14">
        <f t="shared" si="2"/>
        <v>1.021303188</v>
      </c>
      <c r="J1097" s="13"/>
      <c r="K1097" s="14"/>
      <c r="L1097" s="15"/>
      <c r="M1097" s="19"/>
      <c r="N1097" s="19"/>
    </row>
    <row r="1098">
      <c r="A1098" s="18">
        <v>43999.0</v>
      </c>
      <c r="B1098" s="13">
        <v>9881.15</v>
      </c>
      <c r="C1098" s="13">
        <v>9876.7</v>
      </c>
      <c r="D1098" s="13">
        <v>10003.6</v>
      </c>
      <c r="E1098" s="13">
        <v>9833.8</v>
      </c>
      <c r="F1098" s="18" t="s">
        <v>1104</v>
      </c>
      <c r="G1098" s="15">
        <v>-0.0033</v>
      </c>
      <c r="H1098" s="14">
        <f t="shared" si="1"/>
        <v>-0.003313496066</v>
      </c>
      <c r="I1098" s="14">
        <f t="shared" si="2"/>
        <v>0.9966865039</v>
      </c>
      <c r="J1098" s="13"/>
      <c r="K1098" s="14"/>
      <c r="L1098" s="15"/>
      <c r="M1098" s="19"/>
      <c r="N1098" s="19"/>
    </row>
    <row r="1099">
      <c r="A1099" s="18">
        <v>43998.0</v>
      </c>
      <c r="B1099" s="13">
        <v>9914.0</v>
      </c>
      <c r="C1099" s="13">
        <v>10014.8</v>
      </c>
      <c r="D1099" s="13">
        <v>10046.15</v>
      </c>
      <c r="E1099" s="13">
        <v>9728.5</v>
      </c>
      <c r="F1099" s="18" t="s">
        <v>1105</v>
      </c>
      <c r="G1099" s="15">
        <v>0.0102</v>
      </c>
      <c r="H1099" s="14">
        <f t="shared" si="1"/>
        <v>0.01022040617</v>
      </c>
      <c r="I1099" s="14">
        <f t="shared" si="2"/>
        <v>1.010220406</v>
      </c>
      <c r="J1099" s="13"/>
      <c r="K1099" s="14"/>
      <c r="L1099" s="15"/>
      <c r="M1099" s="19"/>
      <c r="N1099" s="19"/>
    </row>
    <row r="1100">
      <c r="A1100" s="18">
        <v>43997.0</v>
      </c>
      <c r="B1100" s="13">
        <v>9813.7</v>
      </c>
      <c r="C1100" s="13">
        <v>9919.35</v>
      </c>
      <c r="D1100" s="13">
        <v>9943.35</v>
      </c>
      <c r="E1100" s="13">
        <v>9726.35</v>
      </c>
      <c r="F1100" s="18" t="s">
        <v>1106</v>
      </c>
      <c r="G1100" s="15">
        <v>-0.016</v>
      </c>
      <c r="H1100" s="14">
        <f t="shared" si="1"/>
        <v>-0.01596326044</v>
      </c>
      <c r="I1100" s="14">
        <f t="shared" si="2"/>
        <v>0.9840367396</v>
      </c>
      <c r="J1100" s="13"/>
      <c r="K1100" s="14"/>
      <c r="L1100" s="15"/>
      <c r="M1100" s="19"/>
      <c r="N1100" s="19"/>
    </row>
    <row r="1101">
      <c r="A1101" s="18">
        <v>43994.0</v>
      </c>
      <c r="B1101" s="13">
        <v>9972.9</v>
      </c>
      <c r="C1101" s="13">
        <v>9544.95</v>
      </c>
      <c r="D1101" s="13">
        <v>9996.05</v>
      </c>
      <c r="E1101" s="13">
        <v>9544.35</v>
      </c>
      <c r="F1101" s="18" t="s">
        <v>1107</v>
      </c>
      <c r="G1101" s="15">
        <v>0.0072</v>
      </c>
      <c r="H1101" s="14">
        <f t="shared" si="1"/>
        <v>0.007160169663</v>
      </c>
      <c r="I1101" s="14">
        <f t="shared" si="2"/>
        <v>1.00716017</v>
      </c>
      <c r="J1101" s="13"/>
      <c r="K1101" s="14"/>
      <c r="L1101" s="15"/>
      <c r="M1101" s="19"/>
      <c r="N1101" s="19"/>
    </row>
    <row r="1102">
      <c r="A1102" s="18">
        <v>43993.0</v>
      </c>
      <c r="B1102" s="13">
        <v>9902.0</v>
      </c>
      <c r="C1102" s="13">
        <v>10094.1</v>
      </c>
      <c r="D1102" s="13">
        <v>10112.05</v>
      </c>
      <c r="E1102" s="13">
        <v>9885.05</v>
      </c>
      <c r="F1102" s="18" t="s">
        <v>1108</v>
      </c>
      <c r="G1102" s="15">
        <v>-0.0212</v>
      </c>
      <c r="H1102" s="14">
        <f t="shared" si="1"/>
        <v>-0.02116912066</v>
      </c>
      <c r="I1102" s="14">
        <f t="shared" si="2"/>
        <v>0.9788308793</v>
      </c>
      <c r="J1102" s="13"/>
      <c r="K1102" s="14"/>
      <c r="L1102" s="15"/>
      <c r="M1102" s="19"/>
      <c r="N1102" s="19"/>
    </row>
    <row r="1103">
      <c r="A1103" s="18">
        <v>43992.0</v>
      </c>
      <c r="B1103" s="13">
        <v>10116.15</v>
      </c>
      <c r="C1103" s="13">
        <v>10072.6</v>
      </c>
      <c r="D1103" s="13">
        <v>10148.75</v>
      </c>
      <c r="E1103" s="13">
        <v>10036.85</v>
      </c>
      <c r="F1103" s="18" t="s">
        <v>1109</v>
      </c>
      <c r="G1103" s="15">
        <v>0.0069</v>
      </c>
      <c r="H1103" s="14">
        <f t="shared" si="1"/>
        <v>0.006917728795</v>
      </c>
      <c r="I1103" s="14">
        <f t="shared" si="2"/>
        <v>1.006917729</v>
      </c>
      <c r="J1103" s="13"/>
      <c r="K1103" s="14"/>
      <c r="L1103" s="15"/>
      <c r="M1103" s="19"/>
      <c r="N1103" s="19"/>
    </row>
    <row r="1104">
      <c r="A1104" s="18">
        <v>43991.0</v>
      </c>
      <c r="B1104" s="13">
        <v>10046.65</v>
      </c>
      <c r="C1104" s="13">
        <v>10181.15</v>
      </c>
      <c r="D1104" s="13">
        <v>10291.15</v>
      </c>
      <c r="E1104" s="13">
        <v>10021.45</v>
      </c>
      <c r="F1104" s="18" t="s">
        <v>1110</v>
      </c>
      <c r="G1104" s="15">
        <v>-0.0119</v>
      </c>
      <c r="H1104" s="14">
        <f t="shared" si="1"/>
        <v>-0.01188105179</v>
      </c>
      <c r="I1104" s="14">
        <f t="shared" si="2"/>
        <v>0.9881189482</v>
      </c>
      <c r="J1104" s="13"/>
      <c r="K1104" s="14"/>
      <c r="L1104" s="15"/>
      <c r="M1104" s="19"/>
      <c r="N1104" s="19"/>
    </row>
    <row r="1105">
      <c r="A1105" s="18">
        <v>43990.0</v>
      </c>
      <c r="B1105" s="13">
        <v>10167.45</v>
      </c>
      <c r="C1105" s="13">
        <v>10326.75</v>
      </c>
      <c r="D1105" s="13">
        <v>10328.5</v>
      </c>
      <c r="E1105" s="13">
        <v>10120.25</v>
      </c>
      <c r="F1105" s="18" t="s">
        <v>1111</v>
      </c>
      <c r="G1105" s="15">
        <v>0.0025</v>
      </c>
      <c r="H1105" s="14">
        <f t="shared" si="1"/>
        <v>0.002494540112</v>
      </c>
      <c r="I1105" s="14">
        <f t="shared" si="2"/>
        <v>1.00249454</v>
      </c>
      <c r="J1105" s="13"/>
      <c r="K1105" s="14"/>
      <c r="L1105" s="15"/>
      <c r="M1105" s="19"/>
      <c r="N1105" s="19"/>
    </row>
    <row r="1106">
      <c r="A1106" s="18">
        <v>43987.0</v>
      </c>
      <c r="B1106" s="13">
        <v>10142.15</v>
      </c>
      <c r="C1106" s="13">
        <v>10093.8</v>
      </c>
      <c r="D1106" s="13">
        <v>10177.8</v>
      </c>
      <c r="E1106" s="13">
        <v>10040.75</v>
      </c>
      <c r="F1106" s="18" t="s">
        <v>1112</v>
      </c>
      <c r="G1106" s="15">
        <v>0.0113</v>
      </c>
      <c r="H1106" s="14">
        <f t="shared" si="1"/>
        <v>0.0112721979</v>
      </c>
      <c r="I1106" s="14">
        <f t="shared" si="2"/>
        <v>1.011272198</v>
      </c>
      <c r="J1106" s="13"/>
      <c r="K1106" s="14"/>
      <c r="L1106" s="15"/>
      <c r="M1106" s="19"/>
      <c r="N1106" s="19"/>
    </row>
    <row r="1107">
      <c r="A1107" s="18">
        <v>43986.0</v>
      </c>
      <c r="B1107" s="13">
        <v>10029.1</v>
      </c>
      <c r="C1107" s="13">
        <v>10054.25</v>
      </c>
      <c r="D1107" s="13">
        <v>10123.85</v>
      </c>
      <c r="E1107" s="13">
        <v>9944.25</v>
      </c>
      <c r="F1107" s="18" t="s">
        <v>1113</v>
      </c>
      <c r="G1107" s="15">
        <v>-0.0032</v>
      </c>
      <c r="H1107" s="14">
        <f t="shared" si="1"/>
        <v>-0.003225149207</v>
      </c>
      <c r="I1107" s="14">
        <f t="shared" si="2"/>
        <v>0.9967748508</v>
      </c>
      <c r="J1107" s="13"/>
      <c r="K1107" s="14"/>
      <c r="L1107" s="15"/>
      <c r="M1107" s="19"/>
      <c r="N1107" s="19"/>
    </row>
    <row r="1108">
      <c r="A1108" s="18">
        <v>43985.0</v>
      </c>
      <c r="B1108" s="13">
        <v>10061.55</v>
      </c>
      <c r="C1108" s="13">
        <v>10108.3</v>
      </c>
      <c r="D1108" s="13">
        <v>10176.2</v>
      </c>
      <c r="E1108" s="13">
        <v>10035.55</v>
      </c>
      <c r="F1108" s="18" t="s">
        <v>1114</v>
      </c>
      <c r="G1108" s="15">
        <v>0.0083</v>
      </c>
      <c r="H1108" s="14">
        <f t="shared" si="1"/>
        <v>0.00826226814</v>
      </c>
      <c r="I1108" s="14">
        <f t="shared" si="2"/>
        <v>1.008262268</v>
      </c>
      <c r="J1108" s="13"/>
      <c r="K1108" s="14"/>
      <c r="L1108" s="15"/>
      <c r="M1108" s="19"/>
      <c r="N1108" s="19"/>
    </row>
    <row r="1109">
      <c r="A1109" s="18">
        <v>43984.0</v>
      </c>
      <c r="B1109" s="13">
        <v>9979.1</v>
      </c>
      <c r="C1109" s="13">
        <v>9880.85</v>
      </c>
      <c r="D1109" s="13">
        <v>9995.6</v>
      </c>
      <c r="E1109" s="13">
        <v>9824.05</v>
      </c>
      <c r="F1109" s="18" t="s">
        <v>1115</v>
      </c>
      <c r="G1109" s="15">
        <v>0.0156</v>
      </c>
      <c r="H1109" s="14">
        <f t="shared" si="1"/>
        <v>0.0155656081</v>
      </c>
      <c r="I1109" s="14">
        <f t="shared" si="2"/>
        <v>1.015565608</v>
      </c>
      <c r="J1109" s="13"/>
      <c r="K1109" s="14"/>
      <c r="L1109" s="15"/>
      <c r="M1109" s="19"/>
      <c r="N1109" s="19"/>
    </row>
    <row r="1110">
      <c r="A1110" s="18">
        <v>43983.0</v>
      </c>
      <c r="B1110" s="13">
        <v>9826.15</v>
      </c>
      <c r="C1110" s="13">
        <v>9726.85</v>
      </c>
      <c r="D1110" s="13">
        <v>9931.6</v>
      </c>
      <c r="E1110" s="13">
        <v>9706.95</v>
      </c>
      <c r="F1110" s="18" t="s">
        <v>1116</v>
      </c>
      <c r="G1110" s="15">
        <v>0.0257</v>
      </c>
      <c r="H1110" s="14">
        <f t="shared" si="1"/>
        <v>0.02566203564</v>
      </c>
      <c r="I1110" s="14">
        <f t="shared" si="2"/>
        <v>1.025662036</v>
      </c>
      <c r="J1110" s="13"/>
      <c r="K1110" s="14"/>
      <c r="L1110" s="15"/>
      <c r="M1110" s="19"/>
      <c r="N1110" s="19"/>
    </row>
    <row r="1111">
      <c r="A1111" s="18">
        <v>43980.0</v>
      </c>
      <c r="B1111" s="13">
        <v>9580.3</v>
      </c>
      <c r="C1111" s="13">
        <v>9422.2</v>
      </c>
      <c r="D1111" s="13">
        <v>9598.85</v>
      </c>
      <c r="E1111" s="13">
        <v>9376.9</v>
      </c>
      <c r="F1111" s="18" t="s">
        <v>1117</v>
      </c>
      <c r="G1111" s="15">
        <v>0.0095</v>
      </c>
      <c r="H1111" s="14">
        <f t="shared" si="1"/>
        <v>0.009504641679</v>
      </c>
      <c r="I1111" s="14">
        <f t="shared" si="2"/>
        <v>1.009504642</v>
      </c>
      <c r="J1111" s="13"/>
      <c r="K1111" s="14"/>
      <c r="L1111" s="15"/>
      <c r="M1111" s="19"/>
      <c r="N1111" s="19"/>
    </row>
    <row r="1112">
      <c r="A1112" s="18">
        <v>43979.0</v>
      </c>
      <c r="B1112" s="13">
        <v>9490.1</v>
      </c>
      <c r="C1112" s="13">
        <v>9364.95</v>
      </c>
      <c r="D1112" s="13">
        <v>9511.25</v>
      </c>
      <c r="E1112" s="13">
        <v>9336.5</v>
      </c>
      <c r="F1112" s="18" t="s">
        <v>1118</v>
      </c>
      <c r="G1112" s="15">
        <v>0.0188</v>
      </c>
      <c r="H1112" s="14">
        <f t="shared" si="1"/>
        <v>0.01880310683</v>
      </c>
      <c r="I1112" s="14">
        <f t="shared" si="2"/>
        <v>1.018803107</v>
      </c>
      <c r="J1112" s="13"/>
      <c r="K1112" s="14"/>
      <c r="L1112" s="15"/>
      <c r="M1112" s="19"/>
      <c r="N1112" s="19"/>
    </row>
    <row r="1113">
      <c r="A1113" s="18">
        <v>43978.0</v>
      </c>
      <c r="B1113" s="13">
        <v>9314.95</v>
      </c>
      <c r="C1113" s="13">
        <v>9082.2</v>
      </c>
      <c r="D1113" s="13">
        <v>9334.0</v>
      </c>
      <c r="E1113" s="13">
        <v>9004.25</v>
      </c>
      <c r="F1113" s="18" t="s">
        <v>1119</v>
      </c>
      <c r="G1113" s="15">
        <v>0.0317</v>
      </c>
      <c r="H1113" s="14">
        <f t="shared" si="1"/>
        <v>0.03166446082</v>
      </c>
      <c r="I1113" s="14">
        <f t="shared" si="2"/>
        <v>1.031664461</v>
      </c>
      <c r="J1113" s="13"/>
      <c r="K1113" s="14"/>
      <c r="L1113" s="15"/>
      <c r="M1113" s="19"/>
      <c r="N1113" s="19"/>
    </row>
    <row r="1114">
      <c r="A1114" s="18">
        <v>43977.0</v>
      </c>
      <c r="B1114" s="13">
        <v>9029.05</v>
      </c>
      <c r="C1114" s="13">
        <v>9099.75</v>
      </c>
      <c r="D1114" s="13">
        <v>9161.65</v>
      </c>
      <c r="E1114" s="13">
        <v>8996.65</v>
      </c>
      <c r="F1114" s="18" t="s">
        <v>1120</v>
      </c>
      <c r="G1114" s="15">
        <v>-0.0011</v>
      </c>
      <c r="H1114" s="14">
        <f t="shared" si="1"/>
        <v>-0.001128412202</v>
      </c>
      <c r="I1114" s="14">
        <f t="shared" si="2"/>
        <v>0.9988715878</v>
      </c>
      <c r="J1114" s="13"/>
      <c r="K1114" s="14"/>
      <c r="L1114" s="15"/>
      <c r="M1114" s="19"/>
      <c r="N1114" s="19"/>
    </row>
    <row r="1115">
      <c r="A1115" s="18">
        <v>43973.0</v>
      </c>
      <c r="B1115" s="13">
        <v>9039.25</v>
      </c>
      <c r="C1115" s="13">
        <v>9067.9</v>
      </c>
      <c r="D1115" s="13">
        <v>9149.6</v>
      </c>
      <c r="E1115" s="13">
        <v>8968.55</v>
      </c>
      <c r="F1115" s="18" t="s">
        <v>1121</v>
      </c>
      <c r="G1115" s="15">
        <v>-0.0074</v>
      </c>
      <c r="H1115" s="14">
        <f t="shared" si="1"/>
        <v>-0.007357584077</v>
      </c>
      <c r="I1115" s="14">
        <f t="shared" si="2"/>
        <v>0.9926424159</v>
      </c>
      <c r="J1115" s="13"/>
      <c r="K1115" s="14"/>
      <c r="L1115" s="15"/>
      <c r="M1115" s="19"/>
      <c r="N1115" s="19"/>
    </row>
    <row r="1116">
      <c r="A1116" s="18">
        <v>43972.0</v>
      </c>
      <c r="B1116" s="13">
        <v>9106.25</v>
      </c>
      <c r="C1116" s="13">
        <v>9079.45</v>
      </c>
      <c r="D1116" s="13">
        <v>9178.55</v>
      </c>
      <c r="E1116" s="13">
        <v>9056.1</v>
      </c>
      <c r="F1116" s="18" t="s">
        <v>1122</v>
      </c>
      <c r="G1116" s="15">
        <v>0.0044</v>
      </c>
      <c r="H1116" s="14">
        <f t="shared" si="1"/>
        <v>0.004378732815</v>
      </c>
      <c r="I1116" s="14">
        <f t="shared" si="2"/>
        <v>1.004378733</v>
      </c>
      <c r="J1116" s="13"/>
      <c r="K1116" s="14"/>
      <c r="L1116" s="15"/>
      <c r="M1116" s="19"/>
      <c r="N1116" s="19"/>
    </row>
    <row r="1117">
      <c r="A1117" s="18">
        <v>43971.0</v>
      </c>
      <c r="B1117" s="13">
        <v>9066.55</v>
      </c>
      <c r="C1117" s="13">
        <v>8889.15</v>
      </c>
      <c r="D1117" s="13">
        <v>9093.8</v>
      </c>
      <c r="E1117" s="13">
        <v>8875.35</v>
      </c>
      <c r="F1117" s="18" t="s">
        <v>1123</v>
      </c>
      <c r="G1117" s="15">
        <v>0.0211</v>
      </c>
      <c r="H1117" s="14">
        <f t="shared" si="1"/>
        <v>0.0211113739</v>
      </c>
      <c r="I1117" s="14">
        <f t="shared" si="2"/>
        <v>1.021111374</v>
      </c>
      <c r="J1117" s="13"/>
      <c r="K1117" s="14"/>
      <c r="L1117" s="15"/>
      <c r="M1117" s="19"/>
      <c r="N1117" s="19"/>
    </row>
    <row r="1118">
      <c r="A1118" s="18">
        <v>43970.0</v>
      </c>
      <c r="B1118" s="13">
        <v>8879.1</v>
      </c>
      <c r="C1118" s="13">
        <v>8961.7</v>
      </c>
      <c r="D1118" s="13">
        <v>9030.35</v>
      </c>
      <c r="E1118" s="13">
        <v>8855.3</v>
      </c>
      <c r="F1118" s="18" t="s">
        <v>1124</v>
      </c>
      <c r="G1118" s="15">
        <v>0.0063</v>
      </c>
      <c r="H1118" s="14">
        <f t="shared" si="1"/>
        <v>0.006329867112</v>
      </c>
      <c r="I1118" s="14">
        <f t="shared" si="2"/>
        <v>1.006329867</v>
      </c>
      <c r="J1118" s="13"/>
      <c r="K1118" s="14"/>
      <c r="L1118" s="15"/>
      <c r="M1118" s="19"/>
      <c r="N1118" s="19"/>
    </row>
    <row r="1119">
      <c r="A1119" s="18">
        <v>43969.0</v>
      </c>
      <c r="B1119" s="13">
        <v>8823.25</v>
      </c>
      <c r="C1119" s="13">
        <v>9158.3</v>
      </c>
      <c r="D1119" s="13">
        <v>9158.3</v>
      </c>
      <c r="E1119" s="13">
        <v>8806.75</v>
      </c>
      <c r="F1119" s="18" t="s">
        <v>1125</v>
      </c>
      <c r="G1119" s="15">
        <v>-0.0343</v>
      </c>
      <c r="H1119" s="14">
        <f t="shared" si="1"/>
        <v>-0.03432255099</v>
      </c>
      <c r="I1119" s="14">
        <f t="shared" si="2"/>
        <v>0.965677449</v>
      </c>
      <c r="J1119" s="13"/>
      <c r="K1119" s="14"/>
      <c r="L1119" s="15"/>
      <c r="M1119" s="19"/>
      <c r="N1119" s="19"/>
    </row>
    <row r="1120">
      <c r="A1120" s="18">
        <v>43966.0</v>
      </c>
      <c r="B1120" s="13">
        <v>9136.85</v>
      </c>
      <c r="C1120" s="13">
        <v>9182.4</v>
      </c>
      <c r="D1120" s="13">
        <v>9182.4</v>
      </c>
      <c r="E1120" s="13">
        <v>9050.0</v>
      </c>
      <c r="F1120" s="18" t="s">
        <v>1126</v>
      </c>
      <c r="G1120" s="15">
        <v>-6.0E-4</v>
      </c>
      <c r="H1120" s="14">
        <f t="shared" si="1"/>
        <v>-0.0006453200623</v>
      </c>
      <c r="I1120" s="14">
        <f t="shared" si="2"/>
        <v>0.9993546799</v>
      </c>
      <c r="J1120" s="13"/>
      <c r="K1120" s="14"/>
      <c r="L1120" s="15"/>
      <c r="M1120" s="19"/>
      <c r="N1120" s="19"/>
    </row>
    <row r="1121">
      <c r="A1121" s="18">
        <v>43965.0</v>
      </c>
      <c r="B1121" s="13">
        <v>9142.75</v>
      </c>
      <c r="C1121" s="13">
        <v>9213.95</v>
      </c>
      <c r="D1121" s="13">
        <v>9281.1</v>
      </c>
      <c r="E1121" s="13">
        <v>9119.75</v>
      </c>
      <c r="F1121" s="18" t="s">
        <v>1127</v>
      </c>
      <c r="G1121" s="15">
        <v>-0.0257</v>
      </c>
      <c r="H1121" s="14">
        <f t="shared" si="1"/>
        <v>-0.02566192965</v>
      </c>
      <c r="I1121" s="14">
        <f t="shared" si="2"/>
        <v>0.9743380703</v>
      </c>
      <c r="J1121" s="13"/>
      <c r="K1121" s="14"/>
      <c r="L1121" s="15"/>
      <c r="M1121" s="19"/>
      <c r="N1121" s="19"/>
    </row>
    <row r="1122">
      <c r="A1122" s="18">
        <v>43964.0</v>
      </c>
      <c r="B1122" s="13">
        <v>9383.55</v>
      </c>
      <c r="C1122" s="13">
        <v>9584.2</v>
      </c>
      <c r="D1122" s="13">
        <v>9584.5</v>
      </c>
      <c r="E1122" s="13">
        <v>9351.1</v>
      </c>
      <c r="F1122" s="18" t="s">
        <v>1128</v>
      </c>
      <c r="G1122" s="15">
        <v>0.0203</v>
      </c>
      <c r="H1122" s="14">
        <f t="shared" si="1"/>
        <v>0.0203337121</v>
      </c>
      <c r="I1122" s="14">
        <f t="shared" si="2"/>
        <v>1.020333712</v>
      </c>
      <c r="J1122" s="13"/>
      <c r="K1122" s="14"/>
      <c r="L1122" s="15"/>
      <c r="M1122" s="19"/>
      <c r="N1122" s="19"/>
    </row>
    <row r="1123">
      <c r="A1123" s="18">
        <v>43963.0</v>
      </c>
      <c r="B1123" s="13">
        <v>9196.55</v>
      </c>
      <c r="C1123" s="13">
        <v>9168.85</v>
      </c>
      <c r="D1123" s="13">
        <v>9240.85</v>
      </c>
      <c r="E1123" s="13">
        <v>9043.95</v>
      </c>
      <c r="F1123" s="18" t="s">
        <v>1129</v>
      </c>
      <c r="G1123" s="15">
        <v>-0.0046</v>
      </c>
      <c r="H1123" s="14">
        <f t="shared" si="1"/>
        <v>-0.004616200537</v>
      </c>
      <c r="I1123" s="14">
        <f t="shared" si="2"/>
        <v>0.9953837995</v>
      </c>
      <c r="J1123" s="13"/>
      <c r="K1123" s="14"/>
      <c r="L1123" s="15"/>
      <c r="M1123" s="19"/>
      <c r="N1123" s="19"/>
    </row>
    <row r="1124">
      <c r="A1124" s="18">
        <v>43962.0</v>
      </c>
      <c r="B1124" s="13">
        <v>9239.2</v>
      </c>
      <c r="C1124" s="13">
        <v>9348.15</v>
      </c>
      <c r="D1124" s="13">
        <v>9439.9</v>
      </c>
      <c r="E1124" s="13">
        <v>9219.95</v>
      </c>
      <c r="F1124" s="18" t="s">
        <v>953</v>
      </c>
      <c r="G1124" s="15">
        <v>-0.0013</v>
      </c>
      <c r="H1124" s="14">
        <f t="shared" si="1"/>
        <v>-0.001329514133</v>
      </c>
      <c r="I1124" s="14">
        <f t="shared" si="2"/>
        <v>0.9986704859</v>
      </c>
      <c r="J1124" s="13"/>
      <c r="K1124" s="14"/>
      <c r="L1124" s="15"/>
      <c r="M1124" s="19"/>
      <c r="N1124" s="19"/>
    </row>
    <row r="1125">
      <c r="A1125" s="18">
        <v>43959.0</v>
      </c>
      <c r="B1125" s="13">
        <v>9251.5</v>
      </c>
      <c r="C1125" s="13">
        <v>9376.95</v>
      </c>
      <c r="D1125" s="13">
        <v>9382.65</v>
      </c>
      <c r="E1125" s="13">
        <v>9238.2</v>
      </c>
      <c r="F1125" s="18" t="s">
        <v>1130</v>
      </c>
      <c r="G1125" s="15">
        <v>0.0057</v>
      </c>
      <c r="H1125" s="14">
        <f t="shared" si="1"/>
        <v>0.005701675717</v>
      </c>
      <c r="I1125" s="14">
        <f t="shared" si="2"/>
        <v>1.005701676</v>
      </c>
      <c r="J1125" s="13"/>
      <c r="K1125" s="14"/>
      <c r="L1125" s="15"/>
      <c r="M1125" s="19"/>
      <c r="N1125" s="19"/>
    </row>
    <row r="1126">
      <c r="A1126" s="18">
        <v>43958.0</v>
      </c>
      <c r="B1126" s="13">
        <v>9199.05</v>
      </c>
      <c r="C1126" s="13">
        <v>9234.05</v>
      </c>
      <c r="D1126" s="13">
        <v>9277.85</v>
      </c>
      <c r="E1126" s="13">
        <v>9175.9</v>
      </c>
      <c r="F1126" s="18" t="s">
        <v>1131</v>
      </c>
      <c r="G1126" s="15">
        <v>-0.0078</v>
      </c>
      <c r="H1126" s="14">
        <f t="shared" si="1"/>
        <v>-0.007750056629</v>
      </c>
      <c r="I1126" s="14">
        <f t="shared" si="2"/>
        <v>0.9922499434</v>
      </c>
      <c r="J1126" s="13"/>
      <c r="K1126" s="14"/>
      <c r="L1126" s="15"/>
      <c r="M1126" s="19"/>
      <c r="N1126" s="19"/>
    </row>
    <row r="1127">
      <c r="A1127" s="18">
        <v>43957.0</v>
      </c>
      <c r="B1127" s="13">
        <v>9270.9</v>
      </c>
      <c r="C1127" s="13">
        <v>9226.8</v>
      </c>
      <c r="D1127" s="13">
        <v>9346.9</v>
      </c>
      <c r="E1127" s="13">
        <v>9116.5</v>
      </c>
      <c r="F1127" s="18" t="s">
        <v>1132</v>
      </c>
      <c r="G1127" s="15">
        <v>0.0071</v>
      </c>
      <c r="H1127" s="14">
        <f t="shared" si="1"/>
        <v>0.007093508299</v>
      </c>
      <c r="I1127" s="14">
        <f t="shared" si="2"/>
        <v>1.007093508</v>
      </c>
      <c r="J1127" s="13"/>
      <c r="K1127" s="14"/>
      <c r="L1127" s="15"/>
      <c r="M1127" s="19"/>
      <c r="N1127" s="19"/>
    </row>
    <row r="1128">
      <c r="A1128" s="18">
        <v>43956.0</v>
      </c>
      <c r="B1128" s="13">
        <v>9205.6</v>
      </c>
      <c r="C1128" s="13">
        <v>9429.4</v>
      </c>
      <c r="D1128" s="13">
        <v>9450.9</v>
      </c>
      <c r="E1128" s="13">
        <v>9190.75</v>
      </c>
      <c r="F1128" s="18" t="s">
        <v>1133</v>
      </c>
      <c r="G1128" s="15">
        <v>-0.0095</v>
      </c>
      <c r="H1128" s="14">
        <f t="shared" si="1"/>
        <v>-0.00945822349</v>
      </c>
      <c r="I1128" s="14">
        <f t="shared" si="2"/>
        <v>0.9905417765</v>
      </c>
      <c r="J1128" s="13"/>
      <c r="K1128" s="14"/>
      <c r="L1128" s="15"/>
      <c r="M1128" s="19"/>
      <c r="N1128" s="19"/>
    </row>
    <row r="1129">
      <c r="A1129" s="18">
        <v>43955.0</v>
      </c>
      <c r="B1129" s="13">
        <v>9293.5</v>
      </c>
      <c r="C1129" s="13">
        <v>9533.5</v>
      </c>
      <c r="D1129" s="13">
        <v>9533.5</v>
      </c>
      <c r="E1129" s="13">
        <v>9266.95</v>
      </c>
      <c r="F1129" s="18" t="s">
        <v>1134</v>
      </c>
      <c r="G1129" s="15">
        <v>-0.0574</v>
      </c>
      <c r="H1129" s="14">
        <f t="shared" si="1"/>
        <v>-0.05744480167</v>
      </c>
      <c r="I1129" s="14">
        <f t="shared" si="2"/>
        <v>0.9425551983</v>
      </c>
      <c r="J1129" s="13"/>
      <c r="K1129" s="14"/>
      <c r="L1129" s="15"/>
      <c r="M1129" s="19"/>
      <c r="N1129" s="19"/>
    </row>
    <row r="1130">
      <c r="A1130" s="18">
        <v>43951.0</v>
      </c>
      <c r="B1130" s="13">
        <v>9859.9</v>
      </c>
      <c r="C1130" s="13">
        <v>9753.5</v>
      </c>
      <c r="D1130" s="13">
        <v>9889.05</v>
      </c>
      <c r="E1130" s="13">
        <v>9731.5</v>
      </c>
      <c r="F1130" s="18" t="s">
        <v>1135</v>
      </c>
      <c r="G1130" s="15">
        <v>0.0321</v>
      </c>
      <c r="H1130" s="14">
        <f t="shared" si="1"/>
        <v>0.03208822036</v>
      </c>
      <c r="I1130" s="14">
        <f t="shared" si="2"/>
        <v>1.03208822</v>
      </c>
      <c r="J1130" s="13"/>
      <c r="K1130" s="14"/>
      <c r="L1130" s="15"/>
      <c r="M1130" s="19"/>
      <c r="N1130" s="19"/>
    </row>
    <row r="1131">
      <c r="A1131" s="18">
        <v>43950.0</v>
      </c>
      <c r="B1131" s="13">
        <v>9553.35</v>
      </c>
      <c r="C1131" s="13">
        <v>9408.6</v>
      </c>
      <c r="D1131" s="13">
        <v>9599.85</v>
      </c>
      <c r="E1131" s="13">
        <v>9392.35</v>
      </c>
      <c r="F1131" s="18" t="s">
        <v>1136</v>
      </c>
      <c r="G1131" s="15">
        <v>0.0184</v>
      </c>
      <c r="H1131" s="14">
        <f t="shared" si="1"/>
        <v>0.01838309757</v>
      </c>
      <c r="I1131" s="14">
        <f t="shared" si="2"/>
        <v>1.018383098</v>
      </c>
      <c r="J1131" s="13"/>
      <c r="K1131" s="14"/>
      <c r="L1131" s="15"/>
      <c r="M1131" s="19"/>
      <c r="N1131" s="19"/>
    </row>
    <row r="1132">
      <c r="A1132" s="18">
        <v>43949.0</v>
      </c>
      <c r="B1132" s="13">
        <v>9380.9</v>
      </c>
      <c r="C1132" s="13">
        <v>9389.8</v>
      </c>
      <c r="D1132" s="13">
        <v>9404.4</v>
      </c>
      <c r="E1132" s="13">
        <v>9260.0</v>
      </c>
      <c r="F1132" s="18" t="s">
        <v>1137</v>
      </c>
      <c r="G1132" s="15">
        <v>0.0106</v>
      </c>
      <c r="H1132" s="14">
        <f t="shared" si="1"/>
        <v>0.0106223673</v>
      </c>
      <c r="I1132" s="14">
        <f t="shared" si="2"/>
        <v>1.010622367</v>
      </c>
      <c r="J1132" s="13"/>
      <c r="K1132" s="14"/>
      <c r="L1132" s="15"/>
      <c r="M1132" s="19"/>
      <c r="N1132" s="19"/>
    </row>
    <row r="1133">
      <c r="A1133" s="18">
        <v>43948.0</v>
      </c>
      <c r="B1133" s="13">
        <v>9282.3</v>
      </c>
      <c r="C1133" s="13">
        <v>9259.7</v>
      </c>
      <c r="D1133" s="13">
        <v>9377.1</v>
      </c>
      <c r="E1133" s="13">
        <v>9250.35</v>
      </c>
      <c r="F1133" s="18" t="s">
        <v>1138</v>
      </c>
      <c r="G1133" s="15">
        <v>0.014</v>
      </c>
      <c r="H1133" s="14">
        <f t="shared" si="1"/>
        <v>0.01397142358</v>
      </c>
      <c r="I1133" s="14">
        <f t="shared" si="2"/>
        <v>1.013971424</v>
      </c>
      <c r="J1133" s="13"/>
      <c r="K1133" s="14"/>
      <c r="L1133" s="15"/>
      <c r="M1133" s="19"/>
      <c r="N1133" s="19"/>
    </row>
    <row r="1134">
      <c r="A1134" s="18">
        <v>43945.0</v>
      </c>
      <c r="B1134" s="13">
        <v>9154.4</v>
      </c>
      <c r="C1134" s="13">
        <v>9163.9</v>
      </c>
      <c r="D1134" s="13">
        <v>9296.9</v>
      </c>
      <c r="E1134" s="13">
        <v>9141.3</v>
      </c>
      <c r="F1134" s="18" t="s">
        <v>1139</v>
      </c>
      <c r="G1134" s="15">
        <v>-0.0171</v>
      </c>
      <c r="H1134" s="14">
        <f t="shared" si="1"/>
        <v>-0.01712494229</v>
      </c>
      <c r="I1134" s="14">
        <f t="shared" si="2"/>
        <v>0.9828750577</v>
      </c>
      <c r="J1134" s="13"/>
      <c r="K1134" s="14"/>
      <c r="L1134" s="15"/>
      <c r="M1134" s="19"/>
      <c r="N1134" s="19"/>
    </row>
    <row r="1135">
      <c r="A1135" s="18">
        <v>43944.0</v>
      </c>
      <c r="B1135" s="13">
        <v>9313.9</v>
      </c>
      <c r="C1135" s="13">
        <v>9232.35</v>
      </c>
      <c r="D1135" s="13">
        <v>9343.6</v>
      </c>
      <c r="E1135" s="13">
        <v>9170.15</v>
      </c>
      <c r="F1135" s="18" t="s">
        <v>1140</v>
      </c>
      <c r="G1135" s="15">
        <v>0.0138</v>
      </c>
      <c r="H1135" s="14">
        <f t="shared" si="1"/>
        <v>0.01377989181</v>
      </c>
      <c r="I1135" s="14">
        <f t="shared" si="2"/>
        <v>1.013779892</v>
      </c>
      <c r="J1135" s="13"/>
      <c r="K1135" s="14"/>
      <c r="L1135" s="15"/>
      <c r="M1135" s="19"/>
      <c r="N1135" s="19"/>
    </row>
    <row r="1136">
      <c r="A1136" s="18">
        <v>43943.0</v>
      </c>
      <c r="B1136" s="13">
        <v>9187.3</v>
      </c>
      <c r="C1136" s="13">
        <v>9026.75</v>
      </c>
      <c r="D1136" s="13">
        <v>9209.75</v>
      </c>
      <c r="E1136" s="13">
        <v>8946.25</v>
      </c>
      <c r="F1136" s="18" t="s">
        <v>1141</v>
      </c>
      <c r="G1136" s="15">
        <v>0.0229</v>
      </c>
      <c r="H1136" s="14">
        <f t="shared" si="1"/>
        <v>0.02291946178</v>
      </c>
      <c r="I1136" s="14">
        <f t="shared" si="2"/>
        <v>1.022919462</v>
      </c>
      <c r="J1136" s="13"/>
      <c r="K1136" s="14"/>
      <c r="L1136" s="15"/>
      <c r="M1136" s="19"/>
      <c r="N1136" s="19"/>
    </row>
    <row r="1137">
      <c r="A1137" s="18">
        <v>43942.0</v>
      </c>
      <c r="B1137" s="13">
        <v>8981.45</v>
      </c>
      <c r="C1137" s="13">
        <v>9016.95</v>
      </c>
      <c r="D1137" s="13">
        <v>9044.4</v>
      </c>
      <c r="E1137" s="13">
        <v>8909.4</v>
      </c>
      <c r="F1137" s="18" t="s">
        <v>1142</v>
      </c>
      <c r="G1137" s="15">
        <v>-0.0303</v>
      </c>
      <c r="H1137" s="14">
        <f t="shared" si="1"/>
        <v>-0.03027472913</v>
      </c>
      <c r="I1137" s="14">
        <f t="shared" si="2"/>
        <v>0.9697252709</v>
      </c>
      <c r="J1137" s="13"/>
      <c r="K1137" s="14"/>
      <c r="L1137" s="15"/>
      <c r="M1137" s="19"/>
      <c r="N1137" s="19"/>
    </row>
    <row r="1138">
      <c r="A1138" s="18">
        <v>43941.0</v>
      </c>
      <c r="B1138" s="13">
        <v>9261.85</v>
      </c>
      <c r="C1138" s="13">
        <v>9390.2</v>
      </c>
      <c r="D1138" s="13">
        <v>9390.85</v>
      </c>
      <c r="E1138" s="13">
        <v>9230.8</v>
      </c>
      <c r="F1138" s="18" t="s">
        <v>1143</v>
      </c>
      <c r="G1138" s="15">
        <v>-5.0E-4</v>
      </c>
      <c r="H1138" s="14">
        <f t="shared" si="1"/>
        <v>-0.0005287722233</v>
      </c>
      <c r="I1138" s="14">
        <f t="shared" si="2"/>
        <v>0.9994712278</v>
      </c>
      <c r="J1138" s="13"/>
      <c r="K1138" s="14"/>
      <c r="L1138" s="15"/>
      <c r="M1138" s="19"/>
      <c r="N1138" s="19"/>
    </row>
    <row r="1139">
      <c r="A1139" s="18">
        <v>43938.0</v>
      </c>
      <c r="B1139" s="13">
        <v>9266.75</v>
      </c>
      <c r="C1139" s="13">
        <v>9323.45</v>
      </c>
      <c r="D1139" s="13">
        <v>9324.0</v>
      </c>
      <c r="E1139" s="13">
        <v>9091.35</v>
      </c>
      <c r="F1139" s="18" t="s">
        <v>1144</v>
      </c>
      <c r="G1139" s="15">
        <v>0.0305</v>
      </c>
      <c r="H1139" s="14">
        <f t="shared" si="1"/>
        <v>0.0304632595</v>
      </c>
      <c r="I1139" s="14">
        <f t="shared" si="2"/>
        <v>1.030463259</v>
      </c>
      <c r="J1139" s="13"/>
      <c r="K1139" s="14"/>
      <c r="L1139" s="15"/>
      <c r="M1139" s="19"/>
      <c r="N1139" s="19"/>
    </row>
    <row r="1140">
      <c r="A1140" s="18">
        <v>43937.0</v>
      </c>
      <c r="B1140" s="13">
        <v>8992.8</v>
      </c>
      <c r="C1140" s="13">
        <v>8851.25</v>
      </c>
      <c r="D1140" s="13">
        <v>9053.75</v>
      </c>
      <c r="E1140" s="13">
        <v>8821.9</v>
      </c>
      <c r="F1140" s="18" t="s">
        <v>1145</v>
      </c>
      <c r="G1140" s="15">
        <v>0.0076</v>
      </c>
      <c r="H1140" s="14">
        <f t="shared" si="1"/>
        <v>0.007562770999</v>
      </c>
      <c r="I1140" s="14">
        <f t="shared" si="2"/>
        <v>1.007562771</v>
      </c>
      <c r="J1140" s="13"/>
      <c r="K1140" s="14"/>
      <c r="L1140" s="15"/>
      <c r="M1140" s="19"/>
      <c r="N1140" s="19"/>
    </row>
    <row r="1141">
      <c r="A1141" s="18">
        <v>43936.0</v>
      </c>
      <c r="B1141" s="13">
        <v>8925.3</v>
      </c>
      <c r="C1141" s="13">
        <v>9196.4</v>
      </c>
      <c r="D1141" s="13">
        <v>9261.2</v>
      </c>
      <c r="E1141" s="13">
        <v>8874.1</v>
      </c>
      <c r="F1141" s="18" t="s">
        <v>1146</v>
      </c>
      <c r="G1141" s="15">
        <v>-0.0076</v>
      </c>
      <c r="H1141" s="14">
        <f t="shared" si="1"/>
        <v>-0.007621874948</v>
      </c>
      <c r="I1141" s="14">
        <f t="shared" si="2"/>
        <v>0.9923781251</v>
      </c>
      <c r="J1141" s="13"/>
      <c r="K1141" s="14"/>
      <c r="L1141" s="15"/>
      <c r="M1141" s="19"/>
      <c r="N1141" s="19"/>
    </row>
    <row r="1142">
      <c r="A1142" s="18">
        <v>43934.0</v>
      </c>
      <c r="B1142" s="13">
        <v>8993.85</v>
      </c>
      <c r="C1142" s="13">
        <v>9103.95</v>
      </c>
      <c r="D1142" s="13">
        <v>9112.05</v>
      </c>
      <c r="E1142" s="13">
        <v>8912.4</v>
      </c>
      <c r="F1142" s="18" t="s">
        <v>1147</v>
      </c>
      <c r="G1142" s="15">
        <v>-0.013</v>
      </c>
      <c r="H1142" s="14">
        <f t="shared" si="1"/>
        <v>-0.01295558555</v>
      </c>
      <c r="I1142" s="14">
        <f t="shared" si="2"/>
        <v>0.9870444144</v>
      </c>
      <c r="J1142" s="13"/>
      <c r="K1142" s="14"/>
      <c r="L1142" s="15"/>
      <c r="M1142" s="19"/>
      <c r="N1142" s="19"/>
    </row>
    <row r="1143">
      <c r="A1143" s="18">
        <v>43930.0</v>
      </c>
      <c r="B1143" s="13">
        <v>9111.9</v>
      </c>
      <c r="C1143" s="13">
        <v>8973.05</v>
      </c>
      <c r="D1143" s="13">
        <v>9128.35</v>
      </c>
      <c r="E1143" s="13">
        <v>8904.55</v>
      </c>
      <c r="F1143" s="18" t="s">
        <v>1148</v>
      </c>
      <c r="G1143" s="15">
        <v>0.0415</v>
      </c>
      <c r="H1143" s="14">
        <f t="shared" si="1"/>
        <v>0.04150878697</v>
      </c>
      <c r="I1143" s="14">
        <f t="shared" si="2"/>
        <v>1.041508787</v>
      </c>
      <c r="J1143" s="13"/>
      <c r="K1143" s="14"/>
      <c r="L1143" s="15"/>
      <c r="M1143" s="19"/>
      <c r="N1143" s="19"/>
    </row>
    <row r="1144">
      <c r="A1144" s="18">
        <v>43929.0</v>
      </c>
      <c r="B1144" s="13">
        <v>8748.75</v>
      </c>
      <c r="C1144" s="13">
        <v>8688.9</v>
      </c>
      <c r="D1144" s="13">
        <v>9131.7</v>
      </c>
      <c r="E1144" s="13">
        <v>8653.9</v>
      </c>
      <c r="F1144" s="18" t="s">
        <v>1149</v>
      </c>
      <c r="G1144" s="15">
        <v>-0.0049</v>
      </c>
      <c r="H1144" s="14">
        <f t="shared" si="1"/>
        <v>-0.004941880303</v>
      </c>
      <c r="I1144" s="14">
        <f t="shared" si="2"/>
        <v>0.9950581197</v>
      </c>
      <c r="J1144" s="13"/>
      <c r="K1144" s="14"/>
      <c r="L1144" s="15"/>
      <c r="M1144" s="19"/>
      <c r="N1144" s="19"/>
    </row>
    <row r="1145">
      <c r="A1145" s="18">
        <v>43928.0</v>
      </c>
      <c r="B1145" s="13">
        <v>8792.2</v>
      </c>
      <c r="C1145" s="13">
        <v>8446.3</v>
      </c>
      <c r="D1145" s="13">
        <v>8819.4</v>
      </c>
      <c r="E1145" s="13">
        <v>8360.95</v>
      </c>
      <c r="F1145" s="18" t="s">
        <v>1150</v>
      </c>
      <c r="G1145" s="15">
        <v>0.0876</v>
      </c>
      <c r="H1145" s="14">
        <f t="shared" si="1"/>
        <v>0.08763205423</v>
      </c>
      <c r="I1145" s="14">
        <f t="shared" si="2"/>
        <v>1.087632054</v>
      </c>
      <c r="J1145" s="13"/>
      <c r="K1145" s="14"/>
      <c r="L1145" s="15"/>
      <c r="M1145" s="19"/>
      <c r="N1145" s="19"/>
    </row>
    <row r="1146">
      <c r="A1146" s="18">
        <v>43924.0</v>
      </c>
      <c r="B1146" s="13">
        <v>8083.8</v>
      </c>
      <c r="C1146" s="13">
        <v>8356.55</v>
      </c>
      <c r="D1146" s="13">
        <v>8356.55</v>
      </c>
      <c r="E1146" s="13">
        <v>8055.8</v>
      </c>
      <c r="F1146" s="18" t="s">
        <v>1151</v>
      </c>
      <c r="G1146" s="15">
        <v>-0.0206</v>
      </c>
      <c r="H1146" s="14">
        <f t="shared" si="1"/>
        <v>-0.0205965737</v>
      </c>
      <c r="I1146" s="14">
        <f t="shared" si="2"/>
        <v>0.9794034263</v>
      </c>
      <c r="J1146" s="13"/>
      <c r="K1146" s="14"/>
      <c r="L1146" s="15"/>
      <c r="M1146" s="19"/>
      <c r="N1146" s="19"/>
    </row>
    <row r="1147">
      <c r="A1147" s="18">
        <v>43922.0</v>
      </c>
      <c r="B1147" s="13">
        <v>8253.8</v>
      </c>
      <c r="C1147" s="13">
        <v>8584.1</v>
      </c>
      <c r="D1147" s="13">
        <v>8588.1</v>
      </c>
      <c r="E1147" s="13">
        <v>8198.35</v>
      </c>
      <c r="F1147" s="18" t="s">
        <v>1152</v>
      </c>
      <c r="G1147" s="15">
        <v>-0.04</v>
      </c>
      <c r="H1147" s="14">
        <f t="shared" si="1"/>
        <v>-0.04000465238</v>
      </c>
      <c r="I1147" s="14">
        <f t="shared" si="2"/>
        <v>0.9599953476</v>
      </c>
      <c r="J1147" s="13"/>
      <c r="K1147" s="14"/>
      <c r="L1147" s="15"/>
      <c r="M1147" s="19"/>
      <c r="N1147" s="19"/>
    </row>
    <row r="1148">
      <c r="A1148" s="18">
        <v>43921.0</v>
      </c>
      <c r="B1148" s="13">
        <v>8597.75</v>
      </c>
      <c r="C1148" s="13">
        <v>8529.35</v>
      </c>
      <c r="D1148" s="13">
        <v>8678.3</v>
      </c>
      <c r="E1148" s="13">
        <v>8358.0</v>
      </c>
      <c r="F1148" s="18" t="s">
        <v>1153</v>
      </c>
      <c r="G1148" s="15">
        <v>0.0382</v>
      </c>
      <c r="H1148" s="14">
        <f t="shared" si="1"/>
        <v>0.03823767374</v>
      </c>
      <c r="I1148" s="14">
        <f t="shared" si="2"/>
        <v>1.038237674</v>
      </c>
      <c r="J1148" s="13"/>
      <c r="K1148" s="14"/>
      <c r="L1148" s="15"/>
      <c r="M1148" s="19"/>
      <c r="N1148" s="19"/>
    </row>
    <row r="1149">
      <c r="A1149" s="18">
        <v>43920.0</v>
      </c>
      <c r="B1149" s="13">
        <v>8281.1</v>
      </c>
      <c r="C1149" s="13">
        <v>8385.95</v>
      </c>
      <c r="D1149" s="13">
        <v>8576.0</v>
      </c>
      <c r="E1149" s="13">
        <v>8244.0</v>
      </c>
      <c r="F1149" s="18" t="s">
        <v>1154</v>
      </c>
      <c r="G1149" s="15">
        <v>-0.0438</v>
      </c>
      <c r="H1149" s="14">
        <f t="shared" si="1"/>
        <v>-0.04378049133</v>
      </c>
      <c r="I1149" s="14">
        <f t="shared" si="2"/>
        <v>0.9562195087</v>
      </c>
      <c r="J1149" s="13"/>
      <c r="K1149" s="14"/>
      <c r="L1149" s="15"/>
      <c r="M1149" s="19"/>
      <c r="N1149" s="19"/>
    </row>
    <row r="1150">
      <c r="A1150" s="18">
        <v>43917.0</v>
      </c>
      <c r="B1150" s="13">
        <v>8660.25</v>
      </c>
      <c r="C1150" s="13">
        <v>8949.1</v>
      </c>
      <c r="D1150" s="13">
        <v>9038.9</v>
      </c>
      <c r="E1150" s="13">
        <v>8522.9</v>
      </c>
      <c r="F1150" s="18" t="s">
        <v>1155</v>
      </c>
      <c r="G1150" s="15">
        <v>0.0022</v>
      </c>
      <c r="H1150" s="14">
        <f t="shared" si="1"/>
        <v>0.002175560814</v>
      </c>
      <c r="I1150" s="14">
        <f t="shared" si="2"/>
        <v>1.002175561</v>
      </c>
      <c r="J1150" s="13"/>
      <c r="K1150" s="14"/>
      <c r="L1150" s="15"/>
      <c r="M1150" s="19"/>
      <c r="N1150" s="19"/>
    </row>
    <row r="1151">
      <c r="A1151" s="18">
        <v>43916.0</v>
      </c>
      <c r="B1151" s="13">
        <v>8641.45</v>
      </c>
      <c r="C1151" s="13">
        <v>8451.0</v>
      </c>
      <c r="D1151" s="13">
        <v>8749.05</v>
      </c>
      <c r="E1151" s="13">
        <v>8304.9</v>
      </c>
      <c r="F1151" s="18" t="s">
        <v>1156</v>
      </c>
      <c r="G1151" s="15">
        <v>0.0389</v>
      </c>
      <c r="H1151" s="14">
        <f t="shared" si="1"/>
        <v>0.03890428416</v>
      </c>
      <c r="I1151" s="14">
        <f t="shared" si="2"/>
        <v>1.038904284</v>
      </c>
      <c r="J1151" s="13"/>
      <c r="K1151" s="14"/>
      <c r="L1151" s="15"/>
      <c r="M1151" s="19"/>
      <c r="N1151" s="19"/>
    </row>
    <row r="1152">
      <c r="A1152" s="18">
        <v>43915.0</v>
      </c>
      <c r="B1152" s="13">
        <v>8317.85</v>
      </c>
      <c r="C1152" s="13">
        <v>7735.15</v>
      </c>
      <c r="D1152" s="13">
        <v>8376.75</v>
      </c>
      <c r="E1152" s="13">
        <v>7714.75</v>
      </c>
      <c r="F1152" s="18" t="s">
        <v>1157</v>
      </c>
      <c r="G1152" s="15">
        <v>0.0662</v>
      </c>
      <c r="H1152" s="14">
        <f t="shared" si="1"/>
        <v>0.06624749232</v>
      </c>
      <c r="I1152" s="14">
        <f t="shared" si="2"/>
        <v>1.066247492</v>
      </c>
      <c r="J1152" s="13"/>
      <c r="K1152" s="14"/>
      <c r="L1152" s="15"/>
      <c r="M1152" s="19"/>
      <c r="N1152" s="19"/>
    </row>
    <row r="1153">
      <c r="A1153" s="18">
        <v>43914.0</v>
      </c>
      <c r="B1153" s="13">
        <v>7801.05</v>
      </c>
      <c r="C1153" s="13">
        <v>7848.3</v>
      </c>
      <c r="D1153" s="13">
        <v>8036.95</v>
      </c>
      <c r="E1153" s="13">
        <v>7511.1</v>
      </c>
      <c r="F1153" s="18" t="s">
        <v>1158</v>
      </c>
      <c r="G1153" s="15">
        <v>0.0251</v>
      </c>
      <c r="H1153" s="14">
        <f t="shared" si="1"/>
        <v>0.02507144969</v>
      </c>
      <c r="I1153" s="14">
        <f t="shared" si="2"/>
        <v>1.02507145</v>
      </c>
      <c r="J1153" s="13"/>
      <c r="K1153" s="14"/>
      <c r="L1153" s="15"/>
      <c r="M1153" s="19"/>
      <c r="N1153" s="19"/>
    </row>
    <row r="1154">
      <c r="A1154" s="18">
        <v>43913.0</v>
      </c>
      <c r="B1154" s="13">
        <v>7610.25</v>
      </c>
      <c r="C1154" s="13">
        <v>7945.7</v>
      </c>
      <c r="D1154" s="13">
        <v>8159.25</v>
      </c>
      <c r="E1154" s="13">
        <v>7583.6</v>
      </c>
      <c r="F1154" s="18" t="s">
        <v>1159</v>
      </c>
      <c r="G1154" s="15">
        <v>-0.1298</v>
      </c>
      <c r="H1154" s="14">
        <f t="shared" si="1"/>
        <v>-0.1298046413</v>
      </c>
      <c r="I1154" s="14">
        <f t="shared" si="2"/>
        <v>0.8701953587</v>
      </c>
      <c r="J1154" s="13"/>
      <c r="K1154" s="14"/>
      <c r="L1154" s="15"/>
      <c r="M1154" s="19"/>
      <c r="N1154" s="19"/>
    </row>
    <row r="1155">
      <c r="A1155" s="18">
        <v>43910.0</v>
      </c>
      <c r="B1155" s="13">
        <v>8745.45</v>
      </c>
      <c r="C1155" s="13">
        <v>8284.45</v>
      </c>
      <c r="D1155" s="13">
        <v>8883.0</v>
      </c>
      <c r="E1155" s="13">
        <v>8178.2</v>
      </c>
      <c r="F1155" s="18" t="s">
        <v>1160</v>
      </c>
      <c r="G1155" s="15">
        <v>0.0583</v>
      </c>
      <c r="H1155" s="14">
        <f t="shared" si="1"/>
        <v>0.05832914824</v>
      </c>
      <c r="I1155" s="14">
        <f t="shared" si="2"/>
        <v>1.058329148</v>
      </c>
      <c r="J1155" s="13"/>
      <c r="K1155" s="14"/>
      <c r="L1155" s="15"/>
      <c r="M1155" s="19"/>
      <c r="N1155" s="19"/>
    </row>
    <row r="1156">
      <c r="A1156" s="18">
        <v>43909.0</v>
      </c>
      <c r="B1156" s="13">
        <v>8263.45</v>
      </c>
      <c r="C1156" s="13">
        <v>8063.3</v>
      </c>
      <c r="D1156" s="13">
        <v>8575.45</v>
      </c>
      <c r="E1156" s="13">
        <v>7832.55</v>
      </c>
      <c r="F1156" s="18" t="s">
        <v>1161</v>
      </c>
      <c r="G1156" s="15">
        <v>-0.0242</v>
      </c>
      <c r="H1156" s="14">
        <f t="shared" si="1"/>
        <v>-0.02424782732</v>
      </c>
      <c r="I1156" s="14">
        <f t="shared" si="2"/>
        <v>0.9757521727</v>
      </c>
      <c r="J1156" s="13"/>
      <c r="K1156" s="14"/>
      <c r="L1156" s="15"/>
      <c r="M1156" s="19"/>
      <c r="N1156" s="19"/>
    </row>
    <row r="1157">
      <c r="A1157" s="18">
        <v>43908.0</v>
      </c>
      <c r="B1157" s="13">
        <v>8468.8</v>
      </c>
      <c r="C1157" s="13">
        <v>9088.45</v>
      </c>
      <c r="D1157" s="13">
        <v>9127.55</v>
      </c>
      <c r="E1157" s="13">
        <v>8407.05</v>
      </c>
      <c r="F1157" s="18" t="s">
        <v>1162</v>
      </c>
      <c r="G1157" s="15">
        <v>-0.0556</v>
      </c>
      <c r="H1157" s="14">
        <f t="shared" si="1"/>
        <v>-0.05556453906</v>
      </c>
      <c r="I1157" s="14">
        <f t="shared" si="2"/>
        <v>0.9444354609</v>
      </c>
      <c r="J1157" s="13"/>
      <c r="K1157" s="14"/>
      <c r="L1157" s="15"/>
      <c r="M1157" s="19"/>
      <c r="N1157" s="19"/>
    </row>
    <row r="1158">
      <c r="A1158" s="18">
        <v>43907.0</v>
      </c>
      <c r="B1158" s="13">
        <v>8967.05</v>
      </c>
      <c r="C1158" s="13">
        <v>9285.4</v>
      </c>
      <c r="D1158" s="13">
        <v>9403.8</v>
      </c>
      <c r="E1158" s="13">
        <v>8915.6</v>
      </c>
      <c r="F1158" s="18" t="s">
        <v>1163</v>
      </c>
      <c r="G1158" s="15">
        <v>-0.025</v>
      </c>
      <c r="H1158" s="14">
        <f t="shared" si="1"/>
        <v>-0.02504512145</v>
      </c>
      <c r="I1158" s="14">
        <f t="shared" si="2"/>
        <v>0.9749548786</v>
      </c>
      <c r="J1158" s="13"/>
      <c r="K1158" s="14"/>
      <c r="L1158" s="15"/>
      <c r="M1158" s="19"/>
      <c r="N1158" s="19"/>
    </row>
    <row r="1159">
      <c r="A1159" s="18">
        <v>43906.0</v>
      </c>
      <c r="B1159" s="13">
        <v>9197.4</v>
      </c>
      <c r="C1159" s="13">
        <v>9587.8</v>
      </c>
      <c r="D1159" s="13">
        <v>9602.2</v>
      </c>
      <c r="E1159" s="13">
        <v>9165.1</v>
      </c>
      <c r="F1159" s="18" t="s">
        <v>1164</v>
      </c>
      <c r="G1159" s="15">
        <v>-0.0761</v>
      </c>
      <c r="H1159" s="14">
        <f t="shared" si="1"/>
        <v>-0.07612102218</v>
      </c>
      <c r="I1159" s="14">
        <f t="shared" si="2"/>
        <v>0.9238789778</v>
      </c>
      <c r="J1159" s="13"/>
      <c r="K1159" s="14"/>
      <c r="L1159" s="15"/>
      <c r="M1159" s="19"/>
      <c r="N1159" s="19"/>
    </row>
    <row r="1160">
      <c r="A1160" s="18">
        <v>43903.0</v>
      </c>
      <c r="B1160" s="13">
        <v>9955.2</v>
      </c>
      <c r="C1160" s="13">
        <v>9107.6</v>
      </c>
      <c r="D1160" s="13">
        <v>10159.4</v>
      </c>
      <c r="E1160" s="13">
        <v>8555.15</v>
      </c>
      <c r="F1160" s="18" t="s">
        <v>1165</v>
      </c>
      <c r="G1160" s="15">
        <v>0.0381</v>
      </c>
      <c r="H1160" s="14">
        <f t="shared" si="1"/>
        <v>0.03806509804</v>
      </c>
      <c r="I1160" s="14">
        <f t="shared" si="2"/>
        <v>1.038065098</v>
      </c>
      <c r="J1160" s="13"/>
      <c r="K1160" s="14"/>
      <c r="L1160" s="15"/>
      <c r="M1160" s="19"/>
      <c r="N1160" s="19"/>
    </row>
    <row r="1161">
      <c r="A1161" s="18">
        <v>43902.0</v>
      </c>
      <c r="B1161" s="13">
        <v>9590.15</v>
      </c>
      <c r="C1161" s="13">
        <v>10039.95</v>
      </c>
      <c r="D1161" s="13">
        <v>10040.75</v>
      </c>
      <c r="E1161" s="13">
        <v>9508.0</v>
      </c>
      <c r="F1161" s="18" t="s">
        <v>1166</v>
      </c>
      <c r="G1161" s="15">
        <v>-0.083</v>
      </c>
      <c r="H1161" s="14">
        <f t="shared" si="1"/>
        <v>-0.08301939111</v>
      </c>
      <c r="I1161" s="14">
        <f t="shared" si="2"/>
        <v>0.9169806089</v>
      </c>
      <c r="J1161" s="13"/>
      <c r="K1161" s="14"/>
      <c r="L1161" s="15"/>
      <c r="M1161" s="19"/>
      <c r="N1161" s="19"/>
    </row>
    <row r="1162">
      <c r="A1162" s="18">
        <v>43901.0</v>
      </c>
      <c r="B1162" s="13">
        <v>10458.4</v>
      </c>
      <c r="C1162" s="13">
        <v>10334.3</v>
      </c>
      <c r="D1162" s="13">
        <v>10545.1</v>
      </c>
      <c r="E1162" s="13">
        <v>10334.0</v>
      </c>
      <c r="F1162" s="18" t="s">
        <v>1167</v>
      </c>
      <c r="G1162" s="15">
        <v>7.0E-4</v>
      </c>
      <c r="H1162" s="14">
        <f t="shared" si="1"/>
        <v>0.0006649795005</v>
      </c>
      <c r="I1162" s="14">
        <f t="shared" si="2"/>
        <v>1.00066498</v>
      </c>
      <c r="J1162" s="13"/>
      <c r="K1162" s="14"/>
      <c r="L1162" s="15"/>
      <c r="M1162" s="19"/>
      <c r="N1162" s="19"/>
    </row>
    <row r="1163">
      <c r="A1163" s="18">
        <v>43899.0</v>
      </c>
      <c r="B1163" s="13">
        <v>10451.45</v>
      </c>
      <c r="C1163" s="13">
        <v>10742.05</v>
      </c>
      <c r="D1163" s="13">
        <v>10751.55</v>
      </c>
      <c r="E1163" s="13">
        <v>10294.45</v>
      </c>
      <c r="F1163" s="18" t="s">
        <v>1168</v>
      </c>
      <c r="G1163" s="15">
        <v>-0.049</v>
      </c>
      <c r="H1163" s="14">
        <f t="shared" si="1"/>
        <v>-0.04895604421</v>
      </c>
      <c r="I1163" s="14">
        <f t="shared" si="2"/>
        <v>0.9510439558</v>
      </c>
      <c r="J1163" s="13"/>
      <c r="K1163" s="14"/>
      <c r="L1163" s="15"/>
      <c r="M1163" s="19"/>
      <c r="N1163" s="19"/>
    </row>
    <row r="1164">
      <c r="A1164" s="18">
        <v>43896.0</v>
      </c>
      <c r="B1164" s="13">
        <v>10989.45</v>
      </c>
      <c r="C1164" s="13">
        <v>10942.65</v>
      </c>
      <c r="D1164" s="13">
        <v>11035.1</v>
      </c>
      <c r="E1164" s="13">
        <v>10827.4</v>
      </c>
      <c r="F1164" s="18" t="s">
        <v>1169</v>
      </c>
      <c r="G1164" s="15">
        <v>-0.0248</v>
      </c>
      <c r="H1164" s="14">
        <f t="shared" si="1"/>
        <v>-0.02480699263</v>
      </c>
      <c r="I1164" s="14">
        <f t="shared" si="2"/>
        <v>0.9751930074</v>
      </c>
      <c r="J1164" s="13"/>
      <c r="K1164" s="14"/>
      <c r="L1164" s="15"/>
      <c r="M1164" s="19"/>
      <c r="N1164" s="19"/>
    </row>
    <row r="1165">
      <c r="A1165" s="18">
        <v>43895.0</v>
      </c>
      <c r="B1165" s="13">
        <v>11269.0</v>
      </c>
      <c r="C1165" s="13">
        <v>11306.05</v>
      </c>
      <c r="D1165" s="13">
        <v>11389.5</v>
      </c>
      <c r="E1165" s="13">
        <v>11244.6</v>
      </c>
      <c r="F1165" s="18" t="s">
        <v>1170</v>
      </c>
      <c r="G1165" s="15">
        <v>0.0016</v>
      </c>
      <c r="H1165" s="14">
        <f t="shared" si="1"/>
        <v>0.00159985779</v>
      </c>
      <c r="I1165" s="14">
        <f t="shared" si="2"/>
        <v>1.001599858</v>
      </c>
      <c r="J1165" s="13"/>
      <c r="K1165" s="14"/>
      <c r="L1165" s="15"/>
      <c r="M1165" s="19"/>
      <c r="N1165" s="19"/>
    </row>
    <row r="1166">
      <c r="A1166" s="18">
        <v>43894.0</v>
      </c>
      <c r="B1166" s="13">
        <v>11251.0</v>
      </c>
      <c r="C1166" s="13">
        <v>11351.35</v>
      </c>
      <c r="D1166" s="13">
        <v>11356.6</v>
      </c>
      <c r="E1166" s="13">
        <v>11082.15</v>
      </c>
      <c r="F1166" s="18" t="s">
        <v>1171</v>
      </c>
      <c r="G1166" s="15">
        <v>-0.0046</v>
      </c>
      <c r="H1166" s="14">
        <f t="shared" si="1"/>
        <v>-0.004626967346</v>
      </c>
      <c r="I1166" s="14">
        <f t="shared" si="2"/>
        <v>0.9953730327</v>
      </c>
      <c r="J1166" s="13"/>
      <c r="K1166" s="14"/>
      <c r="L1166" s="15"/>
      <c r="M1166" s="19"/>
      <c r="N1166" s="19"/>
    </row>
    <row r="1167">
      <c r="A1167" s="18">
        <v>43893.0</v>
      </c>
      <c r="B1167" s="13">
        <v>11303.3</v>
      </c>
      <c r="C1167" s="13">
        <v>11217.55</v>
      </c>
      <c r="D1167" s="13">
        <v>11342.25</v>
      </c>
      <c r="E1167" s="13">
        <v>11152.55</v>
      </c>
      <c r="F1167" s="18" t="s">
        <v>1172</v>
      </c>
      <c r="G1167" s="15">
        <v>0.0153</v>
      </c>
      <c r="H1167" s="14">
        <f t="shared" si="1"/>
        <v>0.01531966495</v>
      </c>
      <c r="I1167" s="14">
        <f t="shared" si="2"/>
        <v>1.015319665</v>
      </c>
      <c r="J1167" s="13"/>
      <c r="K1167" s="14"/>
      <c r="L1167" s="15"/>
      <c r="M1167" s="19"/>
      <c r="N1167" s="19"/>
    </row>
    <row r="1168">
      <c r="A1168" s="18">
        <v>43892.0</v>
      </c>
      <c r="B1168" s="13">
        <v>11132.75</v>
      </c>
      <c r="C1168" s="13">
        <v>11387.35</v>
      </c>
      <c r="D1168" s="13">
        <v>11433.0</v>
      </c>
      <c r="E1168" s="13">
        <v>11036.25</v>
      </c>
      <c r="F1168" s="18" t="s">
        <v>1173</v>
      </c>
      <c r="G1168" s="15">
        <v>-0.0062</v>
      </c>
      <c r="H1168" s="14">
        <f t="shared" si="1"/>
        <v>-0.006159751824</v>
      </c>
      <c r="I1168" s="14">
        <f t="shared" si="2"/>
        <v>0.9938402482</v>
      </c>
      <c r="J1168" s="13"/>
      <c r="K1168" s="14"/>
      <c r="L1168" s="15"/>
      <c r="M1168" s="19"/>
      <c r="N1168" s="19"/>
    </row>
    <row r="1169">
      <c r="A1169" s="18">
        <v>43889.0</v>
      </c>
      <c r="B1169" s="13">
        <v>11201.75</v>
      </c>
      <c r="C1169" s="13">
        <v>11382.0</v>
      </c>
      <c r="D1169" s="13">
        <v>11384.8</v>
      </c>
      <c r="E1169" s="13">
        <v>11175.05</v>
      </c>
      <c r="F1169" s="18" t="s">
        <v>1174</v>
      </c>
      <c r="G1169" s="15">
        <v>-0.0371</v>
      </c>
      <c r="H1169" s="14">
        <f t="shared" si="1"/>
        <v>-0.03709609483</v>
      </c>
      <c r="I1169" s="14">
        <f t="shared" si="2"/>
        <v>0.9629039052</v>
      </c>
      <c r="J1169" s="13"/>
      <c r="K1169" s="14"/>
      <c r="L1169" s="15"/>
      <c r="M1169" s="19"/>
      <c r="N1169" s="19"/>
    </row>
    <row r="1170">
      <c r="A1170" s="18">
        <v>43888.0</v>
      </c>
      <c r="B1170" s="13">
        <v>11633.3</v>
      </c>
      <c r="C1170" s="13">
        <v>11661.25</v>
      </c>
      <c r="D1170" s="13">
        <v>11663.85</v>
      </c>
      <c r="E1170" s="13">
        <v>11536.7</v>
      </c>
      <c r="F1170" s="18" t="s">
        <v>1175</v>
      </c>
      <c r="G1170" s="15">
        <v>-0.0039</v>
      </c>
      <c r="H1170" s="14">
        <f t="shared" si="1"/>
        <v>-0.003870360063</v>
      </c>
      <c r="I1170" s="14">
        <f t="shared" si="2"/>
        <v>0.9961296399</v>
      </c>
      <c r="J1170" s="13"/>
      <c r="K1170" s="14"/>
      <c r="L1170" s="15"/>
      <c r="M1170" s="19"/>
      <c r="N1170" s="19"/>
    </row>
    <row r="1171">
      <c r="A1171" s="18">
        <v>43887.0</v>
      </c>
      <c r="B1171" s="13">
        <v>11678.5</v>
      </c>
      <c r="C1171" s="13">
        <v>11738.55</v>
      </c>
      <c r="D1171" s="13">
        <v>11783.25</v>
      </c>
      <c r="E1171" s="13">
        <v>11639.6</v>
      </c>
      <c r="F1171" s="18" t="s">
        <v>1176</v>
      </c>
      <c r="G1171" s="15">
        <v>-0.0101</v>
      </c>
      <c r="H1171" s="14">
        <f t="shared" si="1"/>
        <v>-0.01012044516</v>
      </c>
      <c r="I1171" s="14">
        <f t="shared" si="2"/>
        <v>0.9898795548</v>
      </c>
      <c r="J1171" s="13"/>
      <c r="K1171" s="14"/>
      <c r="L1171" s="15"/>
      <c r="M1171" s="19"/>
      <c r="N1171" s="19"/>
    </row>
    <row r="1172">
      <c r="A1172" s="18">
        <v>43886.0</v>
      </c>
      <c r="B1172" s="13">
        <v>11797.9</v>
      </c>
      <c r="C1172" s="13">
        <v>11877.5</v>
      </c>
      <c r="D1172" s="13">
        <v>11883.05</v>
      </c>
      <c r="E1172" s="13">
        <v>11779.9</v>
      </c>
      <c r="F1172" s="18" t="s">
        <v>1177</v>
      </c>
      <c r="G1172" s="15">
        <v>-0.0027</v>
      </c>
      <c r="H1172" s="14">
        <f t="shared" si="1"/>
        <v>-0.00266285695</v>
      </c>
      <c r="I1172" s="14">
        <f t="shared" si="2"/>
        <v>0.9973371431</v>
      </c>
      <c r="J1172" s="13"/>
      <c r="K1172" s="14"/>
      <c r="L1172" s="15"/>
      <c r="M1172" s="19"/>
      <c r="N1172" s="19"/>
    </row>
    <row r="1173">
      <c r="A1173" s="18">
        <v>43885.0</v>
      </c>
      <c r="B1173" s="13">
        <v>11829.4</v>
      </c>
      <c r="C1173" s="13">
        <v>12012.55</v>
      </c>
      <c r="D1173" s="13">
        <v>12012.55</v>
      </c>
      <c r="E1173" s="13">
        <v>11813.4</v>
      </c>
      <c r="F1173" s="18" t="s">
        <v>1178</v>
      </c>
      <c r="G1173" s="15">
        <v>-0.0208</v>
      </c>
      <c r="H1173" s="14">
        <f t="shared" si="1"/>
        <v>-0.02081393279</v>
      </c>
      <c r="I1173" s="14">
        <f t="shared" si="2"/>
        <v>0.9791860672</v>
      </c>
      <c r="J1173" s="13"/>
      <c r="K1173" s="14"/>
      <c r="L1173" s="15"/>
      <c r="M1173" s="19"/>
      <c r="N1173" s="19"/>
    </row>
    <row r="1174">
      <c r="A1174" s="18">
        <v>43881.0</v>
      </c>
      <c r="B1174" s="13">
        <v>12080.85</v>
      </c>
      <c r="C1174" s="13">
        <v>12119.0</v>
      </c>
      <c r="D1174" s="13">
        <v>12152.0</v>
      </c>
      <c r="E1174" s="13">
        <v>12071.45</v>
      </c>
      <c r="F1174" s="18" t="s">
        <v>982</v>
      </c>
      <c r="G1174" s="15">
        <v>-0.0037</v>
      </c>
      <c r="H1174" s="14">
        <f t="shared" si="1"/>
        <v>-0.003715188151</v>
      </c>
      <c r="I1174" s="14">
        <f t="shared" si="2"/>
        <v>0.9962848118</v>
      </c>
      <c r="J1174" s="13"/>
      <c r="K1174" s="14"/>
      <c r="L1174" s="15"/>
      <c r="M1174" s="19"/>
      <c r="N1174" s="19"/>
    </row>
    <row r="1175">
      <c r="A1175" s="18">
        <v>43880.0</v>
      </c>
      <c r="B1175" s="13">
        <v>12125.9</v>
      </c>
      <c r="C1175" s="13">
        <v>12090.6</v>
      </c>
      <c r="D1175" s="13">
        <v>12134.7</v>
      </c>
      <c r="E1175" s="13">
        <v>12042.1</v>
      </c>
      <c r="F1175" s="18" t="s">
        <v>1179</v>
      </c>
      <c r="G1175" s="15">
        <v>0.0111</v>
      </c>
      <c r="H1175" s="14">
        <f t="shared" si="1"/>
        <v>0.01112361893</v>
      </c>
      <c r="I1175" s="14">
        <f t="shared" si="2"/>
        <v>1.011123619</v>
      </c>
      <c r="J1175" s="13"/>
      <c r="K1175" s="14"/>
      <c r="L1175" s="15"/>
      <c r="M1175" s="19"/>
      <c r="N1175" s="19"/>
    </row>
    <row r="1176">
      <c r="A1176" s="18">
        <v>43879.0</v>
      </c>
      <c r="B1176" s="13">
        <v>11992.5</v>
      </c>
      <c r="C1176" s="13">
        <v>12028.25</v>
      </c>
      <c r="D1176" s="13">
        <v>12030.75</v>
      </c>
      <c r="E1176" s="13">
        <v>11908.05</v>
      </c>
      <c r="F1176" s="18" t="s">
        <v>1180</v>
      </c>
      <c r="G1176" s="15">
        <v>-0.0044</v>
      </c>
      <c r="H1176" s="14">
        <f t="shared" si="1"/>
        <v>-0.004424778761</v>
      </c>
      <c r="I1176" s="14">
        <f t="shared" si="2"/>
        <v>0.9955752212</v>
      </c>
      <c r="J1176" s="13"/>
      <c r="K1176" s="14"/>
      <c r="L1176" s="15"/>
      <c r="M1176" s="19"/>
      <c r="N1176" s="19"/>
    </row>
    <row r="1177">
      <c r="A1177" s="18">
        <v>43878.0</v>
      </c>
      <c r="B1177" s="13">
        <v>12045.8</v>
      </c>
      <c r="C1177" s="13">
        <v>12131.8</v>
      </c>
      <c r="D1177" s="13">
        <v>12159.6</v>
      </c>
      <c r="E1177" s="13">
        <v>12037.0</v>
      </c>
      <c r="F1177" s="18" t="s">
        <v>1181</v>
      </c>
      <c r="G1177" s="15">
        <v>-0.0056</v>
      </c>
      <c r="H1177" s="14">
        <f t="shared" si="1"/>
        <v>-0.005584701303</v>
      </c>
      <c r="I1177" s="14">
        <f t="shared" si="2"/>
        <v>0.9944152987</v>
      </c>
      <c r="J1177" s="13"/>
      <c r="K1177" s="14"/>
      <c r="L1177" s="15"/>
      <c r="M1177" s="19"/>
      <c r="N1177" s="19"/>
    </row>
    <row r="1178">
      <c r="A1178" s="18">
        <v>43875.0</v>
      </c>
      <c r="B1178" s="13">
        <v>12113.45</v>
      </c>
      <c r="C1178" s="13">
        <v>12190.15</v>
      </c>
      <c r="D1178" s="13">
        <v>12246.7</v>
      </c>
      <c r="E1178" s="13">
        <v>12091.2</v>
      </c>
      <c r="F1178" s="18" t="s">
        <v>1182</v>
      </c>
      <c r="G1178" s="15">
        <v>-0.005</v>
      </c>
      <c r="H1178" s="14">
        <f t="shared" si="1"/>
        <v>-0.005026838554</v>
      </c>
      <c r="I1178" s="14">
        <f t="shared" si="2"/>
        <v>0.9949731614</v>
      </c>
      <c r="J1178" s="13"/>
      <c r="K1178" s="14"/>
      <c r="L1178" s="15"/>
      <c r="M1178" s="19"/>
      <c r="N1178" s="19"/>
    </row>
    <row r="1179">
      <c r="A1179" s="18">
        <v>43874.0</v>
      </c>
      <c r="B1179" s="13">
        <v>12174.65</v>
      </c>
      <c r="C1179" s="13">
        <v>12219.55</v>
      </c>
      <c r="D1179" s="13">
        <v>12225.65</v>
      </c>
      <c r="E1179" s="13">
        <v>12139.8</v>
      </c>
      <c r="F1179" s="18" t="s">
        <v>1183</v>
      </c>
      <c r="G1179" s="15">
        <v>-0.0022</v>
      </c>
      <c r="H1179" s="14">
        <f t="shared" si="1"/>
        <v>-0.002176015474</v>
      </c>
      <c r="I1179" s="14">
        <f t="shared" si="2"/>
        <v>0.9978239845</v>
      </c>
      <c r="J1179" s="13"/>
      <c r="K1179" s="14"/>
      <c r="L1179" s="15"/>
      <c r="M1179" s="19"/>
      <c r="N1179" s="19"/>
    </row>
    <row r="1180">
      <c r="A1180" s="18">
        <v>43873.0</v>
      </c>
      <c r="B1180" s="13">
        <v>12201.2</v>
      </c>
      <c r="C1180" s="13">
        <v>12151.0</v>
      </c>
      <c r="D1180" s="13">
        <v>12231.75</v>
      </c>
      <c r="E1180" s="13">
        <v>12144.3</v>
      </c>
      <c r="F1180" s="18" t="s">
        <v>1184</v>
      </c>
      <c r="G1180" s="15">
        <v>0.0077</v>
      </c>
      <c r="H1180" s="14">
        <f t="shared" si="1"/>
        <v>0.007705712799</v>
      </c>
      <c r="I1180" s="14">
        <f t="shared" si="2"/>
        <v>1.007705713</v>
      </c>
      <c r="J1180" s="13"/>
      <c r="K1180" s="14"/>
      <c r="L1180" s="15"/>
      <c r="M1180" s="19"/>
      <c r="N1180" s="19"/>
    </row>
    <row r="1181">
      <c r="A1181" s="18">
        <v>43872.0</v>
      </c>
      <c r="B1181" s="13">
        <v>12107.9</v>
      </c>
      <c r="C1181" s="13">
        <v>12108.4</v>
      </c>
      <c r="D1181" s="13">
        <v>12172.3</v>
      </c>
      <c r="E1181" s="13">
        <v>12099.0</v>
      </c>
      <c r="F1181" s="18" t="s">
        <v>1185</v>
      </c>
      <c r="G1181" s="15">
        <v>0.0064</v>
      </c>
      <c r="H1181" s="14">
        <f t="shared" si="1"/>
        <v>0.006349997922</v>
      </c>
      <c r="I1181" s="14">
        <f t="shared" si="2"/>
        <v>1.006349998</v>
      </c>
      <c r="J1181" s="13"/>
      <c r="K1181" s="14"/>
      <c r="L1181" s="15"/>
      <c r="M1181" s="19"/>
      <c r="N1181" s="19"/>
    </row>
    <row r="1182">
      <c r="A1182" s="18">
        <v>43871.0</v>
      </c>
      <c r="B1182" s="13">
        <v>12031.5</v>
      </c>
      <c r="C1182" s="13">
        <v>12102.35</v>
      </c>
      <c r="D1182" s="13">
        <v>12103.55</v>
      </c>
      <c r="E1182" s="13">
        <v>11990.75</v>
      </c>
      <c r="F1182" s="18" t="s">
        <v>1186</v>
      </c>
      <c r="G1182" s="15">
        <v>-0.0055</v>
      </c>
      <c r="H1182" s="14">
        <f t="shared" si="1"/>
        <v>-0.005525546872</v>
      </c>
      <c r="I1182" s="14">
        <f t="shared" si="2"/>
        <v>0.9944744531</v>
      </c>
      <c r="J1182" s="13"/>
      <c r="K1182" s="14"/>
      <c r="L1182" s="15"/>
      <c r="M1182" s="19"/>
      <c r="N1182" s="19"/>
    </row>
    <row r="1183">
      <c r="A1183" s="18">
        <v>43868.0</v>
      </c>
      <c r="B1183" s="13">
        <v>12098.35</v>
      </c>
      <c r="C1183" s="13">
        <v>12151.15</v>
      </c>
      <c r="D1183" s="13">
        <v>12154.7</v>
      </c>
      <c r="E1183" s="13">
        <v>12073.95</v>
      </c>
      <c r="F1183" s="18" t="s">
        <v>1187</v>
      </c>
      <c r="G1183" s="15">
        <v>-0.0033</v>
      </c>
      <c r="H1183" s="14">
        <f t="shared" si="1"/>
        <v>-0.003262494902</v>
      </c>
      <c r="I1183" s="14">
        <f t="shared" si="2"/>
        <v>0.9967375051</v>
      </c>
      <c r="J1183" s="13"/>
      <c r="K1183" s="14"/>
      <c r="L1183" s="15"/>
      <c r="M1183" s="19"/>
      <c r="N1183" s="19"/>
    </row>
    <row r="1184">
      <c r="A1184" s="18">
        <v>43867.0</v>
      </c>
      <c r="B1184" s="13">
        <v>12137.95</v>
      </c>
      <c r="C1184" s="13">
        <v>12120.0</v>
      </c>
      <c r="D1184" s="13">
        <v>12160.6</v>
      </c>
      <c r="E1184" s="13">
        <v>12084.65</v>
      </c>
      <c r="F1184" s="18" t="s">
        <v>1188</v>
      </c>
      <c r="G1184" s="15">
        <v>0.004</v>
      </c>
      <c r="H1184" s="14">
        <f t="shared" si="1"/>
        <v>0.004036677517</v>
      </c>
      <c r="I1184" s="14">
        <f t="shared" si="2"/>
        <v>1.004036678</v>
      </c>
      <c r="J1184" s="13"/>
      <c r="K1184" s="14"/>
      <c r="L1184" s="15"/>
      <c r="M1184" s="19"/>
      <c r="N1184" s="19"/>
    </row>
    <row r="1185">
      <c r="A1185" s="18">
        <v>43866.0</v>
      </c>
      <c r="B1185" s="13">
        <v>12089.15</v>
      </c>
      <c r="C1185" s="13">
        <v>12005.85</v>
      </c>
      <c r="D1185" s="13">
        <v>12098.15</v>
      </c>
      <c r="E1185" s="13">
        <v>11953.35</v>
      </c>
      <c r="F1185" s="18" t="s">
        <v>1189</v>
      </c>
      <c r="G1185" s="15">
        <v>0.0091</v>
      </c>
      <c r="H1185" s="14">
        <f t="shared" si="1"/>
        <v>0.009140500766</v>
      </c>
      <c r="I1185" s="14">
        <f t="shared" si="2"/>
        <v>1.009140501</v>
      </c>
      <c r="J1185" s="13"/>
      <c r="K1185" s="14"/>
      <c r="L1185" s="15"/>
      <c r="M1185" s="19"/>
      <c r="N1185" s="19"/>
    </row>
    <row r="1186">
      <c r="A1186" s="18">
        <v>43865.0</v>
      </c>
      <c r="B1186" s="13">
        <v>11979.65</v>
      </c>
      <c r="C1186" s="13">
        <v>11786.25</v>
      </c>
      <c r="D1186" s="13">
        <v>11986.15</v>
      </c>
      <c r="E1186" s="13">
        <v>11783.4</v>
      </c>
      <c r="F1186" s="18" t="s">
        <v>1190</v>
      </c>
      <c r="G1186" s="15">
        <v>0.0232</v>
      </c>
      <c r="H1186" s="14">
        <f t="shared" si="1"/>
        <v>0.02321082346</v>
      </c>
      <c r="I1186" s="14">
        <f t="shared" si="2"/>
        <v>1.023210823</v>
      </c>
      <c r="J1186" s="13"/>
      <c r="K1186" s="14"/>
      <c r="L1186" s="15"/>
      <c r="M1186" s="19"/>
      <c r="N1186" s="19"/>
    </row>
    <row r="1187">
      <c r="A1187" s="18">
        <v>43864.0</v>
      </c>
      <c r="B1187" s="13">
        <v>11707.9</v>
      </c>
      <c r="C1187" s="13">
        <v>11627.45</v>
      </c>
      <c r="D1187" s="13">
        <v>11749.85</v>
      </c>
      <c r="E1187" s="13">
        <v>11614.5</v>
      </c>
      <c r="F1187" s="18" t="s">
        <v>1191</v>
      </c>
      <c r="G1187" s="15">
        <v>0.0039</v>
      </c>
      <c r="H1187" s="14">
        <f t="shared" si="1"/>
        <v>0.003948773136</v>
      </c>
      <c r="I1187" s="14">
        <f t="shared" si="2"/>
        <v>1.003948773</v>
      </c>
      <c r="J1187" s="13"/>
      <c r="K1187" s="14"/>
      <c r="L1187" s="15"/>
      <c r="M1187" s="19"/>
      <c r="N1187" s="19"/>
    </row>
    <row r="1188">
      <c r="A1188" s="18">
        <v>43862.0</v>
      </c>
      <c r="B1188" s="13">
        <v>11661.85</v>
      </c>
      <c r="C1188" s="13">
        <v>11939.0</v>
      </c>
      <c r="D1188" s="13">
        <v>12017.35</v>
      </c>
      <c r="E1188" s="13">
        <v>11633.3</v>
      </c>
      <c r="F1188" s="18" t="s">
        <v>1192</v>
      </c>
      <c r="G1188" s="15">
        <v>-0.0251</v>
      </c>
      <c r="H1188" s="14">
        <f t="shared" si="1"/>
        <v>-0.02510010784</v>
      </c>
      <c r="I1188" s="14">
        <f t="shared" si="2"/>
        <v>0.9748998922</v>
      </c>
      <c r="J1188" s="13"/>
      <c r="K1188" s="14"/>
      <c r="L1188" s="15"/>
      <c r="M1188" s="19"/>
      <c r="N1188" s="19"/>
    </row>
    <row r="1189">
      <c r="A1189" s="18">
        <v>43861.0</v>
      </c>
      <c r="B1189" s="13">
        <v>11962.1</v>
      </c>
      <c r="C1189" s="13">
        <v>12100.4</v>
      </c>
      <c r="D1189" s="13">
        <v>12103.55</v>
      </c>
      <c r="E1189" s="13">
        <v>11945.85</v>
      </c>
      <c r="F1189" s="18" t="s">
        <v>1193</v>
      </c>
      <c r="G1189" s="15">
        <v>-0.0061</v>
      </c>
      <c r="H1189" s="14">
        <f t="shared" si="1"/>
        <v>-0.006123398528</v>
      </c>
      <c r="I1189" s="14">
        <f t="shared" si="2"/>
        <v>0.9938766015</v>
      </c>
      <c r="J1189" s="13"/>
      <c r="K1189" s="14"/>
      <c r="L1189" s="15"/>
      <c r="M1189" s="19"/>
      <c r="N1189" s="19"/>
    </row>
    <row r="1190">
      <c r="A1190" s="18">
        <v>43860.0</v>
      </c>
      <c r="B1190" s="13">
        <v>12035.8</v>
      </c>
      <c r="C1190" s="13">
        <v>12147.75</v>
      </c>
      <c r="D1190" s="13">
        <v>12150.3</v>
      </c>
      <c r="E1190" s="13">
        <v>12010.6</v>
      </c>
      <c r="F1190" s="18" t="s">
        <v>1194</v>
      </c>
      <c r="G1190" s="15">
        <v>-0.0077</v>
      </c>
      <c r="H1190" s="14">
        <f t="shared" si="1"/>
        <v>-0.007724968053</v>
      </c>
      <c r="I1190" s="14">
        <f t="shared" si="2"/>
        <v>0.9922750319</v>
      </c>
      <c r="J1190" s="13"/>
      <c r="K1190" s="14"/>
      <c r="L1190" s="15"/>
      <c r="M1190" s="19"/>
      <c r="N1190" s="19"/>
    </row>
    <row r="1191">
      <c r="A1191" s="18">
        <v>43859.0</v>
      </c>
      <c r="B1191" s="13">
        <v>12129.5</v>
      </c>
      <c r="C1191" s="13">
        <v>12114.9</v>
      </c>
      <c r="D1191" s="13">
        <v>12169.6</v>
      </c>
      <c r="E1191" s="13">
        <v>12103.8</v>
      </c>
      <c r="F1191" s="18" t="s">
        <v>1195</v>
      </c>
      <c r="G1191" s="15">
        <v>0.0061</v>
      </c>
      <c r="H1191" s="14">
        <f t="shared" si="1"/>
        <v>0.0061132401</v>
      </c>
      <c r="I1191" s="14">
        <f t="shared" si="2"/>
        <v>1.00611324</v>
      </c>
      <c r="J1191" s="13"/>
      <c r="K1191" s="14"/>
      <c r="L1191" s="15"/>
      <c r="M1191" s="19"/>
      <c r="N1191" s="19"/>
    </row>
    <row r="1192">
      <c r="A1192" s="18">
        <v>43858.0</v>
      </c>
      <c r="B1192" s="13">
        <v>12055.8</v>
      </c>
      <c r="C1192" s="13">
        <v>12148.1</v>
      </c>
      <c r="D1192" s="13">
        <v>12163.55</v>
      </c>
      <c r="E1192" s="13">
        <v>12024.5</v>
      </c>
      <c r="F1192" s="18" t="s">
        <v>1196</v>
      </c>
      <c r="G1192" s="15">
        <v>-0.0052</v>
      </c>
      <c r="H1192" s="14">
        <f t="shared" si="1"/>
        <v>-0.005214951729</v>
      </c>
      <c r="I1192" s="14">
        <f t="shared" si="2"/>
        <v>0.9947850483</v>
      </c>
      <c r="J1192" s="13"/>
      <c r="K1192" s="14"/>
      <c r="L1192" s="15"/>
      <c r="M1192" s="19"/>
      <c r="N1192" s="19"/>
    </row>
    <row r="1193">
      <c r="A1193" s="18">
        <v>43857.0</v>
      </c>
      <c r="B1193" s="13">
        <v>12119.0</v>
      </c>
      <c r="C1193" s="13">
        <v>12197.1</v>
      </c>
      <c r="D1193" s="13">
        <v>12216.6</v>
      </c>
      <c r="E1193" s="13">
        <v>12107.0</v>
      </c>
      <c r="F1193" s="18" t="s">
        <v>1197</v>
      </c>
      <c r="G1193" s="15">
        <v>-0.0106</v>
      </c>
      <c r="H1193" s="14">
        <f t="shared" si="1"/>
        <v>-0.01055252791</v>
      </c>
      <c r="I1193" s="14">
        <f t="shared" si="2"/>
        <v>0.9894474721</v>
      </c>
      <c r="J1193" s="13"/>
      <c r="K1193" s="14"/>
      <c r="L1193" s="15"/>
      <c r="M1193" s="19"/>
      <c r="N1193" s="19"/>
    </row>
    <row r="1194">
      <c r="A1194" s="18">
        <v>43854.0</v>
      </c>
      <c r="B1194" s="13">
        <v>12248.25</v>
      </c>
      <c r="C1194" s="13">
        <v>12174.55</v>
      </c>
      <c r="D1194" s="13">
        <v>12272.15</v>
      </c>
      <c r="E1194" s="13">
        <v>12149.65</v>
      </c>
      <c r="F1194" s="18" t="s">
        <v>1198</v>
      </c>
      <c r="G1194" s="15">
        <v>0.0056</v>
      </c>
      <c r="H1194" s="14">
        <f t="shared" si="1"/>
        <v>0.005574552455</v>
      </c>
      <c r="I1194" s="14">
        <f t="shared" si="2"/>
        <v>1.005574552</v>
      </c>
      <c r="J1194" s="13"/>
      <c r="K1194" s="14"/>
      <c r="L1194" s="15"/>
      <c r="M1194" s="19"/>
      <c r="N1194" s="19"/>
    </row>
    <row r="1195">
      <c r="A1195" s="18">
        <v>43853.0</v>
      </c>
      <c r="B1195" s="13">
        <v>12180.35</v>
      </c>
      <c r="C1195" s="13">
        <v>12123.75</v>
      </c>
      <c r="D1195" s="13">
        <v>12189.0</v>
      </c>
      <c r="E1195" s="13">
        <v>12094.1</v>
      </c>
      <c r="F1195" s="18" t="s">
        <v>1199</v>
      </c>
      <c r="G1195" s="15">
        <v>0.0061</v>
      </c>
      <c r="H1195" s="14">
        <f t="shared" si="1"/>
        <v>0.00606678836</v>
      </c>
      <c r="I1195" s="14">
        <f t="shared" si="2"/>
        <v>1.006066788</v>
      </c>
      <c r="J1195" s="13"/>
      <c r="K1195" s="14"/>
      <c r="L1195" s="15"/>
      <c r="M1195" s="19"/>
      <c r="N1195" s="19"/>
    </row>
    <row r="1196">
      <c r="A1196" s="18">
        <v>43852.0</v>
      </c>
      <c r="B1196" s="13">
        <v>12106.9</v>
      </c>
      <c r="C1196" s="13">
        <v>12218.35</v>
      </c>
      <c r="D1196" s="13">
        <v>12225.05</v>
      </c>
      <c r="E1196" s="13">
        <v>12087.9</v>
      </c>
      <c r="F1196" s="18" t="s">
        <v>1200</v>
      </c>
      <c r="G1196" s="15">
        <v>-0.0052</v>
      </c>
      <c r="H1196" s="14">
        <f t="shared" si="1"/>
        <v>-0.005172619219</v>
      </c>
      <c r="I1196" s="14">
        <f t="shared" si="2"/>
        <v>0.9948273808</v>
      </c>
      <c r="J1196" s="13"/>
      <c r="K1196" s="14"/>
      <c r="L1196" s="15"/>
      <c r="M1196" s="19"/>
      <c r="N1196" s="19"/>
    </row>
    <row r="1197">
      <c r="A1197" s="18">
        <v>43851.0</v>
      </c>
      <c r="B1197" s="13">
        <v>12169.85</v>
      </c>
      <c r="C1197" s="13">
        <v>12195.3</v>
      </c>
      <c r="D1197" s="13">
        <v>12230.05</v>
      </c>
      <c r="E1197" s="13">
        <v>12162.3</v>
      </c>
      <c r="F1197" s="18" t="s">
        <v>1201</v>
      </c>
      <c r="G1197" s="15">
        <v>-0.0045</v>
      </c>
      <c r="H1197" s="14">
        <f t="shared" si="1"/>
        <v>-0.004474602337</v>
      </c>
      <c r="I1197" s="14">
        <f t="shared" si="2"/>
        <v>0.9955253977</v>
      </c>
      <c r="J1197" s="13"/>
      <c r="K1197" s="14"/>
      <c r="L1197" s="15"/>
      <c r="M1197" s="19"/>
      <c r="N1197" s="19"/>
    </row>
    <row r="1198">
      <c r="A1198" s="18">
        <v>43850.0</v>
      </c>
      <c r="B1198" s="13">
        <v>12224.55</v>
      </c>
      <c r="C1198" s="13">
        <v>12430.5</v>
      </c>
      <c r="D1198" s="13">
        <v>12430.5</v>
      </c>
      <c r="E1198" s="13">
        <v>12216.9</v>
      </c>
      <c r="F1198" s="18" t="s">
        <v>1202</v>
      </c>
      <c r="G1198" s="15">
        <v>-0.0103</v>
      </c>
      <c r="H1198" s="14">
        <f t="shared" si="1"/>
        <v>-0.01034620943</v>
      </c>
      <c r="I1198" s="14">
        <f t="shared" si="2"/>
        <v>0.9896537906</v>
      </c>
      <c r="J1198" s="13"/>
      <c r="K1198" s="14"/>
      <c r="L1198" s="15"/>
      <c r="M1198" s="19"/>
      <c r="N1198" s="19"/>
    </row>
    <row r="1199">
      <c r="A1199" s="18">
        <v>43847.0</v>
      </c>
      <c r="B1199" s="13">
        <v>12352.35</v>
      </c>
      <c r="C1199" s="13">
        <v>12328.4</v>
      </c>
      <c r="D1199" s="13">
        <v>12385.45</v>
      </c>
      <c r="E1199" s="13">
        <v>12321.4</v>
      </c>
      <c r="F1199" s="18" t="s">
        <v>1203</v>
      </c>
      <c r="G1199" s="15">
        <v>-3.0E-4</v>
      </c>
      <c r="H1199" s="14">
        <f t="shared" si="1"/>
        <v>-0.0002549471895</v>
      </c>
      <c r="I1199" s="14">
        <f t="shared" si="2"/>
        <v>0.9997450528</v>
      </c>
      <c r="J1199" s="13"/>
      <c r="K1199" s="14"/>
      <c r="L1199" s="15"/>
      <c r="M1199" s="19"/>
      <c r="N1199" s="19"/>
    </row>
    <row r="1200">
      <c r="A1200" s="18">
        <v>43846.0</v>
      </c>
      <c r="B1200" s="13">
        <v>12355.5</v>
      </c>
      <c r="C1200" s="13">
        <v>12347.1</v>
      </c>
      <c r="D1200" s="13">
        <v>12389.05</v>
      </c>
      <c r="E1200" s="13">
        <v>12315.8</v>
      </c>
      <c r="F1200" s="18" t="s">
        <v>1204</v>
      </c>
      <c r="G1200" s="15">
        <v>0.001</v>
      </c>
      <c r="H1200" s="14">
        <f t="shared" si="1"/>
        <v>0.0009883904628</v>
      </c>
      <c r="I1200" s="14">
        <f t="shared" si="2"/>
        <v>1.00098839</v>
      </c>
      <c r="J1200" s="13"/>
      <c r="K1200" s="14"/>
      <c r="L1200" s="15"/>
      <c r="M1200" s="19"/>
      <c r="N1200" s="19"/>
    </row>
    <row r="1201">
      <c r="A1201" s="18">
        <v>43845.0</v>
      </c>
      <c r="B1201" s="13">
        <v>12343.3</v>
      </c>
      <c r="C1201" s="13">
        <v>12349.4</v>
      </c>
      <c r="D1201" s="13">
        <v>12355.15</v>
      </c>
      <c r="E1201" s="13">
        <v>12278.75</v>
      </c>
      <c r="F1201" s="18" t="s">
        <v>1205</v>
      </c>
      <c r="G1201" s="15">
        <v>-0.0015</v>
      </c>
      <c r="H1201" s="14">
        <f t="shared" si="1"/>
        <v>-0.00153693083</v>
      </c>
      <c r="I1201" s="14">
        <f t="shared" si="2"/>
        <v>0.9984630692</v>
      </c>
      <c r="J1201" s="13"/>
      <c r="K1201" s="14"/>
      <c r="L1201" s="15"/>
      <c r="M1201" s="19"/>
      <c r="N1201" s="19"/>
    </row>
    <row r="1202">
      <c r="A1202" s="18">
        <v>43844.0</v>
      </c>
      <c r="B1202" s="13">
        <v>12362.3</v>
      </c>
      <c r="C1202" s="13">
        <v>12333.1</v>
      </c>
      <c r="D1202" s="13">
        <v>12374.25</v>
      </c>
      <c r="E1202" s="13">
        <v>12308.7</v>
      </c>
      <c r="F1202" s="18" t="s">
        <v>1206</v>
      </c>
      <c r="G1202" s="15">
        <v>0.0027</v>
      </c>
      <c r="H1202" s="14">
        <f t="shared" si="1"/>
        <v>0.002656220219</v>
      </c>
      <c r="I1202" s="14">
        <f t="shared" si="2"/>
        <v>1.00265622</v>
      </c>
      <c r="J1202" s="13"/>
      <c r="K1202" s="14"/>
      <c r="L1202" s="15"/>
      <c r="M1202" s="19"/>
      <c r="N1202" s="19"/>
    </row>
    <row r="1203">
      <c r="A1203" s="18">
        <v>43843.0</v>
      </c>
      <c r="B1203" s="13">
        <v>12329.55</v>
      </c>
      <c r="C1203" s="13">
        <v>12296.7</v>
      </c>
      <c r="D1203" s="13">
        <v>12337.75</v>
      </c>
      <c r="E1203" s="13">
        <v>12285.8</v>
      </c>
      <c r="F1203" s="18" t="s">
        <v>1207</v>
      </c>
      <c r="G1203" s="15">
        <v>0.0059</v>
      </c>
      <c r="H1203" s="14">
        <f t="shared" si="1"/>
        <v>0.005935480713</v>
      </c>
      <c r="I1203" s="14">
        <f t="shared" si="2"/>
        <v>1.005935481</v>
      </c>
      <c r="J1203" s="13"/>
      <c r="K1203" s="14"/>
      <c r="L1203" s="15"/>
      <c r="M1203" s="19"/>
      <c r="N1203" s="19"/>
    </row>
    <row r="1204">
      <c r="A1204" s="18">
        <v>43840.0</v>
      </c>
      <c r="B1204" s="13">
        <v>12256.8</v>
      </c>
      <c r="C1204" s="13">
        <v>12271.0</v>
      </c>
      <c r="D1204" s="13">
        <v>12311.2</v>
      </c>
      <c r="E1204" s="13">
        <v>12213.2</v>
      </c>
      <c r="F1204" s="18" t="s">
        <v>1208</v>
      </c>
      <c r="G1204" s="15">
        <v>0.0033</v>
      </c>
      <c r="H1204" s="14">
        <f t="shared" si="1"/>
        <v>0.003348095515</v>
      </c>
      <c r="I1204" s="14">
        <f t="shared" si="2"/>
        <v>1.003348096</v>
      </c>
      <c r="J1204" s="13"/>
      <c r="K1204" s="14"/>
      <c r="L1204" s="15"/>
      <c r="M1204" s="19"/>
      <c r="N1204" s="19"/>
    </row>
    <row r="1205">
      <c r="A1205" s="18">
        <v>43839.0</v>
      </c>
      <c r="B1205" s="13">
        <v>12215.9</v>
      </c>
      <c r="C1205" s="13">
        <v>12153.15</v>
      </c>
      <c r="D1205" s="13">
        <v>12224.05</v>
      </c>
      <c r="E1205" s="13">
        <v>12132.55</v>
      </c>
      <c r="F1205" s="18" t="s">
        <v>1209</v>
      </c>
      <c r="G1205" s="15">
        <v>0.0158</v>
      </c>
      <c r="H1205" s="14">
        <f t="shared" si="1"/>
        <v>0.01584569264</v>
      </c>
      <c r="I1205" s="14">
        <f t="shared" si="2"/>
        <v>1.015845693</v>
      </c>
      <c r="J1205" s="13"/>
      <c r="K1205" s="14"/>
      <c r="L1205" s="15"/>
      <c r="M1205" s="19"/>
      <c r="N1205" s="19"/>
    </row>
    <row r="1206">
      <c r="A1206" s="18">
        <v>43838.0</v>
      </c>
      <c r="B1206" s="13">
        <v>12025.35</v>
      </c>
      <c r="C1206" s="13">
        <v>11939.1</v>
      </c>
      <c r="D1206" s="13">
        <v>12044.95</v>
      </c>
      <c r="E1206" s="13">
        <v>11929.6</v>
      </c>
      <c r="F1206" s="18" t="s">
        <v>1210</v>
      </c>
      <c r="G1206" s="15">
        <v>-0.0023</v>
      </c>
      <c r="H1206" s="14">
        <f t="shared" si="1"/>
        <v>-0.002289895835</v>
      </c>
      <c r="I1206" s="14">
        <f t="shared" si="2"/>
        <v>0.9977101042</v>
      </c>
      <c r="J1206" s="13"/>
      <c r="K1206" s="14"/>
      <c r="L1206" s="15"/>
      <c r="M1206" s="19"/>
      <c r="N1206" s="19"/>
    </row>
    <row r="1207">
      <c r="A1207" s="18">
        <v>43837.0</v>
      </c>
      <c r="B1207" s="13">
        <v>12052.95</v>
      </c>
      <c r="C1207" s="13">
        <v>12079.1</v>
      </c>
      <c r="D1207" s="13">
        <v>12152.15</v>
      </c>
      <c r="E1207" s="13">
        <v>12005.35</v>
      </c>
      <c r="F1207" s="18" t="s">
        <v>1211</v>
      </c>
      <c r="G1207" s="15">
        <v>0.005</v>
      </c>
      <c r="H1207" s="14">
        <f t="shared" si="1"/>
        <v>0.004994559349</v>
      </c>
      <c r="I1207" s="14">
        <f t="shared" si="2"/>
        <v>1.004994559</v>
      </c>
      <c r="J1207" s="13"/>
      <c r="K1207" s="14"/>
      <c r="L1207" s="15"/>
      <c r="M1207" s="19"/>
      <c r="N1207" s="19"/>
    </row>
    <row r="1208">
      <c r="A1208" s="18">
        <v>43836.0</v>
      </c>
      <c r="B1208" s="13">
        <v>11993.05</v>
      </c>
      <c r="C1208" s="13">
        <v>12170.6</v>
      </c>
      <c r="D1208" s="13">
        <v>12179.1</v>
      </c>
      <c r="E1208" s="13">
        <v>11974.2</v>
      </c>
      <c r="F1208" s="18" t="s">
        <v>1212</v>
      </c>
      <c r="G1208" s="15">
        <v>-0.0191</v>
      </c>
      <c r="H1208" s="14">
        <f t="shared" si="1"/>
        <v>-0.01910580576</v>
      </c>
      <c r="I1208" s="14">
        <f t="shared" si="2"/>
        <v>0.9808941942</v>
      </c>
      <c r="J1208" s="13"/>
      <c r="K1208" s="14"/>
      <c r="L1208" s="15"/>
      <c r="M1208" s="19"/>
      <c r="N1208" s="19"/>
    </row>
    <row r="1209">
      <c r="A1209" s="18">
        <v>43833.0</v>
      </c>
      <c r="B1209" s="13">
        <v>12226.65</v>
      </c>
      <c r="C1209" s="13">
        <v>12261.1</v>
      </c>
      <c r="D1209" s="13">
        <v>12265.6</v>
      </c>
      <c r="E1209" s="13">
        <v>12191.35</v>
      </c>
      <c r="F1209" s="18" t="s">
        <v>1213</v>
      </c>
      <c r="G1209" s="15">
        <v>-0.0045</v>
      </c>
      <c r="H1209" s="14">
        <f t="shared" si="1"/>
        <v>-0.004522805361</v>
      </c>
      <c r="I1209" s="14">
        <f t="shared" si="2"/>
        <v>0.9954771946</v>
      </c>
      <c r="J1209" s="13"/>
      <c r="K1209" s="14"/>
      <c r="L1209" s="15"/>
      <c r="M1209" s="19"/>
      <c r="N1209" s="19"/>
    </row>
    <row r="1210">
      <c r="A1210" s="18">
        <v>43832.0</v>
      </c>
      <c r="B1210" s="13">
        <v>12282.2</v>
      </c>
      <c r="C1210" s="13">
        <v>12198.55</v>
      </c>
      <c r="D1210" s="13">
        <v>12289.9</v>
      </c>
      <c r="E1210" s="13">
        <v>12195.25</v>
      </c>
      <c r="F1210" s="18" t="s">
        <v>1214</v>
      </c>
      <c r="G1210" s="15">
        <v>0.0082</v>
      </c>
      <c r="H1210" s="14">
        <f t="shared" si="1"/>
        <v>0.008183870306</v>
      </c>
      <c r="I1210" s="14">
        <f t="shared" si="2"/>
        <v>1.00818387</v>
      </c>
      <c r="J1210" s="13"/>
      <c r="K1210" s="14"/>
      <c r="L1210" s="15"/>
      <c r="M1210" s="19"/>
      <c r="N1210" s="19"/>
    </row>
    <row r="1211">
      <c r="A1211" s="18">
        <v>43831.0</v>
      </c>
      <c r="B1211" s="13">
        <v>12182.5</v>
      </c>
      <c r="C1211" s="13">
        <v>12202.15</v>
      </c>
      <c r="D1211" s="13">
        <v>12222.2</v>
      </c>
      <c r="E1211" s="13">
        <v>12165.3</v>
      </c>
      <c r="F1211" s="18" t="s">
        <v>1215</v>
      </c>
      <c r="G1211" s="15">
        <v>0.0012</v>
      </c>
      <c r="H1211" s="14">
        <f t="shared" si="1"/>
        <v>0.001154625281</v>
      </c>
      <c r="I1211" s="14">
        <f t="shared" si="2"/>
        <v>1.001154625</v>
      </c>
      <c r="J1211" s="13"/>
      <c r="K1211" s="14"/>
      <c r="L1211" s="15"/>
      <c r="M1211" s="19"/>
      <c r="N1211" s="19"/>
    </row>
    <row r="1212">
      <c r="A1212" s="12">
        <v>43830.0</v>
      </c>
      <c r="B1212" s="13">
        <v>12168.45</v>
      </c>
      <c r="C1212" s="13">
        <v>12247.1</v>
      </c>
      <c r="D1212" s="13">
        <v>12247.1</v>
      </c>
      <c r="E1212" s="13">
        <v>12151.8</v>
      </c>
      <c r="F1212" s="18" t="s">
        <v>1216</v>
      </c>
      <c r="G1212" s="15">
        <v>-0.0071</v>
      </c>
      <c r="H1212" s="14">
        <f t="shared" si="1"/>
        <v>-0.007131288324</v>
      </c>
      <c r="I1212" s="14">
        <f t="shared" si="2"/>
        <v>0.9928687117</v>
      </c>
      <c r="J1212" s="13"/>
      <c r="K1212" s="14"/>
      <c r="L1212" s="15"/>
      <c r="M1212" s="19"/>
      <c r="N1212" s="19"/>
    </row>
    <row r="1213">
      <c r="A1213" s="12">
        <v>43829.0</v>
      </c>
      <c r="B1213" s="13">
        <v>12255.85</v>
      </c>
      <c r="C1213" s="13">
        <v>12274.9</v>
      </c>
      <c r="D1213" s="13">
        <v>12286.45</v>
      </c>
      <c r="E1213" s="13">
        <v>12213.8</v>
      </c>
      <c r="F1213" s="18" t="s">
        <v>1217</v>
      </c>
      <c r="G1213" s="15">
        <v>8.0E-4</v>
      </c>
      <c r="H1213" s="14">
        <f t="shared" si="1"/>
        <v>0.0008206895425</v>
      </c>
      <c r="I1213" s="14">
        <f t="shared" si="2"/>
        <v>1.00082069</v>
      </c>
      <c r="J1213" s="13"/>
      <c r="K1213" s="14"/>
      <c r="L1213" s="15"/>
      <c r="M1213" s="19"/>
      <c r="N1213" s="19"/>
    </row>
    <row r="1214">
      <c r="A1214" s="12">
        <v>43826.0</v>
      </c>
      <c r="B1214" s="13">
        <v>12245.8</v>
      </c>
      <c r="C1214" s="13">
        <v>12172.9</v>
      </c>
      <c r="D1214" s="13">
        <v>12258.45</v>
      </c>
      <c r="E1214" s="13">
        <v>12157.9</v>
      </c>
      <c r="F1214" s="18" t="s">
        <v>1218</v>
      </c>
      <c r="G1214" s="15">
        <v>0.0098</v>
      </c>
      <c r="H1214" s="14">
        <f t="shared" si="1"/>
        <v>0.009833794443</v>
      </c>
      <c r="I1214" s="14">
        <f t="shared" si="2"/>
        <v>1.009833794</v>
      </c>
      <c r="J1214" s="13"/>
      <c r="K1214" s="14"/>
      <c r="L1214" s="15"/>
      <c r="M1214" s="19"/>
      <c r="N1214" s="19"/>
    </row>
    <row r="1215">
      <c r="A1215" s="12">
        <v>43825.0</v>
      </c>
      <c r="B1215" s="13">
        <v>12126.55</v>
      </c>
      <c r="C1215" s="13">
        <v>12211.85</v>
      </c>
      <c r="D1215" s="13">
        <v>12221.55</v>
      </c>
      <c r="E1215" s="13">
        <v>12118.85</v>
      </c>
      <c r="F1215" s="18" t="s">
        <v>1219</v>
      </c>
      <c r="G1215" s="15">
        <v>-0.0072</v>
      </c>
      <c r="H1215" s="14">
        <f t="shared" si="1"/>
        <v>-0.007204522475</v>
      </c>
      <c r="I1215" s="14">
        <f t="shared" si="2"/>
        <v>0.9927954775</v>
      </c>
      <c r="J1215" s="13"/>
      <c r="K1215" s="14"/>
      <c r="L1215" s="15"/>
      <c r="M1215" s="19"/>
      <c r="N1215" s="19"/>
    </row>
    <row r="1216">
      <c r="A1216" s="12">
        <v>43823.0</v>
      </c>
      <c r="B1216" s="13">
        <v>12214.55</v>
      </c>
      <c r="C1216" s="13">
        <v>12269.25</v>
      </c>
      <c r="D1216" s="13">
        <v>12283.7</v>
      </c>
      <c r="E1216" s="13">
        <v>12202.1</v>
      </c>
      <c r="F1216" s="18" t="s">
        <v>1220</v>
      </c>
      <c r="G1216" s="15">
        <v>-0.0039</v>
      </c>
      <c r="H1216" s="14">
        <f t="shared" si="1"/>
        <v>-0.003930602842</v>
      </c>
      <c r="I1216" s="14">
        <f t="shared" si="2"/>
        <v>0.9960693972</v>
      </c>
      <c r="J1216" s="13"/>
      <c r="K1216" s="14"/>
      <c r="L1216" s="15"/>
      <c r="M1216" s="19"/>
      <c r="N1216" s="19"/>
    </row>
    <row r="1217">
      <c r="A1217" s="12">
        <v>43822.0</v>
      </c>
      <c r="B1217" s="13">
        <v>12262.75</v>
      </c>
      <c r="C1217" s="13">
        <v>12235.45</v>
      </c>
      <c r="D1217" s="13">
        <v>12287.15</v>
      </c>
      <c r="E1217" s="13">
        <v>12213.25</v>
      </c>
      <c r="F1217" s="18" t="s">
        <v>1221</v>
      </c>
      <c r="G1217" s="15">
        <v>-7.0E-4</v>
      </c>
      <c r="H1217" s="14">
        <f t="shared" si="1"/>
        <v>-0.0007374631268</v>
      </c>
      <c r="I1217" s="14">
        <f t="shared" si="2"/>
        <v>0.9992625369</v>
      </c>
      <c r="J1217" s="13"/>
      <c r="K1217" s="14"/>
      <c r="L1217" s="15"/>
      <c r="M1217" s="19"/>
      <c r="N1217" s="19"/>
    </row>
    <row r="1218">
      <c r="A1218" s="12">
        <v>43819.0</v>
      </c>
      <c r="B1218" s="13">
        <v>12271.8</v>
      </c>
      <c r="C1218" s="13">
        <v>12266.45</v>
      </c>
      <c r="D1218" s="13">
        <v>12293.9</v>
      </c>
      <c r="E1218" s="13">
        <v>12252.75</v>
      </c>
      <c r="F1218" s="12" t="s">
        <v>1222</v>
      </c>
      <c r="G1218" s="15">
        <v>0.001</v>
      </c>
      <c r="H1218" s="14">
        <f t="shared" si="1"/>
        <v>0.0009869735801</v>
      </c>
      <c r="I1218" s="14">
        <f t="shared" si="2"/>
        <v>1.000986974</v>
      </c>
      <c r="J1218" s="13"/>
      <c r="K1218" s="14"/>
      <c r="L1218" s="15"/>
      <c r="M1218" s="19"/>
      <c r="N1218" s="19"/>
    </row>
    <row r="1219">
      <c r="A1219" s="12">
        <v>43818.0</v>
      </c>
      <c r="B1219" s="13">
        <v>12259.7</v>
      </c>
      <c r="C1219" s="13">
        <v>12223.4</v>
      </c>
      <c r="D1219" s="13">
        <v>12268.35</v>
      </c>
      <c r="E1219" s="13">
        <v>12191.15</v>
      </c>
      <c r="F1219" s="12" t="s">
        <v>1223</v>
      </c>
      <c r="G1219" s="15">
        <v>0.0031</v>
      </c>
      <c r="H1219" s="14">
        <f t="shared" si="1"/>
        <v>0.003113327579</v>
      </c>
      <c r="I1219" s="14">
        <f t="shared" si="2"/>
        <v>1.003113328</v>
      </c>
      <c r="J1219" s="13"/>
      <c r="K1219" s="14"/>
      <c r="L1219" s="15"/>
      <c r="M1219" s="19"/>
      <c r="N1219" s="19"/>
    </row>
    <row r="1220">
      <c r="A1220" s="12">
        <v>43817.0</v>
      </c>
      <c r="B1220" s="13">
        <v>12221.65</v>
      </c>
      <c r="C1220" s="13">
        <v>12197.0</v>
      </c>
      <c r="D1220" s="13">
        <v>12237.7</v>
      </c>
      <c r="E1220" s="13">
        <v>12163.45</v>
      </c>
      <c r="F1220" s="12" t="s">
        <v>1224</v>
      </c>
      <c r="G1220" s="15">
        <v>0.0047</v>
      </c>
      <c r="H1220" s="14">
        <f t="shared" si="1"/>
        <v>0.004656802302</v>
      </c>
      <c r="I1220" s="14">
        <f t="shared" si="2"/>
        <v>1.004656802</v>
      </c>
      <c r="J1220" s="13"/>
      <c r="K1220" s="14"/>
      <c r="L1220" s="15"/>
      <c r="M1220" s="19"/>
      <c r="N1220" s="19"/>
    </row>
    <row r="1221">
      <c r="A1221" s="12">
        <v>43816.0</v>
      </c>
      <c r="B1221" s="13">
        <v>12165.0</v>
      </c>
      <c r="C1221" s="13">
        <v>12082.45</v>
      </c>
      <c r="D1221" s="13">
        <v>12182.75</v>
      </c>
      <c r="E1221" s="13">
        <v>12070.35</v>
      </c>
      <c r="F1221" s="12" t="s">
        <v>1225</v>
      </c>
      <c r="G1221" s="15">
        <v>0.0092</v>
      </c>
      <c r="H1221" s="14">
        <f t="shared" si="1"/>
        <v>0.009212747689</v>
      </c>
      <c r="I1221" s="14">
        <f t="shared" si="2"/>
        <v>1.009212748</v>
      </c>
      <c r="J1221" s="13"/>
      <c r="K1221" s="14"/>
      <c r="L1221" s="15"/>
      <c r="M1221" s="19"/>
      <c r="N1221" s="19"/>
    </row>
    <row r="1222">
      <c r="A1222" s="12">
        <v>43815.0</v>
      </c>
      <c r="B1222" s="13">
        <v>12053.95</v>
      </c>
      <c r="C1222" s="13">
        <v>12131.35</v>
      </c>
      <c r="D1222" s="13">
        <v>12134.65</v>
      </c>
      <c r="E1222" s="13">
        <v>12046.3</v>
      </c>
      <c r="F1222" s="12" t="s">
        <v>1226</v>
      </c>
      <c r="G1222" s="15">
        <v>-0.0027</v>
      </c>
      <c r="H1222" s="14">
        <f t="shared" si="1"/>
        <v>-0.00270958988</v>
      </c>
      <c r="I1222" s="14">
        <f t="shared" si="2"/>
        <v>0.9972904101</v>
      </c>
      <c r="J1222" s="13"/>
      <c r="K1222" s="14"/>
      <c r="L1222" s="15"/>
      <c r="M1222" s="19"/>
      <c r="N1222" s="19"/>
    </row>
    <row r="1223">
      <c r="A1223" s="12">
        <v>43812.0</v>
      </c>
      <c r="B1223" s="13">
        <v>12086.7</v>
      </c>
      <c r="C1223" s="13">
        <v>12026.4</v>
      </c>
      <c r="D1223" s="13">
        <v>12098.85</v>
      </c>
      <c r="E1223" s="13">
        <v>12023.6</v>
      </c>
      <c r="F1223" s="12" t="s">
        <v>1227</v>
      </c>
      <c r="G1223" s="15">
        <v>0.0096</v>
      </c>
      <c r="H1223" s="14">
        <f t="shared" si="1"/>
        <v>0.009597554252</v>
      </c>
      <c r="I1223" s="14">
        <f t="shared" si="2"/>
        <v>1.009597554</v>
      </c>
      <c r="J1223" s="13"/>
      <c r="K1223" s="14"/>
      <c r="L1223" s="15"/>
      <c r="M1223" s="19"/>
      <c r="N1223" s="19"/>
    </row>
    <row r="1224">
      <c r="A1224" s="12">
        <v>43811.0</v>
      </c>
      <c r="B1224" s="13">
        <v>11971.8</v>
      </c>
      <c r="C1224" s="13">
        <v>11944.3</v>
      </c>
      <c r="D1224" s="13">
        <v>12005.5</v>
      </c>
      <c r="E1224" s="13">
        <v>11934.0</v>
      </c>
      <c r="F1224" s="12" t="s">
        <v>1228</v>
      </c>
      <c r="G1224" s="15">
        <v>0.0052</v>
      </c>
      <c r="H1224" s="14">
        <f t="shared" si="1"/>
        <v>0.005176257226</v>
      </c>
      <c r="I1224" s="14">
        <f t="shared" si="2"/>
        <v>1.005176257</v>
      </c>
      <c r="J1224" s="13"/>
      <c r="K1224" s="14"/>
      <c r="L1224" s="15"/>
      <c r="M1224" s="19"/>
      <c r="N1224" s="19"/>
    </row>
    <row r="1225">
      <c r="A1225" s="12">
        <v>43810.0</v>
      </c>
      <c r="B1225" s="13">
        <v>11910.15</v>
      </c>
      <c r="C1225" s="13">
        <v>11867.35</v>
      </c>
      <c r="D1225" s="13">
        <v>11923.2</v>
      </c>
      <c r="E1225" s="13">
        <v>11832.3</v>
      </c>
      <c r="F1225" s="12" t="s">
        <v>1229</v>
      </c>
      <c r="G1225" s="15">
        <v>0.0045</v>
      </c>
      <c r="H1225" s="14">
        <f t="shared" si="1"/>
        <v>0.004499527697</v>
      </c>
      <c r="I1225" s="14">
        <f t="shared" si="2"/>
        <v>1.004499528</v>
      </c>
      <c r="J1225" s="13"/>
      <c r="K1225" s="14"/>
      <c r="L1225" s="15"/>
      <c r="M1225" s="19"/>
      <c r="N1225" s="19"/>
    </row>
    <row r="1226">
      <c r="A1226" s="12">
        <v>43809.0</v>
      </c>
      <c r="B1226" s="13">
        <v>11856.8</v>
      </c>
      <c r="C1226" s="13">
        <v>11950.5</v>
      </c>
      <c r="D1226" s="13">
        <v>11953.2</v>
      </c>
      <c r="E1226" s="13">
        <v>11844.7</v>
      </c>
      <c r="F1226" s="12" t="s">
        <v>1230</v>
      </c>
      <c r="G1226" s="15">
        <v>-0.0068</v>
      </c>
      <c r="H1226" s="14">
        <f t="shared" si="1"/>
        <v>-0.006760209424</v>
      </c>
      <c r="I1226" s="14">
        <f t="shared" si="2"/>
        <v>0.9932397906</v>
      </c>
      <c r="J1226" s="13"/>
      <c r="K1226" s="14"/>
      <c r="L1226" s="15"/>
      <c r="M1226" s="19"/>
      <c r="N1226" s="19"/>
    </row>
    <row r="1227">
      <c r="A1227" s="18">
        <v>43808.0</v>
      </c>
      <c r="B1227" s="13">
        <v>11937.5</v>
      </c>
      <c r="C1227" s="13">
        <v>11939.1</v>
      </c>
      <c r="D1227" s="13">
        <v>11981.95</v>
      </c>
      <c r="E1227" s="13">
        <v>11888.05</v>
      </c>
      <c r="F1227" s="12" t="s">
        <v>1231</v>
      </c>
      <c r="G1227" s="15">
        <v>0.0013</v>
      </c>
      <c r="H1227" s="14">
        <f t="shared" si="1"/>
        <v>0.001342112989</v>
      </c>
      <c r="I1227" s="14">
        <f t="shared" si="2"/>
        <v>1.001342113</v>
      </c>
      <c r="J1227" s="13"/>
      <c r="K1227" s="14"/>
      <c r="L1227" s="15"/>
      <c r="M1227" s="19"/>
      <c r="N1227" s="19"/>
    </row>
    <row r="1228">
      <c r="A1228" s="18">
        <v>43805.0</v>
      </c>
      <c r="B1228" s="13">
        <v>11921.5</v>
      </c>
      <c r="C1228" s="13">
        <v>12047.35</v>
      </c>
      <c r="D1228" s="13">
        <v>12057.05</v>
      </c>
      <c r="E1228" s="13">
        <v>11888.85</v>
      </c>
      <c r="F1228" s="12" t="s">
        <v>1232</v>
      </c>
      <c r="G1228" s="15">
        <v>-0.0081</v>
      </c>
      <c r="H1228" s="14">
        <f t="shared" si="1"/>
        <v>-0.008062637289</v>
      </c>
      <c r="I1228" s="14">
        <f t="shared" si="2"/>
        <v>0.9919373627</v>
      </c>
      <c r="J1228" s="13"/>
      <c r="K1228" s="14"/>
      <c r="L1228" s="15"/>
      <c r="M1228" s="19"/>
      <c r="N1228" s="19"/>
    </row>
    <row r="1229">
      <c r="A1229" s="18">
        <v>43804.0</v>
      </c>
      <c r="B1229" s="13">
        <v>12018.4</v>
      </c>
      <c r="C1229" s="13">
        <v>12071.25</v>
      </c>
      <c r="D1229" s="13">
        <v>12081.2</v>
      </c>
      <c r="E1229" s="13">
        <v>11998.75</v>
      </c>
      <c r="F1229" s="12" t="s">
        <v>1233</v>
      </c>
      <c r="G1229" s="15">
        <v>-0.0021</v>
      </c>
      <c r="H1229" s="14">
        <f t="shared" si="1"/>
        <v>-0.002059253355</v>
      </c>
      <c r="I1229" s="14">
        <f t="shared" si="2"/>
        <v>0.9979407466</v>
      </c>
      <c r="J1229" s="13"/>
      <c r="K1229" s="14"/>
      <c r="L1229" s="15"/>
      <c r="M1229" s="19"/>
      <c r="N1229" s="19"/>
    </row>
    <row r="1230">
      <c r="A1230" s="18">
        <v>43803.0</v>
      </c>
      <c r="B1230" s="13">
        <v>12043.2</v>
      </c>
      <c r="C1230" s="13">
        <v>11969.95</v>
      </c>
      <c r="D1230" s="13">
        <v>12054.7</v>
      </c>
      <c r="E1230" s="13">
        <v>11935.3</v>
      </c>
      <c r="F1230" s="12" t="s">
        <v>1234</v>
      </c>
      <c r="G1230" s="15">
        <v>0.0041</v>
      </c>
      <c r="H1230" s="14">
        <f t="shared" si="1"/>
        <v>0.004085307899</v>
      </c>
      <c r="I1230" s="14">
        <f t="shared" si="2"/>
        <v>1.004085308</v>
      </c>
      <c r="J1230" s="13"/>
      <c r="K1230" s="14"/>
      <c r="L1230" s="15"/>
      <c r="M1230" s="19"/>
      <c r="N1230" s="19"/>
    </row>
    <row r="1231">
      <c r="A1231" s="18">
        <v>43802.0</v>
      </c>
      <c r="B1231" s="13">
        <v>11994.2</v>
      </c>
      <c r="C1231" s="13">
        <v>12067.65</v>
      </c>
      <c r="D1231" s="13">
        <v>12068.6</v>
      </c>
      <c r="E1231" s="13">
        <v>11956.4</v>
      </c>
      <c r="F1231" s="12" t="s">
        <v>1235</v>
      </c>
      <c r="G1231" s="15">
        <v>-0.0045</v>
      </c>
      <c r="H1231" s="14">
        <f t="shared" si="1"/>
        <v>-0.004481997311</v>
      </c>
      <c r="I1231" s="14">
        <f t="shared" si="2"/>
        <v>0.9955180027</v>
      </c>
      <c r="J1231" s="13"/>
      <c r="K1231" s="14"/>
      <c r="L1231" s="15"/>
      <c r="M1231" s="19"/>
      <c r="N1231" s="19"/>
    </row>
    <row r="1232">
      <c r="A1232" s="18">
        <v>43801.0</v>
      </c>
      <c r="B1232" s="13">
        <v>12048.2</v>
      </c>
      <c r="C1232" s="13">
        <v>12137.05</v>
      </c>
      <c r="D1232" s="13">
        <v>12137.15</v>
      </c>
      <c r="E1232" s="13">
        <v>12023.7</v>
      </c>
      <c r="F1232" s="12" t="s">
        <v>1236</v>
      </c>
      <c r="G1232" s="15">
        <v>-7.0E-4</v>
      </c>
      <c r="H1232" s="14">
        <f t="shared" si="1"/>
        <v>-0.0006511253686</v>
      </c>
      <c r="I1232" s="14">
        <f t="shared" si="2"/>
        <v>0.9993488746</v>
      </c>
      <c r="J1232" s="13"/>
      <c r="K1232" s="14"/>
      <c r="L1232" s="15"/>
      <c r="M1232" s="19"/>
      <c r="N1232" s="19"/>
    </row>
    <row r="1233">
      <c r="A1233" s="12">
        <v>43798.0</v>
      </c>
      <c r="B1233" s="13">
        <v>12056.05</v>
      </c>
      <c r="C1233" s="13">
        <v>12146.2</v>
      </c>
      <c r="D1233" s="13">
        <v>12147.4</v>
      </c>
      <c r="E1233" s="13">
        <v>12017.4</v>
      </c>
      <c r="F1233" s="18" t="s">
        <v>1237</v>
      </c>
      <c r="G1233" s="15">
        <v>-0.0078</v>
      </c>
      <c r="H1233" s="14">
        <f t="shared" si="1"/>
        <v>-0.007826419722</v>
      </c>
      <c r="I1233" s="14">
        <f t="shared" si="2"/>
        <v>0.9921735803</v>
      </c>
      <c r="J1233" s="13"/>
      <c r="K1233" s="14"/>
      <c r="L1233" s="15"/>
      <c r="M1233" s="19"/>
      <c r="N1233" s="19"/>
    </row>
    <row r="1234">
      <c r="A1234" s="12">
        <v>43797.0</v>
      </c>
      <c r="B1234" s="13">
        <v>12151.15</v>
      </c>
      <c r="C1234" s="13">
        <v>12132.1</v>
      </c>
      <c r="D1234" s="13">
        <v>12158.8</v>
      </c>
      <c r="E1234" s="13">
        <v>12099.95</v>
      </c>
      <c r="F1234" s="18" t="s">
        <v>1238</v>
      </c>
      <c r="G1234" s="15">
        <v>0.0042</v>
      </c>
      <c r="H1234" s="14">
        <f t="shared" si="1"/>
        <v>0.004169180295</v>
      </c>
      <c r="I1234" s="14">
        <f t="shared" si="2"/>
        <v>1.00416918</v>
      </c>
      <c r="J1234" s="13"/>
      <c r="K1234" s="14"/>
      <c r="L1234" s="15"/>
      <c r="M1234" s="19"/>
      <c r="N1234" s="19"/>
    </row>
    <row r="1235">
      <c r="A1235" s="12">
        <v>43796.0</v>
      </c>
      <c r="B1235" s="13">
        <v>12100.7</v>
      </c>
      <c r="C1235" s="13">
        <v>12068.5</v>
      </c>
      <c r="D1235" s="13">
        <v>12114.9</v>
      </c>
      <c r="E1235" s="13">
        <v>12055.15</v>
      </c>
      <c r="F1235" s="18" t="s">
        <v>1239</v>
      </c>
      <c r="G1235" s="15">
        <v>0.0052</v>
      </c>
      <c r="H1235" s="14">
        <f t="shared" si="1"/>
        <v>0.005233557906</v>
      </c>
      <c r="I1235" s="14">
        <f t="shared" si="2"/>
        <v>1.005233558</v>
      </c>
      <c r="J1235" s="13"/>
      <c r="K1235" s="14"/>
      <c r="L1235" s="15"/>
      <c r="M1235" s="19"/>
      <c r="N1235" s="19"/>
    </row>
    <row r="1236">
      <c r="A1236" s="12">
        <v>43795.0</v>
      </c>
      <c r="B1236" s="13">
        <v>12037.7</v>
      </c>
      <c r="C1236" s="13">
        <v>12110.2</v>
      </c>
      <c r="D1236" s="13">
        <v>12132.45</v>
      </c>
      <c r="E1236" s="13">
        <v>12006.35</v>
      </c>
      <c r="F1236" s="18" t="s">
        <v>1240</v>
      </c>
      <c r="G1236" s="15">
        <v>-0.003</v>
      </c>
      <c r="H1236" s="14">
        <f t="shared" si="1"/>
        <v>-0.002985816337</v>
      </c>
      <c r="I1236" s="14">
        <f t="shared" si="2"/>
        <v>0.9970141837</v>
      </c>
      <c r="J1236" s="13"/>
      <c r="K1236" s="14"/>
      <c r="L1236" s="15"/>
      <c r="M1236" s="19"/>
      <c r="N1236" s="19"/>
    </row>
    <row r="1237">
      <c r="A1237" s="12">
        <v>43794.0</v>
      </c>
      <c r="B1237" s="13">
        <v>12073.75</v>
      </c>
      <c r="C1237" s="13">
        <v>11922.45</v>
      </c>
      <c r="D1237" s="13">
        <v>12084.5</v>
      </c>
      <c r="E1237" s="13">
        <v>11919.75</v>
      </c>
      <c r="F1237" s="18" t="s">
        <v>1241</v>
      </c>
      <c r="G1237" s="15">
        <v>0.0134</v>
      </c>
      <c r="H1237" s="14">
        <f t="shared" si="1"/>
        <v>0.01337457195</v>
      </c>
      <c r="I1237" s="14">
        <f t="shared" si="2"/>
        <v>1.013374572</v>
      </c>
      <c r="J1237" s="13"/>
      <c r="K1237" s="14"/>
      <c r="L1237" s="15"/>
      <c r="M1237" s="19"/>
      <c r="N1237" s="19"/>
    </row>
    <row r="1238">
      <c r="A1238" s="12">
        <v>43791.0</v>
      </c>
      <c r="B1238" s="13">
        <v>11914.4</v>
      </c>
      <c r="C1238" s="13">
        <v>11967.3</v>
      </c>
      <c r="D1238" s="13">
        <v>11968.1</v>
      </c>
      <c r="E1238" s="13">
        <v>11883.5</v>
      </c>
      <c r="F1238" s="18" t="s">
        <v>1242</v>
      </c>
      <c r="G1238" s="15">
        <v>-0.0045</v>
      </c>
      <c r="H1238" s="14">
        <f t="shared" si="1"/>
        <v>-0.004511881287</v>
      </c>
      <c r="I1238" s="14">
        <f t="shared" si="2"/>
        <v>0.9954881187</v>
      </c>
      <c r="J1238" s="13"/>
      <c r="K1238" s="14"/>
      <c r="L1238" s="15"/>
      <c r="M1238" s="19"/>
      <c r="N1238" s="19"/>
    </row>
    <row r="1239">
      <c r="A1239" s="12">
        <v>43790.0</v>
      </c>
      <c r="B1239" s="13">
        <v>11968.4</v>
      </c>
      <c r="C1239" s="13">
        <v>12025.65</v>
      </c>
      <c r="D1239" s="13">
        <v>12028.2</v>
      </c>
      <c r="E1239" s="13">
        <v>11956.9</v>
      </c>
      <c r="F1239" s="12" t="s">
        <v>1243</v>
      </c>
      <c r="G1239" s="15">
        <v>-0.0026</v>
      </c>
      <c r="H1239" s="14">
        <f t="shared" si="1"/>
        <v>-0.002558525223</v>
      </c>
      <c r="I1239" s="14">
        <f t="shared" si="2"/>
        <v>0.9974414748</v>
      </c>
      <c r="J1239" s="13"/>
      <c r="K1239" s="14"/>
      <c r="L1239" s="15"/>
      <c r="M1239" s="19"/>
      <c r="N1239" s="19"/>
    </row>
    <row r="1240">
      <c r="A1240" s="12">
        <v>43789.0</v>
      </c>
      <c r="B1240" s="13">
        <v>11999.1</v>
      </c>
      <c r="C1240" s="13">
        <v>12004.75</v>
      </c>
      <c r="D1240" s="13">
        <v>12038.6</v>
      </c>
      <c r="E1240" s="13">
        <v>11966.05</v>
      </c>
      <c r="F1240" s="12" t="s">
        <v>1244</v>
      </c>
      <c r="G1240" s="15">
        <v>0.0049</v>
      </c>
      <c r="H1240" s="14">
        <f t="shared" si="1"/>
        <v>0.00494133215</v>
      </c>
      <c r="I1240" s="14">
        <f t="shared" si="2"/>
        <v>1.004941332</v>
      </c>
      <c r="J1240" s="13"/>
      <c r="K1240" s="14"/>
      <c r="L1240" s="15"/>
      <c r="M1240" s="19"/>
      <c r="N1240" s="19"/>
    </row>
    <row r="1241">
      <c r="A1241" s="12">
        <v>43788.0</v>
      </c>
      <c r="B1241" s="13">
        <v>11940.1</v>
      </c>
      <c r="C1241" s="13">
        <v>11919.45</v>
      </c>
      <c r="D1241" s="13">
        <v>11958.85</v>
      </c>
      <c r="E1241" s="13">
        <v>11881.75</v>
      </c>
      <c r="F1241" s="12" t="s">
        <v>1245</v>
      </c>
      <c r="G1241" s="15">
        <v>0.0047</v>
      </c>
      <c r="H1241" s="14">
        <f t="shared" si="1"/>
        <v>0.004678362573</v>
      </c>
      <c r="I1241" s="14">
        <f t="shared" si="2"/>
        <v>1.004678363</v>
      </c>
      <c r="J1241" s="13"/>
      <c r="K1241" s="14"/>
      <c r="L1241" s="15"/>
      <c r="M1241" s="19"/>
      <c r="N1241" s="19"/>
    </row>
    <row r="1242">
      <c r="A1242" s="12">
        <v>43787.0</v>
      </c>
      <c r="B1242" s="13">
        <v>11884.5</v>
      </c>
      <c r="C1242" s="13">
        <v>11915.15</v>
      </c>
      <c r="D1242" s="13">
        <v>11946.2</v>
      </c>
      <c r="E1242" s="13">
        <v>11867.6</v>
      </c>
      <c r="F1242" s="12" t="s">
        <v>1246</v>
      </c>
      <c r="G1242" s="15">
        <v>-9.0E-4</v>
      </c>
      <c r="H1242" s="14">
        <f t="shared" si="1"/>
        <v>-0.0009205200308</v>
      </c>
      <c r="I1242" s="14">
        <f t="shared" si="2"/>
        <v>0.99907948</v>
      </c>
      <c r="J1242" s="13"/>
      <c r="K1242" s="14"/>
      <c r="L1242" s="15"/>
      <c r="M1242" s="19"/>
      <c r="N1242" s="19"/>
    </row>
    <row r="1243">
      <c r="A1243" s="12">
        <v>43784.0</v>
      </c>
      <c r="B1243" s="13">
        <v>11895.45</v>
      </c>
      <c r="C1243" s="13">
        <v>11904.2</v>
      </c>
      <c r="D1243" s="13">
        <v>11973.65</v>
      </c>
      <c r="E1243" s="13">
        <v>11879.25</v>
      </c>
      <c r="F1243" s="12" t="s">
        <v>1247</v>
      </c>
      <c r="G1243" s="15">
        <v>0.002</v>
      </c>
      <c r="H1243" s="14">
        <f t="shared" si="1"/>
        <v>0.001966796102</v>
      </c>
      <c r="I1243" s="14">
        <f t="shared" si="2"/>
        <v>1.001966796</v>
      </c>
      <c r="J1243" s="13"/>
      <c r="K1243" s="14"/>
      <c r="L1243" s="15"/>
      <c r="M1243" s="19"/>
      <c r="N1243" s="19"/>
    </row>
    <row r="1244">
      <c r="A1244" s="12">
        <v>43783.0</v>
      </c>
      <c r="B1244" s="13">
        <v>11872.1</v>
      </c>
      <c r="C1244" s="13">
        <v>11858.75</v>
      </c>
      <c r="D1244" s="13">
        <v>11895.65</v>
      </c>
      <c r="E1244" s="13">
        <v>11802.65</v>
      </c>
      <c r="F1244" s="12" t="s">
        <v>1248</v>
      </c>
      <c r="G1244" s="15">
        <v>0.0027</v>
      </c>
      <c r="H1244" s="14">
        <f t="shared" si="1"/>
        <v>0.002673040298</v>
      </c>
      <c r="I1244" s="14">
        <f t="shared" si="2"/>
        <v>1.00267304</v>
      </c>
      <c r="J1244" s="13"/>
      <c r="K1244" s="14"/>
      <c r="L1244" s="15"/>
      <c r="M1244" s="19"/>
      <c r="N1244" s="19"/>
    </row>
    <row r="1245">
      <c r="A1245" s="12">
        <v>43782.0</v>
      </c>
      <c r="B1245" s="13">
        <v>11840.45</v>
      </c>
      <c r="C1245" s="13">
        <v>11908.3</v>
      </c>
      <c r="D1245" s="13">
        <v>11946.8</v>
      </c>
      <c r="E1245" s="13">
        <v>11823.2</v>
      </c>
      <c r="F1245" s="12" t="s">
        <v>1249</v>
      </c>
      <c r="G1245" s="15">
        <v>-0.0061</v>
      </c>
      <c r="H1245" s="14">
        <f t="shared" si="1"/>
        <v>-0.00612752813</v>
      </c>
      <c r="I1245" s="14">
        <f t="shared" si="2"/>
        <v>0.9938724719</v>
      </c>
      <c r="J1245" s="13"/>
      <c r="K1245" s="14"/>
      <c r="L1245" s="15"/>
      <c r="M1245" s="19"/>
      <c r="N1245" s="19"/>
    </row>
    <row r="1246">
      <c r="A1246" s="12">
        <v>43780.0</v>
      </c>
      <c r="B1246" s="13">
        <v>11913.45</v>
      </c>
      <c r="C1246" s="13">
        <v>11879.2</v>
      </c>
      <c r="D1246" s="13">
        <v>11932.65</v>
      </c>
      <c r="E1246" s="13">
        <v>11853.95</v>
      </c>
      <c r="F1246" s="12" t="s">
        <v>1250</v>
      </c>
      <c r="G1246" s="15">
        <v>4.0E-4</v>
      </c>
      <c r="H1246" s="20">
        <v>0.0</v>
      </c>
      <c r="I1246" s="14">
        <f t="shared" si="2"/>
        <v>1</v>
      </c>
      <c r="J1246" s="13"/>
      <c r="K1246" s="14"/>
      <c r="L1246" s="15"/>
      <c r="M1246" s="19"/>
      <c r="N1246" s="19"/>
    </row>
    <row r="1247">
      <c r="A1247" s="19"/>
      <c r="B1247" s="19"/>
      <c r="C1247" s="19"/>
      <c r="D1247" s="19"/>
      <c r="E1247" s="19"/>
      <c r="F1247" s="21"/>
      <c r="G1247" s="22"/>
      <c r="H1247" s="22"/>
      <c r="I1247" s="22"/>
      <c r="J1247" s="23"/>
      <c r="K1247" s="19"/>
      <c r="L1247" s="24"/>
      <c r="M1247" s="19"/>
      <c r="N1247" s="19"/>
    </row>
    <row r="1248">
      <c r="A1248" s="19"/>
      <c r="B1248" s="19"/>
      <c r="C1248" s="19"/>
      <c r="D1248" s="19"/>
      <c r="E1248" s="19"/>
      <c r="F1248" s="21"/>
      <c r="G1248" s="22"/>
      <c r="H1248" s="22"/>
      <c r="I1248" s="22"/>
      <c r="J1248" s="23"/>
      <c r="K1248" s="19"/>
      <c r="L1248" s="24"/>
      <c r="M1248" s="19"/>
      <c r="N1248" s="19"/>
    </row>
    <row r="1249">
      <c r="F1249" s="25"/>
      <c r="G1249" s="23"/>
      <c r="H1249" s="23"/>
      <c r="I1249" s="23"/>
      <c r="J1249" s="23"/>
      <c r="K1249" s="19"/>
      <c r="L1249" s="24"/>
      <c r="M1249" s="19"/>
      <c r="N1249" s="19"/>
    </row>
    <row r="1250">
      <c r="F1250" s="25"/>
      <c r="G1250" s="23"/>
      <c r="H1250" s="23"/>
      <c r="I1250" s="23"/>
      <c r="J1250" s="23"/>
      <c r="K1250" s="19"/>
      <c r="L1250" s="24"/>
      <c r="M1250" s="19"/>
      <c r="N1250" s="19"/>
    </row>
    <row r="1251">
      <c r="F1251" s="25"/>
      <c r="G1251" s="23"/>
      <c r="H1251" s="23"/>
      <c r="I1251" s="23"/>
      <c r="J1251" s="23"/>
      <c r="K1251" s="19"/>
      <c r="L1251" s="24"/>
      <c r="M1251" s="19"/>
      <c r="N1251" s="19"/>
    </row>
    <row r="1252">
      <c r="F1252" s="25"/>
      <c r="G1252" s="23"/>
      <c r="H1252" s="23"/>
      <c r="I1252" s="23"/>
      <c r="J1252" s="23"/>
      <c r="K1252" s="19"/>
      <c r="L1252" s="24"/>
      <c r="M1252" s="19"/>
      <c r="N1252" s="19"/>
    </row>
    <row r="1253">
      <c r="F1253" s="19"/>
      <c r="G1253" s="19"/>
      <c r="H1253" s="19"/>
      <c r="I1253" s="19"/>
      <c r="J1253" s="19"/>
      <c r="K1253" s="19"/>
      <c r="L1253" s="19"/>
      <c r="M1253" s="19"/>
      <c r="N1253" s="19"/>
    </row>
    <row r="1254">
      <c r="F1254" s="19"/>
      <c r="G1254" s="19"/>
      <c r="H1254" s="19"/>
      <c r="I1254" s="19"/>
      <c r="J1254" s="19"/>
      <c r="K1254" s="19"/>
      <c r="L1254" s="19"/>
      <c r="M1254" s="19"/>
      <c r="N1254" s="19"/>
    </row>
  </sheetData>
  <conditionalFormatting sqref="A1:L1246">
    <cfRule type="cellIs" dxfId="0" priority="1" operator="lessThan">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5.0"/>
    <col customWidth="1" min="10" max="10" width="17.0"/>
    <col customWidth="1" min="11" max="11" width="14.88"/>
    <col customWidth="1" min="12" max="12" width="14.0"/>
  </cols>
  <sheetData>
    <row r="1">
      <c r="A1" s="26" t="s">
        <v>20</v>
      </c>
      <c r="B1" s="26" t="s">
        <v>21</v>
      </c>
      <c r="C1" s="26" t="s">
        <v>22</v>
      </c>
      <c r="D1" s="26" t="s">
        <v>23</v>
      </c>
      <c r="E1" s="26" t="s">
        <v>24</v>
      </c>
      <c r="F1" s="26" t="s">
        <v>25</v>
      </c>
      <c r="G1" s="26" t="s">
        <v>26</v>
      </c>
      <c r="H1" s="27" t="s">
        <v>27</v>
      </c>
      <c r="I1" s="10" t="s">
        <v>28</v>
      </c>
      <c r="J1" s="10" t="s">
        <v>29</v>
      </c>
      <c r="K1" s="10" t="s">
        <v>30</v>
      </c>
      <c r="L1" s="11" t="s">
        <v>31</v>
      </c>
      <c r="M1" s="28"/>
      <c r="N1" s="28"/>
      <c r="O1" s="28"/>
      <c r="P1" s="28"/>
      <c r="Q1" s="28"/>
      <c r="R1" s="28"/>
      <c r="S1" s="28"/>
      <c r="T1" s="28"/>
      <c r="U1" s="28"/>
      <c r="V1" s="28"/>
      <c r="W1" s="28"/>
      <c r="X1" s="28"/>
      <c r="Y1" s="28"/>
      <c r="Z1" s="28"/>
    </row>
    <row r="2">
      <c r="A2" s="29">
        <v>45607.0</v>
      </c>
      <c r="B2" s="16">
        <v>705.05</v>
      </c>
      <c r="C2" s="16">
        <v>710.3</v>
      </c>
      <c r="D2" s="16">
        <v>711.85</v>
      </c>
      <c r="E2" s="16">
        <v>696.05</v>
      </c>
      <c r="F2" s="16" t="s">
        <v>1251</v>
      </c>
      <c r="G2" s="30">
        <v>-0.0074</v>
      </c>
      <c r="H2" s="16">
        <f t="shared" ref="H2:H1244" si="1">(B2/B3)-1</f>
        <v>-0.007391243137</v>
      </c>
      <c r="I2" s="16">
        <f t="shared" ref="I2:I1245" si="2">H2+1</f>
        <v>0.9926087569</v>
      </c>
      <c r="J2" s="16">
        <f>PRODUCT(I2:I1245)</f>
        <v>18.85160428</v>
      </c>
      <c r="K2" s="16">
        <f>POWER(J2,(252/1245))</f>
        <v>1.81193574</v>
      </c>
      <c r="L2" s="17">
        <f>K2-1</f>
        <v>0.8119357399</v>
      </c>
    </row>
    <row r="3">
      <c r="A3" s="31">
        <v>45604.0</v>
      </c>
      <c r="B3" s="16">
        <v>710.3</v>
      </c>
      <c r="C3" s="16">
        <v>718.95</v>
      </c>
      <c r="D3" s="16">
        <v>721.05</v>
      </c>
      <c r="E3" s="16">
        <v>700.1</v>
      </c>
      <c r="F3" s="16" t="s">
        <v>1252</v>
      </c>
      <c r="G3" s="30">
        <v>-0.0176</v>
      </c>
      <c r="H3" s="16">
        <f t="shared" si="1"/>
        <v>-0.01763363529</v>
      </c>
      <c r="I3" s="16">
        <f t="shared" si="2"/>
        <v>0.9823663647</v>
      </c>
      <c r="J3" s="16"/>
      <c r="K3" s="16"/>
      <c r="L3" s="16"/>
    </row>
    <row r="4">
      <c r="A4" s="31">
        <v>45603.0</v>
      </c>
      <c r="B4" s="16">
        <v>723.05</v>
      </c>
      <c r="C4" s="16">
        <v>718.35</v>
      </c>
      <c r="D4" s="16">
        <v>727.9</v>
      </c>
      <c r="E4" s="16">
        <v>705.15</v>
      </c>
      <c r="F4" s="16" t="s">
        <v>1253</v>
      </c>
      <c r="G4" s="30">
        <v>0.0091</v>
      </c>
      <c r="H4" s="16">
        <f t="shared" si="1"/>
        <v>0.009071244156</v>
      </c>
      <c r="I4" s="16">
        <f t="shared" si="2"/>
        <v>1.009071244</v>
      </c>
      <c r="J4" s="16"/>
      <c r="K4" s="16"/>
      <c r="L4" s="16"/>
    </row>
    <row r="5">
      <c r="A5" s="31">
        <v>45602.0</v>
      </c>
      <c r="B5" s="16">
        <v>716.55</v>
      </c>
      <c r="C5" s="16">
        <v>695.4</v>
      </c>
      <c r="D5" s="16">
        <v>718.0</v>
      </c>
      <c r="E5" s="16">
        <v>688.8</v>
      </c>
      <c r="F5" s="16" t="s">
        <v>1254</v>
      </c>
      <c r="G5" s="30">
        <v>0.0386</v>
      </c>
      <c r="H5" s="16">
        <f t="shared" si="1"/>
        <v>0.03862878678</v>
      </c>
      <c r="I5" s="16">
        <f t="shared" si="2"/>
        <v>1.038628787</v>
      </c>
      <c r="J5" s="16"/>
      <c r="K5" s="16"/>
      <c r="L5" s="16"/>
    </row>
    <row r="6">
      <c r="A6" s="31">
        <v>45601.0</v>
      </c>
      <c r="B6" s="16">
        <v>689.9</v>
      </c>
      <c r="C6" s="16">
        <v>682.5</v>
      </c>
      <c r="D6" s="16">
        <v>704.0</v>
      </c>
      <c r="E6" s="16">
        <v>681.1</v>
      </c>
      <c r="F6" s="16" t="s">
        <v>1255</v>
      </c>
      <c r="G6" s="30">
        <v>0.0086</v>
      </c>
      <c r="H6" s="16">
        <f t="shared" si="1"/>
        <v>0.008625730994</v>
      </c>
      <c r="I6" s="16">
        <f t="shared" si="2"/>
        <v>1.008625731</v>
      </c>
      <c r="J6" s="16"/>
      <c r="K6" s="16"/>
      <c r="L6" s="16"/>
    </row>
    <row r="7">
      <c r="A7" s="31">
        <v>45600.0</v>
      </c>
      <c r="B7" s="16">
        <v>684.0</v>
      </c>
      <c r="C7" s="16">
        <v>690.0</v>
      </c>
      <c r="D7" s="16">
        <v>692.0</v>
      </c>
      <c r="E7" s="16">
        <v>675.45</v>
      </c>
      <c r="F7" s="16" t="s">
        <v>1256</v>
      </c>
      <c r="G7" s="30">
        <v>0.0026</v>
      </c>
      <c r="H7" s="16">
        <f t="shared" si="1"/>
        <v>0.00256504214</v>
      </c>
      <c r="I7" s="16">
        <f t="shared" si="2"/>
        <v>1.002565042</v>
      </c>
      <c r="J7" s="16"/>
      <c r="K7" s="16"/>
      <c r="L7" s="16"/>
    </row>
    <row r="8">
      <c r="A8" s="31">
        <v>45597.0</v>
      </c>
      <c r="B8" s="16">
        <v>682.25</v>
      </c>
      <c r="C8" s="16">
        <v>678.0</v>
      </c>
      <c r="D8" s="16">
        <v>684.15</v>
      </c>
      <c r="E8" s="16">
        <v>675.3</v>
      </c>
      <c r="F8" s="16" t="s">
        <v>1257</v>
      </c>
      <c r="G8" s="30">
        <v>0.0103</v>
      </c>
      <c r="H8" s="16">
        <f t="shared" si="1"/>
        <v>0.0102917222</v>
      </c>
      <c r="I8" s="16">
        <f t="shared" si="2"/>
        <v>1.010291722</v>
      </c>
      <c r="J8" s="16"/>
      <c r="K8" s="16"/>
      <c r="L8" s="16"/>
    </row>
    <row r="9">
      <c r="A9" s="29">
        <v>45596.0</v>
      </c>
      <c r="B9" s="16">
        <v>675.3</v>
      </c>
      <c r="C9" s="16">
        <v>680.0</v>
      </c>
      <c r="D9" s="16">
        <v>689.0</v>
      </c>
      <c r="E9" s="16">
        <v>671.8</v>
      </c>
      <c r="F9" s="16" t="s">
        <v>1258</v>
      </c>
      <c r="G9" s="30">
        <v>-0.0055</v>
      </c>
      <c r="H9" s="16">
        <f t="shared" si="1"/>
        <v>-0.005522421029</v>
      </c>
      <c r="I9" s="16">
        <f t="shared" si="2"/>
        <v>0.994477579</v>
      </c>
      <c r="J9" s="16"/>
      <c r="K9" s="16"/>
      <c r="L9" s="16"/>
    </row>
    <row r="10">
      <c r="A10" s="29">
        <v>45595.0</v>
      </c>
      <c r="B10" s="16">
        <v>679.05</v>
      </c>
      <c r="C10" s="16">
        <v>677.05</v>
      </c>
      <c r="D10" s="16">
        <v>692.15</v>
      </c>
      <c r="E10" s="16">
        <v>673.0</v>
      </c>
      <c r="F10" s="16" t="s">
        <v>1259</v>
      </c>
      <c r="G10" s="30">
        <v>-0.0065</v>
      </c>
      <c r="H10" s="16">
        <f t="shared" si="1"/>
        <v>-0.006510607169</v>
      </c>
      <c r="I10" s="16">
        <f t="shared" si="2"/>
        <v>0.9934893928</v>
      </c>
      <c r="J10" s="16"/>
      <c r="K10" s="16"/>
      <c r="L10" s="16"/>
    </row>
    <row r="11">
      <c r="A11" s="29">
        <v>45594.0</v>
      </c>
      <c r="B11" s="16">
        <v>683.5</v>
      </c>
      <c r="C11" s="16">
        <v>672.0</v>
      </c>
      <c r="D11" s="16">
        <v>687.45</v>
      </c>
      <c r="E11" s="16">
        <v>655.45</v>
      </c>
      <c r="F11" s="16" t="s">
        <v>1260</v>
      </c>
      <c r="G11" s="30">
        <v>0.0209</v>
      </c>
      <c r="H11" s="16">
        <f t="shared" si="1"/>
        <v>0.02091112771</v>
      </c>
      <c r="I11" s="16">
        <f t="shared" si="2"/>
        <v>1.020911128</v>
      </c>
      <c r="J11" s="16"/>
      <c r="K11" s="16"/>
      <c r="L11" s="16"/>
    </row>
    <row r="12">
      <c r="A12" s="29">
        <v>45593.0</v>
      </c>
      <c r="B12" s="16">
        <v>669.5</v>
      </c>
      <c r="C12" s="16">
        <v>664.45</v>
      </c>
      <c r="D12" s="16">
        <v>675.3</v>
      </c>
      <c r="E12" s="16">
        <v>646.85</v>
      </c>
      <c r="F12" s="16" t="s">
        <v>1261</v>
      </c>
      <c r="G12" s="30">
        <v>0.0084</v>
      </c>
      <c r="H12" s="16">
        <f t="shared" si="1"/>
        <v>0.008359063182</v>
      </c>
      <c r="I12" s="16">
        <f t="shared" si="2"/>
        <v>1.008359063</v>
      </c>
      <c r="J12" s="16"/>
      <c r="K12" s="16"/>
      <c r="L12" s="16"/>
    </row>
    <row r="13">
      <c r="A13" s="29">
        <v>45590.0</v>
      </c>
      <c r="B13" s="16">
        <v>663.95</v>
      </c>
      <c r="C13" s="16">
        <v>668.4</v>
      </c>
      <c r="D13" s="16">
        <v>668.4</v>
      </c>
      <c r="E13" s="16">
        <v>637.4</v>
      </c>
      <c r="F13" s="16" t="s">
        <v>1262</v>
      </c>
      <c r="G13" s="30">
        <v>0.0013</v>
      </c>
      <c r="H13" s="16">
        <f t="shared" si="1"/>
        <v>0.00128185794</v>
      </c>
      <c r="I13" s="16">
        <f t="shared" si="2"/>
        <v>1.001281858</v>
      </c>
      <c r="J13" s="16"/>
      <c r="K13" s="16"/>
      <c r="L13" s="16"/>
    </row>
    <row r="14">
      <c r="A14" s="29">
        <v>45589.0</v>
      </c>
      <c r="B14" s="16">
        <v>663.1</v>
      </c>
      <c r="C14" s="16">
        <v>660.95</v>
      </c>
      <c r="D14" s="16">
        <v>668.25</v>
      </c>
      <c r="E14" s="16">
        <v>648.05</v>
      </c>
      <c r="F14" s="16" t="s">
        <v>1263</v>
      </c>
      <c r="G14" s="30">
        <v>0.0063</v>
      </c>
      <c r="H14" s="16">
        <f t="shared" si="1"/>
        <v>0.006297898171</v>
      </c>
      <c r="I14" s="16">
        <f t="shared" si="2"/>
        <v>1.006297898</v>
      </c>
      <c r="J14" s="16"/>
      <c r="K14" s="16"/>
      <c r="L14" s="16"/>
    </row>
    <row r="15">
      <c r="A15" s="29">
        <v>45588.0</v>
      </c>
      <c r="B15" s="16">
        <v>658.95</v>
      </c>
      <c r="C15" s="16">
        <v>651.85</v>
      </c>
      <c r="D15" s="16">
        <v>667.5</v>
      </c>
      <c r="E15" s="16">
        <v>631.85</v>
      </c>
      <c r="F15" s="16" t="s">
        <v>1264</v>
      </c>
      <c r="G15" s="30">
        <v>0.0083</v>
      </c>
      <c r="H15" s="16">
        <f t="shared" si="1"/>
        <v>0.008339709258</v>
      </c>
      <c r="I15" s="16">
        <f t="shared" si="2"/>
        <v>1.008339709</v>
      </c>
      <c r="J15" s="16"/>
      <c r="K15" s="16"/>
      <c r="L15" s="16"/>
    </row>
    <row r="16">
      <c r="A16" s="29">
        <v>45587.0</v>
      </c>
      <c r="B16" s="16">
        <v>653.5</v>
      </c>
      <c r="C16" s="16">
        <v>703.15</v>
      </c>
      <c r="D16" s="16">
        <v>703.15</v>
      </c>
      <c r="E16" s="16">
        <v>648.05</v>
      </c>
      <c r="F16" s="16" t="s">
        <v>1265</v>
      </c>
      <c r="G16" s="30">
        <v>-0.0649</v>
      </c>
      <c r="H16" s="16">
        <f t="shared" si="1"/>
        <v>-0.0648923231</v>
      </c>
      <c r="I16" s="16">
        <f t="shared" si="2"/>
        <v>0.9351076769</v>
      </c>
      <c r="J16" s="16"/>
      <c r="K16" s="16"/>
      <c r="L16" s="16"/>
    </row>
    <row r="17">
      <c r="A17" s="29">
        <v>45586.0</v>
      </c>
      <c r="B17" s="16">
        <v>698.85</v>
      </c>
      <c r="C17" s="16">
        <v>735.7</v>
      </c>
      <c r="D17" s="16">
        <v>742.25</v>
      </c>
      <c r="E17" s="16">
        <v>693.35</v>
      </c>
      <c r="F17" s="16" t="s">
        <v>1266</v>
      </c>
      <c r="G17" s="30">
        <v>-0.0594</v>
      </c>
      <c r="H17" s="16">
        <f t="shared" si="1"/>
        <v>-0.05935796487</v>
      </c>
      <c r="I17" s="16">
        <f t="shared" si="2"/>
        <v>0.9406420351</v>
      </c>
      <c r="J17" s="16"/>
      <c r="K17" s="16"/>
      <c r="L17" s="16"/>
    </row>
    <row r="18">
      <c r="A18" s="29">
        <v>45583.0</v>
      </c>
      <c r="B18" s="16">
        <v>742.95</v>
      </c>
      <c r="C18" s="16">
        <v>750.0</v>
      </c>
      <c r="D18" s="16">
        <v>750.0</v>
      </c>
      <c r="E18" s="16">
        <v>730.5</v>
      </c>
      <c r="F18" s="16" t="s">
        <v>1267</v>
      </c>
      <c r="G18" s="30">
        <v>-0.0231</v>
      </c>
      <c r="H18" s="16">
        <f t="shared" si="1"/>
        <v>-0.02307692308</v>
      </c>
      <c r="I18" s="16">
        <f t="shared" si="2"/>
        <v>0.9769230769</v>
      </c>
      <c r="J18" s="16"/>
      <c r="K18" s="16"/>
      <c r="L18" s="16"/>
    </row>
    <row r="19">
      <c r="A19" s="29">
        <v>45582.0</v>
      </c>
      <c r="B19" s="16">
        <v>760.5</v>
      </c>
      <c r="C19" s="16">
        <v>770.0</v>
      </c>
      <c r="D19" s="16">
        <v>771.0</v>
      </c>
      <c r="E19" s="16">
        <v>747.05</v>
      </c>
      <c r="F19" s="16" t="s">
        <v>1268</v>
      </c>
      <c r="G19" s="30">
        <v>-0.0043</v>
      </c>
      <c r="H19" s="16">
        <f t="shared" si="1"/>
        <v>-0.004255319149</v>
      </c>
      <c r="I19" s="16">
        <f t="shared" si="2"/>
        <v>0.9957446809</v>
      </c>
      <c r="J19" s="16"/>
      <c r="K19" s="16"/>
      <c r="L19" s="16"/>
    </row>
    <row r="20">
      <c r="A20" s="29">
        <v>45581.0</v>
      </c>
      <c r="B20" s="16">
        <v>763.75</v>
      </c>
      <c r="C20" s="16">
        <v>758.0</v>
      </c>
      <c r="D20" s="16">
        <v>767.9</v>
      </c>
      <c r="E20" s="16">
        <v>756.85</v>
      </c>
      <c r="F20" s="16" t="s">
        <v>1269</v>
      </c>
      <c r="G20" s="30">
        <v>0.0088</v>
      </c>
      <c r="H20" s="16">
        <f t="shared" si="1"/>
        <v>0.008783516048</v>
      </c>
      <c r="I20" s="16">
        <f t="shared" si="2"/>
        <v>1.008783516</v>
      </c>
      <c r="J20" s="16"/>
      <c r="K20" s="16"/>
      <c r="L20" s="16"/>
    </row>
    <row r="21">
      <c r="A21" s="29">
        <v>45580.0</v>
      </c>
      <c r="B21" s="16">
        <v>757.1</v>
      </c>
      <c r="C21" s="16">
        <v>754.0</v>
      </c>
      <c r="D21" s="16">
        <v>761.35</v>
      </c>
      <c r="E21" s="16">
        <v>748.0</v>
      </c>
      <c r="F21" s="16" t="s">
        <v>1270</v>
      </c>
      <c r="G21" s="30">
        <v>0.0067</v>
      </c>
      <c r="H21" s="16">
        <f t="shared" si="1"/>
        <v>0.006714979057</v>
      </c>
      <c r="I21" s="16">
        <f t="shared" si="2"/>
        <v>1.006714979</v>
      </c>
      <c r="J21" s="16"/>
      <c r="K21" s="16"/>
      <c r="L21" s="16"/>
    </row>
    <row r="22">
      <c r="A22" s="29">
        <v>45579.0</v>
      </c>
      <c r="B22" s="16">
        <v>752.05</v>
      </c>
      <c r="C22" s="16">
        <v>754.45</v>
      </c>
      <c r="D22" s="16">
        <v>762.95</v>
      </c>
      <c r="E22" s="16">
        <v>747.05</v>
      </c>
      <c r="F22" s="16" t="s">
        <v>1271</v>
      </c>
      <c r="G22" s="30">
        <v>-0.0032</v>
      </c>
      <c r="H22" s="16">
        <f t="shared" si="1"/>
        <v>-0.003181125323</v>
      </c>
      <c r="I22" s="16">
        <f t="shared" si="2"/>
        <v>0.9968188747</v>
      </c>
      <c r="J22" s="16"/>
      <c r="K22" s="16"/>
      <c r="L22" s="16"/>
    </row>
    <row r="23">
      <c r="A23" s="29">
        <v>45576.0</v>
      </c>
      <c r="B23" s="16">
        <v>754.45</v>
      </c>
      <c r="C23" s="16">
        <v>755.05</v>
      </c>
      <c r="D23" s="16">
        <v>772.0</v>
      </c>
      <c r="E23" s="16">
        <v>749.55</v>
      </c>
      <c r="F23" s="16" t="s">
        <v>1272</v>
      </c>
      <c r="G23" s="30">
        <v>-0.0021</v>
      </c>
      <c r="H23" s="16">
        <f t="shared" si="1"/>
        <v>-0.002116262152</v>
      </c>
      <c r="I23" s="16">
        <f t="shared" si="2"/>
        <v>0.9978837378</v>
      </c>
      <c r="J23" s="16"/>
      <c r="K23" s="16"/>
      <c r="L23" s="16"/>
    </row>
    <row r="24">
      <c r="A24" s="29">
        <v>45575.0</v>
      </c>
      <c r="B24" s="16">
        <v>756.05</v>
      </c>
      <c r="C24" s="16">
        <v>752.5</v>
      </c>
      <c r="D24" s="16">
        <v>760.85</v>
      </c>
      <c r="E24" s="16">
        <v>739.3</v>
      </c>
      <c r="F24" s="16" t="s">
        <v>1273</v>
      </c>
      <c r="G24" s="30">
        <v>0.0168</v>
      </c>
      <c r="H24" s="16">
        <f t="shared" si="1"/>
        <v>0.01681124336</v>
      </c>
      <c r="I24" s="16">
        <f t="shared" si="2"/>
        <v>1.016811243</v>
      </c>
      <c r="J24" s="16"/>
      <c r="K24" s="16"/>
      <c r="L24" s="16"/>
    </row>
    <row r="25">
      <c r="A25" s="31">
        <v>45574.0</v>
      </c>
      <c r="B25" s="16">
        <v>743.55</v>
      </c>
      <c r="C25" s="16">
        <v>752.05</v>
      </c>
      <c r="D25" s="16">
        <v>759.1</v>
      </c>
      <c r="E25" s="16">
        <v>742.0</v>
      </c>
      <c r="F25" s="16" t="s">
        <v>1274</v>
      </c>
      <c r="G25" s="30">
        <v>-0.0109</v>
      </c>
      <c r="H25" s="16">
        <f t="shared" si="1"/>
        <v>-0.01090788161</v>
      </c>
      <c r="I25" s="16">
        <f t="shared" si="2"/>
        <v>0.9890921184</v>
      </c>
      <c r="J25" s="16"/>
      <c r="K25" s="16"/>
      <c r="L25" s="16"/>
    </row>
    <row r="26">
      <c r="A26" s="31">
        <v>45573.0</v>
      </c>
      <c r="B26" s="16">
        <v>751.75</v>
      </c>
      <c r="C26" s="16">
        <v>752.0</v>
      </c>
      <c r="D26" s="16">
        <v>769.0</v>
      </c>
      <c r="E26" s="16">
        <v>735.1</v>
      </c>
      <c r="F26" s="16" t="s">
        <v>1275</v>
      </c>
      <c r="G26" s="30">
        <v>-0.0089</v>
      </c>
      <c r="H26" s="16">
        <f t="shared" si="1"/>
        <v>-0.008899143045</v>
      </c>
      <c r="I26" s="16">
        <f t="shared" si="2"/>
        <v>0.991100857</v>
      </c>
      <c r="J26" s="16"/>
      <c r="K26" s="16"/>
      <c r="L26" s="16"/>
    </row>
    <row r="27">
      <c r="A27" s="31">
        <v>45572.0</v>
      </c>
      <c r="B27" s="16">
        <v>758.5</v>
      </c>
      <c r="C27" s="16">
        <v>778.5</v>
      </c>
      <c r="D27" s="16">
        <v>782.7</v>
      </c>
      <c r="E27" s="16">
        <v>752.0</v>
      </c>
      <c r="F27" s="16" t="s">
        <v>1276</v>
      </c>
      <c r="G27" s="30">
        <v>-0.0257</v>
      </c>
      <c r="H27" s="16">
        <f t="shared" si="1"/>
        <v>-0.02569043031</v>
      </c>
      <c r="I27" s="16">
        <f t="shared" si="2"/>
        <v>0.9743095697</v>
      </c>
      <c r="J27" s="16"/>
      <c r="K27" s="16"/>
      <c r="L27" s="16"/>
    </row>
    <row r="28">
      <c r="A28" s="31">
        <v>45569.0</v>
      </c>
      <c r="B28" s="16">
        <v>778.5</v>
      </c>
      <c r="C28" s="16">
        <v>771.5</v>
      </c>
      <c r="D28" s="16">
        <v>782.8</v>
      </c>
      <c r="E28" s="16">
        <v>752.0</v>
      </c>
      <c r="F28" s="16" t="s">
        <v>1277</v>
      </c>
      <c r="G28" s="30">
        <v>0.009</v>
      </c>
      <c r="H28" s="16">
        <f t="shared" si="1"/>
        <v>0.009007841358</v>
      </c>
      <c r="I28" s="16">
        <f t="shared" si="2"/>
        <v>1.009007841</v>
      </c>
      <c r="J28" s="16"/>
      <c r="K28" s="16"/>
      <c r="L28" s="16"/>
    </row>
    <row r="29">
      <c r="A29" s="31">
        <v>45568.0</v>
      </c>
      <c r="B29" s="16">
        <v>771.55</v>
      </c>
      <c r="C29" s="16">
        <v>757.0</v>
      </c>
      <c r="D29" s="16">
        <v>774.9</v>
      </c>
      <c r="E29" s="16">
        <v>753.0</v>
      </c>
      <c r="F29" s="16" t="s">
        <v>1278</v>
      </c>
      <c r="G29" s="30">
        <v>0.0054</v>
      </c>
      <c r="H29" s="16">
        <f t="shared" si="1"/>
        <v>0.005407870732</v>
      </c>
      <c r="I29" s="16">
        <f t="shared" si="2"/>
        <v>1.005407871</v>
      </c>
      <c r="J29" s="16"/>
      <c r="K29" s="16"/>
      <c r="L29" s="16"/>
    </row>
    <row r="30">
      <c r="A30" s="31">
        <v>45566.0</v>
      </c>
      <c r="B30" s="16">
        <v>767.4</v>
      </c>
      <c r="C30" s="16">
        <v>793.0</v>
      </c>
      <c r="D30" s="16">
        <v>793.7</v>
      </c>
      <c r="E30" s="16">
        <v>762.8</v>
      </c>
      <c r="F30" s="16" t="s">
        <v>1279</v>
      </c>
      <c r="G30" s="30">
        <v>-0.0292</v>
      </c>
      <c r="H30" s="16">
        <f t="shared" si="1"/>
        <v>-0.02922201139</v>
      </c>
      <c r="I30" s="16">
        <f t="shared" si="2"/>
        <v>0.9707779886</v>
      </c>
      <c r="J30" s="16"/>
      <c r="K30" s="16"/>
      <c r="L30" s="16"/>
    </row>
    <row r="31">
      <c r="A31" s="31">
        <v>45565.0</v>
      </c>
      <c r="B31" s="16">
        <v>790.5</v>
      </c>
      <c r="C31" s="16">
        <v>779.45</v>
      </c>
      <c r="D31" s="16">
        <v>794.0</v>
      </c>
      <c r="E31" s="16">
        <v>771.2</v>
      </c>
      <c r="F31" s="16" t="s">
        <v>1280</v>
      </c>
      <c r="G31" s="30">
        <v>0.0142</v>
      </c>
      <c r="H31" s="16">
        <f t="shared" si="1"/>
        <v>0.01417666303</v>
      </c>
      <c r="I31" s="16">
        <f t="shared" si="2"/>
        <v>1.014176663</v>
      </c>
      <c r="J31" s="16"/>
      <c r="K31" s="16"/>
      <c r="L31" s="16"/>
    </row>
    <row r="32">
      <c r="A32" s="31">
        <v>45562.0</v>
      </c>
      <c r="B32" s="16">
        <v>779.45</v>
      </c>
      <c r="C32" s="16">
        <v>779.55</v>
      </c>
      <c r="D32" s="16">
        <v>797.0</v>
      </c>
      <c r="E32" s="16">
        <v>772.45</v>
      </c>
      <c r="F32" s="16" t="s">
        <v>1281</v>
      </c>
      <c r="G32" s="30">
        <v>-0.003</v>
      </c>
      <c r="H32" s="16">
        <f t="shared" si="1"/>
        <v>-0.003005883858</v>
      </c>
      <c r="I32" s="16">
        <f t="shared" si="2"/>
        <v>0.9969941161</v>
      </c>
      <c r="J32" s="16"/>
      <c r="K32" s="16"/>
      <c r="L32" s="16"/>
    </row>
    <row r="33">
      <c r="A33" s="31">
        <v>45561.0</v>
      </c>
      <c r="B33" s="16">
        <v>781.8</v>
      </c>
      <c r="C33" s="16">
        <v>791.0</v>
      </c>
      <c r="D33" s="16">
        <v>791.0</v>
      </c>
      <c r="E33" s="16">
        <v>763.6</v>
      </c>
      <c r="F33" s="16" t="s">
        <v>1282</v>
      </c>
      <c r="G33" s="30">
        <v>-0.0105</v>
      </c>
      <c r="H33" s="16">
        <f t="shared" si="1"/>
        <v>-0.01050499937</v>
      </c>
      <c r="I33" s="16">
        <f t="shared" si="2"/>
        <v>0.9894950006</v>
      </c>
      <c r="J33" s="16"/>
      <c r="K33" s="16"/>
      <c r="L33" s="16"/>
    </row>
    <row r="34">
      <c r="A34" s="31">
        <v>45560.0</v>
      </c>
      <c r="B34" s="16">
        <v>790.1</v>
      </c>
      <c r="C34" s="16">
        <v>785.55</v>
      </c>
      <c r="D34" s="16">
        <v>803.0</v>
      </c>
      <c r="E34" s="16">
        <v>780.75</v>
      </c>
      <c r="F34" s="16" t="s">
        <v>1283</v>
      </c>
      <c r="G34" s="30">
        <v>0.0058</v>
      </c>
      <c r="H34" s="16">
        <f t="shared" si="1"/>
        <v>0.005792120171</v>
      </c>
      <c r="I34" s="16">
        <f t="shared" si="2"/>
        <v>1.00579212</v>
      </c>
      <c r="J34" s="16"/>
      <c r="K34" s="16"/>
      <c r="L34" s="16"/>
    </row>
    <row r="35">
      <c r="A35" s="31">
        <v>45559.0</v>
      </c>
      <c r="B35" s="16">
        <v>785.55</v>
      </c>
      <c r="C35" s="16">
        <v>774.9</v>
      </c>
      <c r="D35" s="16">
        <v>791.5</v>
      </c>
      <c r="E35" s="16">
        <v>771.75</v>
      </c>
      <c r="F35" s="16" t="s">
        <v>1284</v>
      </c>
      <c r="G35" s="30">
        <v>0.017</v>
      </c>
      <c r="H35" s="16">
        <f t="shared" si="1"/>
        <v>0.01702485759</v>
      </c>
      <c r="I35" s="16">
        <f t="shared" si="2"/>
        <v>1.017024858</v>
      </c>
      <c r="J35" s="16"/>
      <c r="K35" s="16"/>
      <c r="L35" s="16"/>
    </row>
    <row r="36">
      <c r="A36" s="31">
        <v>45558.0</v>
      </c>
      <c r="B36" s="16">
        <v>772.4</v>
      </c>
      <c r="C36" s="16">
        <v>765.95</v>
      </c>
      <c r="D36" s="16">
        <v>779.0</v>
      </c>
      <c r="E36" s="16">
        <v>750.75</v>
      </c>
      <c r="F36" s="16" t="s">
        <v>1285</v>
      </c>
      <c r="G36" s="30">
        <v>-0.0055</v>
      </c>
      <c r="H36" s="16">
        <f t="shared" si="1"/>
        <v>-0.00553624308</v>
      </c>
      <c r="I36" s="16">
        <f t="shared" si="2"/>
        <v>0.9944637569</v>
      </c>
      <c r="J36" s="16"/>
      <c r="K36" s="16"/>
      <c r="L36" s="16"/>
    </row>
    <row r="37">
      <c r="A37" s="31">
        <v>45555.0</v>
      </c>
      <c r="B37" s="16">
        <v>776.7</v>
      </c>
      <c r="C37" s="16">
        <v>738.5</v>
      </c>
      <c r="D37" s="16">
        <v>789.0</v>
      </c>
      <c r="E37" s="16">
        <v>737.05</v>
      </c>
      <c r="F37" s="16" t="s">
        <v>1283</v>
      </c>
      <c r="G37" s="30">
        <v>0.0576</v>
      </c>
      <c r="H37" s="16">
        <f t="shared" si="1"/>
        <v>0.05759803922</v>
      </c>
      <c r="I37" s="16">
        <f t="shared" si="2"/>
        <v>1.057598039</v>
      </c>
      <c r="J37" s="16"/>
      <c r="K37" s="16"/>
      <c r="L37" s="16"/>
    </row>
    <row r="38">
      <c r="A38" s="31">
        <v>45554.0</v>
      </c>
      <c r="B38" s="16">
        <v>734.4</v>
      </c>
      <c r="C38" s="16">
        <v>757.5</v>
      </c>
      <c r="D38" s="16">
        <v>758.45</v>
      </c>
      <c r="E38" s="16">
        <v>727.05</v>
      </c>
      <c r="F38" s="16" t="s">
        <v>1286</v>
      </c>
      <c r="G38" s="30">
        <v>-0.0207</v>
      </c>
      <c r="H38" s="16">
        <f t="shared" si="1"/>
        <v>-0.02066942259</v>
      </c>
      <c r="I38" s="16">
        <f t="shared" si="2"/>
        <v>0.9793305774</v>
      </c>
      <c r="J38" s="16"/>
      <c r="K38" s="16"/>
      <c r="L38" s="16"/>
    </row>
    <row r="39">
      <c r="A39" s="31">
        <v>45553.0</v>
      </c>
      <c r="B39" s="16">
        <v>749.9</v>
      </c>
      <c r="C39" s="16">
        <v>752.4</v>
      </c>
      <c r="D39" s="16">
        <v>764.95</v>
      </c>
      <c r="E39" s="16">
        <v>744.0</v>
      </c>
      <c r="F39" s="16" t="s">
        <v>1287</v>
      </c>
      <c r="G39" s="30">
        <v>-0.0086</v>
      </c>
      <c r="H39" s="16">
        <f t="shared" si="1"/>
        <v>-0.008593336859</v>
      </c>
      <c r="I39" s="16">
        <f t="shared" si="2"/>
        <v>0.9914066631</v>
      </c>
      <c r="J39" s="16"/>
      <c r="K39" s="16"/>
      <c r="L39" s="16"/>
    </row>
    <row r="40">
      <c r="A40" s="31">
        <v>45552.0</v>
      </c>
      <c r="B40" s="16">
        <v>756.4</v>
      </c>
      <c r="C40" s="16">
        <v>758.1</v>
      </c>
      <c r="D40" s="16">
        <v>762.0</v>
      </c>
      <c r="E40" s="16">
        <v>751.15</v>
      </c>
      <c r="F40" s="16" t="s">
        <v>1288</v>
      </c>
      <c r="G40" s="30">
        <v>-0.004</v>
      </c>
      <c r="H40" s="16">
        <f t="shared" si="1"/>
        <v>-0.004016064257</v>
      </c>
      <c r="I40" s="16">
        <f t="shared" si="2"/>
        <v>0.9959839357</v>
      </c>
      <c r="J40" s="16"/>
      <c r="K40" s="16"/>
      <c r="L40" s="16"/>
    </row>
    <row r="41">
      <c r="A41" s="31">
        <v>45551.0</v>
      </c>
      <c r="B41" s="16">
        <v>759.45</v>
      </c>
      <c r="C41" s="16">
        <v>762.95</v>
      </c>
      <c r="D41" s="16">
        <v>767.5</v>
      </c>
      <c r="E41" s="16">
        <v>750.1</v>
      </c>
      <c r="F41" s="16" t="s">
        <v>1289</v>
      </c>
      <c r="G41" s="30">
        <v>-0.0046</v>
      </c>
      <c r="H41" s="16">
        <f t="shared" si="1"/>
        <v>-0.004587456583</v>
      </c>
      <c r="I41" s="16">
        <f t="shared" si="2"/>
        <v>0.9954125434</v>
      </c>
      <c r="J41" s="16"/>
      <c r="K41" s="16"/>
      <c r="L41" s="16"/>
    </row>
    <row r="42">
      <c r="A42" s="31">
        <v>45548.0</v>
      </c>
      <c r="B42" s="16">
        <v>762.95</v>
      </c>
      <c r="C42" s="16">
        <v>755.8</v>
      </c>
      <c r="D42" s="16">
        <v>775.25</v>
      </c>
      <c r="E42" s="16">
        <v>750.0</v>
      </c>
      <c r="F42" s="16" t="s">
        <v>1290</v>
      </c>
      <c r="G42" s="30">
        <v>0.0171</v>
      </c>
      <c r="H42" s="16">
        <f t="shared" si="1"/>
        <v>0.01706325402</v>
      </c>
      <c r="I42" s="16">
        <f t="shared" si="2"/>
        <v>1.017063254</v>
      </c>
      <c r="J42" s="16"/>
      <c r="K42" s="16"/>
      <c r="L42" s="16"/>
    </row>
    <row r="43">
      <c r="A43" s="31">
        <v>45547.0</v>
      </c>
      <c r="B43" s="16">
        <v>750.15</v>
      </c>
      <c r="C43" s="16">
        <v>734.25</v>
      </c>
      <c r="D43" s="16">
        <v>754.95</v>
      </c>
      <c r="E43" s="16">
        <v>734.25</v>
      </c>
      <c r="F43" s="16" t="s">
        <v>1286</v>
      </c>
      <c r="G43" s="30">
        <v>0.0224</v>
      </c>
      <c r="H43" s="16">
        <f t="shared" si="1"/>
        <v>0.02242060788</v>
      </c>
      <c r="I43" s="16">
        <f t="shared" si="2"/>
        <v>1.022420608</v>
      </c>
      <c r="J43" s="16"/>
      <c r="K43" s="16"/>
      <c r="L43" s="16"/>
    </row>
    <row r="44">
      <c r="A44" s="31">
        <v>45546.0</v>
      </c>
      <c r="B44" s="16">
        <v>733.7</v>
      </c>
      <c r="C44" s="16">
        <v>735.05</v>
      </c>
      <c r="D44" s="16">
        <v>754.85</v>
      </c>
      <c r="E44" s="16">
        <v>730.8</v>
      </c>
      <c r="F44" s="16" t="s">
        <v>1291</v>
      </c>
      <c r="G44" s="30">
        <v>-0.0118</v>
      </c>
      <c r="H44" s="16">
        <f t="shared" si="1"/>
        <v>-0.01178530541</v>
      </c>
      <c r="I44" s="16">
        <f t="shared" si="2"/>
        <v>0.9882146946</v>
      </c>
      <c r="J44" s="16"/>
      <c r="K44" s="16"/>
      <c r="L44" s="16"/>
    </row>
    <row r="45">
      <c r="A45" s="31">
        <v>45545.0</v>
      </c>
      <c r="B45" s="16">
        <v>742.45</v>
      </c>
      <c r="C45" s="16">
        <v>722.0</v>
      </c>
      <c r="D45" s="16">
        <v>750.0</v>
      </c>
      <c r="E45" s="16">
        <v>721.15</v>
      </c>
      <c r="F45" s="16" t="s">
        <v>1292</v>
      </c>
      <c r="G45" s="30">
        <v>0.0302</v>
      </c>
      <c r="H45" s="16">
        <f t="shared" si="1"/>
        <v>0.03017899265</v>
      </c>
      <c r="I45" s="16">
        <f t="shared" si="2"/>
        <v>1.030178993</v>
      </c>
      <c r="J45" s="16"/>
      <c r="K45" s="16"/>
      <c r="L45" s="16"/>
    </row>
    <row r="46">
      <c r="A46" s="31">
        <v>45544.0</v>
      </c>
      <c r="B46" s="16">
        <v>720.7</v>
      </c>
      <c r="C46" s="16">
        <v>728.15</v>
      </c>
      <c r="D46" s="16">
        <v>740.0</v>
      </c>
      <c r="E46" s="16">
        <v>713.5</v>
      </c>
      <c r="F46" s="16" t="s">
        <v>1293</v>
      </c>
      <c r="G46" s="30">
        <v>-0.0074</v>
      </c>
      <c r="H46" s="16">
        <f t="shared" si="1"/>
        <v>-0.007368638524</v>
      </c>
      <c r="I46" s="16">
        <f t="shared" si="2"/>
        <v>0.9926313615</v>
      </c>
      <c r="J46" s="16"/>
      <c r="K46" s="16"/>
      <c r="L46" s="16"/>
    </row>
    <row r="47">
      <c r="A47" s="31">
        <v>45541.0</v>
      </c>
      <c r="B47" s="16">
        <v>726.05</v>
      </c>
      <c r="C47" s="16">
        <v>729.25</v>
      </c>
      <c r="D47" s="16">
        <v>741.7</v>
      </c>
      <c r="E47" s="16">
        <v>722.45</v>
      </c>
      <c r="F47" s="16" t="s">
        <v>1294</v>
      </c>
      <c r="G47" s="30">
        <v>0.0089</v>
      </c>
      <c r="H47" s="16">
        <f t="shared" si="1"/>
        <v>0.008893211978</v>
      </c>
      <c r="I47" s="16">
        <f t="shared" si="2"/>
        <v>1.008893212</v>
      </c>
      <c r="J47" s="16"/>
      <c r="K47" s="16"/>
      <c r="L47" s="16"/>
    </row>
    <row r="48">
      <c r="A48" s="31">
        <v>45540.0</v>
      </c>
      <c r="B48" s="16">
        <v>719.65</v>
      </c>
      <c r="C48" s="16">
        <v>728.5</v>
      </c>
      <c r="D48" s="16">
        <v>731.4</v>
      </c>
      <c r="E48" s="16">
        <v>711.0</v>
      </c>
      <c r="F48" s="16" t="s">
        <v>1295</v>
      </c>
      <c r="G48" s="30">
        <v>-0.0103</v>
      </c>
      <c r="H48" s="16">
        <f t="shared" si="1"/>
        <v>-0.01031424053</v>
      </c>
      <c r="I48" s="16">
        <f t="shared" si="2"/>
        <v>0.9896857595</v>
      </c>
      <c r="J48" s="16"/>
      <c r="K48" s="16"/>
      <c r="L48" s="16"/>
    </row>
    <row r="49">
      <c r="A49" s="31">
        <v>45539.0</v>
      </c>
      <c r="B49" s="16">
        <v>727.15</v>
      </c>
      <c r="C49" s="16">
        <v>723.8</v>
      </c>
      <c r="D49" s="16">
        <v>733.45</v>
      </c>
      <c r="E49" s="16">
        <v>710.0</v>
      </c>
      <c r="F49" s="16" t="s">
        <v>1296</v>
      </c>
      <c r="G49" s="30">
        <v>0.0012</v>
      </c>
      <c r="H49" s="16">
        <f t="shared" si="1"/>
        <v>0.001170315297</v>
      </c>
      <c r="I49" s="16">
        <f t="shared" si="2"/>
        <v>1.001170315</v>
      </c>
      <c r="J49" s="16"/>
      <c r="K49" s="16"/>
      <c r="L49" s="16"/>
    </row>
    <row r="50">
      <c r="A50" s="31">
        <v>45538.0</v>
      </c>
      <c r="B50" s="16">
        <v>726.3</v>
      </c>
      <c r="C50" s="16">
        <v>744.7</v>
      </c>
      <c r="D50" s="16">
        <v>744.75</v>
      </c>
      <c r="E50" s="16">
        <v>722.3</v>
      </c>
      <c r="F50" s="16" t="s">
        <v>1297</v>
      </c>
      <c r="G50" s="30">
        <v>-0.0177</v>
      </c>
      <c r="H50" s="16">
        <f t="shared" si="1"/>
        <v>-0.01765063907</v>
      </c>
      <c r="I50" s="16">
        <f t="shared" si="2"/>
        <v>0.9823493609</v>
      </c>
      <c r="J50" s="16"/>
      <c r="K50" s="16"/>
      <c r="L50" s="16"/>
    </row>
    <row r="51">
      <c r="A51" s="31">
        <v>45537.0</v>
      </c>
      <c r="B51" s="16">
        <v>739.35</v>
      </c>
      <c r="C51" s="16">
        <v>793.4</v>
      </c>
      <c r="D51" s="16">
        <v>795.0</v>
      </c>
      <c r="E51" s="16">
        <v>737.0</v>
      </c>
      <c r="F51" s="16" t="s">
        <v>1298</v>
      </c>
      <c r="G51" s="30">
        <v>-0.0681</v>
      </c>
      <c r="H51" s="16">
        <f t="shared" si="1"/>
        <v>-0.06812452735</v>
      </c>
      <c r="I51" s="16">
        <f t="shared" si="2"/>
        <v>0.9318754726</v>
      </c>
      <c r="J51" s="16"/>
      <c r="K51" s="16"/>
      <c r="L51" s="16"/>
    </row>
    <row r="52">
      <c r="A52" s="31">
        <v>45534.0</v>
      </c>
      <c r="B52" s="16">
        <v>793.4</v>
      </c>
      <c r="C52" s="16">
        <v>735.0</v>
      </c>
      <c r="D52" s="16">
        <v>800.0</v>
      </c>
      <c r="E52" s="16">
        <v>728.4</v>
      </c>
      <c r="F52" s="16" t="s">
        <v>1299</v>
      </c>
      <c r="G52" s="30">
        <v>0.0778</v>
      </c>
      <c r="H52" s="16">
        <f t="shared" si="1"/>
        <v>0.07776947633</v>
      </c>
      <c r="I52" s="16">
        <f t="shared" si="2"/>
        <v>1.077769476</v>
      </c>
      <c r="J52" s="16"/>
      <c r="K52" s="16"/>
      <c r="L52" s="16"/>
    </row>
    <row r="53">
      <c r="A53" s="31">
        <v>45533.0</v>
      </c>
      <c r="B53" s="16">
        <v>736.15</v>
      </c>
      <c r="C53" s="16">
        <v>729.5</v>
      </c>
      <c r="D53" s="16">
        <v>741.0</v>
      </c>
      <c r="E53" s="16">
        <v>723.05</v>
      </c>
      <c r="F53" s="16" t="s">
        <v>1300</v>
      </c>
      <c r="G53" s="30">
        <v>0.0096</v>
      </c>
      <c r="H53" s="16">
        <f t="shared" si="1"/>
        <v>0.009600219434</v>
      </c>
      <c r="I53" s="16">
        <f t="shared" si="2"/>
        <v>1.009600219</v>
      </c>
      <c r="J53" s="16"/>
      <c r="K53" s="16"/>
      <c r="L53" s="16"/>
    </row>
    <row r="54">
      <c r="A54" s="31">
        <v>45532.0</v>
      </c>
      <c r="B54" s="16">
        <v>729.15</v>
      </c>
      <c r="C54" s="16">
        <v>737.3</v>
      </c>
      <c r="D54" s="16">
        <v>738.65</v>
      </c>
      <c r="E54" s="16">
        <v>724.0</v>
      </c>
      <c r="F54" s="16" t="s">
        <v>1301</v>
      </c>
      <c r="G54" s="30">
        <v>-0.0101</v>
      </c>
      <c r="H54" s="16">
        <f t="shared" si="1"/>
        <v>-0.01011403747</v>
      </c>
      <c r="I54" s="16">
        <f t="shared" si="2"/>
        <v>0.9898859625</v>
      </c>
      <c r="J54" s="16"/>
      <c r="K54" s="16"/>
      <c r="L54" s="16"/>
    </row>
    <row r="55">
      <c r="A55" s="31">
        <v>45531.0</v>
      </c>
      <c r="B55" s="16">
        <v>736.6</v>
      </c>
      <c r="C55" s="16">
        <v>744.05</v>
      </c>
      <c r="D55" s="16">
        <v>747.5</v>
      </c>
      <c r="E55" s="16">
        <v>733.0</v>
      </c>
      <c r="F55" s="16" t="s">
        <v>1302</v>
      </c>
      <c r="G55" s="30">
        <v>-0.0084</v>
      </c>
      <c r="H55" s="16">
        <f t="shared" si="1"/>
        <v>-0.008413542438</v>
      </c>
      <c r="I55" s="16">
        <f t="shared" si="2"/>
        <v>0.9915864576</v>
      </c>
      <c r="J55" s="16"/>
      <c r="K55" s="16"/>
      <c r="L55" s="16"/>
    </row>
    <row r="56">
      <c r="A56" s="31">
        <v>45530.0</v>
      </c>
      <c r="B56" s="16">
        <v>742.85</v>
      </c>
      <c r="C56" s="16">
        <v>727.85</v>
      </c>
      <c r="D56" s="16">
        <v>745.0</v>
      </c>
      <c r="E56" s="16">
        <v>727.1</v>
      </c>
      <c r="F56" s="16" t="s">
        <v>1303</v>
      </c>
      <c r="G56" s="30">
        <v>0.0165</v>
      </c>
      <c r="H56" s="16">
        <f t="shared" si="1"/>
        <v>0.01648877942</v>
      </c>
      <c r="I56" s="16">
        <f t="shared" si="2"/>
        <v>1.016488779</v>
      </c>
      <c r="J56" s="16"/>
      <c r="K56" s="16"/>
      <c r="L56" s="16"/>
    </row>
    <row r="57">
      <c r="A57" s="31">
        <v>45527.0</v>
      </c>
      <c r="B57" s="16">
        <v>730.8</v>
      </c>
      <c r="C57" s="16">
        <v>732.0</v>
      </c>
      <c r="D57" s="16">
        <v>741.0</v>
      </c>
      <c r="E57" s="16">
        <v>726.5</v>
      </c>
      <c r="F57" s="16" t="s">
        <v>1304</v>
      </c>
      <c r="G57" s="30">
        <v>0.0014</v>
      </c>
      <c r="H57" s="16">
        <f t="shared" si="1"/>
        <v>0.001438848921</v>
      </c>
      <c r="I57" s="16">
        <f t="shared" si="2"/>
        <v>1.001438849</v>
      </c>
      <c r="J57" s="16"/>
      <c r="K57" s="16"/>
      <c r="L57" s="16"/>
    </row>
    <row r="58">
      <c r="A58" s="31">
        <v>45526.0</v>
      </c>
      <c r="B58" s="16">
        <v>729.75</v>
      </c>
      <c r="C58" s="16">
        <v>743.85</v>
      </c>
      <c r="D58" s="16">
        <v>747.05</v>
      </c>
      <c r="E58" s="16">
        <v>727.05</v>
      </c>
      <c r="F58" s="16" t="s">
        <v>1305</v>
      </c>
      <c r="G58" s="30">
        <v>-0.019</v>
      </c>
      <c r="H58" s="16">
        <f t="shared" si="1"/>
        <v>-0.01895543456</v>
      </c>
      <c r="I58" s="16">
        <f t="shared" si="2"/>
        <v>0.9810445654</v>
      </c>
      <c r="J58" s="16"/>
      <c r="K58" s="16"/>
      <c r="L58" s="16"/>
    </row>
    <row r="59">
      <c r="A59" s="31">
        <v>45525.0</v>
      </c>
      <c r="B59" s="16">
        <v>743.85</v>
      </c>
      <c r="C59" s="16">
        <v>740.0</v>
      </c>
      <c r="D59" s="16">
        <v>749.0</v>
      </c>
      <c r="E59" s="16">
        <v>733.0</v>
      </c>
      <c r="F59" s="16" t="s">
        <v>1306</v>
      </c>
      <c r="G59" s="30">
        <v>0.0046</v>
      </c>
      <c r="H59" s="16">
        <f t="shared" si="1"/>
        <v>0.004591802282</v>
      </c>
      <c r="I59" s="16">
        <f t="shared" si="2"/>
        <v>1.004591802</v>
      </c>
      <c r="J59" s="16"/>
      <c r="K59" s="16"/>
      <c r="L59" s="16"/>
    </row>
    <row r="60">
      <c r="A60" s="31">
        <v>45524.0</v>
      </c>
      <c r="B60" s="16">
        <v>740.45</v>
      </c>
      <c r="C60" s="16">
        <v>725.0</v>
      </c>
      <c r="D60" s="16">
        <v>743.0</v>
      </c>
      <c r="E60" s="16">
        <v>723.35</v>
      </c>
      <c r="F60" s="16" t="s">
        <v>1307</v>
      </c>
      <c r="G60" s="30">
        <v>0.0239</v>
      </c>
      <c r="H60" s="16">
        <f t="shared" si="1"/>
        <v>0.02392311415</v>
      </c>
      <c r="I60" s="16">
        <f t="shared" si="2"/>
        <v>1.023923114</v>
      </c>
      <c r="J60" s="16"/>
      <c r="K60" s="16"/>
      <c r="L60" s="16"/>
    </row>
    <row r="61">
      <c r="A61" s="31">
        <v>45523.0</v>
      </c>
      <c r="B61" s="16">
        <v>723.15</v>
      </c>
      <c r="C61" s="16">
        <v>708.2</v>
      </c>
      <c r="D61" s="16">
        <v>724.75</v>
      </c>
      <c r="E61" s="16">
        <v>704.5</v>
      </c>
      <c r="F61" s="16" t="s">
        <v>1308</v>
      </c>
      <c r="G61" s="30">
        <v>0.0311</v>
      </c>
      <c r="H61" s="16">
        <f t="shared" si="1"/>
        <v>0.03108291153</v>
      </c>
      <c r="I61" s="16">
        <f t="shared" si="2"/>
        <v>1.031082912</v>
      </c>
      <c r="J61" s="16"/>
      <c r="K61" s="16"/>
      <c r="L61" s="16"/>
    </row>
    <row r="62">
      <c r="A62" s="31">
        <v>45520.0</v>
      </c>
      <c r="B62" s="16">
        <v>701.35</v>
      </c>
      <c r="C62" s="16">
        <v>699.1</v>
      </c>
      <c r="D62" s="16">
        <v>706.95</v>
      </c>
      <c r="E62" s="16">
        <v>683.35</v>
      </c>
      <c r="F62" s="16" t="s">
        <v>1309</v>
      </c>
      <c r="G62" s="30">
        <v>0.0078</v>
      </c>
      <c r="H62" s="16">
        <f t="shared" si="1"/>
        <v>0.007831584998</v>
      </c>
      <c r="I62" s="16">
        <f t="shared" si="2"/>
        <v>1.007831585</v>
      </c>
      <c r="J62" s="16"/>
      <c r="K62" s="16"/>
      <c r="L62" s="16"/>
    </row>
    <row r="63">
      <c r="A63" s="31">
        <v>45518.0</v>
      </c>
      <c r="B63" s="16">
        <v>695.9</v>
      </c>
      <c r="C63" s="16">
        <v>698.0</v>
      </c>
      <c r="D63" s="16">
        <v>698.0</v>
      </c>
      <c r="E63" s="16">
        <v>681.45</v>
      </c>
      <c r="F63" s="16" t="s">
        <v>1310</v>
      </c>
      <c r="G63" s="30">
        <v>0.0024</v>
      </c>
      <c r="H63" s="16">
        <f t="shared" si="1"/>
        <v>0.002376665466</v>
      </c>
      <c r="I63" s="16">
        <f t="shared" si="2"/>
        <v>1.002376665</v>
      </c>
      <c r="J63" s="16"/>
      <c r="K63" s="16"/>
      <c r="L63" s="16"/>
    </row>
    <row r="64">
      <c r="A64" s="31">
        <v>45517.0</v>
      </c>
      <c r="B64" s="16">
        <v>694.25</v>
      </c>
      <c r="C64" s="16">
        <v>691.4</v>
      </c>
      <c r="D64" s="16">
        <v>699.0</v>
      </c>
      <c r="E64" s="16">
        <v>674.75</v>
      </c>
      <c r="F64" s="16" t="s">
        <v>1311</v>
      </c>
      <c r="G64" s="30">
        <v>0.019</v>
      </c>
      <c r="H64" s="16">
        <f t="shared" si="1"/>
        <v>0.01900777925</v>
      </c>
      <c r="I64" s="16">
        <f t="shared" si="2"/>
        <v>1.019007779</v>
      </c>
      <c r="J64" s="16"/>
      <c r="K64" s="16"/>
      <c r="L64" s="16"/>
    </row>
    <row r="65">
      <c r="A65" s="31">
        <v>45516.0</v>
      </c>
      <c r="B65" s="16">
        <v>681.3</v>
      </c>
      <c r="C65" s="16">
        <v>656.0</v>
      </c>
      <c r="D65" s="16">
        <v>688.3</v>
      </c>
      <c r="E65" s="16">
        <v>631.0</v>
      </c>
      <c r="F65" s="16" t="s">
        <v>1312</v>
      </c>
      <c r="G65" s="30">
        <v>0.0249</v>
      </c>
      <c r="H65" s="16">
        <f t="shared" si="1"/>
        <v>0.02489657766</v>
      </c>
      <c r="I65" s="16">
        <f t="shared" si="2"/>
        <v>1.024896578</v>
      </c>
      <c r="J65" s="16"/>
      <c r="K65" s="16"/>
      <c r="L65" s="16"/>
    </row>
    <row r="66">
      <c r="A66" s="31">
        <v>45513.0</v>
      </c>
      <c r="B66" s="16">
        <v>664.75</v>
      </c>
      <c r="C66" s="16">
        <v>670.5</v>
      </c>
      <c r="D66" s="16">
        <v>678.8</v>
      </c>
      <c r="E66" s="16">
        <v>658.8</v>
      </c>
      <c r="F66" s="16" t="s">
        <v>1313</v>
      </c>
      <c r="G66" s="30">
        <v>0.0016</v>
      </c>
      <c r="H66" s="16">
        <f t="shared" si="1"/>
        <v>0.001582040078</v>
      </c>
      <c r="I66" s="16">
        <f t="shared" si="2"/>
        <v>1.00158204</v>
      </c>
      <c r="J66" s="16"/>
      <c r="K66" s="16"/>
      <c r="L66" s="16"/>
    </row>
    <row r="67">
      <c r="A67" s="31">
        <v>45512.0</v>
      </c>
      <c r="B67" s="16">
        <v>663.7</v>
      </c>
      <c r="C67" s="16">
        <v>685.0</v>
      </c>
      <c r="D67" s="16">
        <v>685.25</v>
      </c>
      <c r="E67" s="16">
        <v>661.0</v>
      </c>
      <c r="F67" s="16" t="s">
        <v>1314</v>
      </c>
      <c r="G67" s="30">
        <v>-0.0215</v>
      </c>
      <c r="H67" s="16">
        <f t="shared" si="1"/>
        <v>-0.02145226686</v>
      </c>
      <c r="I67" s="16">
        <f t="shared" si="2"/>
        <v>0.9785477331</v>
      </c>
      <c r="J67" s="16"/>
      <c r="K67" s="16"/>
      <c r="L67" s="16"/>
    </row>
    <row r="68">
      <c r="A68" s="31">
        <v>45511.0</v>
      </c>
      <c r="B68" s="16">
        <v>678.25</v>
      </c>
      <c r="C68" s="16">
        <v>669.95</v>
      </c>
      <c r="D68" s="16">
        <v>688.0</v>
      </c>
      <c r="E68" s="16">
        <v>665.7</v>
      </c>
      <c r="F68" s="16" t="s">
        <v>1315</v>
      </c>
      <c r="G68" s="30">
        <v>0.0279</v>
      </c>
      <c r="H68" s="16">
        <f t="shared" si="1"/>
        <v>0.02788512541</v>
      </c>
      <c r="I68" s="16">
        <f t="shared" si="2"/>
        <v>1.027885125</v>
      </c>
      <c r="J68" s="16"/>
      <c r="K68" s="16"/>
      <c r="L68" s="16"/>
    </row>
    <row r="69">
      <c r="A69" s="31">
        <v>45510.0</v>
      </c>
      <c r="B69" s="16">
        <v>659.85</v>
      </c>
      <c r="C69" s="16">
        <v>691.0</v>
      </c>
      <c r="D69" s="16">
        <v>713.6</v>
      </c>
      <c r="E69" s="16">
        <v>656.9</v>
      </c>
      <c r="F69" s="16" t="s">
        <v>1316</v>
      </c>
      <c r="G69" s="30">
        <v>-0.0255</v>
      </c>
      <c r="H69" s="16">
        <f t="shared" si="1"/>
        <v>-0.02554825371</v>
      </c>
      <c r="I69" s="16">
        <f t="shared" si="2"/>
        <v>0.9744517463</v>
      </c>
      <c r="J69" s="16"/>
      <c r="K69" s="16"/>
      <c r="L69" s="16"/>
    </row>
    <row r="70">
      <c r="A70" s="31">
        <v>45509.0</v>
      </c>
      <c r="B70" s="16">
        <v>677.15</v>
      </c>
      <c r="C70" s="16">
        <v>705.05</v>
      </c>
      <c r="D70" s="16">
        <v>723.65</v>
      </c>
      <c r="E70" s="16">
        <v>669.15</v>
      </c>
      <c r="F70" s="16" t="s">
        <v>1317</v>
      </c>
      <c r="G70" s="30">
        <v>-0.0721</v>
      </c>
      <c r="H70" s="16">
        <f t="shared" si="1"/>
        <v>-0.07207947927</v>
      </c>
      <c r="I70" s="16">
        <f t="shared" si="2"/>
        <v>0.9279205207</v>
      </c>
      <c r="J70" s="16"/>
      <c r="K70" s="16"/>
      <c r="L70" s="16"/>
    </row>
    <row r="71">
      <c r="A71" s="31">
        <v>45506.0</v>
      </c>
      <c r="B71" s="16">
        <v>729.75</v>
      </c>
      <c r="C71" s="16">
        <v>728.5</v>
      </c>
      <c r="D71" s="16">
        <v>738.5</v>
      </c>
      <c r="E71" s="16">
        <v>722.0</v>
      </c>
      <c r="F71" s="16" t="s">
        <v>1318</v>
      </c>
      <c r="G71" s="30">
        <v>-0.009</v>
      </c>
      <c r="H71" s="16">
        <f t="shared" si="1"/>
        <v>-0.008963128947</v>
      </c>
      <c r="I71" s="16">
        <f t="shared" si="2"/>
        <v>0.9910368711</v>
      </c>
      <c r="J71" s="16"/>
      <c r="K71" s="16"/>
      <c r="L71" s="16"/>
    </row>
    <row r="72">
      <c r="A72" s="31">
        <v>45505.0</v>
      </c>
      <c r="B72" s="16">
        <v>736.35</v>
      </c>
      <c r="C72" s="16">
        <v>742.4</v>
      </c>
      <c r="D72" s="16">
        <v>754.9</v>
      </c>
      <c r="E72" s="16">
        <v>726.6</v>
      </c>
      <c r="F72" s="16" t="s">
        <v>1319</v>
      </c>
      <c r="G72" s="30">
        <v>-0.0056</v>
      </c>
      <c r="H72" s="16">
        <f t="shared" si="1"/>
        <v>-0.005604321404</v>
      </c>
      <c r="I72" s="16">
        <f t="shared" si="2"/>
        <v>0.9943956786</v>
      </c>
      <c r="J72" s="16"/>
      <c r="K72" s="16"/>
      <c r="L72" s="16"/>
    </row>
    <row r="73">
      <c r="A73" s="31">
        <v>45504.0</v>
      </c>
      <c r="B73" s="16">
        <v>740.5</v>
      </c>
      <c r="C73" s="16">
        <v>740.0</v>
      </c>
      <c r="D73" s="16">
        <v>774.9</v>
      </c>
      <c r="E73" s="16">
        <v>734.5</v>
      </c>
      <c r="F73" s="16" t="s">
        <v>1320</v>
      </c>
      <c r="G73" s="30">
        <v>-0.0055</v>
      </c>
      <c r="H73" s="16">
        <f t="shared" si="1"/>
        <v>-0.005506312114</v>
      </c>
      <c r="I73" s="16">
        <f t="shared" si="2"/>
        <v>0.9944936879</v>
      </c>
      <c r="J73" s="16"/>
      <c r="K73" s="16"/>
      <c r="L73" s="16"/>
    </row>
    <row r="74">
      <c r="A74" s="31">
        <v>45503.0</v>
      </c>
      <c r="B74" s="16">
        <v>744.6</v>
      </c>
      <c r="C74" s="16">
        <v>742.0</v>
      </c>
      <c r="D74" s="16">
        <v>754.0</v>
      </c>
      <c r="E74" s="16">
        <v>735.35</v>
      </c>
      <c r="F74" s="16" t="s">
        <v>1321</v>
      </c>
      <c r="G74" s="30">
        <v>0.007</v>
      </c>
      <c r="H74" s="16">
        <f t="shared" si="1"/>
        <v>0.006964635878</v>
      </c>
      <c r="I74" s="16">
        <f t="shared" si="2"/>
        <v>1.006964636</v>
      </c>
      <c r="J74" s="16"/>
      <c r="K74" s="16"/>
      <c r="L74" s="16"/>
    </row>
    <row r="75">
      <c r="A75" s="31">
        <v>45502.0</v>
      </c>
      <c r="B75" s="16">
        <v>739.45</v>
      </c>
      <c r="C75" s="16">
        <v>765.65</v>
      </c>
      <c r="D75" s="16">
        <v>766.0</v>
      </c>
      <c r="E75" s="16">
        <v>737.45</v>
      </c>
      <c r="F75" s="16" t="s">
        <v>1322</v>
      </c>
      <c r="G75" s="30">
        <v>-0.0328</v>
      </c>
      <c r="H75" s="16">
        <f t="shared" si="1"/>
        <v>-0.03276651406</v>
      </c>
      <c r="I75" s="16">
        <f t="shared" si="2"/>
        <v>0.9672334859</v>
      </c>
      <c r="J75" s="16"/>
      <c r="K75" s="16"/>
      <c r="L75" s="16"/>
    </row>
    <row r="76">
      <c r="A76" s="31">
        <v>45499.0</v>
      </c>
      <c r="B76" s="16">
        <v>764.5</v>
      </c>
      <c r="C76" s="16">
        <v>748.85</v>
      </c>
      <c r="D76" s="16">
        <v>766.3</v>
      </c>
      <c r="E76" s="16">
        <v>746.2</v>
      </c>
      <c r="F76" s="16" t="s">
        <v>1323</v>
      </c>
      <c r="G76" s="30">
        <v>0.0209</v>
      </c>
      <c r="H76" s="16">
        <f t="shared" si="1"/>
        <v>0.02089871136</v>
      </c>
      <c r="I76" s="16">
        <f t="shared" si="2"/>
        <v>1.020898711</v>
      </c>
      <c r="J76" s="16"/>
      <c r="K76" s="16"/>
      <c r="L76" s="16"/>
    </row>
    <row r="77">
      <c r="A77" s="31">
        <v>45498.0</v>
      </c>
      <c r="B77" s="16">
        <v>748.85</v>
      </c>
      <c r="C77" s="16">
        <v>738.0</v>
      </c>
      <c r="D77" s="16">
        <v>758.5</v>
      </c>
      <c r="E77" s="16">
        <v>736.8</v>
      </c>
      <c r="F77" s="16" t="s">
        <v>1324</v>
      </c>
      <c r="G77" s="30">
        <v>-0.0049</v>
      </c>
      <c r="H77" s="16">
        <f t="shared" si="1"/>
        <v>-0.004850498339</v>
      </c>
      <c r="I77" s="16">
        <f t="shared" si="2"/>
        <v>0.9951495017</v>
      </c>
      <c r="J77" s="16"/>
      <c r="K77" s="16"/>
      <c r="L77" s="16"/>
    </row>
    <row r="78">
      <c r="A78" s="31">
        <v>45497.0</v>
      </c>
      <c r="B78" s="16">
        <v>752.5</v>
      </c>
      <c r="C78" s="16">
        <v>747.15</v>
      </c>
      <c r="D78" s="16">
        <v>762.85</v>
      </c>
      <c r="E78" s="16">
        <v>737.0</v>
      </c>
      <c r="F78" s="16" t="s">
        <v>1325</v>
      </c>
      <c r="G78" s="30">
        <v>0.0253</v>
      </c>
      <c r="H78" s="16">
        <f t="shared" si="1"/>
        <v>0.02527420124</v>
      </c>
      <c r="I78" s="16">
        <f t="shared" si="2"/>
        <v>1.025274201</v>
      </c>
      <c r="J78" s="16"/>
      <c r="K78" s="16"/>
      <c r="L78" s="16"/>
    </row>
    <row r="79">
      <c r="A79" s="31">
        <v>45496.0</v>
      </c>
      <c r="B79" s="16">
        <v>733.95</v>
      </c>
      <c r="C79" s="16">
        <v>750.8</v>
      </c>
      <c r="D79" s="16">
        <v>751.05</v>
      </c>
      <c r="E79" s="16">
        <v>707.05</v>
      </c>
      <c r="F79" s="16" t="s">
        <v>1326</v>
      </c>
      <c r="G79" s="30">
        <v>-0.0196</v>
      </c>
      <c r="H79" s="16">
        <f t="shared" si="1"/>
        <v>-0.01956986375</v>
      </c>
      <c r="I79" s="16">
        <f t="shared" si="2"/>
        <v>0.9804301363</v>
      </c>
      <c r="J79" s="16"/>
      <c r="K79" s="16"/>
      <c r="L79" s="16"/>
    </row>
    <row r="80">
      <c r="A80" s="31">
        <v>45495.0</v>
      </c>
      <c r="B80" s="16">
        <v>748.6</v>
      </c>
      <c r="C80" s="16">
        <v>744.8</v>
      </c>
      <c r="D80" s="16">
        <v>754.9</v>
      </c>
      <c r="E80" s="16">
        <v>729.5</v>
      </c>
      <c r="F80" s="16" t="s">
        <v>1264</v>
      </c>
      <c r="G80" s="30">
        <v>0.0044</v>
      </c>
      <c r="H80" s="16">
        <f t="shared" si="1"/>
        <v>0.004427747216</v>
      </c>
      <c r="I80" s="16">
        <f t="shared" si="2"/>
        <v>1.004427747</v>
      </c>
      <c r="J80" s="16"/>
      <c r="K80" s="16"/>
      <c r="L80" s="16"/>
    </row>
    <row r="81">
      <c r="A81" s="31">
        <v>45492.0</v>
      </c>
      <c r="B81" s="16">
        <v>745.3</v>
      </c>
      <c r="C81" s="16">
        <v>793.45</v>
      </c>
      <c r="D81" s="16">
        <v>793.45</v>
      </c>
      <c r="E81" s="16">
        <v>741.05</v>
      </c>
      <c r="F81" s="16" t="s">
        <v>1327</v>
      </c>
      <c r="G81" s="30">
        <v>-0.0626</v>
      </c>
      <c r="H81" s="16">
        <f t="shared" si="1"/>
        <v>-0.06263363099</v>
      </c>
      <c r="I81" s="16">
        <f t="shared" si="2"/>
        <v>0.937366369</v>
      </c>
      <c r="J81" s="16"/>
      <c r="K81" s="16"/>
      <c r="L81" s="16"/>
    </row>
    <row r="82">
      <c r="A82" s="31">
        <v>45491.0</v>
      </c>
      <c r="B82" s="16">
        <v>795.1</v>
      </c>
      <c r="C82" s="16">
        <v>797.0</v>
      </c>
      <c r="D82" s="16">
        <v>804.4</v>
      </c>
      <c r="E82" s="16">
        <v>785.55</v>
      </c>
      <c r="F82" s="16" t="s">
        <v>1328</v>
      </c>
      <c r="G82" s="30">
        <v>-0.0037</v>
      </c>
      <c r="H82" s="16">
        <f t="shared" si="1"/>
        <v>-0.003696510244</v>
      </c>
      <c r="I82" s="16">
        <f t="shared" si="2"/>
        <v>0.9963034898</v>
      </c>
      <c r="J82" s="16"/>
      <c r="K82" s="16"/>
      <c r="L82" s="16"/>
    </row>
    <row r="83">
      <c r="A83" s="31">
        <v>45489.0</v>
      </c>
      <c r="B83" s="16">
        <v>798.05</v>
      </c>
      <c r="C83" s="16">
        <v>795.9</v>
      </c>
      <c r="D83" s="16">
        <v>801.1</v>
      </c>
      <c r="E83" s="16">
        <v>787.85</v>
      </c>
      <c r="F83" s="16" t="s">
        <v>1329</v>
      </c>
      <c r="G83" s="30">
        <v>0.0109</v>
      </c>
      <c r="H83" s="16">
        <f t="shared" si="1"/>
        <v>0.01089366014</v>
      </c>
      <c r="I83" s="16">
        <f t="shared" si="2"/>
        <v>1.01089366</v>
      </c>
      <c r="J83" s="16"/>
      <c r="K83" s="16"/>
      <c r="L83" s="16"/>
    </row>
    <row r="84">
      <c r="A84" s="31">
        <v>45488.0</v>
      </c>
      <c r="B84" s="16">
        <v>789.45</v>
      </c>
      <c r="C84" s="16">
        <v>776.3</v>
      </c>
      <c r="D84" s="16">
        <v>792.0</v>
      </c>
      <c r="E84" s="16">
        <v>775.8</v>
      </c>
      <c r="F84" s="16" t="s">
        <v>1330</v>
      </c>
      <c r="G84" s="30">
        <v>0.0079</v>
      </c>
      <c r="H84" s="16">
        <f t="shared" si="1"/>
        <v>0.007851397932</v>
      </c>
      <c r="I84" s="16">
        <f t="shared" si="2"/>
        <v>1.007851398</v>
      </c>
      <c r="J84" s="16"/>
      <c r="K84" s="16"/>
      <c r="L84" s="16"/>
    </row>
    <row r="85">
      <c r="A85" s="31">
        <v>45485.0</v>
      </c>
      <c r="B85" s="16">
        <v>783.3</v>
      </c>
      <c r="C85" s="16">
        <v>776.0</v>
      </c>
      <c r="D85" s="16">
        <v>787.95</v>
      </c>
      <c r="E85" s="16">
        <v>765.4</v>
      </c>
      <c r="F85" s="16" t="s">
        <v>1296</v>
      </c>
      <c r="G85" s="30">
        <v>-0.0055</v>
      </c>
      <c r="H85" s="16">
        <f t="shared" si="1"/>
        <v>-0.00552275757</v>
      </c>
      <c r="I85" s="16">
        <f t="shared" si="2"/>
        <v>0.9944772424</v>
      </c>
      <c r="J85" s="16"/>
      <c r="K85" s="16"/>
      <c r="L85" s="16"/>
    </row>
    <row r="86">
      <c r="A86" s="31">
        <v>45484.0</v>
      </c>
      <c r="B86" s="16">
        <v>787.65</v>
      </c>
      <c r="C86" s="16">
        <v>796.35</v>
      </c>
      <c r="D86" s="16">
        <v>797.45</v>
      </c>
      <c r="E86" s="16">
        <v>778.1</v>
      </c>
      <c r="F86" s="16" t="s">
        <v>1331</v>
      </c>
      <c r="G86" s="30">
        <v>-0.0082</v>
      </c>
      <c r="H86" s="16">
        <f t="shared" si="1"/>
        <v>-0.008184851728</v>
      </c>
      <c r="I86" s="16">
        <f t="shared" si="2"/>
        <v>0.9918151483</v>
      </c>
      <c r="J86" s="16"/>
      <c r="K86" s="16"/>
      <c r="L86" s="16"/>
    </row>
    <row r="87">
      <c r="A87" s="31">
        <v>45483.0</v>
      </c>
      <c r="B87" s="16">
        <v>794.15</v>
      </c>
      <c r="C87" s="16">
        <v>814.95</v>
      </c>
      <c r="D87" s="16">
        <v>818.3</v>
      </c>
      <c r="E87" s="16">
        <v>778.05</v>
      </c>
      <c r="F87" s="16" t="s">
        <v>1332</v>
      </c>
      <c r="G87" s="30">
        <v>-0.0201</v>
      </c>
      <c r="H87" s="16">
        <f t="shared" si="1"/>
        <v>-0.0201122833</v>
      </c>
      <c r="I87" s="16">
        <f t="shared" si="2"/>
        <v>0.9798877167</v>
      </c>
      <c r="J87" s="16"/>
      <c r="K87" s="16"/>
      <c r="L87" s="16"/>
    </row>
    <row r="88">
      <c r="A88" s="31">
        <v>45482.0</v>
      </c>
      <c r="B88" s="16">
        <v>810.45</v>
      </c>
      <c r="C88" s="16">
        <v>824.0</v>
      </c>
      <c r="D88" s="16">
        <v>848.0</v>
      </c>
      <c r="E88" s="16">
        <v>808.8</v>
      </c>
      <c r="F88" s="16" t="s">
        <v>1333</v>
      </c>
      <c r="G88" s="30">
        <v>-0.0119</v>
      </c>
      <c r="H88" s="16">
        <f t="shared" si="1"/>
        <v>-0.01188734455</v>
      </c>
      <c r="I88" s="16">
        <f t="shared" si="2"/>
        <v>0.9881126554</v>
      </c>
      <c r="J88" s="16"/>
      <c r="K88" s="16"/>
      <c r="L88" s="16"/>
    </row>
    <row r="89">
      <c r="A89" s="31">
        <v>45481.0</v>
      </c>
      <c r="B89" s="16">
        <v>820.2</v>
      </c>
      <c r="C89" s="16">
        <v>827.0</v>
      </c>
      <c r="D89" s="16">
        <v>835.9</v>
      </c>
      <c r="E89" s="16">
        <v>815.55</v>
      </c>
      <c r="F89" s="16" t="s">
        <v>1334</v>
      </c>
      <c r="G89" s="30">
        <v>-0.0092</v>
      </c>
      <c r="H89" s="16">
        <f t="shared" si="1"/>
        <v>-0.009180961585</v>
      </c>
      <c r="I89" s="16">
        <f t="shared" si="2"/>
        <v>0.9908190384</v>
      </c>
      <c r="J89" s="16"/>
      <c r="K89" s="16"/>
      <c r="L89" s="16"/>
    </row>
    <row r="90">
      <c r="A90" s="31">
        <v>45478.0</v>
      </c>
      <c r="B90" s="16">
        <v>827.8</v>
      </c>
      <c r="C90" s="16">
        <v>833.65</v>
      </c>
      <c r="D90" s="16">
        <v>845.8</v>
      </c>
      <c r="E90" s="16">
        <v>825.0</v>
      </c>
      <c r="F90" s="16" t="s">
        <v>1335</v>
      </c>
      <c r="G90" s="30">
        <v>-0.007</v>
      </c>
      <c r="H90" s="16">
        <f t="shared" si="1"/>
        <v>-0.007017333413</v>
      </c>
      <c r="I90" s="16">
        <f t="shared" si="2"/>
        <v>0.9929826666</v>
      </c>
      <c r="J90" s="16"/>
      <c r="K90" s="16"/>
      <c r="L90" s="16"/>
    </row>
    <row r="91">
      <c r="A91" s="31">
        <v>45477.0</v>
      </c>
      <c r="B91" s="16">
        <v>833.65</v>
      </c>
      <c r="C91" s="16">
        <v>830.0</v>
      </c>
      <c r="D91" s="16">
        <v>835.5</v>
      </c>
      <c r="E91" s="16">
        <v>824.25</v>
      </c>
      <c r="F91" s="16" t="s">
        <v>1336</v>
      </c>
      <c r="G91" s="30">
        <v>0.0109</v>
      </c>
      <c r="H91" s="16">
        <f t="shared" si="1"/>
        <v>0.01085243119</v>
      </c>
      <c r="I91" s="16">
        <f t="shared" si="2"/>
        <v>1.010852431</v>
      </c>
      <c r="J91" s="16"/>
      <c r="K91" s="16"/>
      <c r="L91" s="16"/>
    </row>
    <row r="92">
      <c r="A92" s="31">
        <v>45476.0</v>
      </c>
      <c r="B92" s="16">
        <v>824.7</v>
      </c>
      <c r="C92" s="16">
        <v>815.6</v>
      </c>
      <c r="D92" s="16">
        <v>830.0</v>
      </c>
      <c r="E92" s="16">
        <v>810.05</v>
      </c>
      <c r="F92" s="16" t="s">
        <v>1337</v>
      </c>
      <c r="G92" s="30">
        <v>0.0119</v>
      </c>
      <c r="H92" s="16">
        <f t="shared" si="1"/>
        <v>0.01190184049</v>
      </c>
      <c r="I92" s="16">
        <f t="shared" si="2"/>
        <v>1.01190184</v>
      </c>
      <c r="J92" s="16"/>
      <c r="K92" s="16"/>
      <c r="L92" s="16"/>
    </row>
    <row r="93">
      <c r="A93" s="31">
        <v>45475.0</v>
      </c>
      <c r="B93" s="16">
        <v>815.0</v>
      </c>
      <c r="C93" s="16">
        <v>809.15</v>
      </c>
      <c r="D93" s="16">
        <v>819.7</v>
      </c>
      <c r="E93" s="16">
        <v>805.2</v>
      </c>
      <c r="F93" s="16" t="s">
        <v>1338</v>
      </c>
      <c r="G93" s="30">
        <v>0.0046</v>
      </c>
      <c r="H93" s="16">
        <f t="shared" si="1"/>
        <v>0.004560581782</v>
      </c>
      <c r="I93" s="16">
        <f t="shared" si="2"/>
        <v>1.004560582</v>
      </c>
      <c r="J93" s="16"/>
      <c r="K93" s="16"/>
      <c r="L93" s="16"/>
    </row>
    <row r="94">
      <c r="A94" s="31">
        <v>45474.0</v>
      </c>
      <c r="B94" s="16">
        <v>811.3</v>
      </c>
      <c r="C94" s="16">
        <v>826.0</v>
      </c>
      <c r="D94" s="16">
        <v>826.0</v>
      </c>
      <c r="E94" s="16">
        <v>804.95</v>
      </c>
      <c r="F94" s="16" t="s">
        <v>1339</v>
      </c>
      <c r="G94" s="30">
        <v>-0.0136</v>
      </c>
      <c r="H94" s="16">
        <f t="shared" si="1"/>
        <v>-0.01361702128</v>
      </c>
      <c r="I94" s="16">
        <f t="shared" si="2"/>
        <v>0.9863829787</v>
      </c>
      <c r="J94" s="16"/>
      <c r="K94" s="16"/>
      <c r="L94" s="16"/>
    </row>
    <row r="95">
      <c r="A95" s="31">
        <v>45471.0</v>
      </c>
      <c r="B95" s="16">
        <v>822.5</v>
      </c>
      <c r="C95" s="16">
        <v>807.9</v>
      </c>
      <c r="D95" s="16">
        <v>825.0</v>
      </c>
      <c r="E95" s="16">
        <v>804.15</v>
      </c>
      <c r="F95" s="16" t="s">
        <v>1340</v>
      </c>
      <c r="G95" s="30">
        <v>0.0239</v>
      </c>
      <c r="H95" s="16">
        <f t="shared" si="1"/>
        <v>0.0239014067</v>
      </c>
      <c r="I95" s="16">
        <f t="shared" si="2"/>
        <v>1.023901407</v>
      </c>
      <c r="J95" s="16"/>
      <c r="K95" s="16"/>
      <c r="L95" s="16"/>
    </row>
    <row r="96">
      <c r="A96" s="31">
        <v>45470.0</v>
      </c>
      <c r="B96" s="16">
        <v>803.3</v>
      </c>
      <c r="C96" s="16">
        <v>811.05</v>
      </c>
      <c r="D96" s="16">
        <v>826.0</v>
      </c>
      <c r="E96" s="16">
        <v>800.0</v>
      </c>
      <c r="F96" s="16" t="s">
        <v>1341</v>
      </c>
      <c r="G96" s="30">
        <v>-0.0122</v>
      </c>
      <c r="H96" s="16">
        <f t="shared" si="1"/>
        <v>-0.01217412691</v>
      </c>
      <c r="I96" s="16">
        <f t="shared" si="2"/>
        <v>0.9878258731</v>
      </c>
      <c r="J96" s="16"/>
      <c r="K96" s="16"/>
      <c r="L96" s="16"/>
    </row>
    <row r="97">
      <c r="A97" s="31">
        <v>45469.0</v>
      </c>
      <c r="B97" s="16">
        <v>813.2</v>
      </c>
      <c r="C97" s="16">
        <v>815.0</v>
      </c>
      <c r="D97" s="16">
        <v>816.75</v>
      </c>
      <c r="E97" s="16">
        <v>805.65</v>
      </c>
      <c r="F97" s="16" t="s">
        <v>1342</v>
      </c>
      <c r="G97" s="30">
        <v>0.0015</v>
      </c>
      <c r="H97" s="16">
        <f t="shared" si="1"/>
        <v>0.001539503664</v>
      </c>
      <c r="I97" s="16">
        <f t="shared" si="2"/>
        <v>1.001539504</v>
      </c>
      <c r="J97" s="16"/>
      <c r="K97" s="16"/>
      <c r="L97" s="16"/>
    </row>
    <row r="98">
      <c r="A98" s="31">
        <v>45468.0</v>
      </c>
      <c r="B98" s="16">
        <v>811.95</v>
      </c>
      <c r="C98" s="16">
        <v>800.0</v>
      </c>
      <c r="D98" s="16">
        <v>814.0</v>
      </c>
      <c r="E98" s="16">
        <v>799.5</v>
      </c>
      <c r="F98" s="16" t="s">
        <v>1343</v>
      </c>
      <c r="G98" s="30">
        <v>0.0138</v>
      </c>
      <c r="H98" s="16">
        <f t="shared" si="1"/>
        <v>0.0137969784</v>
      </c>
      <c r="I98" s="16">
        <f t="shared" si="2"/>
        <v>1.013796978</v>
      </c>
      <c r="J98" s="16"/>
      <c r="K98" s="16"/>
      <c r="L98" s="16"/>
    </row>
    <row r="99">
      <c r="A99" s="31">
        <v>45467.0</v>
      </c>
      <c r="B99" s="16">
        <v>800.9</v>
      </c>
      <c r="C99" s="16">
        <v>789.55</v>
      </c>
      <c r="D99" s="16">
        <v>809.65</v>
      </c>
      <c r="E99" s="16">
        <v>784.35</v>
      </c>
      <c r="F99" s="16" t="s">
        <v>1344</v>
      </c>
      <c r="G99" s="30">
        <v>0.0124</v>
      </c>
      <c r="H99" s="16">
        <f t="shared" si="1"/>
        <v>0.01238781444</v>
      </c>
      <c r="I99" s="16">
        <f t="shared" si="2"/>
        <v>1.012387814</v>
      </c>
      <c r="J99" s="16"/>
      <c r="K99" s="16"/>
      <c r="L99" s="16"/>
    </row>
    <row r="100">
      <c r="A100" s="31">
        <v>45464.0</v>
      </c>
      <c r="B100" s="16">
        <v>791.1</v>
      </c>
      <c r="C100" s="16">
        <v>810.7</v>
      </c>
      <c r="D100" s="16">
        <v>810.7</v>
      </c>
      <c r="E100" s="16">
        <v>781.0</v>
      </c>
      <c r="F100" s="16" t="s">
        <v>1345</v>
      </c>
      <c r="G100" s="30">
        <v>-0.0217</v>
      </c>
      <c r="H100" s="16">
        <f t="shared" si="1"/>
        <v>-0.02170283806</v>
      </c>
      <c r="I100" s="16">
        <f t="shared" si="2"/>
        <v>0.9782971619</v>
      </c>
      <c r="J100" s="16"/>
      <c r="K100" s="16"/>
      <c r="L100" s="16"/>
    </row>
    <row r="101">
      <c r="A101" s="31">
        <v>45463.0</v>
      </c>
      <c r="B101" s="16">
        <v>808.65</v>
      </c>
      <c r="C101" s="16">
        <v>794.0</v>
      </c>
      <c r="D101" s="16">
        <v>817.7</v>
      </c>
      <c r="E101" s="16">
        <v>784.35</v>
      </c>
      <c r="F101" s="16" t="s">
        <v>1346</v>
      </c>
      <c r="G101" s="30">
        <v>0.0187</v>
      </c>
      <c r="H101" s="16">
        <f t="shared" si="1"/>
        <v>0.01870748299</v>
      </c>
      <c r="I101" s="16">
        <f t="shared" si="2"/>
        <v>1.018707483</v>
      </c>
      <c r="J101" s="16"/>
      <c r="K101" s="16"/>
      <c r="L101" s="16"/>
    </row>
    <row r="102">
      <c r="A102" s="31">
        <v>45462.0</v>
      </c>
      <c r="B102" s="16">
        <v>793.8</v>
      </c>
      <c r="C102" s="16">
        <v>814.2</v>
      </c>
      <c r="D102" s="16">
        <v>814.2</v>
      </c>
      <c r="E102" s="16">
        <v>784.0</v>
      </c>
      <c r="F102" s="16" t="s">
        <v>1347</v>
      </c>
      <c r="G102" s="30">
        <v>-0.0192</v>
      </c>
      <c r="H102" s="16">
        <f t="shared" si="1"/>
        <v>-0.01915235389</v>
      </c>
      <c r="I102" s="16">
        <f t="shared" si="2"/>
        <v>0.9808476461</v>
      </c>
      <c r="J102" s="16"/>
      <c r="K102" s="16"/>
      <c r="L102" s="16"/>
    </row>
    <row r="103">
      <c r="A103" s="31">
        <v>45461.0</v>
      </c>
      <c r="B103" s="16">
        <v>809.3</v>
      </c>
      <c r="C103" s="16">
        <v>819.95</v>
      </c>
      <c r="D103" s="16">
        <v>830.45</v>
      </c>
      <c r="E103" s="16">
        <v>802.9</v>
      </c>
      <c r="F103" s="16" t="s">
        <v>1348</v>
      </c>
      <c r="G103" s="30">
        <v>-0.0038</v>
      </c>
      <c r="H103" s="16">
        <f t="shared" si="1"/>
        <v>-0.003815854259</v>
      </c>
      <c r="I103" s="16">
        <f t="shared" si="2"/>
        <v>0.9961841457</v>
      </c>
      <c r="J103" s="16"/>
      <c r="K103" s="16"/>
      <c r="L103" s="16"/>
    </row>
    <row r="104">
      <c r="A104" s="31">
        <v>45457.0</v>
      </c>
      <c r="B104" s="16">
        <v>812.4</v>
      </c>
      <c r="C104" s="16">
        <v>815.25</v>
      </c>
      <c r="D104" s="16">
        <v>825.0</v>
      </c>
      <c r="E104" s="16">
        <v>800.45</v>
      </c>
      <c r="F104" s="16" t="s">
        <v>1349</v>
      </c>
      <c r="G104" s="30">
        <v>-0.0047</v>
      </c>
      <c r="H104" s="16">
        <f t="shared" si="1"/>
        <v>-0.004655721637</v>
      </c>
      <c r="I104" s="16">
        <f t="shared" si="2"/>
        <v>0.9953442784</v>
      </c>
      <c r="J104" s="16"/>
      <c r="K104" s="16"/>
      <c r="L104" s="16"/>
    </row>
    <row r="105">
      <c r="A105" s="31">
        <v>45456.0</v>
      </c>
      <c r="B105" s="16">
        <v>816.2</v>
      </c>
      <c r="C105" s="16">
        <v>840.9</v>
      </c>
      <c r="D105" s="16">
        <v>841.0</v>
      </c>
      <c r="E105" s="16">
        <v>811.1</v>
      </c>
      <c r="F105" s="16" t="s">
        <v>1350</v>
      </c>
      <c r="G105" s="30">
        <v>-0.009</v>
      </c>
      <c r="H105" s="16">
        <f t="shared" si="1"/>
        <v>-0.00904510411</v>
      </c>
      <c r="I105" s="16">
        <f t="shared" si="2"/>
        <v>0.9909548959</v>
      </c>
      <c r="J105" s="16"/>
      <c r="K105" s="16"/>
      <c r="L105" s="16"/>
    </row>
    <row r="106">
      <c r="A106" s="31">
        <v>45455.0</v>
      </c>
      <c r="B106" s="16">
        <v>823.65</v>
      </c>
      <c r="C106" s="16">
        <v>800.0</v>
      </c>
      <c r="D106" s="16">
        <v>830.0</v>
      </c>
      <c r="E106" s="16">
        <v>795.0</v>
      </c>
      <c r="F106" s="16" t="s">
        <v>1351</v>
      </c>
      <c r="G106" s="30">
        <v>0.0331</v>
      </c>
      <c r="H106" s="16">
        <f t="shared" si="1"/>
        <v>0.03311382879</v>
      </c>
      <c r="I106" s="16">
        <f t="shared" si="2"/>
        <v>1.033113829</v>
      </c>
      <c r="J106" s="16"/>
      <c r="K106" s="16"/>
      <c r="L106" s="16"/>
    </row>
    <row r="107">
      <c r="A107" s="31">
        <v>45454.0</v>
      </c>
      <c r="B107" s="16">
        <v>797.25</v>
      </c>
      <c r="C107" s="16">
        <v>822.6</v>
      </c>
      <c r="D107" s="16">
        <v>822.6</v>
      </c>
      <c r="E107" s="16">
        <v>790.1</v>
      </c>
      <c r="F107" s="16" t="s">
        <v>1352</v>
      </c>
      <c r="G107" s="30">
        <v>-0.0205</v>
      </c>
      <c r="H107" s="16">
        <f t="shared" si="1"/>
        <v>-0.02045705861</v>
      </c>
      <c r="I107" s="16">
        <f t="shared" si="2"/>
        <v>0.9795429414</v>
      </c>
      <c r="J107" s="16"/>
      <c r="K107" s="16"/>
      <c r="L107" s="16"/>
    </row>
    <row r="108">
      <c r="A108" s="31">
        <v>45453.0</v>
      </c>
      <c r="B108" s="16">
        <v>813.9</v>
      </c>
      <c r="C108" s="16">
        <v>803.55</v>
      </c>
      <c r="D108" s="16">
        <v>824.95</v>
      </c>
      <c r="E108" s="16">
        <v>795.0</v>
      </c>
      <c r="F108" s="16" t="s">
        <v>1353</v>
      </c>
      <c r="G108" s="30">
        <v>0.0239</v>
      </c>
      <c r="H108" s="16">
        <f t="shared" si="1"/>
        <v>0.02390237766</v>
      </c>
      <c r="I108" s="16">
        <f t="shared" si="2"/>
        <v>1.023902378</v>
      </c>
      <c r="J108" s="16"/>
      <c r="K108" s="16"/>
      <c r="L108" s="16"/>
    </row>
    <row r="109">
      <c r="A109" s="31">
        <v>45450.0</v>
      </c>
      <c r="B109" s="16">
        <v>794.9</v>
      </c>
      <c r="C109" s="16">
        <v>793.5</v>
      </c>
      <c r="D109" s="16">
        <v>803.55</v>
      </c>
      <c r="E109" s="16">
        <v>788.2</v>
      </c>
      <c r="F109" s="16" t="s">
        <v>1354</v>
      </c>
      <c r="G109" s="30">
        <v>6.0E-4</v>
      </c>
      <c r="H109" s="16">
        <f t="shared" si="1"/>
        <v>0.0005664296054</v>
      </c>
      <c r="I109" s="16">
        <f t="shared" si="2"/>
        <v>1.00056643</v>
      </c>
      <c r="J109" s="16"/>
      <c r="K109" s="16"/>
      <c r="L109" s="16"/>
    </row>
    <row r="110">
      <c r="A110" s="31">
        <v>45449.0</v>
      </c>
      <c r="B110" s="16">
        <v>794.45</v>
      </c>
      <c r="C110" s="16">
        <v>793.35</v>
      </c>
      <c r="D110" s="16">
        <v>797.0</v>
      </c>
      <c r="E110" s="16">
        <v>780.0</v>
      </c>
      <c r="F110" s="16" t="s">
        <v>1355</v>
      </c>
      <c r="G110" s="30">
        <v>0.0235</v>
      </c>
      <c r="H110" s="16">
        <f t="shared" si="1"/>
        <v>0.02351198145</v>
      </c>
      <c r="I110" s="16">
        <f t="shared" si="2"/>
        <v>1.023511981</v>
      </c>
      <c r="J110" s="16"/>
      <c r="K110" s="16"/>
      <c r="L110" s="16"/>
    </row>
    <row r="111">
      <c r="A111" s="31">
        <v>45448.0</v>
      </c>
      <c r="B111" s="16">
        <v>776.2</v>
      </c>
      <c r="C111" s="16">
        <v>765.05</v>
      </c>
      <c r="D111" s="16">
        <v>785.9</v>
      </c>
      <c r="E111" s="16">
        <v>731.4</v>
      </c>
      <c r="F111" s="16" t="s">
        <v>1356</v>
      </c>
      <c r="G111" s="30">
        <v>0.0231</v>
      </c>
      <c r="H111" s="16">
        <f t="shared" si="1"/>
        <v>0.02313319713</v>
      </c>
      <c r="I111" s="16">
        <f t="shared" si="2"/>
        <v>1.023133197</v>
      </c>
      <c r="J111" s="16"/>
      <c r="K111" s="16"/>
      <c r="L111" s="16"/>
    </row>
    <row r="112">
      <c r="A112" s="31">
        <v>45447.0</v>
      </c>
      <c r="B112" s="16">
        <v>758.65</v>
      </c>
      <c r="C112" s="16">
        <v>807.5</v>
      </c>
      <c r="D112" s="16">
        <v>814.35</v>
      </c>
      <c r="E112" s="16">
        <v>747.0</v>
      </c>
      <c r="F112" s="16" t="s">
        <v>1357</v>
      </c>
      <c r="G112" s="30">
        <v>-0.0556</v>
      </c>
      <c r="H112" s="16">
        <f t="shared" si="1"/>
        <v>-0.05564199913</v>
      </c>
      <c r="I112" s="16">
        <f t="shared" si="2"/>
        <v>0.9443580009</v>
      </c>
      <c r="J112" s="16"/>
      <c r="K112" s="16"/>
      <c r="L112" s="16"/>
    </row>
    <row r="113">
      <c r="A113" s="31">
        <v>45446.0</v>
      </c>
      <c r="B113" s="16">
        <v>803.35</v>
      </c>
      <c r="C113" s="16">
        <v>820.0</v>
      </c>
      <c r="D113" s="16">
        <v>830.05</v>
      </c>
      <c r="E113" s="16">
        <v>789.0</v>
      </c>
      <c r="F113" s="16" t="s">
        <v>1358</v>
      </c>
      <c r="G113" s="30">
        <v>0.0124</v>
      </c>
      <c r="H113" s="16">
        <f t="shared" si="1"/>
        <v>0.01241335854</v>
      </c>
      <c r="I113" s="16">
        <f t="shared" si="2"/>
        <v>1.012413359</v>
      </c>
      <c r="J113" s="16"/>
      <c r="K113" s="16"/>
      <c r="L113" s="16"/>
    </row>
    <row r="114">
      <c r="A114" s="31">
        <v>45443.0</v>
      </c>
      <c r="B114" s="16">
        <v>793.5</v>
      </c>
      <c r="C114" s="16">
        <v>719.0</v>
      </c>
      <c r="D114" s="16">
        <v>837.0</v>
      </c>
      <c r="E114" s="16">
        <v>716.05</v>
      </c>
      <c r="F114" s="16" t="s">
        <v>1359</v>
      </c>
      <c r="G114" s="30">
        <v>0.1213</v>
      </c>
      <c r="H114" s="16">
        <f t="shared" si="1"/>
        <v>0.1213170353</v>
      </c>
      <c r="I114" s="16">
        <f t="shared" si="2"/>
        <v>1.121317035</v>
      </c>
      <c r="J114" s="16"/>
      <c r="K114" s="16"/>
      <c r="L114" s="16"/>
    </row>
    <row r="115">
      <c r="A115" s="31">
        <v>45442.0</v>
      </c>
      <c r="B115" s="16">
        <v>707.65</v>
      </c>
      <c r="C115" s="16">
        <v>715.15</v>
      </c>
      <c r="D115" s="16">
        <v>722.4</v>
      </c>
      <c r="E115" s="16">
        <v>705.0</v>
      </c>
      <c r="F115" s="16" t="s">
        <v>1360</v>
      </c>
      <c r="G115" s="30">
        <v>-0.0055</v>
      </c>
      <c r="H115" s="16">
        <f t="shared" si="1"/>
        <v>-0.0054809922</v>
      </c>
      <c r="I115" s="16">
        <f t="shared" si="2"/>
        <v>0.9945190078</v>
      </c>
      <c r="J115" s="16"/>
      <c r="K115" s="16"/>
      <c r="L115" s="16"/>
    </row>
    <row r="116">
      <c r="A116" s="31">
        <v>45441.0</v>
      </c>
      <c r="B116" s="16">
        <v>711.55</v>
      </c>
      <c r="C116" s="16">
        <v>720.5</v>
      </c>
      <c r="D116" s="16">
        <v>724.95</v>
      </c>
      <c r="E116" s="16">
        <v>707.05</v>
      </c>
      <c r="F116" s="16" t="s">
        <v>1361</v>
      </c>
      <c r="G116" s="30">
        <v>-0.0036</v>
      </c>
      <c r="H116" s="16">
        <f t="shared" si="1"/>
        <v>-0.003570928441</v>
      </c>
      <c r="I116" s="16">
        <f t="shared" si="2"/>
        <v>0.9964290716</v>
      </c>
      <c r="J116" s="16"/>
      <c r="K116" s="16"/>
      <c r="L116" s="16"/>
    </row>
    <row r="117">
      <c r="A117" s="31">
        <v>45440.0</v>
      </c>
      <c r="B117" s="16">
        <v>714.1</v>
      </c>
      <c r="C117" s="16">
        <v>727.75</v>
      </c>
      <c r="D117" s="16">
        <v>729.9</v>
      </c>
      <c r="E117" s="16">
        <v>711.15</v>
      </c>
      <c r="F117" s="16" t="s">
        <v>1362</v>
      </c>
      <c r="G117" s="30">
        <v>-0.0115</v>
      </c>
      <c r="H117" s="16">
        <f t="shared" si="1"/>
        <v>-0.01148947951</v>
      </c>
      <c r="I117" s="16">
        <f t="shared" si="2"/>
        <v>0.9885105205</v>
      </c>
      <c r="J117" s="16"/>
      <c r="K117" s="16"/>
      <c r="L117" s="16"/>
    </row>
    <row r="118">
      <c r="A118" s="31">
        <v>45439.0</v>
      </c>
      <c r="B118" s="16">
        <v>722.4</v>
      </c>
      <c r="C118" s="16">
        <v>709.85</v>
      </c>
      <c r="D118" s="16">
        <v>727.95</v>
      </c>
      <c r="E118" s="16">
        <v>706.0</v>
      </c>
      <c r="F118" s="16" t="s">
        <v>1363</v>
      </c>
      <c r="G118" s="30">
        <v>0.0242</v>
      </c>
      <c r="H118" s="16">
        <f t="shared" si="1"/>
        <v>0.02424500213</v>
      </c>
      <c r="I118" s="16">
        <f t="shared" si="2"/>
        <v>1.024245002</v>
      </c>
      <c r="J118" s="16"/>
      <c r="K118" s="16"/>
      <c r="L118" s="16"/>
    </row>
    <row r="119">
      <c r="A119" s="31">
        <v>45436.0</v>
      </c>
      <c r="B119" s="16">
        <v>705.3</v>
      </c>
      <c r="C119" s="16">
        <v>713.65</v>
      </c>
      <c r="D119" s="16">
        <v>732.0</v>
      </c>
      <c r="E119" s="16">
        <v>700.8</v>
      </c>
      <c r="F119" s="16" t="s">
        <v>1309</v>
      </c>
      <c r="G119" s="30">
        <v>-0.0116</v>
      </c>
      <c r="H119" s="16">
        <f t="shared" si="1"/>
        <v>-0.01163116592</v>
      </c>
      <c r="I119" s="16">
        <f t="shared" si="2"/>
        <v>0.9883688341</v>
      </c>
      <c r="J119" s="16"/>
      <c r="K119" s="16"/>
      <c r="L119" s="16"/>
    </row>
    <row r="120">
      <c r="A120" s="31">
        <v>45435.0</v>
      </c>
      <c r="B120" s="16">
        <v>713.6</v>
      </c>
      <c r="C120" s="16">
        <v>711.95</v>
      </c>
      <c r="D120" s="16">
        <v>724.7</v>
      </c>
      <c r="E120" s="16">
        <v>704.9</v>
      </c>
      <c r="F120" s="16" t="s">
        <v>1364</v>
      </c>
      <c r="G120" s="30">
        <v>0.0093</v>
      </c>
      <c r="H120" s="16">
        <f t="shared" si="1"/>
        <v>0.009335219236</v>
      </c>
      <c r="I120" s="16">
        <f t="shared" si="2"/>
        <v>1.009335219</v>
      </c>
      <c r="J120" s="16"/>
      <c r="K120" s="16"/>
      <c r="L120" s="16"/>
    </row>
    <row r="121">
      <c r="A121" s="31">
        <v>45434.0</v>
      </c>
      <c r="B121" s="16">
        <v>707.0</v>
      </c>
      <c r="C121" s="16">
        <v>701.55</v>
      </c>
      <c r="D121" s="16">
        <v>723.6</v>
      </c>
      <c r="E121" s="16">
        <v>694.0</v>
      </c>
      <c r="F121" s="16" t="s">
        <v>1365</v>
      </c>
      <c r="G121" s="30">
        <v>0.0078</v>
      </c>
      <c r="H121" s="16">
        <f t="shared" si="1"/>
        <v>0.007768512579</v>
      </c>
      <c r="I121" s="16">
        <f t="shared" si="2"/>
        <v>1.007768513</v>
      </c>
      <c r="J121" s="16"/>
      <c r="K121" s="16"/>
      <c r="L121" s="16"/>
    </row>
    <row r="122">
      <c r="A122" s="31">
        <v>45433.0</v>
      </c>
      <c r="B122" s="16">
        <v>701.55</v>
      </c>
      <c r="C122" s="16">
        <v>708.0</v>
      </c>
      <c r="D122" s="16">
        <v>708.0</v>
      </c>
      <c r="E122" s="16">
        <v>692.5</v>
      </c>
      <c r="F122" s="16" t="s">
        <v>1366</v>
      </c>
      <c r="G122" s="30">
        <v>-0.0037</v>
      </c>
      <c r="H122" s="16">
        <f t="shared" si="1"/>
        <v>-0.003692395086</v>
      </c>
      <c r="I122" s="16">
        <f t="shared" si="2"/>
        <v>0.9963076049</v>
      </c>
      <c r="J122" s="16"/>
      <c r="K122" s="16"/>
      <c r="L122" s="16"/>
    </row>
    <row r="123">
      <c r="A123" s="31">
        <v>45430.0</v>
      </c>
      <c r="B123" s="16">
        <v>704.15</v>
      </c>
      <c r="C123" s="16">
        <v>706.4</v>
      </c>
      <c r="D123" s="16">
        <v>713.0</v>
      </c>
      <c r="E123" s="16">
        <v>700.3</v>
      </c>
      <c r="F123" s="16" t="s">
        <v>1367</v>
      </c>
      <c r="G123" s="30">
        <v>-0.0042</v>
      </c>
      <c r="H123" s="16">
        <f t="shared" si="1"/>
        <v>-0.004171970018</v>
      </c>
      <c r="I123" s="16">
        <f t="shared" si="2"/>
        <v>0.99582803</v>
      </c>
      <c r="J123" s="16"/>
      <c r="K123" s="16"/>
      <c r="L123" s="16"/>
    </row>
    <row r="124">
      <c r="A124" s="31">
        <v>45429.0</v>
      </c>
      <c r="B124" s="16">
        <v>707.1</v>
      </c>
      <c r="C124" s="16">
        <v>682.05</v>
      </c>
      <c r="D124" s="16">
        <v>709.9</v>
      </c>
      <c r="E124" s="16">
        <v>676.1</v>
      </c>
      <c r="F124" s="16" t="s">
        <v>1368</v>
      </c>
      <c r="G124" s="30">
        <v>0.0341</v>
      </c>
      <c r="H124" s="16">
        <f t="shared" si="1"/>
        <v>0.03414990859</v>
      </c>
      <c r="I124" s="16">
        <f t="shared" si="2"/>
        <v>1.034149909</v>
      </c>
      <c r="J124" s="16"/>
      <c r="K124" s="16"/>
      <c r="L124" s="16"/>
    </row>
    <row r="125">
      <c r="A125" s="31">
        <v>45428.0</v>
      </c>
      <c r="B125" s="16">
        <v>683.75</v>
      </c>
      <c r="C125" s="16">
        <v>625.0</v>
      </c>
      <c r="D125" s="16">
        <v>693.0</v>
      </c>
      <c r="E125" s="16">
        <v>625.0</v>
      </c>
      <c r="F125" s="16" t="s">
        <v>1369</v>
      </c>
      <c r="G125" s="30">
        <v>0.0013</v>
      </c>
      <c r="H125" s="16">
        <f t="shared" si="1"/>
        <v>0.001318005418</v>
      </c>
      <c r="I125" s="16">
        <f t="shared" si="2"/>
        <v>1.001318005</v>
      </c>
      <c r="J125" s="16"/>
      <c r="K125" s="16"/>
      <c r="L125" s="16"/>
    </row>
    <row r="126">
      <c r="A126" s="31">
        <v>45427.0</v>
      </c>
      <c r="B126" s="16">
        <v>682.85</v>
      </c>
      <c r="C126" s="16">
        <v>713.7</v>
      </c>
      <c r="D126" s="16">
        <v>713.7</v>
      </c>
      <c r="E126" s="16">
        <v>680.65</v>
      </c>
      <c r="F126" s="16" t="s">
        <v>1370</v>
      </c>
      <c r="G126" s="30">
        <v>-0.0404</v>
      </c>
      <c r="H126" s="16">
        <f t="shared" si="1"/>
        <v>-0.04040191119</v>
      </c>
      <c r="I126" s="16">
        <f t="shared" si="2"/>
        <v>0.9595980888</v>
      </c>
      <c r="J126" s="16"/>
      <c r="K126" s="16"/>
      <c r="L126" s="16"/>
    </row>
    <row r="127">
      <c r="A127" s="31">
        <v>45426.0</v>
      </c>
      <c r="B127" s="16">
        <v>711.6</v>
      </c>
      <c r="C127" s="16">
        <v>680.1</v>
      </c>
      <c r="D127" s="16">
        <v>715.4</v>
      </c>
      <c r="E127" s="16">
        <v>678.0</v>
      </c>
      <c r="F127" s="16" t="s">
        <v>1312</v>
      </c>
      <c r="G127" s="30">
        <v>0.0463</v>
      </c>
      <c r="H127" s="16">
        <f t="shared" si="1"/>
        <v>0.04631671813</v>
      </c>
      <c r="I127" s="16">
        <f t="shared" si="2"/>
        <v>1.046316718</v>
      </c>
      <c r="J127" s="16"/>
      <c r="K127" s="16"/>
      <c r="L127" s="16"/>
    </row>
    <row r="128">
      <c r="A128" s="31">
        <v>45425.0</v>
      </c>
      <c r="B128" s="16">
        <v>680.1</v>
      </c>
      <c r="C128" s="16">
        <v>687.0</v>
      </c>
      <c r="D128" s="16">
        <v>689.3</v>
      </c>
      <c r="E128" s="16">
        <v>667.0</v>
      </c>
      <c r="F128" s="16" t="s">
        <v>1353</v>
      </c>
      <c r="G128" s="30">
        <v>-0.011</v>
      </c>
      <c r="H128" s="16">
        <f t="shared" si="1"/>
        <v>-0.01097942267</v>
      </c>
      <c r="I128" s="16">
        <f t="shared" si="2"/>
        <v>0.9890205773</v>
      </c>
      <c r="J128" s="16"/>
      <c r="K128" s="16"/>
      <c r="L128" s="16"/>
    </row>
    <row r="129">
      <c r="A129" s="31">
        <v>45422.0</v>
      </c>
      <c r="B129" s="16">
        <v>687.65</v>
      </c>
      <c r="C129" s="16">
        <v>684.95</v>
      </c>
      <c r="D129" s="16">
        <v>693.6</v>
      </c>
      <c r="E129" s="16">
        <v>656.9</v>
      </c>
      <c r="F129" s="16" t="s">
        <v>1371</v>
      </c>
      <c r="G129" s="30">
        <v>0.012</v>
      </c>
      <c r="H129" s="16">
        <f t="shared" si="1"/>
        <v>0.01199411332</v>
      </c>
      <c r="I129" s="16">
        <f t="shared" si="2"/>
        <v>1.011994113</v>
      </c>
      <c r="J129" s="16"/>
      <c r="K129" s="16"/>
      <c r="L129" s="16"/>
    </row>
    <row r="130">
      <c r="A130" s="31">
        <v>45421.0</v>
      </c>
      <c r="B130" s="16">
        <v>679.5</v>
      </c>
      <c r="C130" s="16">
        <v>698.8</v>
      </c>
      <c r="D130" s="16">
        <v>709.85</v>
      </c>
      <c r="E130" s="16">
        <v>676.2</v>
      </c>
      <c r="F130" s="16" t="s">
        <v>1372</v>
      </c>
      <c r="G130" s="30">
        <v>-0.0203</v>
      </c>
      <c r="H130" s="16">
        <f t="shared" si="1"/>
        <v>-0.02032871972</v>
      </c>
      <c r="I130" s="16">
        <f t="shared" si="2"/>
        <v>0.9796712803</v>
      </c>
      <c r="J130" s="16"/>
      <c r="K130" s="16"/>
      <c r="L130" s="16"/>
    </row>
    <row r="131">
      <c r="A131" s="31">
        <v>45420.0</v>
      </c>
      <c r="B131" s="16">
        <v>693.6</v>
      </c>
      <c r="C131" s="16">
        <v>697.5</v>
      </c>
      <c r="D131" s="16">
        <v>709.75</v>
      </c>
      <c r="E131" s="16">
        <v>690.0</v>
      </c>
      <c r="F131" s="16" t="s">
        <v>1373</v>
      </c>
      <c r="G131" s="30">
        <v>-0.0103</v>
      </c>
      <c r="H131" s="16">
        <f t="shared" si="1"/>
        <v>-0.01034458158</v>
      </c>
      <c r="I131" s="16">
        <f t="shared" si="2"/>
        <v>0.9896554184</v>
      </c>
      <c r="J131" s="16"/>
      <c r="K131" s="16"/>
      <c r="L131" s="16"/>
    </row>
    <row r="132">
      <c r="A132" s="31">
        <v>45419.0</v>
      </c>
      <c r="B132" s="16">
        <v>700.85</v>
      </c>
      <c r="C132" s="16">
        <v>722.0</v>
      </c>
      <c r="D132" s="16">
        <v>726.95</v>
      </c>
      <c r="E132" s="16">
        <v>690.0</v>
      </c>
      <c r="F132" s="16" t="s">
        <v>1374</v>
      </c>
      <c r="G132" s="30">
        <v>-0.0294</v>
      </c>
      <c r="H132" s="16">
        <f t="shared" si="1"/>
        <v>-0.02942805706</v>
      </c>
      <c r="I132" s="16">
        <f t="shared" si="2"/>
        <v>0.9705719429</v>
      </c>
      <c r="J132" s="16"/>
      <c r="K132" s="16"/>
      <c r="L132" s="16"/>
    </row>
    <row r="133">
      <c r="A133" s="31">
        <v>45418.0</v>
      </c>
      <c r="B133" s="16">
        <v>722.1</v>
      </c>
      <c r="C133" s="16">
        <v>738.45</v>
      </c>
      <c r="D133" s="16">
        <v>741.15</v>
      </c>
      <c r="E133" s="16">
        <v>707.6</v>
      </c>
      <c r="F133" s="16" t="s">
        <v>1267</v>
      </c>
      <c r="G133" s="30">
        <v>-0.0147</v>
      </c>
      <c r="H133" s="16">
        <f t="shared" si="1"/>
        <v>-0.01466875895</v>
      </c>
      <c r="I133" s="16">
        <f t="shared" si="2"/>
        <v>0.985331241</v>
      </c>
      <c r="J133" s="16"/>
      <c r="K133" s="16"/>
      <c r="L133" s="16"/>
    </row>
    <row r="134">
      <c r="A134" s="31">
        <v>45415.0</v>
      </c>
      <c r="B134" s="16">
        <v>732.85</v>
      </c>
      <c r="C134" s="16">
        <v>736.0</v>
      </c>
      <c r="D134" s="16">
        <v>740.0</v>
      </c>
      <c r="E134" s="16">
        <v>725.2</v>
      </c>
      <c r="F134" s="16" t="s">
        <v>1375</v>
      </c>
      <c r="G134" s="30">
        <v>-0.0018</v>
      </c>
      <c r="H134" s="16">
        <f t="shared" si="1"/>
        <v>-0.001838736039</v>
      </c>
      <c r="I134" s="16">
        <f t="shared" si="2"/>
        <v>0.998161264</v>
      </c>
      <c r="J134" s="16"/>
      <c r="K134" s="16"/>
      <c r="L134" s="16"/>
    </row>
    <row r="135">
      <c r="A135" s="31">
        <v>45414.0</v>
      </c>
      <c r="B135" s="16">
        <v>734.2</v>
      </c>
      <c r="C135" s="16">
        <v>724.95</v>
      </c>
      <c r="D135" s="16">
        <v>739.9</v>
      </c>
      <c r="E135" s="16">
        <v>707.45</v>
      </c>
      <c r="F135" s="16" t="s">
        <v>1376</v>
      </c>
      <c r="G135" s="30">
        <v>0.0385</v>
      </c>
      <c r="H135" s="16">
        <f t="shared" si="1"/>
        <v>0.03854586604</v>
      </c>
      <c r="I135" s="16">
        <f t="shared" si="2"/>
        <v>1.038545866</v>
      </c>
      <c r="J135" s="16"/>
      <c r="K135" s="16"/>
      <c r="L135" s="16"/>
    </row>
    <row r="136">
      <c r="A136" s="31">
        <v>45412.0</v>
      </c>
      <c r="B136" s="16">
        <v>706.95</v>
      </c>
      <c r="C136" s="16">
        <v>701.15</v>
      </c>
      <c r="D136" s="16">
        <v>718.3</v>
      </c>
      <c r="E136" s="16">
        <v>697.4</v>
      </c>
      <c r="F136" s="16" t="s">
        <v>1377</v>
      </c>
      <c r="G136" s="30">
        <v>0.0101</v>
      </c>
      <c r="H136" s="16">
        <f t="shared" si="1"/>
        <v>0.01014503108</v>
      </c>
      <c r="I136" s="16">
        <f t="shared" si="2"/>
        <v>1.010145031</v>
      </c>
      <c r="J136" s="16"/>
      <c r="K136" s="16"/>
      <c r="L136" s="16"/>
    </row>
    <row r="137">
      <c r="A137" s="31">
        <v>45411.0</v>
      </c>
      <c r="B137" s="16">
        <v>699.85</v>
      </c>
      <c r="C137" s="16">
        <v>709.9</v>
      </c>
      <c r="D137" s="16">
        <v>724.6</v>
      </c>
      <c r="E137" s="16">
        <v>691.85</v>
      </c>
      <c r="F137" s="16" t="s">
        <v>1377</v>
      </c>
      <c r="G137" s="30">
        <v>-0.0019</v>
      </c>
      <c r="H137" s="16">
        <f t="shared" si="1"/>
        <v>-0.001854096841</v>
      </c>
      <c r="I137" s="16">
        <f t="shared" si="2"/>
        <v>0.9981459032</v>
      </c>
      <c r="J137" s="16"/>
      <c r="K137" s="16"/>
      <c r="L137" s="16"/>
    </row>
    <row r="138">
      <c r="A138" s="31">
        <v>45408.0</v>
      </c>
      <c r="B138" s="16">
        <v>701.15</v>
      </c>
      <c r="C138" s="16">
        <v>729.9</v>
      </c>
      <c r="D138" s="16">
        <v>731.3</v>
      </c>
      <c r="E138" s="16">
        <v>698.5</v>
      </c>
      <c r="F138" s="16" t="s">
        <v>1378</v>
      </c>
      <c r="G138" s="30">
        <v>-0.0391</v>
      </c>
      <c r="H138" s="16">
        <f t="shared" si="1"/>
        <v>-0.03912566808</v>
      </c>
      <c r="I138" s="16">
        <f t="shared" si="2"/>
        <v>0.9608743319</v>
      </c>
      <c r="J138" s="16"/>
      <c r="K138" s="16"/>
      <c r="L138" s="16"/>
    </row>
    <row r="139">
      <c r="A139" s="31">
        <v>45407.0</v>
      </c>
      <c r="B139" s="16">
        <v>729.7</v>
      </c>
      <c r="C139" s="16">
        <v>736.9</v>
      </c>
      <c r="D139" s="16">
        <v>741.6</v>
      </c>
      <c r="E139" s="16">
        <v>723.45</v>
      </c>
      <c r="F139" s="16" t="s">
        <v>1379</v>
      </c>
      <c r="G139" s="30">
        <v>-0.0109</v>
      </c>
      <c r="H139" s="16">
        <f t="shared" si="1"/>
        <v>-0.0109115554</v>
      </c>
      <c r="I139" s="16">
        <f t="shared" si="2"/>
        <v>0.9890884446</v>
      </c>
      <c r="J139" s="16"/>
      <c r="K139" s="16"/>
      <c r="L139" s="16"/>
    </row>
    <row r="140">
      <c r="A140" s="31">
        <v>45406.0</v>
      </c>
      <c r="B140" s="16">
        <v>737.75</v>
      </c>
      <c r="C140" s="16">
        <v>731.85</v>
      </c>
      <c r="D140" s="16">
        <v>748.0</v>
      </c>
      <c r="E140" s="16">
        <v>720.5</v>
      </c>
      <c r="F140" s="16" t="s">
        <v>1380</v>
      </c>
      <c r="G140" s="30">
        <v>0.0178</v>
      </c>
      <c r="H140" s="16">
        <f t="shared" si="1"/>
        <v>0.01779678554</v>
      </c>
      <c r="I140" s="16">
        <f t="shared" si="2"/>
        <v>1.017796786</v>
      </c>
      <c r="J140" s="16"/>
      <c r="K140" s="16"/>
      <c r="L140" s="16"/>
    </row>
    <row r="141">
      <c r="A141" s="31">
        <v>45405.0</v>
      </c>
      <c r="B141" s="16">
        <v>724.85</v>
      </c>
      <c r="C141" s="16">
        <v>720.0</v>
      </c>
      <c r="D141" s="16">
        <v>732.2</v>
      </c>
      <c r="E141" s="16">
        <v>715.3</v>
      </c>
      <c r="F141" s="16" t="s">
        <v>1381</v>
      </c>
      <c r="G141" s="30">
        <v>0.0171</v>
      </c>
      <c r="H141" s="16">
        <f t="shared" si="1"/>
        <v>0.01711920297</v>
      </c>
      <c r="I141" s="16">
        <f t="shared" si="2"/>
        <v>1.017119203</v>
      </c>
      <c r="J141" s="16"/>
      <c r="K141" s="16"/>
      <c r="L141" s="16"/>
    </row>
    <row r="142">
      <c r="A142" s="31">
        <v>45404.0</v>
      </c>
      <c r="B142" s="16">
        <v>712.65</v>
      </c>
      <c r="C142" s="16">
        <v>700.0</v>
      </c>
      <c r="D142" s="16">
        <v>718.8</v>
      </c>
      <c r="E142" s="16">
        <v>697.1</v>
      </c>
      <c r="F142" s="16" t="s">
        <v>1382</v>
      </c>
      <c r="G142" s="30">
        <v>0.0289</v>
      </c>
      <c r="H142" s="16">
        <f t="shared" si="1"/>
        <v>0.02894888825</v>
      </c>
      <c r="I142" s="16">
        <f t="shared" si="2"/>
        <v>1.028948888</v>
      </c>
      <c r="J142" s="16"/>
      <c r="K142" s="16"/>
      <c r="L142" s="16"/>
    </row>
    <row r="143">
      <c r="A143" s="31">
        <v>45401.0</v>
      </c>
      <c r="B143" s="16">
        <v>692.6</v>
      </c>
      <c r="C143" s="16">
        <v>670.1</v>
      </c>
      <c r="D143" s="16">
        <v>694.9</v>
      </c>
      <c r="E143" s="16">
        <v>666.1</v>
      </c>
      <c r="F143" s="16" t="s">
        <v>1383</v>
      </c>
      <c r="G143" s="30">
        <v>0.0262</v>
      </c>
      <c r="H143" s="16">
        <f t="shared" si="1"/>
        <v>0.02622610757</v>
      </c>
      <c r="I143" s="16">
        <f t="shared" si="2"/>
        <v>1.026226108</v>
      </c>
      <c r="J143" s="16"/>
      <c r="K143" s="16"/>
      <c r="L143" s="16"/>
    </row>
    <row r="144">
      <c r="A144" s="31">
        <v>45400.0</v>
      </c>
      <c r="B144" s="16">
        <v>674.9</v>
      </c>
      <c r="C144" s="16">
        <v>683.0</v>
      </c>
      <c r="D144" s="16">
        <v>691.25</v>
      </c>
      <c r="E144" s="16">
        <v>665.2</v>
      </c>
      <c r="F144" s="16" t="s">
        <v>1384</v>
      </c>
      <c r="G144" s="30">
        <v>0.0022</v>
      </c>
      <c r="H144" s="16">
        <f t="shared" si="1"/>
        <v>0.002153092286</v>
      </c>
      <c r="I144" s="16">
        <f t="shared" si="2"/>
        <v>1.002153092</v>
      </c>
      <c r="J144" s="16"/>
      <c r="K144" s="16"/>
      <c r="L144" s="16"/>
    </row>
    <row r="145">
      <c r="A145" s="31">
        <v>45398.0</v>
      </c>
      <c r="B145" s="16">
        <v>673.45</v>
      </c>
      <c r="C145" s="16">
        <v>688.5</v>
      </c>
      <c r="D145" s="16">
        <v>701.25</v>
      </c>
      <c r="E145" s="16">
        <v>669.2</v>
      </c>
      <c r="F145" s="16" t="s">
        <v>1285</v>
      </c>
      <c r="G145" s="30">
        <v>-0.0293</v>
      </c>
      <c r="H145" s="16">
        <f t="shared" si="1"/>
        <v>-0.02933121937</v>
      </c>
      <c r="I145" s="16">
        <f t="shared" si="2"/>
        <v>0.9706687806</v>
      </c>
      <c r="J145" s="16"/>
      <c r="K145" s="16"/>
      <c r="L145" s="16"/>
    </row>
    <row r="146">
      <c r="A146" s="31">
        <v>45397.0</v>
      </c>
      <c r="B146" s="16">
        <v>693.8</v>
      </c>
      <c r="C146" s="16">
        <v>678.0</v>
      </c>
      <c r="D146" s="16">
        <v>704.0</v>
      </c>
      <c r="E146" s="16">
        <v>652.35</v>
      </c>
      <c r="F146" s="16" t="s">
        <v>1320</v>
      </c>
      <c r="G146" s="30">
        <v>0.016</v>
      </c>
      <c r="H146" s="16">
        <f t="shared" si="1"/>
        <v>0.01596134134</v>
      </c>
      <c r="I146" s="16">
        <f t="shared" si="2"/>
        <v>1.015961341</v>
      </c>
      <c r="J146" s="16"/>
      <c r="K146" s="16"/>
      <c r="L146" s="16"/>
    </row>
    <row r="147">
      <c r="A147" s="31">
        <v>45394.0</v>
      </c>
      <c r="B147" s="16">
        <v>682.9</v>
      </c>
      <c r="C147" s="16">
        <v>696.1</v>
      </c>
      <c r="D147" s="16">
        <v>704.0</v>
      </c>
      <c r="E147" s="16">
        <v>678.0</v>
      </c>
      <c r="F147" s="16" t="s">
        <v>1385</v>
      </c>
      <c r="G147" s="30">
        <v>-0.0222</v>
      </c>
      <c r="H147" s="16">
        <f t="shared" si="1"/>
        <v>-0.02219358534</v>
      </c>
      <c r="I147" s="16">
        <f t="shared" si="2"/>
        <v>0.9778064147</v>
      </c>
      <c r="J147" s="16"/>
      <c r="K147" s="16"/>
      <c r="L147" s="16"/>
    </row>
    <row r="148">
      <c r="A148" s="31">
        <v>45392.0</v>
      </c>
      <c r="B148" s="16">
        <v>698.4</v>
      </c>
      <c r="C148" s="16">
        <v>700.05</v>
      </c>
      <c r="D148" s="16">
        <v>705.0</v>
      </c>
      <c r="E148" s="16">
        <v>694.25</v>
      </c>
      <c r="F148" s="16" t="s">
        <v>1386</v>
      </c>
      <c r="G148" s="30">
        <v>-8.0E-4</v>
      </c>
      <c r="H148" s="16">
        <f t="shared" si="1"/>
        <v>-0.0007868946277</v>
      </c>
      <c r="I148" s="16">
        <f t="shared" si="2"/>
        <v>0.9992131054</v>
      </c>
      <c r="J148" s="16"/>
      <c r="K148" s="16"/>
      <c r="L148" s="16"/>
    </row>
    <row r="149">
      <c r="A149" s="31">
        <v>45391.0</v>
      </c>
      <c r="B149" s="16">
        <v>698.95</v>
      </c>
      <c r="C149" s="16">
        <v>706.95</v>
      </c>
      <c r="D149" s="16">
        <v>709.25</v>
      </c>
      <c r="E149" s="16">
        <v>695.5</v>
      </c>
      <c r="F149" s="16" t="s">
        <v>1387</v>
      </c>
      <c r="G149" s="30">
        <v>-0.006</v>
      </c>
      <c r="H149" s="16">
        <f t="shared" si="1"/>
        <v>-0.006043799772</v>
      </c>
      <c r="I149" s="16">
        <f t="shared" si="2"/>
        <v>0.9939562002</v>
      </c>
      <c r="J149" s="16"/>
      <c r="K149" s="16"/>
      <c r="L149" s="16"/>
    </row>
    <row r="150">
      <c r="A150" s="31">
        <v>45390.0</v>
      </c>
      <c r="B150" s="16">
        <v>703.2</v>
      </c>
      <c r="C150" s="16">
        <v>708.0</v>
      </c>
      <c r="D150" s="16">
        <v>712.0</v>
      </c>
      <c r="E150" s="16">
        <v>686.1</v>
      </c>
      <c r="F150" s="16" t="s">
        <v>1279</v>
      </c>
      <c r="G150" s="30">
        <v>6.0E-4</v>
      </c>
      <c r="H150" s="16">
        <f t="shared" si="1"/>
        <v>0.0005691519636</v>
      </c>
      <c r="I150" s="16">
        <f t="shared" si="2"/>
        <v>1.000569152</v>
      </c>
      <c r="J150" s="16"/>
      <c r="K150" s="16"/>
      <c r="L150" s="16"/>
    </row>
    <row r="151">
      <c r="A151" s="31">
        <v>45387.0</v>
      </c>
      <c r="B151" s="16">
        <v>702.8</v>
      </c>
      <c r="C151" s="16">
        <v>707.0</v>
      </c>
      <c r="D151" s="16">
        <v>711.15</v>
      </c>
      <c r="E151" s="16">
        <v>700.0</v>
      </c>
      <c r="F151" s="16" t="s">
        <v>1388</v>
      </c>
      <c r="G151" s="30">
        <v>-0.0063</v>
      </c>
      <c r="H151" s="16">
        <f t="shared" si="1"/>
        <v>-0.006291975963</v>
      </c>
      <c r="I151" s="16">
        <f t="shared" si="2"/>
        <v>0.993708024</v>
      </c>
      <c r="J151" s="16"/>
      <c r="K151" s="16"/>
      <c r="L151" s="16"/>
    </row>
    <row r="152">
      <c r="A152" s="31">
        <v>45386.0</v>
      </c>
      <c r="B152" s="16">
        <v>707.25</v>
      </c>
      <c r="C152" s="16">
        <v>712.9</v>
      </c>
      <c r="D152" s="16">
        <v>715.7</v>
      </c>
      <c r="E152" s="16">
        <v>681.05</v>
      </c>
      <c r="F152" s="16" t="s">
        <v>1389</v>
      </c>
      <c r="G152" s="30">
        <v>-0.0086</v>
      </c>
      <c r="H152" s="16">
        <f t="shared" si="1"/>
        <v>-0.008551202075</v>
      </c>
      <c r="I152" s="16">
        <f t="shared" si="2"/>
        <v>0.9914487979</v>
      </c>
      <c r="J152" s="16"/>
      <c r="K152" s="16"/>
      <c r="L152" s="16"/>
    </row>
    <row r="153">
      <c r="A153" s="31">
        <v>45385.0</v>
      </c>
      <c r="B153" s="16">
        <v>713.35</v>
      </c>
      <c r="C153" s="16">
        <v>715.0</v>
      </c>
      <c r="D153" s="16">
        <v>721.0</v>
      </c>
      <c r="E153" s="16">
        <v>707.1</v>
      </c>
      <c r="F153" s="16" t="s">
        <v>1386</v>
      </c>
      <c r="G153" s="30">
        <v>-0.0034</v>
      </c>
      <c r="H153" s="16">
        <f t="shared" si="1"/>
        <v>-0.003422743783</v>
      </c>
      <c r="I153" s="16">
        <f t="shared" si="2"/>
        <v>0.9965772562</v>
      </c>
      <c r="J153" s="16"/>
      <c r="K153" s="16"/>
      <c r="L153" s="16"/>
    </row>
    <row r="154">
      <c r="A154" s="31">
        <v>45384.0</v>
      </c>
      <c r="B154" s="16">
        <v>715.8</v>
      </c>
      <c r="C154" s="16">
        <v>722.0</v>
      </c>
      <c r="D154" s="16">
        <v>725.95</v>
      </c>
      <c r="E154" s="16">
        <v>713.0</v>
      </c>
      <c r="F154" s="16" t="s">
        <v>1383</v>
      </c>
      <c r="G154" s="30">
        <v>-0.0052</v>
      </c>
      <c r="H154" s="16">
        <f t="shared" si="1"/>
        <v>-0.005211590577</v>
      </c>
      <c r="I154" s="16">
        <f t="shared" si="2"/>
        <v>0.9947884094</v>
      </c>
      <c r="J154" s="16"/>
      <c r="K154" s="16"/>
      <c r="L154" s="16"/>
    </row>
    <row r="155">
      <c r="A155" s="31">
        <v>45383.0</v>
      </c>
      <c r="B155" s="16">
        <v>719.55</v>
      </c>
      <c r="C155" s="16">
        <v>704.95</v>
      </c>
      <c r="D155" s="16">
        <v>724.0</v>
      </c>
      <c r="E155" s="16">
        <v>699.4</v>
      </c>
      <c r="F155" s="16" t="s">
        <v>1349</v>
      </c>
      <c r="G155" s="30">
        <v>0.0361</v>
      </c>
      <c r="H155" s="16">
        <f t="shared" si="1"/>
        <v>0.03614371085</v>
      </c>
      <c r="I155" s="16">
        <f t="shared" si="2"/>
        <v>1.036143711</v>
      </c>
      <c r="J155" s="16"/>
      <c r="K155" s="16"/>
      <c r="L155" s="16"/>
    </row>
    <row r="156">
      <c r="A156" s="31">
        <v>45379.0</v>
      </c>
      <c r="B156" s="16">
        <v>694.45</v>
      </c>
      <c r="C156" s="16">
        <v>706.8</v>
      </c>
      <c r="D156" s="16">
        <v>712.7</v>
      </c>
      <c r="E156" s="16">
        <v>685.75</v>
      </c>
      <c r="F156" s="16" t="s">
        <v>1349</v>
      </c>
      <c r="G156" s="30">
        <v>-0.012</v>
      </c>
      <c r="H156" s="16">
        <f t="shared" si="1"/>
        <v>-0.01195134097</v>
      </c>
      <c r="I156" s="16">
        <f t="shared" si="2"/>
        <v>0.988048659</v>
      </c>
      <c r="J156" s="16"/>
      <c r="K156" s="16"/>
      <c r="L156" s="16"/>
    </row>
    <row r="157">
      <c r="A157" s="31">
        <v>45378.0</v>
      </c>
      <c r="B157" s="16">
        <v>702.85</v>
      </c>
      <c r="C157" s="16">
        <v>715.0</v>
      </c>
      <c r="D157" s="16">
        <v>715.75</v>
      </c>
      <c r="E157" s="16">
        <v>699.0</v>
      </c>
      <c r="F157" s="16" t="s">
        <v>1390</v>
      </c>
      <c r="G157" s="30">
        <v>-0.0097</v>
      </c>
      <c r="H157" s="16">
        <f t="shared" si="1"/>
        <v>-0.009651965619</v>
      </c>
      <c r="I157" s="16">
        <f t="shared" si="2"/>
        <v>0.9903480344</v>
      </c>
      <c r="J157" s="16"/>
      <c r="K157" s="16"/>
      <c r="L157" s="16"/>
    </row>
    <row r="158">
      <c r="A158" s="31">
        <v>45377.0</v>
      </c>
      <c r="B158" s="16">
        <v>709.7</v>
      </c>
      <c r="C158" s="16">
        <v>695.0</v>
      </c>
      <c r="D158" s="16">
        <v>717.85</v>
      </c>
      <c r="E158" s="16">
        <v>690.75</v>
      </c>
      <c r="F158" s="16" t="s">
        <v>1391</v>
      </c>
      <c r="G158" s="30">
        <v>0.024</v>
      </c>
      <c r="H158" s="16">
        <f t="shared" si="1"/>
        <v>0.02402424068</v>
      </c>
      <c r="I158" s="16">
        <f t="shared" si="2"/>
        <v>1.024024241</v>
      </c>
      <c r="J158" s="16"/>
      <c r="K158" s="16"/>
      <c r="L158" s="16"/>
    </row>
    <row r="159">
      <c r="A159" s="31">
        <v>45373.0</v>
      </c>
      <c r="B159" s="16">
        <v>693.05</v>
      </c>
      <c r="C159" s="16">
        <v>680.2</v>
      </c>
      <c r="D159" s="16">
        <v>695.0</v>
      </c>
      <c r="E159" s="16">
        <v>678.0</v>
      </c>
      <c r="F159" s="16" t="s">
        <v>1392</v>
      </c>
      <c r="G159" s="30">
        <v>0.0181</v>
      </c>
      <c r="H159" s="16">
        <f t="shared" si="1"/>
        <v>0.018143088</v>
      </c>
      <c r="I159" s="16">
        <f t="shared" si="2"/>
        <v>1.018143088</v>
      </c>
      <c r="J159" s="16"/>
      <c r="K159" s="16"/>
      <c r="L159" s="16"/>
    </row>
    <row r="160">
      <c r="A160" s="31">
        <v>45372.0</v>
      </c>
      <c r="B160" s="16">
        <v>680.7</v>
      </c>
      <c r="C160" s="16">
        <v>670.0</v>
      </c>
      <c r="D160" s="16">
        <v>689.85</v>
      </c>
      <c r="E160" s="16">
        <v>662.1</v>
      </c>
      <c r="F160" s="16" t="s">
        <v>1283</v>
      </c>
      <c r="G160" s="30">
        <v>0.0257</v>
      </c>
      <c r="H160" s="16">
        <f t="shared" si="1"/>
        <v>0.02569125292</v>
      </c>
      <c r="I160" s="16">
        <f t="shared" si="2"/>
        <v>1.025691253</v>
      </c>
      <c r="J160" s="16"/>
      <c r="K160" s="16"/>
      <c r="L160" s="16"/>
    </row>
    <row r="161">
      <c r="A161" s="31">
        <v>45371.0</v>
      </c>
      <c r="B161" s="16">
        <v>663.65</v>
      </c>
      <c r="C161" s="16">
        <v>669.9</v>
      </c>
      <c r="D161" s="16">
        <v>672.0</v>
      </c>
      <c r="E161" s="16">
        <v>648.15</v>
      </c>
      <c r="F161" s="16" t="s">
        <v>1373</v>
      </c>
      <c r="G161" s="30">
        <v>-0.0056</v>
      </c>
      <c r="H161" s="16">
        <f t="shared" si="1"/>
        <v>-0.005618819299</v>
      </c>
      <c r="I161" s="16">
        <f t="shared" si="2"/>
        <v>0.9943811807</v>
      </c>
      <c r="J161" s="16"/>
      <c r="K161" s="16"/>
      <c r="L161" s="16"/>
    </row>
    <row r="162">
      <c r="A162" s="31">
        <v>45370.0</v>
      </c>
      <c r="B162" s="16">
        <v>667.4</v>
      </c>
      <c r="C162" s="16">
        <v>669.65</v>
      </c>
      <c r="D162" s="16">
        <v>670.0</v>
      </c>
      <c r="E162" s="16">
        <v>643.4</v>
      </c>
      <c r="F162" s="16" t="s">
        <v>1372</v>
      </c>
      <c r="G162" s="30">
        <v>-0.0064</v>
      </c>
      <c r="H162" s="16">
        <f t="shared" si="1"/>
        <v>-0.006401667411</v>
      </c>
      <c r="I162" s="16">
        <f t="shared" si="2"/>
        <v>0.9935983326</v>
      </c>
      <c r="J162" s="16"/>
      <c r="K162" s="16"/>
      <c r="L162" s="16"/>
    </row>
    <row r="163">
      <c r="A163" s="31">
        <v>45369.0</v>
      </c>
      <c r="B163" s="16">
        <v>671.7</v>
      </c>
      <c r="C163" s="16">
        <v>663.7</v>
      </c>
      <c r="D163" s="16">
        <v>672.95</v>
      </c>
      <c r="E163" s="16">
        <v>648.3</v>
      </c>
      <c r="F163" s="16" t="s">
        <v>1393</v>
      </c>
      <c r="G163" s="30">
        <v>0.0108</v>
      </c>
      <c r="H163" s="16">
        <f t="shared" si="1"/>
        <v>0.01075916033</v>
      </c>
      <c r="I163" s="16">
        <f t="shared" si="2"/>
        <v>1.01075916</v>
      </c>
      <c r="J163" s="16"/>
      <c r="K163" s="16"/>
      <c r="L163" s="16"/>
    </row>
    <row r="164">
      <c r="A164" s="31">
        <v>45366.0</v>
      </c>
      <c r="B164" s="16">
        <v>664.55</v>
      </c>
      <c r="C164" s="16">
        <v>655.0</v>
      </c>
      <c r="D164" s="16">
        <v>680.0</v>
      </c>
      <c r="E164" s="16">
        <v>639.2</v>
      </c>
      <c r="F164" s="16" t="s">
        <v>1394</v>
      </c>
      <c r="G164" s="30">
        <v>0.0101</v>
      </c>
      <c r="H164" s="16">
        <f t="shared" si="1"/>
        <v>0.01010791914</v>
      </c>
      <c r="I164" s="16">
        <f t="shared" si="2"/>
        <v>1.010107919</v>
      </c>
      <c r="J164" s="16"/>
      <c r="K164" s="16"/>
      <c r="L164" s="16"/>
    </row>
    <row r="165">
      <c r="A165" s="31">
        <v>45365.0</v>
      </c>
      <c r="B165" s="16">
        <v>657.9</v>
      </c>
      <c r="C165" s="16">
        <v>618.7</v>
      </c>
      <c r="D165" s="16">
        <v>666.0</v>
      </c>
      <c r="E165" s="16">
        <v>612.3</v>
      </c>
      <c r="F165" s="16" t="s">
        <v>1395</v>
      </c>
      <c r="G165" s="30">
        <v>0.0633</v>
      </c>
      <c r="H165" s="16">
        <f t="shared" si="1"/>
        <v>0.06327272727</v>
      </c>
      <c r="I165" s="16">
        <f t="shared" si="2"/>
        <v>1.063272727</v>
      </c>
      <c r="J165" s="16"/>
      <c r="K165" s="16"/>
      <c r="L165" s="16"/>
    </row>
    <row r="166">
      <c r="A166" s="31">
        <v>45364.0</v>
      </c>
      <c r="B166" s="16">
        <v>618.75</v>
      </c>
      <c r="C166" s="16">
        <v>656.8</v>
      </c>
      <c r="D166" s="16">
        <v>656.8</v>
      </c>
      <c r="E166" s="16">
        <v>601.55</v>
      </c>
      <c r="F166" s="16" t="s">
        <v>1396</v>
      </c>
      <c r="G166" s="30">
        <v>-0.06</v>
      </c>
      <c r="H166" s="16">
        <f t="shared" si="1"/>
        <v>-0.0600075959</v>
      </c>
      <c r="I166" s="16">
        <f t="shared" si="2"/>
        <v>0.9399924041</v>
      </c>
      <c r="J166" s="16"/>
      <c r="K166" s="16"/>
      <c r="L166" s="16"/>
    </row>
    <row r="167">
      <c r="A167" s="31">
        <v>45363.0</v>
      </c>
      <c r="B167" s="16">
        <v>658.25</v>
      </c>
      <c r="C167" s="16">
        <v>678.35</v>
      </c>
      <c r="D167" s="16">
        <v>687.9</v>
      </c>
      <c r="E167" s="16">
        <v>641.35</v>
      </c>
      <c r="F167" s="16" t="s">
        <v>1397</v>
      </c>
      <c r="G167" s="30">
        <v>-0.0437</v>
      </c>
      <c r="H167" s="16">
        <f t="shared" si="1"/>
        <v>-0.04365828854</v>
      </c>
      <c r="I167" s="16">
        <f t="shared" si="2"/>
        <v>0.9563417115</v>
      </c>
      <c r="J167" s="16"/>
      <c r="K167" s="16"/>
      <c r="L167" s="16"/>
    </row>
    <row r="168">
      <c r="A168" s="31">
        <v>45362.0</v>
      </c>
      <c r="B168" s="16">
        <v>688.3</v>
      </c>
      <c r="C168" s="16">
        <v>691.75</v>
      </c>
      <c r="D168" s="16">
        <v>707.5</v>
      </c>
      <c r="E168" s="16">
        <v>678.8</v>
      </c>
      <c r="F168" s="16" t="s">
        <v>1398</v>
      </c>
      <c r="G168" s="30">
        <v>-0.005</v>
      </c>
      <c r="H168" s="16">
        <f t="shared" si="1"/>
        <v>-0.004987350922</v>
      </c>
      <c r="I168" s="16">
        <f t="shared" si="2"/>
        <v>0.9950126491</v>
      </c>
      <c r="J168" s="16"/>
      <c r="K168" s="16"/>
      <c r="L168" s="16"/>
    </row>
    <row r="169">
      <c r="A169" s="31">
        <v>45358.0</v>
      </c>
      <c r="B169" s="16">
        <v>691.75</v>
      </c>
      <c r="C169" s="16">
        <v>703.85</v>
      </c>
      <c r="D169" s="16">
        <v>704.55</v>
      </c>
      <c r="E169" s="16">
        <v>687.0</v>
      </c>
      <c r="F169" s="16" t="s">
        <v>1399</v>
      </c>
      <c r="G169" s="30">
        <v>-0.0105</v>
      </c>
      <c r="H169" s="16">
        <f t="shared" si="1"/>
        <v>-0.01051351738</v>
      </c>
      <c r="I169" s="16">
        <f t="shared" si="2"/>
        <v>0.9894864826</v>
      </c>
      <c r="J169" s="16"/>
      <c r="K169" s="16"/>
      <c r="L169" s="16"/>
    </row>
    <row r="170">
      <c r="A170" s="31">
        <v>45357.0</v>
      </c>
      <c r="B170" s="16">
        <v>699.1</v>
      </c>
      <c r="C170" s="16">
        <v>687.4</v>
      </c>
      <c r="D170" s="16">
        <v>707.95</v>
      </c>
      <c r="E170" s="16">
        <v>669.45</v>
      </c>
      <c r="F170" s="16" t="s">
        <v>1400</v>
      </c>
      <c r="G170" s="30">
        <v>0.021</v>
      </c>
      <c r="H170" s="16">
        <f t="shared" si="1"/>
        <v>0.02103110851</v>
      </c>
      <c r="I170" s="16">
        <f t="shared" si="2"/>
        <v>1.021031109</v>
      </c>
      <c r="J170" s="16"/>
      <c r="K170" s="16"/>
      <c r="L170" s="16"/>
    </row>
    <row r="171">
      <c r="A171" s="31">
        <v>45356.0</v>
      </c>
      <c r="B171" s="16">
        <v>684.7</v>
      </c>
      <c r="C171" s="16">
        <v>684.8</v>
      </c>
      <c r="D171" s="16">
        <v>693.9</v>
      </c>
      <c r="E171" s="16">
        <v>675.3</v>
      </c>
      <c r="F171" s="16" t="s">
        <v>1311</v>
      </c>
      <c r="G171" s="30">
        <v>0.0041</v>
      </c>
      <c r="H171" s="16">
        <f t="shared" si="1"/>
        <v>0.004106173926</v>
      </c>
      <c r="I171" s="16">
        <f t="shared" si="2"/>
        <v>1.004106174</v>
      </c>
      <c r="J171" s="16"/>
      <c r="K171" s="16"/>
      <c r="L171" s="16"/>
    </row>
    <row r="172">
      <c r="A172" s="31">
        <v>45355.0</v>
      </c>
      <c r="B172" s="16">
        <v>681.9</v>
      </c>
      <c r="C172" s="16">
        <v>662.05</v>
      </c>
      <c r="D172" s="16">
        <v>685.45</v>
      </c>
      <c r="E172" s="16">
        <v>658.0</v>
      </c>
      <c r="F172" s="16" t="s">
        <v>1401</v>
      </c>
      <c r="G172" s="30">
        <v>0.0287</v>
      </c>
      <c r="H172" s="16">
        <f t="shared" si="1"/>
        <v>0.02866193996</v>
      </c>
      <c r="I172" s="16">
        <f t="shared" si="2"/>
        <v>1.02866194</v>
      </c>
      <c r="J172" s="16"/>
      <c r="K172" s="16"/>
      <c r="L172" s="16"/>
    </row>
    <row r="173">
      <c r="A173" s="31">
        <v>45353.0</v>
      </c>
      <c r="B173" s="16">
        <v>662.9</v>
      </c>
      <c r="C173" s="16">
        <v>654.85</v>
      </c>
      <c r="D173" s="16">
        <v>664.25</v>
      </c>
      <c r="E173" s="16">
        <v>654.1</v>
      </c>
      <c r="F173" s="16" t="s">
        <v>1402</v>
      </c>
      <c r="G173" s="30">
        <v>0.0193</v>
      </c>
      <c r="H173" s="16">
        <f t="shared" si="1"/>
        <v>0.01929730145</v>
      </c>
      <c r="I173" s="16">
        <f t="shared" si="2"/>
        <v>1.019297301</v>
      </c>
      <c r="J173" s="16"/>
      <c r="K173" s="16"/>
      <c r="L173" s="16"/>
    </row>
    <row r="174">
      <c r="A174" s="31">
        <v>45352.0</v>
      </c>
      <c r="B174" s="16">
        <v>650.35</v>
      </c>
      <c r="C174" s="16">
        <v>655.9</v>
      </c>
      <c r="D174" s="16">
        <v>662.9</v>
      </c>
      <c r="E174" s="16">
        <v>647.0</v>
      </c>
      <c r="F174" s="16" t="s">
        <v>1403</v>
      </c>
      <c r="G174" s="30">
        <v>0.0153</v>
      </c>
      <c r="H174" s="16">
        <f t="shared" si="1"/>
        <v>0.01529935212</v>
      </c>
      <c r="I174" s="16">
        <f t="shared" si="2"/>
        <v>1.015299352</v>
      </c>
      <c r="J174" s="16"/>
      <c r="K174" s="16"/>
      <c r="L174" s="16"/>
    </row>
    <row r="175">
      <c r="A175" s="31">
        <v>45351.0</v>
      </c>
      <c r="B175" s="16">
        <v>640.55</v>
      </c>
      <c r="C175" s="16">
        <v>658.05</v>
      </c>
      <c r="D175" s="16">
        <v>664.05</v>
      </c>
      <c r="E175" s="16">
        <v>628.2</v>
      </c>
      <c r="F175" s="16" t="s">
        <v>1380</v>
      </c>
      <c r="G175" s="30">
        <v>-0.0296</v>
      </c>
      <c r="H175" s="16">
        <f t="shared" si="1"/>
        <v>-0.02961672474</v>
      </c>
      <c r="I175" s="16">
        <f t="shared" si="2"/>
        <v>0.9703832753</v>
      </c>
      <c r="J175" s="16"/>
      <c r="K175" s="16"/>
      <c r="L175" s="16"/>
    </row>
    <row r="176">
      <c r="A176" s="31">
        <v>45350.0</v>
      </c>
      <c r="B176" s="16">
        <v>660.1</v>
      </c>
      <c r="C176" s="16">
        <v>665.9</v>
      </c>
      <c r="D176" s="16">
        <v>667.75</v>
      </c>
      <c r="E176" s="16">
        <v>653.0</v>
      </c>
      <c r="F176" s="16" t="s">
        <v>1404</v>
      </c>
      <c r="G176" s="30">
        <v>-0.0047</v>
      </c>
      <c r="H176" s="16">
        <f t="shared" si="1"/>
        <v>-0.004674306393</v>
      </c>
      <c r="I176" s="16">
        <f t="shared" si="2"/>
        <v>0.9953256936</v>
      </c>
      <c r="J176" s="16"/>
      <c r="K176" s="16"/>
      <c r="L176" s="16"/>
    </row>
    <row r="177">
      <c r="A177" s="31">
        <v>45349.0</v>
      </c>
      <c r="B177" s="16">
        <v>663.2</v>
      </c>
      <c r="C177" s="16">
        <v>669.9</v>
      </c>
      <c r="D177" s="16">
        <v>673.95</v>
      </c>
      <c r="E177" s="16">
        <v>657.85</v>
      </c>
      <c r="F177" s="16" t="s">
        <v>1317</v>
      </c>
      <c r="G177" s="30">
        <v>0.0014</v>
      </c>
      <c r="H177" s="16">
        <f t="shared" si="1"/>
        <v>0.001434503586</v>
      </c>
      <c r="I177" s="16">
        <f t="shared" si="2"/>
        <v>1.001434504</v>
      </c>
      <c r="J177" s="16"/>
      <c r="K177" s="16"/>
      <c r="L177" s="16"/>
    </row>
    <row r="178">
      <c r="A178" s="31">
        <v>45348.0</v>
      </c>
      <c r="B178" s="16">
        <v>662.25</v>
      </c>
      <c r="C178" s="16">
        <v>636.15</v>
      </c>
      <c r="D178" s="16">
        <v>669.4</v>
      </c>
      <c r="E178" s="16">
        <v>636.15</v>
      </c>
      <c r="F178" s="16" t="s">
        <v>1405</v>
      </c>
      <c r="G178" s="30">
        <v>0.0303</v>
      </c>
      <c r="H178" s="16">
        <f t="shared" si="1"/>
        <v>0.03025824518</v>
      </c>
      <c r="I178" s="16">
        <f t="shared" si="2"/>
        <v>1.030258245</v>
      </c>
      <c r="J178" s="16"/>
      <c r="K178" s="16"/>
      <c r="L178" s="16"/>
    </row>
    <row r="179">
      <c r="A179" s="31">
        <v>45345.0</v>
      </c>
      <c r="B179" s="16">
        <v>642.8</v>
      </c>
      <c r="C179" s="16">
        <v>642.35</v>
      </c>
      <c r="D179" s="16">
        <v>646.35</v>
      </c>
      <c r="E179" s="16">
        <v>639.9</v>
      </c>
      <c r="F179" s="16" t="s">
        <v>1406</v>
      </c>
      <c r="G179" s="30">
        <v>7.0E-4</v>
      </c>
      <c r="H179" s="16">
        <f t="shared" si="1"/>
        <v>0.0007005526582</v>
      </c>
      <c r="I179" s="16">
        <f t="shared" si="2"/>
        <v>1.000700553</v>
      </c>
      <c r="J179" s="16"/>
      <c r="K179" s="16"/>
      <c r="L179" s="16"/>
    </row>
    <row r="180">
      <c r="A180" s="31">
        <v>45344.0</v>
      </c>
      <c r="B180" s="16">
        <v>642.35</v>
      </c>
      <c r="C180" s="16">
        <v>638.0</v>
      </c>
      <c r="D180" s="16">
        <v>654.0</v>
      </c>
      <c r="E180" s="16">
        <v>635.75</v>
      </c>
      <c r="F180" s="16" t="s">
        <v>1407</v>
      </c>
      <c r="G180" s="30">
        <v>0.007</v>
      </c>
      <c r="H180" s="16">
        <f t="shared" si="1"/>
        <v>0.006976015049</v>
      </c>
      <c r="I180" s="16">
        <f t="shared" si="2"/>
        <v>1.006976015</v>
      </c>
      <c r="J180" s="16"/>
      <c r="K180" s="16"/>
      <c r="L180" s="16"/>
    </row>
    <row r="181">
      <c r="A181" s="31">
        <v>45343.0</v>
      </c>
      <c r="B181" s="16">
        <v>637.9</v>
      </c>
      <c r="C181" s="16">
        <v>648.0</v>
      </c>
      <c r="D181" s="16">
        <v>649.0</v>
      </c>
      <c r="E181" s="16">
        <v>631.1</v>
      </c>
      <c r="F181" s="16" t="s">
        <v>1408</v>
      </c>
      <c r="G181" s="30">
        <v>-0.0077</v>
      </c>
      <c r="H181" s="16">
        <f t="shared" si="1"/>
        <v>-0.007700085557</v>
      </c>
      <c r="I181" s="16">
        <f t="shared" si="2"/>
        <v>0.9922999144</v>
      </c>
      <c r="J181" s="16"/>
      <c r="K181" s="16"/>
      <c r="L181" s="16"/>
    </row>
    <row r="182">
      <c r="A182" s="31">
        <v>45342.0</v>
      </c>
      <c r="B182" s="16">
        <v>642.85</v>
      </c>
      <c r="C182" s="16">
        <v>635.8</v>
      </c>
      <c r="D182" s="16">
        <v>651.85</v>
      </c>
      <c r="E182" s="16">
        <v>631.25</v>
      </c>
      <c r="F182" s="16" t="s">
        <v>1409</v>
      </c>
      <c r="G182" s="30">
        <v>0.0111</v>
      </c>
      <c r="H182" s="16">
        <f t="shared" si="1"/>
        <v>0.01108839258</v>
      </c>
      <c r="I182" s="16">
        <f t="shared" si="2"/>
        <v>1.011088393</v>
      </c>
      <c r="J182" s="16"/>
      <c r="K182" s="16"/>
      <c r="L182" s="16"/>
    </row>
    <row r="183">
      <c r="A183" s="31">
        <v>45341.0</v>
      </c>
      <c r="B183" s="16">
        <v>635.8</v>
      </c>
      <c r="C183" s="16">
        <v>633.95</v>
      </c>
      <c r="D183" s="16">
        <v>639.0</v>
      </c>
      <c r="E183" s="16">
        <v>622.0</v>
      </c>
      <c r="F183" s="16" t="s">
        <v>1410</v>
      </c>
      <c r="G183" s="30">
        <v>0.0072</v>
      </c>
      <c r="H183" s="16">
        <f t="shared" si="1"/>
        <v>0.007207920792</v>
      </c>
      <c r="I183" s="16">
        <f t="shared" si="2"/>
        <v>1.007207921</v>
      </c>
      <c r="J183" s="16"/>
      <c r="K183" s="16"/>
      <c r="L183" s="16"/>
    </row>
    <row r="184">
      <c r="A184" s="31">
        <v>45338.0</v>
      </c>
      <c r="B184" s="16">
        <v>631.25</v>
      </c>
      <c r="C184" s="16">
        <v>606.4</v>
      </c>
      <c r="D184" s="16">
        <v>643.3</v>
      </c>
      <c r="E184" s="16">
        <v>601.3</v>
      </c>
      <c r="F184" s="16" t="s">
        <v>1411</v>
      </c>
      <c r="G184" s="30">
        <v>0.0534</v>
      </c>
      <c r="H184" s="16">
        <f t="shared" si="1"/>
        <v>0.05340008344</v>
      </c>
      <c r="I184" s="16">
        <f t="shared" si="2"/>
        <v>1.053400083</v>
      </c>
      <c r="J184" s="16"/>
      <c r="K184" s="16"/>
      <c r="L184" s="16"/>
    </row>
    <row r="185">
      <c r="A185" s="31">
        <v>45337.0</v>
      </c>
      <c r="B185" s="16">
        <v>599.25</v>
      </c>
      <c r="C185" s="16">
        <v>574.0</v>
      </c>
      <c r="D185" s="16">
        <v>606.5</v>
      </c>
      <c r="E185" s="16">
        <v>572.1</v>
      </c>
      <c r="F185" s="16" t="s">
        <v>1384</v>
      </c>
      <c r="G185" s="30">
        <v>0.0539</v>
      </c>
      <c r="H185" s="16">
        <f t="shared" si="1"/>
        <v>0.05390432642</v>
      </c>
      <c r="I185" s="16">
        <f t="shared" si="2"/>
        <v>1.053904326</v>
      </c>
      <c r="J185" s="16"/>
      <c r="K185" s="16"/>
      <c r="L185" s="16"/>
    </row>
    <row r="186">
      <c r="A186" s="31">
        <v>45336.0</v>
      </c>
      <c r="B186" s="16">
        <v>568.6</v>
      </c>
      <c r="C186" s="16">
        <v>562.0</v>
      </c>
      <c r="D186" s="16">
        <v>584.9</v>
      </c>
      <c r="E186" s="16">
        <v>560.1</v>
      </c>
      <c r="F186" s="16" t="s">
        <v>1356</v>
      </c>
      <c r="G186" s="30">
        <v>-0.0115</v>
      </c>
      <c r="H186" s="16">
        <f t="shared" si="1"/>
        <v>-0.01147426982</v>
      </c>
      <c r="I186" s="16">
        <f t="shared" si="2"/>
        <v>0.9885257302</v>
      </c>
      <c r="J186" s="16"/>
      <c r="K186" s="16"/>
      <c r="L186" s="16"/>
    </row>
    <row r="187">
      <c r="A187" s="31">
        <v>45335.0</v>
      </c>
      <c r="B187" s="16">
        <v>575.2</v>
      </c>
      <c r="C187" s="16">
        <v>564.0</v>
      </c>
      <c r="D187" s="16">
        <v>595.4</v>
      </c>
      <c r="E187" s="16">
        <v>527.1</v>
      </c>
      <c r="F187" s="16" t="s">
        <v>1412</v>
      </c>
      <c r="G187" s="30">
        <v>-0.0255</v>
      </c>
      <c r="H187" s="16">
        <f t="shared" si="1"/>
        <v>-0.02549767048</v>
      </c>
      <c r="I187" s="16">
        <f t="shared" si="2"/>
        <v>0.9745023295</v>
      </c>
      <c r="J187" s="16"/>
      <c r="K187" s="16"/>
      <c r="L187" s="16"/>
    </row>
    <row r="188">
      <c r="A188" s="31">
        <v>45334.0</v>
      </c>
      <c r="B188" s="16">
        <v>590.25</v>
      </c>
      <c r="C188" s="16">
        <v>616.25</v>
      </c>
      <c r="D188" s="16">
        <v>619.8</v>
      </c>
      <c r="E188" s="16">
        <v>581.7</v>
      </c>
      <c r="F188" s="16" t="s">
        <v>1413</v>
      </c>
      <c r="G188" s="30">
        <v>-0.0282</v>
      </c>
      <c r="H188" s="16">
        <f t="shared" si="1"/>
        <v>-0.02815510002</v>
      </c>
      <c r="I188" s="16">
        <f t="shared" si="2"/>
        <v>0.9718449</v>
      </c>
      <c r="J188" s="16"/>
      <c r="K188" s="16"/>
      <c r="L188" s="16"/>
    </row>
    <row r="189">
      <c r="A189" s="31">
        <v>45331.0</v>
      </c>
      <c r="B189" s="16">
        <v>607.35</v>
      </c>
      <c r="C189" s="16">
        <v>627.0</v>
      </c>
      <c r="D189" s="16">
        <v>634.0</v>
      </c>
      <c r="E189" s="16">
        <v>596.55</v>
      </c>
      <c r="F189" s="16" t="s">
        <v>1399</v>
      </c>
      <c r="G189" s="30">
        <v>-0.0323</v>
      </c>
      <c r="H189" s="16">
        <f t="shared" si="1"/>
        <v>-0.03234286625</v>
      </c>
      <c r="I189" s="16">
        <f t="shared" si="2"/>
        <v>0.9676571338</v>
      </c>
      <c r="J189" s="16"/>
      <c r="K189" s="16"/>
      <c r="L189" s="16"/>
    </row>
    <row r="190">
      <c r="A190" s="31">
        <v>45330.0</v>
      </c>
      <c r="B190" s="16">
        <v>627.65</v>
      </c>
      <c r="C190" s="16">
        <v>631.25</v>
      </c>
      <c r="D190" s="16">
        <v>634.95</v>
      </c>
      <c r="E190" s="16">
        <v>614.3</v>
      </c>
      <c r="F190" s="16" t="s">
        <v>1265</v>
      </c>
      <c r="G190" s="30">
        <v>-0.0021</v>
      </c>
      <c r="H190" s="16">
        <f t="shared" si="1"/>
        <v>-0.002066936958</v>
      </c>
      <c r="I190" s="16">
        <f t="shared" si="2"/>
        <v>0.997933063</v>
      </c>
      <c r="J190" s="16"/>
      <c r="K190" s="16"/>
      <c r="L190" s="16"/>
    </row>
    <row r="191">
      <c r="A191" s="31">
        <v>45329.0</v>
      </c>
      <c r="B191" s="16">
        <v>628.95</v>
      </c>
      <c r="C191" s="16">
        <v>624.8</v>
      </c>
      <c r="D191" s="16">
        <v>639.0</v>
      </c>
      <c r="E191" s="16">
        <v>612.45</v>
      </c>
      <c r="F191" s="16" t="s">
        <v>1414</v>
      </c>
      <c r="G191" s="30">
        <v>0.0209</v>
      </c>
      <c r="H191" s="16">
        <f t="shared" si="1"/>
        <v>0.02085700373</v>
      </c>
      <c r="I191" s="16">
        <f t="shared" si="2"/>
        <v>1.020857004</v>
      </c>
      <c r="J191" s="16"/>
      <c r="K191" s="16"/>
      <c r="L191" s="16"/>
    </row>
    <row r="192">
      <c r="A192" s="31">
        <v>45328.0</v>
      </c>
      <c r="B192" s="16">
        <v>616.1</v>
      </c>
      <c r="C192" s="16">
        <v>606.6</v>
      </c>
      <c r="D192" s="16">
        <v>638.0</v>
      </c>
      <c r="E192" s="16">
        <v>603.0</v>
      </c>
      <c r="F192" s="16" t="s">
        <v>1413</v>
      </c>
      <c r="G192" s="30">
        <v>0.0157</v>
      </c>
      <c r="H192" s="16">
        <f t="shared" si="1"/>
        <v>0.01566106166</v>
      </c>
      <c r="I192" s="16">
        <f t="shared" si="2"/>
        <v>1.015661062</v>
      </c>
      <c r="J192" s="16"/>
      <c r="K192" s="16"/>
      <c r="L192" s="16"/>
    </row>
    <row r="193">
      <c r="A193" s="31">
        <v>45327.0</v>
      </c>
      <c r="B193" s="16">
        <v>606.6</v>
      </c>
      <c r="C193" s="16">
        <v>605.6</v>
      </c>
      <c r="D193" s="16">
        <v>626.4</v>
      </c>
      <c r="E193" s="16">
        <v>593.75</v>
      </c>
      <c r="F193" s="16" t="s">
        <v>1415</v>
      </c>
      <c r="G193" s="30">
        <v>0.0168</v>
      </c>
      <c r="H193" s="16">
        <f t="shared" si="1"/>
        <v>0.0168468695</v>
      </c>
      <c r="I193" s="16">
        <f t="shared" si="2"/>
        <v>1.016846869</v>
      </c>
      <c r="J193" s="16"/>
      <c r="K193" s="16"/>
      <c r="L193" s="16"/>
    </row>
    <row r="194">
      <c r="A194" s="31">
        <v>45324.0</v>
      </c>
      <c r="B194" s="16">
        <v>596.55</v>
      </c>
      <c r="C194" s="16">
        <v>572.6</v>
      </c>
      <c r="D194" s="16">
        <v>610.0</v>
      </c>
      <c r="E194" s="16">
        <v>568.55</v>
      </c>
      <c r="F194" s="16" t="s">
        <v>1416</v>
      </c>
      <c r="G194" s="30">
        <v>0.0566</v>
      </c>
      <c r="H194" s="16">
        <f t="shared" si="1"/>
        <v>0.05658873539</v>
      </c>
      <c r="I194" s="16">
        <f t="shared" si="2"/>
        <v>1.056588735</v>
      </c>
      <c r="J194" s="16"/>
      <c r="K194" s="16"/>
      <c r="L194" s="16"/>
    </row>
    <row r="195">
      <c r="A195" s="31">
        <v>45323.0</v>
      </c>
      <c r="B195" s="16">
        <v>564.6</v>
      </c>
      <c r="C195" s="16">
        <v>568.2</v>
      </c>
      <c r="D195" s="16">
        <v>572.65</v>
      </c>
      <c r="E195" s="16">
        <v>553.1</v>
      </c>
      <c r="F195" s="16" t="s">
        <v>1417</v>
      </c>
      <c r="G195" s="30">
        <v>-0.0212</v>
      </c>
      <c r="H195" s="16">
        <f t="shared" si="1"/>
        <v>-0.02115117892</v>
      </c>
      <c r="I195" s="16">
        <f t="shared" si="2"/>
        <v>0.9788488211</v>
      </c>
      <c r="J195" s="16"/>
      <c r="K195" s="16"/>
      <c r="L195" s="16"/>
    </row>
    <row r="196">
      <c r="A196" s="31">
        <v>45322.0</v>
      </c>
      <c r="B196" s="16">
        <v>576.8</v>
      </c>
      <c r="C196" s="16">
        <v>572.05</v>
      </c>
      <c r="D196" s="16">
        <v>585.5</v>
      </c>
      <c r="E196" s="16">
        <v>567.4</v>
      </c>
      <c r="F196" s="16" t="s">
        <v>1380</v>
      </c>
      <c r="G196" s="30">
        <v>0.0087</v>
      </c>
      <c r="H196" s="16">
        <f t="shared" si="1"/>
        <v>0.008656116114</v>
      </c>
      <c r="I196" s="16">
        <f t="shared" si="2"/>
        <v>1.008656116</v>
      </c>
      <c r="J196" s="16"/>
      <c r="K196" s="16"/>
      <c r="L196" s="16"/>
    </row>
    <row r="197">
      <c r="A197" s="31">
        <v>45321.0</v>
      </c>
      <c r="B197" s="16">
        <v>571.85</v>
      </c>
      <c r="C197" s="16">
        <v>559.2</v>
      </c>
      <c r="D197" s="16">
        <v>583.6</v>
      </c>
      <c r="E197" s="16">
        <v>555.0</v>
      </c>
      <c r="F197" s="16" t="s">
        <v>1418</v>
      </c>
      <c r="G197" s="30">
        <v>0.0341</v>
      </c>
      <c r="H197" s="16">
        <f t="shared" si="1"/>
        <v>0.03408679928</v>
      </c>
      <c r="I197" s="16">
        <f t="shared" si="2"/>
        <v>1.034086799</v>
      </c>
      <c r="J197" s="16"/>
      <c r="K197" s="16"/>
      <c r="L197" s="16"/>
    </row>
    <row r="198">
      <c r="A198" s="31">
        <v>45320.0</v>
      </c>
      <c r="B198" s="16">
        <v>553.0</v>
      </c>
      <c r="C198" s="16">
        <v>538.65</v>
      </c>
      <c r="D198" s="16">
        <v>565.5</v>
      </c>
      <c r="E198" s="16">
        <v>536.0</v>
      </c>
      <c r="F198" s="16" t="s">
        <v>1419</v>
      </c>
      <c r="G198" s="30">
        <v>0.0272</v>
      </c>
      <c r="H198" s="16">
        <f t="shared" si="1"/>
        <v>0.02721277979</v>
      </c>
      <c r="I198" s="16">
        <f t="shared" si="2"/>
        <v>1.02721278</v>
      </c>
      <c r="J198" s="16"/>
      <c r="K198" s="16"/>
      <c r="L198" s="16"/>
    </row>
    <row r="199">
      <c r="A199" s="31">
        <v>45316.0</v>
      </c>
      <c r="B199" s="16">
        <v>538.35</v>
      </c>
      <c r="C199" s="16">
        <v>547.9</v>
      </c>
      <c r="D199" s="16">
        <v>559.0</v>
      </c>
      <c r="E199" s="16">
        <v>531.1</v>
      </c>
      <c r="F199" s="16" t="s">
        <v>1299</v>
      </c>
      <c r="G199" s="30">
        <v>-0.0185</v>
      </c>
      <c r="H199" s="16">
        <f t="shared" si="1"/>
        <v>-0.01850501367</v>
      </c>
      <c r="I199" s="16">
        <f t="shared" si="2"/>
        <v>0.9814949863</v>
      </c>
      <c r="J199" s="16"/>
      <c r="K199" s="16"/>
      <c r="L199" s="16"/>
    </row>
    <row r="200">
      <c r="A200" s="31">
        <v>45315.0</v>
      </c>
      <c r="B200" s="16">
        <v>548.5</v>
      </c>
      <c r="C200" s="16">
        <v>520.25</v>
      </c>
      <c r="D200" s="16">
        <v>553.25</v>
      </c>
      <c r="E200" s="16">
        <v>513.5</v>
      </c>
      <c r="F200" s="16" t="s">
        <v>1420</v>
      </c>
      <c r="G200" s="30">
        <v>0.035</v>
      </c>
      <c r="H200" s="16">
        <f t="shared" si="1"/>
        <v>0.0350033022</v>
      </c>
      <c r="I200" s="16">
        <f t="shared" si="2"/>
        <v>1.035003302</v>
      </c>
      <c r="J200" s="16"/>
      <c r="K200" s="16"/>
      <c r="L200" s="16"/>
    </row>
    <row r="201">
      <c r="A201" s="31">
        <v>45314.0</v>
      </c>
      <c r="B201" s="16">
        <v>529.95</v>
      </c>
      <c r="C201" s="16">
        <v>575.0</v>
      </c>
      <c r="D201" s="16">
        <v>576.15</v>
      </c>
      <c r="E201" s="16">
        <v>514.6</v>
      </c>
      <c r="F201" s="16" t="s">
        <v>1421</v>
      </c>
      <c r="G201" s="30">
        <v>-0.0786</v>
      </c>
      <c r="H201" s="16">
        <f t="shared" si="1"/>
        <v>-0.07858819438</v>
      </c>
      <c r="I201" s="16">
        <f t="shared" si="2"/>
        <v>0.9214118056</v>
      </c>
      <c r="J201" s="16"/>
      <c r="K201" s="16"/>
      <c r="L201" s="16"/>
    </row>
    <row r="202">
      <c r="A202" s="31">
        <v>45311.0</v>
      </c>
      <c r="B202" s="16">
        <v>575.15</v>
      </c>
      <c r="C202" s="16">
        <v>584.9</v>
      </c>
      <c r="D202" s="16">
        <v>586.0</v>
      </c>
      <c r="E202" s="16">
        <v>572.15</v>
      </c>
      <c r="F202" s="16" t="s">
        <v>1422</v>
      </c>
      <c r="G202" s="30">
        <v>-0.0129</v>
      </c>
      <c r="H202" s="16">
        <f t="shared" si="1"/>
        <v>-0.01287222175</v>
      </c>
      <c r="I202" s="16">
        <f t="shared" si="2"/>
        <v>0.9871277783</v>
      </c>
      <c r="J202" s="16"/>
      <c r="K202" s="16"/>
      <c r="L202" s="16"/>
    </row>
    <row r="203">
      <c r="A203" s="31">
        <v>45310.0</v>
      </c>
      <c r="B203" s="16">
        <v>582.65</v>
      </c>
      <c r="C203" s="16">
        <v>572.0</v>
      </c>
      <c r="D203" s="16">
        <v>606.5</v>
      </c>
      <c r="E203" s="16">
        <v>557.25</v>
      </c>
      <c r="F203" s="16" t="s">
        <v>1423</v>
      </c>
      <c r="G203" s="30">
        <v>0.0271</v>
      </c>
      <c r="H203" s="16">
        <f t="shared" si="1"/>
        <v>0.02705799401</v>
      </c>
      <c r="I203" s="16">
        <f t="shared" si="2"/>
        <v>1.027057994</v>
      </c>
      <c r="J203" s="16"/>
      <c r="K203" s="16"/>
      <c r="L203" s="16"/>
    </row>
    <row r="204">
      <c r="A204" s="31">
        <v>45309.0</v>
      </c>
      <c r="B204" s="16">
        <v>567.3</v>
      </c>
      <c r="C204" s="16">
        <v>583.0</v>
      </c>
      <c r="D204" s="16">
        <v>589.55</v>
      </c>
      <c r="E204" s="16">
        <v>562.6</v>
      </c>
      <c r="F204" s="16" t="s">
        <v>1424</v>
      </c>
      <c r="G204" s="30">
        <v>-0.0284</v>
      </c>
      <c r="H204" s="16">
        <f t="shared" si="1"/>
        <v>-0.0284295256</v>
      </c>
      <c r="I204" s="16">
        <f t="shared" si="2"/>
        <v>0.9715704744</v>
      </c>
      <c r="J204" s="16"/>
      <c r="K204" s="16"/>
      <c r="L204" s="16"/>
    </row>
    <row r="205">
      <c r="A205" s="31">
        <v>45308.0</v>
      </c>
      <c r="B205" s="16">
        <v>583.9</v>
      </c>
      <c r="C205" s="16">
        <v>590.2</v>
      </c>
      <c r="D205" s="16">
        <v>605.8</v>
      </c>
      <c r="E205" s="16">
        <v>581.0</v>
      </c>
      <c r="F205" s="16" t="s">
        <v>1425</v>
      </c>
      <c r="G205" s="30">
        <v>-0.0342</v>
      </c>
      <c r="H205" s="16">
        <f t="shared" si="1"/>
        <v>-0.0342375124</v>
      </c>
      <c r="I205" s="16">
        <f t="shared" si="2"/>
        <v>0.9657624876</v>
      </c>
      <c r="J205" s="16"/>
      <c r="K205" s="16"/>
      <c r="L205" s="16"/>
    </row>
    <row r="206">
      <c r="A206" s="31">
        <v>45307.0</v>
      </c>
      <c r="B206" s="16">
        <v>604.6</v>
      </c>
      <c r="C206" s="16">
        <v>591.9</v>
      </c>
      <c r="D206" s="16">
        <v>606.95</v>
      </c>
      <c r="E206" s="16">
        <v>588.75</v>
      </c>
      <c r="F206" s="16" t="s">
        <v>1426</v>
      </c>
      <c r="G206" s="30">
        <v>0.0245</v>
      </c>
      <c r="H206" s="16">
        <f t="shared" si="1"/>
        <v>0.02448530035</v>
      </c>
      <c r="I206" s="16">
        <f t="shared" si="2"/>
        <v>1.0244853</v>
      </c>
      <c r="J206" s="16"/>
      <c r="K206" s="16"/>
      <c r="L206" s="16"/>
    </row>
    <row r="207">
      <c r="A207" s="31">
        <v>45306.0</v>
      </c>
      <c r="B207" s="16">
        <v>590.15</v>
      </c>
      <c r="C207" s="16">
        <v>610.9</v>
      </c>
      <c r="D207" s="16">
        <v>612.05</v>
      </c>
      <c r="E207" s="16">
        <v>585.55</v>
      </c>
      <c r="F207" s="16" t="s">
        <v>1427</v>
      </c>
      <c r="G207" s="30">
        <v>-0.0339</v>
      </c>
      <c r="H207" s="16">
        <f t="shared" si="1"/>
        <v>-0.03388720635</v>
      </c>
      <c r="I207" s="16">
        <f t="shared" si="2"/>
        <v>0.9661127936</v>
      </c>
      <c r="J207" s="16"/>
      <c r="K207" s="16"/>
      <c r="L207" s="16"/>
    </row>
    <row r="208">
      <c r="A208" s="31">
        <v>45303.0</v>
      </c>
      <c r="B208" s="16">
        <v>610.85</v>
      </c>
      <c r="C208" s="16">
        <v>613.95</v>
      </c>
      <c r="D208" s="16">
        <v>617.75</v>
      </c>
      <c r="E208" s="16">
        <v>607.5</v>
      </c>
      <c r="F208" s="16" t="s">
        <v>1315</v>
      </c>
      <c r="G208" s="30">
        <v>-0.005</v>
      </c>
      <c r="H208" s="16">
        <f t="shared" si="1"/>
        <v>-0.004968235869</v>
      </c>
      <c r="I208" s="16">
        <f t="shared" si="2"/>
        <v>0.9950317641</v>
      </c>
      <c r="J208" s="16"/>
      <c r="K208" s="16"/>
      <c r="L208" s="16"/>
    </row>
    <row r="209">
      <c r="A209" s="31">
        <v>45302.0</v>
      </c>
      <c r="B209" s="16">
        <v>613.9</v>
      </c>
      <c r="C209" s="16">
        <v>619.0</v>
      </c>
      <c r="D209" s="16">
        <v>619.0</v>
      </c>
      <c r="E209" s="16">
        <v>603.05</v>
      </c>
      <c r="F209" s="16" t="s">
        <v>1366</v>
      </c>
      <c r="G209" s="30">
        <v>-0.0031</v>
      </c>
      <c r="H209" s="16">
        <f t="shared" si="1"/>
        <v>-0.003085417343</v>
      </c>
      <c r="I209" s="16">
        <f t="shared" si="2"/>
        <v>0.9969145827</v>
      </c>
      <c r="J209" s="16"/>
      <c r="K209" s="16"/>
      <c r="L209" s="16"/>
    </row>
    <row r="210">
      <c r="A210" s="31">
        <v>45301.0</v>
      </c>
      <c r="B210" s="16">
        <v>615.8</v>
      </c>
      <c r="C210" s="16">
        <v>622.5</v>
      </c>
      <c r="D210" s="16">
        <v>622.5</v>
      </c>
      <c r="E210" s="16">
        <v>608.05</v>
      </c>
      <c r="F210" s="16" t="s">
        <v>1428</v>
      </c>
      <c r="G210" s="30">
        <v>-0.0025</v>
      </c>
      <c r="H210" s="16">
        <f t="shared" si="1"/>
        <v>-0.002510731352</v>
      </c>
      <c r="I210" s="16">
        <f t="shared" si="2"/>
        <v>0.9974892686</v>
      </c>
      <c r="J210" s="16"/>
      <c r="K210" s="16"/>
      <c r="L210" s="16"/>
    </row>
    <row r="211">
      <c r="A211" s="31">
        <v>45300.0</v>
      </c>
      <c r="B211" s="16">
        <v>617.35</v>
      </c>
      <c r="C211" s="16">
        <v>610.0</v>
      </c>
      <c r="D211" s="16">
        <v>620.0</v>
      </c>
      <c r="E211" s="16">
        <v>606.05</v>
      </c>
      <c r="F211" s="16" t="s">
        <v>1429</v>
      </c>
      <c r="G211" s="30">
        <v>0.0165</v>
      </c>
      <c r="H211" s="16">
        <f t="shared" si="1"/>
        <v>0.01646497077</v>
      </c>
      <c r="I211" s="16">
        <f t="shared" si="2"/>
        <v>1.016464971</v>
      </c>
      <c r="J211" s="16"/>
      <c r="K211" s="16"/>
      <c r="L211" s="16"/>
    </row>
    <row r="212">
      <c r="A212" s="31">
        <v>45299.0</v>
      </c>
      <c r="B212" s="16">
        <v>607.35</v>
      </c>
      <c r="C212" s="16">
        <v>611.9</v>
      </c>
      <c r="D212" s="16">
        <v>618.5</v>
      </c>
      <c r="E212" s="16">
        <v>594.3</v>
      </c>
      <c r="F212" s="16" t="s">
        <v>1345</v>
      </c>
      <c r="G212" s="30">
        <v>0.0019</v>
      </c>
      <c r="H212" s="16">
        <f t="shared" si="1"/>
        <v>0.001897063675</v>
      </c>
      <c r="I212" s="16">
        <f t="shared" si="2"/>
        <v>1.001897064</v>
      </c>
      <c r="J212" s="16"/>
      <c r="K212" s="16"/>
      <c r="L212" s="16"/>
    </row>
    <row r="213">
      <c r="A213" s="31">
        <v>45296.0</v>
      </c>
      <c r="B213" s="16">
        <v>606.2</v>
      </c>
      <c r="C213" s="16">
        <v>605.0</v>
      </c>
      <c r="D213" s="16">
        <v>619.9</v>
      </c>
      <c r="E213" s="16">
        <v>600.0</v>
      </c>
      <c r="F213" s="16" t="s">
        <v>1401</v>
      </c>
      <c r="G213" s="30">
        <v>0.008</v>
      </c>
      <c r="H213" s="16">
        <f t="shared" si="1"/>
        <v>0.007981376787</v>
      </c>
      <c r="I213" s="16">
        <f t="shared" si="2"/>
        <v>1.007981377</v>
      </c>
      <c r="J213" s="16"/>
      <c r="K213" s="16"/>
      <c r="L213" s="16"/>
    </row>
    <row r="214">
      <c r="A214" s="31">
        <v>45295.0</v>
      </c>
      <c r="B214" s="16">
        <v>601.4</v>
      </c>
      <c r="C214" s="16">
        <v>596.4</v>
      </c>
      <c r="D214" s="16">
        <v>610.2</v>
      </c>
      <c r="E214" s="16">
        <v>593.5</v>
      </c>
      <c r="F214" s="16" t="s">
        <v>1413</v>
      </c>
      <c r="G214" s="30">
        <v>0.0073</v>
      </c>
      <c r="H214" s="16">
        <f t="shared" si="1"/>
        <v>0.007285821958</v>
      </c>
      <c r="I214" s="16">
        <f t="shared" si="2"/>
        <v>1.007285822</v>
      </c>
      <c r="J214" s="16"/>
      <c r="K214" s="16"/>
      <c r="L214" s="16"/>
    </row>
    <row r="215">
      <c r="A215" s="31">
        <v>45294.0</v>
      </c>
      <c r="B215" s="16">
        <v>597.05</v>
      </c>
      <c r="C215" s="16">
        <v>600.0</v>
      </c>
      <c r="D215" s="16">
        <v>604.8</v>
      </c>
      <c r="E215" s="16">
        <v>595.5</v>
      </c>
      <c r="F215" s="16" t="s">
        <v>1430</v>
      </c>
      <c r="G215" s="30">
        <v>0.0013</v>
      </c>
      <c r="H215" s="16">
        <f t="shared" si="1"/>
        <v>0.001257756163</v>
      </c>
      <c r="I215" s="16">
        <f t="shared" si="2"/>
        <v>1.001257756</v>
      </c>
      <c r="J215" s="16"/>
      <c r="K215" s="16"/>
      <c r="L215" s="16"/>
    </row>
    <row r="216">
      <c r="A216" s="31">
        <v>45293.0</v>
      </c>
      <c r="B216" s="16">
        <v>596.3</v>
      </c>
      <c r="C216" s="16">
        <v>577.0</v>
      </c>
      <c r="D216" s="16">
        <v>600.0</v>
      </c>
      <c r="E216" s="16">
        <v>573.5</v>
      </c>
      <c r="F216" s="16" t="s">
        <v>1431</v>
      </c>
      <c r="G216" s="30">
        <v>0.0398</v>
      </c>
      <c r="H216" s="16">
        <f t="shared" si="1"/>
        <v>0.03975588492</v>
      </c>
      <c r="I216" s="16">
        <f t="shared" si="2"/>
        <v>1.039755885</v>
      </c>
      <c r="J216" s="16"/>
      <c r="K216" s="16"/>
      <c r="L216" s="16"/>
    </row>
    <row r="217">
      <c r="A217" s="31">
        <v>45292.0</v>
      </c>
      <c r="B217" s="16">
        <v>573.5</v>
      </c>
      <c r="C217" s="16">
        <v>575.5</v>
      </c>
      <c r="D217" s="16">
        <v>580.3</v>
      </c>
      <c r="E217" s="16">
        <v>565.15</v>
      </c>
      <c r="F217" s="16" t="s">
        <v>1432</v>
      </c>
      <c r="G217" s="30">
        <v>0.0024</v>
      </c>
      <c r="H217" s="16">
        <f t="shared" si="1"/>
        <v>0.002447124629</v>
      </c>
      <c r="I217" s="16">
        <f t="shared" si="2"/>
        <v>1.002447125</v>
      </c>
      <c r="J217" s="16"/>
      <c r="K217" s="16"/>
      <c r="L217" s="16"/>
    </row>
    <row r="218">
      <c r="A218" s="29">
        <v>45289.0</v>
      </c>
      <c r="B218" s="16">
        <v>572.1</v>
      </c>
      <c r="C218" s="16">
        <v>561.0</v>
      </c>
      <c r="D218" s="16">
        <v>577.95</v>
      </c>
      <c r="E218" s="16">
        <v>561.0</v>
      </c>
      <c r="F218" s="16" t="s">
        <v>1433</v>
      </c>
      <c r="G218" s="30">
        <v>0.0014</v>
      </c>
      <c r="H218" s="16">
        <f t="shared" si="1"/>
        <v>0.001400315071</v>
      </c>
      <c r="I218" s="16">
        <f t="shared" si="2"/>
        <v>1.001400315</v>
      </c>
      <c r="J218" s="16"/>
      <c r="K218" s="16"/>
      <c r="L218" s="16"/>
    </row>
    <row r="219">
      <c r="A219" s="29">
        <v>45288.0</v>
      </c>
      <c r="B219" s="16">
        <v>571.3</v>
      </c>
      <c r="C219" s="16">
        <v>559.0</v>
      </c>
      <c r="D219" s="16">
        <v>578.0</v>
      </c>
      <c r="E219" s="16">
        <v>556.5</v>
      </c>
      <c r="F219" s="16" t="s">
        <v>1434</v>
      </c>
      <c r="G219" s="30">
        <v>0.0215</v>
      </c>
      <c r="H219" s="16">
        <f t="shared" si="1"/>
        <v>0.02145539067</v>
      </c>
      <c r="I219" s="16">
        <f t="shared" si="2"/>
        <v>1.021455391</v>
      </c>
      <c r="J219" s="16"/>
      <c r="K219" s="16"/>
      <c r="L219" s="16"/>
    </row>
    <row r="220">
      <c r="A220" s="29">
        <v>45287.0</v>
      </c>
      <c r="B220" s="16">
        <v>559.3</v>
      </c>
      <c r="C220" s="16">
        <v>561.6</v>
      </c>
      <c r="D220" s="16">
        <v>565.0</v>
      </c>
      <c r="E220" s="16">
        <v>550.1</v>
      </c>
      <c r="F220" s="16" t="s">
        <v>1353</v>
      </c>
      <c r="G220" s="30">
        <v>0.0039</v>
      </c>
      <c r="H220" s="16">
        <f t="shared" si="1"/>
        <v>0.003858924886</v>
      </c>
      <c r="I220" s="16">
        <f t="shared" si="2"/>
        <v>1.003858925</v>
      </c>
      <c r="J220" s="16"/>
      <c r="K220" s="16"/>
      <c r="L220" s="16"/>
    </row>
    <row r="221">
      <c r="A221" s="29">
        <v>45286.0</v>
      </c>
      <c r="B221" s="16">
        <v>557.15</v>
      </c>
      <c r="C221" s="16">
        <v>551.4</v>
      </c>
      <c r="D221" s="16">
        <v>559.95</v>
      </c>
      <c r="E221" s="16">
        <v>544.0</v>
      </c>
      <c r="F221" s="16" t="s">
        <v>1435</v>
      </c>
      <c r="G221" s="30">
        <v>0.0147</v>
      </c>
      <c r="H221" s="16">
        <f t="shared" si="1"/>
        <v>0.01466035331</v>
      </c>
      <c r="I221" s="16">
        <f t="shared" si="2"/>
        <v>1.014660353</v>
      </c>
      <c r="J221" s="16"/>
      <c r="K221" s="16"/>
      <c r="L221" s="16"/>
    </row>
    <row r="222">
      <c r="A222" s="29">
        <v>45282.0</v>
      </c>
      <c r="B222" s="16">
        <v>549.1</v>
      </c>
      <c r="C222" s="16">
        <v>546.85</v>
      </c>
      <c r="D222" s="16">
        <v>552.8</v>
      </c>
      <c r="E222" s="16">
        <v>539.15</v>
      </c>
      <c r="F222" s="16" t="s">
        <v>1327</v>
      </c>
      <c r="G222" s="30">
        <v>0.0187</v>
      </c>
      <c r="H222" s="16">
        <f t="shared" si="1"/>
        <v>0.01873840445</v>
      </c>
      <c r="I222" s="16">
        <f t="shared" si="2"/>
        <v>1.018738404</v>
      </c>
      <c r="J222" s="16"/>
      <c r="K222" s="16"/>
      <c r="L222" s="16"/>
    </row>
    <row r="223">
      <c r="A223" s="29">
        <v>45281.0</v>
      </c>
      <c r="B223" s="16">
        <v>539.0</v>
      </c>
      <c r="C223" s="16">
        <v>517.4</v>
      </c>
      <c r="D223" s="16">
        <v>540.9</v>
      </c>
      <c r="E223" s="16">
        <v>511.55</v>
      </c>
      <c r="F223" s="16" t="s">
        <v>1436</v>
      </c>
      <c r="G223" s="30">
        <v>0.0337</v>
      </c>
      <c r="H223" s="16">
        <f t="shared" si="1"/>
        <v>0.03365615112</v>
      </c>
      <c r="I223" s="16">
        <f t="shared" si="2"/>
        <v>1.033656151</v>
      </c>
      <c r="J223" s="16"/>
      <c r="K223" s="16"/>
      <c r="L223" s="16"/>
    </row>
    <row r="224">
      <c r="A224" s="29">
        <v>45280.0</v>
      </c>
      <c r="B224" s="16">
        <v>521.45</v>
      </c>
      <c r="C224" s="16">
        <v>549.7</v>
      </c>
      <c r="D224" s="16">
        <v>557.35</v>
      </c>
      <c r="E224" s="16">
        <v>504.35</v>
      </c>
      <c r="F224" s="16" t="s">
        <v>1437</v>
      </c>
      <c r="G224" s="30">
        <v>-0.0416</v>
      </c>
      <c r="H224" s="16">
        <f t="shared" si="1"/>
        <v>-0.04162837714</v>
      </c>
      <c r="I224" s="16">
        <f t="shared" si="2"/>
        <v>0.9583716229</v>
      </c>
      <c r="J224" s="16"/>
      <c r="K224" s="16"/>
      <c r="L224" s="16"/>
    </row>
    <row r="225">
      <c r="A225" s="29">
        <v>45279.0</v>
      </c>
      <c r="B225" s="16">
        <v>544.1</v>
      </c>
      <c r="C225" s="16">
        <v>557.95</v>
      </c>
      <c r="D225" s="16">
        <v>559.35</v>
      </c>
      <c r="E225" s="16">
        <v>541.0</v>
      </c>
      <c r="F225" s="16" t="s">
        <v>1320</v>
      </c>
      <c r="G225" s="30">
        <v>-0.0288</v>
      </c>
      <c r="H225" s="16">
        <f t="shared" si="1"/>
        <v>-0.02882641678</v>
      </c>
      <c r="I225" s="16">
        <f t="shared" si="2"/>
        <v>0.9711735832</v>
      </c>
      <c r="J225" s="16"/>
      <c r="K225" s="16"/>
      <c r="L225" s="16"/>
    </row>
    <row r="226">
      <c r="A226" s="29">
        <v>45278.0</v>
      </c>
      <c r="B226" s="16">
        <v>560.25</v>
      </c>
      <c r="C226" s="16">
        <v>540.0</v>
      </c>
      <c r="D226" s="16">
        <v>564.8</v>
      </c>
      <c r="E226" s="16">
        <v>533.9</v>
      </c>
      <c r="F226" s="16" t="s">
        <v>1384</v>
      </c>
      <c r="G226" s="30">
        <v>0.0301</v>
      </c>
      <c r="H226" s="16">
        <f t="shared" si="1"/>
        <v>0.03006067292</v>
      </c>
      <c r="I226" s="16">
        <f t="shared" si="2"/>
        <v>1.030060673</v>
      </c>
      <c r="J226" s="16"/>
      <c r="K226" s="16"/>
      <c r="L226" s="16"/>
    </row>
    <row r="227">
      <c r="A227" s="29">
        <v>45275.0</v>
      </c>
      <c r="B227" s="16">
        <v>543.9</v>
      </c>
      <c r="C227" s="16">
        <v>550.0</v>
      </c>
      <c r="D227" s="16">
        <v>569.75</v>
      </c>
      <c r="E227" s="16">
        <v>535.0</v>
      </c>
      <c r="F227" s="16" t="s">
        <v>1438</v>
      </c>
      <c r="G227" s="30">
        <v>-0.0075</v>
      </c>
      <c r="H227" s="16">
        <f t="shared" si="1"/>
        <v>-0.007481751825</v>
      </c>
      <c r="I227" s="16">
        <f t="shared" si="2"/>
        <v>0.9925182482</v>
      </c>
      <c r="J227" s="16"/>
      <c r="K227" s="16"/>
      <c r="L227" s="16"/>
    </row>
    <row r="228">
      <c r="A228" s="29">
        <v>45274.0</v>
      </c>
      <c r="B228" s="16">
        <v>548.0</v>
      </c>
      <c r="C228" s="16">
        <v>564.95</v>
      </c>
      <c r="D228" s="16">
        <v>567.2</v>
      </c>
      <c r="E228" s="16">
        <v>545.5</v>
      </c>
      <c r="F228" s="16" t="s">
        <v>1439</v>
      </c>
      <c r="G228" s="30">
        <v>-0.0202</v>
      </c>
      <c r="H228" s="16">
        <f t="shared" si="1"/>
        <v>-0.02020382621</v>
      </c>
      <c r="I228" s="16">
        <f t="shared" si="2"/>
        <v>0.9797961738</v>
      </c>
      <c r="J228" s="16"/>
      <c r="K228" s="16"/>
      <c r="L228" s="16"/>
    </row>
    <row r="229">
      <c r="A229" s="29">
        <v>45273.0</v>
      </c>
      <c r="B229" s="16">
        <v>559.3</v>
      </c>
      <c r="C229" s="16">
        <v>545.2</v>
      </c>
      <c r="D229" s="16">
        <v>564.65</v>
      </c>
      <c r="E229" s="16">
        <v>538.35</v>
      </c>
      <c r="F229" s="16" t="s">
        <v>1440</v>
      </c>
      <c r="G229" s="30">
        <v>0.0302</v>
      </c>
      <c r="H229" s="16">
        <f t="shared" si="1"/>
        <v>0.03020814146</v>
      </c>
      <c r="I229" s="16">
        <f t="shared" si="2"/>
        <v>1.030208141</v>
      </c>
      <c r="J229" s="16"/>
      <c r="K229" s="16"/>
      <c r="L229" s="16"/>
    </row>
    <row r="230">
      <c r="A230" s="29">
        <v>45272.0</v>
      </c>
      <c r="B230" s="16">
        <v>542.9</v>
      </c>
      <c r="C230" s="16">
        <v>543.95</v>
      </c>
      <c r="D230" s="16">
        <v>552.95</v>
      </c>
      <c r="E230" s="16">
        <v>534.6</v>
      </c>
      <c r="F230" s="16" t="s">
        <v>1441</v>
      </c>
      <c r="G230" s="30">
        <v>-0.0024</v>
      </c>
      <c r="H230" s="16">
        <f t="shared" si="1"/>
        <v>-0.002388827637</v>
      </c>
      <c r="I230" s="16">
        <f t="shared" si="2"/>
        <v>0.9976111724</v>
      </c>
      <c r="J230" s="16"/>
      <c r="K230" s="16"/>
      <c r="L230" s="16"/>
    </row>
    <row r="231">
      <c r="A231" s="29">
        <v>45271.0</v>
      </c>
      <c r="B231" s="16">
        <v>544.2</v>
      </c>
      <c r="C231" s="16">
        <v>546.15</v>
      </c>
      <c r="D231" s="16">
        <v>555.0</v>
      </c>
      <c r="E231" s="16">
        <v>540.15</v>
      </c>
      <c r="F231" s="16" t="s">
        <v>1442</v>
      </c>
      <c r="G231" s="30">
        <v>0.0074</v>
      </c>
      <c r="H231" s="16">
        <f t="shared" si="1"/>
        <v>0.007404664939</v>
      </c>
      <c r="I231" s="16">
        <f t="shared" si="2"/>
        <v>1.007404665</v>
      </c>
      <c r="J231" s="16"/>
      <c r="K231" s="16"/>
      <c r="L231" s="16"/>
    </row>
    <row r="232">
      <c r="A232" s="31">
        <v>45268.0</v>
      </c>
      <c r="B232" s="16">
        <v>540.2</v>
      </c>
      <c r="C232" s="16">
        <v>532.3</v>
      </c>
      <c r="D232" s="16">
        <v>542.2</v>
      </c>
      <c r="E232" s="16">
        <v>532.3</v>
      </c>
      <c r="F232" s="16" t="s">
        <v>1398</v>
      </c>
      <c r="G232" s="30">
        <v>0.0171</v>
      </c>
      <c r="H232" s="16">
        <f t="shared" si="1"/>
        <v>0.01713424967</v>
      </c>
      <c r="I232" s="16">
        <f t="shared" si="2"/>
        <v>1.01713425</v>
      </c>
      <c r="J232" s="16"/>
      <c r="K232" s="16"/>
      <c r="L232" s="16"/>
    </row>
    <row r="233">
      <c r="A233" s="31">
        <v>45267.0</v>
      </c>
      <c r="B233" s="16">
        <v>531.1</v>
      </c>
      <c r="C233" s="16">
        <v>532.0</v>
      </c>
      <c r="D233" s="16">
        <v>540.8</v>
      </c>
      <c r="E233" s="16">
        <v>527.15</v>
      </c>
      <c r="F233" s="16" t="s">
        <v>1443</v>
      </c>
      <c r="G233" s="30">
        <v>-0.0101</v>
      </c>
      <c r="H233" s="16">
        <f t="shared" si="1"/>
        <v>-0.01006523765</v>
      </c>
      <c r="I233" s="16">
        <f t="shared" si="2"/>
        <v>0.9899347623</v>
      </c>
      <c r="J233" s="16"/>
      <c r="K233" s="16"/>
      <c r="L233" s="16"/>
    </row>
    <row r="234">
      <c r="A234" s="31">
        <v>45266.0</v>
      </c>
      <c r="B234" s="16">
        <v>536.5</v>
      </c>
      <c r="C234" s="16">
        <v>545.4</v>
      </c>
      <c r="D234" s="16">
        <v>545.4</v>
      </c>
      <c r="E234" s="16">
        <v>529.4</v>
      </c>
      <c r="F234" s="16" t="s">
        <v>1433</v>
      </c>
      <c r="G234" s="30">
        <v>-0.0094</v>
      </c>
      <c r="H234" s="16">
        <f t="shared" si="1"/>
        <v>-0.009416543575</v>
      </c>
      <c r="I234" s="16">
        <f t="shared" si="2"/>
        <v>0.9905834564</v>
      </c>
      <c r="J234" s="16"/>
      <c r="K234" s="16"/>
      <c r="L234" s="16"/>
    </row>
    <row r="235">
      <c r="A235" s="31">
        <v>45265.0</v>
      </c>
      <c r="B235" s="16">
        <v>541.6</v>
      </c>
      <c r="C235" s="16">
        <v>525.05</v>
      </c>
      <c r="D235" s="16">
        <v>544.05</v>
      </c>
      <c r="E235" s="16">
        <v>521.55</v>
      </c>
      <c r="F235" s="16" t="s">
        <v>1376</v>
      </c>
      <c r="G235" s="30">
        <v>0.035</v>
      </c>
      <c r="H235" s="16">
        <f t="shared" si="1"/>
        <v>0.03497038028</v>
      </c>
      <c r="I235" s="16">
        <f t="shared" si="2"/>
        <v>1.03497038</v>
      </c>
      <c r="J235" s="16"/>
      <c r="K235" s="16"/>
      <c r="L235" s="16"/>
    </row>
    <row r="236">
      <c r="A236" s="31">
        <v>45264.0</v>
      </c>
      <c r="B236" s="16">
        <v>523.3</v>
      </c>
      <c r="C236" s="16">
        <v>523.95</v>
      </c>
      <c r="D236" s="16">
        <v>528.0</v>
      </c>
      <c r="E236" s="16">
        <v>519.1</v>
      </c>
      <c r="F236" s="16" t="s">
        <v>1395</v>
      </c>
      <c r="G236" s="30">
        <v>0.012</v>
      </c>
      <c r="H236" s="16">
        <f t="shared" si="1"/>
        <v>0.01198994392</v>
      </c>
      <c r="I236" s="16">
        <f t="shared" si="2"/>
        <v>1.011989944</v>
      </c>
      <c r="J236" s="16"/>
      <c r="K236" s="16"/>
      <c r="L236" s="16"/>
    </row>
    <row r="237">
      <c r="A237" s="31">
        <v>45261.0</v>
      </c>
      <c r="B237" s="16">
        <v>517.1</v>
      </c>
      <c r="C237" s="16">
        <v>502.5</v>
      </c>
      <c r="D237" s="16">
        <v>520.0</v>
      </c>
      <c r="E237" s="16">
        <v>495.05</v>
      </c>
      <c r="F237" s="16" t="s">
        <v>1444</v>
      </c>
      <c r="G237" s="30">
        <v>0.0315</v>
      </c>
      <c r="H237" s="16">
        <f t="shared" si="1"/>
        <v>0.03151805306</v>
      </c>
      <c r="I237" s="16">
        <f t="shared" si="2"/>
        <v>1.031518053</v>
      </c>
      <c r="J237" s="16"/>
      <c r="K237" s="16"/>
      <c r="L237" s="16"/>
    </row>
    <row r="238">
      <c r="A238" s="29">
        <v>45260.0</v>
      </c>
      <c r="B238" s="16">
        <v>501.3</v>
      </c>
      <c r="C238" s="16">
        <v>515.0</v>
      </c>
      <c r="D238" s="16">
        <v>518.9</v>
      </c>
      <c r="E238" s="16">
        <v>492.6</v>
      </c>
      <c r="F238" s="16" t="s">
        <v>1445</v>
      </c>
      <c r="G238" s="30">
        <v>-0.0236</v>
      </c>
      <c r="H238" s="16">
        <f t="shared" si="1"/>
        <v>-0.02356836774</v>
      </c>
      <c r="I238" s="16">
        <f t="shared" si="2"/>
        <v>0.9764316323</v>
      </c>
      <c r="J238" s="16"/>
      <c r="K238" s="16"/>
      <c r="L238" s="16"/>
    </row>
    <row r="239">
      <c r="A239" s="29">
        <v>45259.0</v>
      </c>
      <c r="B239" s="16">
        <v>513.4</v>
      </c>
      <c r="C239" s="16">
        <v>524.65</v>
      </c>
      <c r="D239" s="16">
        <v>524.65</v>
      </c>
      <c r="E239" s="16">
        <v>505.2</v>
      </c>
      <c r="F239" s="16" t="s">
        <v>1375</v>
      </c>
      <c r="G239" s="30">
        <v>-0.0178</v>
      </c>
      <c r="H239" s="16">
        <f t="shared" si="1"/>
        <v>-0.01779223264</v>
      </c>
      <c r="I239" s="16">
        <f t="shared" si="2"/>
        <v>0.9822077674</v>
      </c>
      <c r="J239" s="16"/>
      <c r="K239" s="16"/>
      <c r="L239" s="16"/>
    </row>
    <row r="240">
      <c r="A240" s="29">
        <v>45258.0</v>
      </c>
      <c r="B240" s="16">
        <v>522.7</v>
      </c>
      <c r="C240" s="16">
        <v>545.9</v>
      </c>
      <c r="D240" s="16">
        <v>546.45</v>
      </c>
      <c r="E240" s="16">
        <v>516.1</v>
      </c>
      <c r="F240" s="16" t="s">
        <v>1446</v>
      </c>
      <c r="G240" s="30">
        <v>-0.0366</v>
      </c>
      <c r="H240" s="16">
        <f t="shared" si="1"/>
        <v>-0.03658648972</v>
      </c>
      <c r="I240" s="16">
        <f t="shared" si="2"/>
        <v>0.9634135103</v>
      </c>
      <c r="J240" s="16"/>
      <c r="K240" s="16"/>
      <c r="L240" s="16"/>
    </row>
    <row r="241">
      <c r="A241" s="29">
        <v>45254.0</v>
      </c>
      <c r="B241" s="16">
        <v>542.55</v>
      </c>
      <c r="C241" s="16">
        <v>523.0</v>
      </c>
      <c r="D241" s="16">
        <v>547.65</v>
      </c>
      <c r="E241" s="16">
        <v>514.4</v>
      </c>
      <c r="F241" s="16" t="s">
        <v>1374</v>
      </c>
      <c r="G241" s="30">
        <v>0.036</v>
      </c>
      <c r="H241" s="16">
        <f t="shared" si="1"/>
        <v>0.03599388963</v>
      </c>
      <c r="I241" s="16">
        <f t="shared" si="2"/>
        <v>1.03599389</v>
      </c>
      <c r="J241" s="16"/>
      <c r="K241" s="16"/>
      <c r="L241" s="16"/>
    </row>
    <row r="242">
      <c r="A242" s="29">
        <v>45253.0</v>
      </c>
      <c r="B242" s="16">
        <v>523.7</v>
      </c>
      <c r="C242" s="16">
        <v>504.45</v>
      </c>
      <c r="D242" s="16">
        <v>525.0</v>
      </c>
      <c r="E242" s="16">
        <v>500.2</v>
      </c>
      <c r="F242" s="16" t="s">
        <v>1447</v>
      </c>
      <c r="G242" s="30">
        <v>0.0384</v>
      </c>
      <c r="H242" s="16">
        <f t="shared" si="1"/>
        <v>0.03836621394</v>
      </c>
      <c r="I242" s="16">
        <f t="shared" si="2"/>
        <v>1.038366214</v>
      </c>
      <c r="J242" s="16"/>
      <c r="K242" s="16"/>
      <c r="L242" s="16"/>
    </row>
    <row r="243">
      <c r="A243" s="29">
        <v>45252.0</v>
      </c>
      <c r="B243" s="16">
        <v>504.35</v>
      </c>
      <c r="C243" s="16">
        <v>541.2</v>
      </c>
      <c r="D243" s="16">
        <v>541.75</v>
      </c>
      <c r="E243" s="16">
        <v>501.1</v>
      </c>
      <c r="F243" s="16" t="s">
        <v>1311</v>
      </c>
      <c r="G243" s="30">
        <v>-0.0533</v>
      </c>
      <c r="H243" s="16">
        <f t="shared" si="1"/>
        <v>-0.05330830596</v>
      </c>
      <c r="I243" s="16">
        <f t="shared" si="2"/>
        <v>0.946691694</v>
      </c>
      <c r="J243" s="16"/>
      <c r="K243" s="16"/>
      <c r="L243" s="16"/>
    </row>
    <row r="244">
      <c r="A244" s="29">
        <v>45251.0</v>
      </c>
      <c r="B244" s="16">
        <v>532.75</v>
      </c>
      <c r="C244" s="16">
        <v>533.05</v>
      </c>
      <c r="D244" s="16">
        <v>539.9</v>
      </c>
      <c r="E244" s="16">
        <v>522.55</v>
      </c>
      <c r="F244" s="16" t="s">
        <v>1448</v>
      </c>
      <c r="G244" s="30">
        <v>0.0059</v>
      </c>
      <c r="H244" s="16">
        <f t="shared" si="1"/>
        <v>0.005947885196</v>
      </c>
      <c r="I244" s="16">
        <f t="shared" si="2"/>
        <v>1.005947885</v>
      </c>
      <c r="J244" s="16"/>
      <c r="K244" s="16"/>
      <c r="L244" s="16"/>
    </row>
    <row r="245">
      <c r="A245" s="29">
        <v>45250.0</v>
      </c>
      <c r="B245" s="16">
        <v>529.6</v>
      </c>
      <c r="C245" s="16">
        <v>510.95</v>
      </c>
      <c r="D245" s="16">
        <v>539.0</v>
      </c>
      <c r="E245" s="16">
        <v>510.0</v>
      </c>
      <c r="F245" s="16" t="s">
        <v>1449</v>
      </c>
      <c r="G245" s="30">
        <v>0.0449</v>
      </c>
      <c r="H245" s="16">
        <f t="shared" si="1"/>
        <v>0.04488507448</v>
      </c>
      <c r="I245" s="16">
        <f t="shared" si="2"/>
        <v>1.044885074</v>
      </c>
      <c r="J245" s="16"/>
      <c r="K245" s="16"/>
      <c r="L245" s="16"/>
    </row>
    <row r="246">
      <c r="A246" s="29">
        <v>45247.0</v>
      </c>
      <c r="B246" s="16">
        <v>506.85</v>
      </c>
      <c r="C246" s="16">
        <v>477.05</v>
      </c>
      <c r="D246" s="16">
        <v>509.0</v>
      </c>
      <c r="E246" s="16">
        <v>477.05</v>
      </c>
      <c r="F246" s="16" t="s">
        <v>1450</v>
      </c>
      <c r="G246" s="30">
        <v>0.062</v>
      </c>
      <c r="H246" s="16">
        <f t="shared" si="1"/>
        <v>0.06202200105</v>
      </c>
      <c r="I246" s="16">
        <f t="shared" si="2"/>
        <v>1.062022001</v>
      </c>
      <c r="J246" s="16"/>
      <c r="K246" s="16"/>
      <c r="L246" s="16"/>
    </row>
    <row r="247">
      <c r="A247" s="29">
        <v>45246.0</v>
      </c>
      <c r="B247" s="16">
        <v>477.25</v>
      </c>
      <c r="C247" s="16">
        <v>471.2</v>
      </c>
      <c r="D247" s="16">
        <v>482.5</v>
      </c>
      <c r="E247" s="16">
        <v>461.3</v>
      </c>
      <c r="F247" s="16" t="s">
        <v>1451</v>
      </c>
      <c r="G247" s="30">
        <v>0.0128</v>
      </c>
      <c r="H247" s="16">
        <f t="shared" si="1"/>
        <v>0.01283955857</v>
      </c>
      <c r="I247" s="16">
        <f t="shared" si="2"/>
        <v>1.012839559</v>
      </c>
      <c r="J247" s="16"/>
      <c r="K247" s="16"/>
      <c r="L247" s="16"/>
    </row>
    <row r="248">
      <c r="A248" s="29">
        <v>45245.0</v>
      </c>
      <c r="B248" s="16">
        <v>471.2</v>
      </c>
      <c r="C248" s="16">
        <v>484.95</v>
      </c>
      <c r="D248" s="16">
        <v>490.95</v>
      </c>
      <c r="E248" s="16">
        <v>470.0</v>
      </c>
      <c r="F248" s="16" t="s">
        <v>1264</v>
      </c>
      <c r="G248" s="30">
        <v>-0.0299</v>
      </c>
      <c r="H248" s="16">
        <f t="shared" si="1"/>
        <v>-0.02985381923</v>
      </c>
      <c r="I248" s="16">
        <f t="shared" si="2"/>
        <v>0.9701461808</v>
      </c>
      <c r="J248" s="16"/>
      <c r="K248" s="16"/>
      <c r="L248" s="16"/>
    </row>
    <row r="249">
      <c r="A249" s="29">
        <v>45243.0</v>
      </c>
      <c r="B249" s="16">
        <v>485.7</v>
      </c>
      <c r="C249" s="16">
        <v>487.9</v>
      </c>
      <c r="D249" s="16">
        <v>491.4</v>
      </c>
      <c r="E249" s="16">
        <v>481.25</v>
      </c>
      <c r="F249" s="16" t="s">
        <v>1452</v>
      </c>
      <c r="G249" s="30">
        <v>0.0046</v>
      </c>
      <c r="H249" s="16">
        <f t="shared" si="1"/>
        <v>0.004550155119</v>
      </c>
      <c r="I249" s="16">
        <f t="shared" si="2"/>
        <v>1.004550155</v>
      </c>
      <c r="J249" s="16"/>
      <c r="K249" s="16"/>
      <c r="L249" s="16"/>
    </row>
    <row r="250">
      <c r="A250" s="29">
        <v>45242.0</v>
      </c>
      <c r="B250" s="16">
        <v>483.5</v>
      </c>
      <c r="C250" s="16">
        <v>474.85</v>
      </c>
      <c r="D250" s="16">
        <v>484.5</v>
      </c>
      <c r="E250" s="16">
        <v>474.85</v>
      </c>
      <c r="F250" s="16" t="s">
        <v>1453</v>
      </c>
      <c r="G250" s="30">
        <v>0.0188</v>
      </c>
      <c r="H250" s="16">
        <f t="shared" si="1"/>
        <v>0.0187526338</v>
      </c>
      <c r="I250" s="16">
        <f t="shared" si="2"/>
        <v>1.018752634</v>
      </c>
      <c r="J250" s="16"/>
      <c r="K250" s="16"/>
      <c r="L250" s="16"/>
    </row>
    <row r="251">
      <c r="A251" s="29">
        <v>45240.0</v>
      </c>
      <c r="B251" s="16">
        <v>474.6</v>
      </c>
      <c r="C251" s="16">
        <v>460.0</v>
      </c>
      <c r="D251" s="16">
        <v>484.35</v>
      </c>
      <c r="E251" s="16">
        <v>457.4</v>
      </c>
      <c r="F251" s="16" t="s">
        <v>1322</v>
      </c>
      <c r="G251" s="30">
        <v>0.0313</v>
      </c>
      <c r="H251" s="16">
        <f t="shared" si="1"/>
        <v>0.03129074316</v>
      </c>
      <c r="I251" s="16">
        <f t="shared" si="2"/>
        <v>1.031290743</v>
      </c>
      <c r="J251" s="16"/>
      <c r="K251" s="16"/>
      <c r="L251" s="16"/>
    </row>
    <row r="252">
      <c r="A252" s="31">
        <v>45239.0</v>
      </c>
      <c r="B252" s="16">
        <v>460.2</v>
      </c>
      <c r="C252" s="16">
        <v>458.0</v>
      </c>
      <c r="D252" s="16">
        <v>477.65</v>
      </c>
      <c r="E252" s="16">
        <v>455.0</v>
      </c>
      <c r="F252" s="16" t="s">
        <v>1346</v>
      </c>
      <c r="G252" s="30">
        <v>-0.0167</v>
      </c>
      <c r="H252" s="16">
        <f t="shared" si="1"/>
        <v>-0.01666666667</v>
      </c>
      <c r="I252" s="16">
        <f t="shared" si="2"/>
        <v>0.9833333333</v>
      </c>
      <c r="J252" s="16"/>
      <c r="K252" s="16"/>
      <c r="L252" s="16"/>
    </row>
    <row r="253">
      <c r="A253" s="31">
        <v>45238.0</v>
      </c>
      <c r="B253" s="16">
        <v>468.0</v>
      </c>
      <c r="C253" s="16">
        <v>456.0</v>
      </c>
      <c r="D253" s="16">
        <v>473.0</v>
      </c>
      <c r="E253" s="16">
        <v>454.6</v>
      </c>
      <c r="F253" s="16" t="s">
        <v>1454</v>
      </c>
      <c r="G253" s="30">
        <v>0.0344</v>
      </c>
      <c r="H253" s="16">
        <f t="shared" si="1"/>
        <v>0.0343684385</v>
      </c>
      <c r="I253" s="16">
        <f t="shared" si="2"/>
        <v>1.034368439</v>
      </c>
      <c r="J253" s="16"/>
      <c r="K253" s="16"/>
      <c r="L253" s="16"/>
    </row>
    <row r="254">
      <c r="A254" s="31">
        <v>45237.0</v>
      </c>
      <c r="B254" s="16">
        <v>452.45</v>
      </c>
      <c r="C254" s="16">
        <v>448.45</v>
      </c>
      <c r="D254" s="16">
        <v>457.3</v>
      </c>
      <c r="E254" s="16">
        <v>445.25</v>
      </c>
      <c r="F254" s="16" t="s">
        <v>1430</v>
      </c>
      <c r="G254" s="30">
        <v>0.0121</v>
      </c>
      <c r="H254" s="16">
        <f t="shared" si="1"/>
        <v>0.01207918577</v>
      </c>
      <c r="I254" s="16">
        <f t="shared" si="2"/>
        <v>1.012079186</v>
      </c>
      <c r="J254" s="16"/>
      <c r="K254" s="16"/>
      <c r="L254" s="16"/>
    </row>
    <row r="255">
      <c r="A255" s="31">
        <v>45236.0</v>
      </c>
      <c r="B255" s="16">
        <v>447.05</v>
      </c>
      <c r="C255" s="16">
        <v>448.8</v>
      </c>
      <c r="D255" s="16">
        <v>451.05</v>
      </c>
      <c r="E255" s="16">
        <v>443.6</v>
      </c>
      <c r="F255" s="16" t="s">
        <v>1455</v>
      </c>
      <c r="G255" s="30">
        <v>0.0079</v>
      </c>
      <c r="H255" s="16">
        <f t="shared" si="1"/>
        <v>0.007890880397</v>
      </c>
      <c r="I255" s="16">
        <f t="shared" si="2"/>
        <v>1.00789088</v>
      </c>
      <c r="J255" s="16"/>
      <c r="K255" s="16"/>
      <c r="L255" s="16"/>
    </row>
    <row r="256">
      <c r="A256" s="31">
        <v>45233.0</v>
      </c>
      <c r="B256" s="16">
        <v>443.55</v>
      </c>
      <c r="C256" s="16">
        <v>448.6</v>
      </c>
      <c r="D256" s="16">
        <v>451.9</v>
      </c>
      <c r="E256" s="16">
        <v>442.0</v>
      </c>
      <c r="F256" s="16" t="s">
        <v>1456</v>
      </c>
      <c r="G256" s="30">
        <v>0.0025</v>
      </c>
      <c r="H256" s="16">
        <f t="shared" si="1"/>
        <v>0.002486156628</v>
      </c>
      <c r="I256" s="16">
        <f t="shared" si="2"/>
        <v>1.002486157</v>
      </c>
      <c r="J256" s="16"/>
      <c r="K256" s="16"/>
      <c r="L256" s="16"/>
    </row>
    <row r="257">
      <c r="A257" s="31">
        <v>45232.0</v>
      </c>
      <c r="B257" s="16">
        <v>442.45</v>
      </c>
      <c r="C257" s="16">
        <v>452.95</v>
      </c>
      <c r="D257" s="16">
        <v>456.4</v>
      </c>
      <c r="E257" s="16">
        <v>438.75</v>
      </c>
      <c r="F257" s="16" t="s">
        <v>1457</v>
      </c>
      <c r="G257" s="30">
        <v>-0.0118</v>
      </c>
      <c r="H257" s="16">
        <f t="shared" si="1"/>
        <v>-0.01183696259</v>
      </c>
      <c r="I257" s="16">
        <f t="shared" si="2"/>
        <v>0.9881630374</v>
      </c>
      <c r="J257" s="16"/>
      <c r="K257" s="16"/>
      <c r="L257" s="16"/>
    </row>
    <row r="258">
      <c r="A258" s="31">
        <v>45231.0</v>
      </c>
      <c r="B258" s="16">
        <v>447.75</v>
      </c>
      <c r="C258" s="16">
        <v>443.0</v>
      </c>
      <c r="D258" s="16">
        <v>452.1</v>
      </c>
      <c r="E258" s="16">
        <v>427.15</v>
      </c>
      <c r="F258" s="16" t="s">
        <v>1458</v>
      </c>
      <c r="G258" s="30">
        <v>0.0118</v>
      </c>
      <c r="H258" s="16">
        <f t="shared" si="1"/>
        <v>0.01175008474</v>
      </c>
      <c r="I258" s="16">
        <f t="shared" si="2"/>
        <v>1.011750085</v>
      </c>
      <c r="J258" s="16"/>
      <c r="K258" s="16"/>
      <c r="L258" s="16"/>
    </row>
    <row r="259">
      <c r="A259" s="29">
        <v>45230.0</v>
      </c>
      <c r="B259" s="16">
        <v>442.55</v>
      </c>
      <c r="C259" s="16">
        <v>449.8</v>
      </c>
      <c r="D259" s="16">
        <v>455.0</v>
      </c>
      <c r="E259" s="16">
        <v>437.1</v>
      </c>
      <c r="F259" s="16" t="s">
        <v>1459</v>
      </c>
      <c r="G259" s="30">
        <v>-0.0111</v>
      </c>
      <c r="H259" s="16">
        <f t="shared" si="1"/>
        <v>-0.01106145251</v>
      </c>
      <c r="I259" s="16">
        <f t="shared" si="2"/>
        <v>0.9889385475</v>
      </c>
      <c r="J259" s="16"/>
      <c r="K259" s="16"/>
      <c r="L259" s="16"/>
    </row>
    <row r="260">
      <c r="A260" s="29">
        <v>45229.0</v>
      </c>
      <c r="B260" s="16">
        <v>447.5</v>
      </c>
      <c r="C260" s="16">
        <v>449.9</v>
      </c>
      <c r="D260" s="16">
        <v>451.4</v>
      </c>
      <c r="E260" s="16">
        <v>442.55</v>
      </c>
      <c r="F260" s="16" t="s">
        <v>1460</v>
      </c>
      <c r="G260" s="30">
        <v>-0.0053</v>
      </c>
      <c r="H260" s="16">
        <f t="shared" si="1"/>
        <v>-0.005334518782</v>
      </c>
      <c r="I260" s="16">
        <f t="shared" si="2"/>
        <v>0.9946654812</v>
      </c>
      <c r="J260" s="16"/>
      <c r="K260" s="16"/>
      <c r="L260" s="16"/>
    </row>
    <row r="261">
      <c r="A261" s="29">
        <v>45226.0</v>
      </c>
      <c r="B261" s="16">
        <v>449.9</v>
      </c>
      <c r="C261" s="16">
        <v>449.9</v>
      </c>
      <c r="D261" s="16">
        <v>459.95</v>
      </c>
      <c r="E261" s="16">
        <v>446.0</v>
      </c>
      <c r="F261" s="16" t="s">
        <v>1461</v>
      </c>
      <c r="G261" s="30">
        <v>0.01</v>
      </c>
      <c r="H261" s="16">
        <f t="shared" si="1"/>
        <v>0.009989897856</v>
      </c>
      <c r="I261" s="16">
        <f t="shared" si="2"/>
        <v>1.009989898</v>
      </c>
      <c r="J261" s="16"/>
      <c r="K261" s="16"/>
      <c r="L261" s="16"/>
    </row>
    <row r="262">
      <c r="A262" s="29">
        <v>45225.0</v>
      </c>
      <c r="B262" s="16">
        <v>445.45</v>
      </c>
      <c r="C262" s="16">
        <v>455.0</v>
      </c>
      <c r="D262" s="16">
        <v>456.5</v>
      </c>
      <c r="E262" s="16">
        <v>443.85</v>
      </c>
      <c r="F262" s="16" t="s">
        <v>1443</v>
      </c>
      <c r="G262" s="30">
        <v>-0.0207</v>
      </c>
      <c r="H262" s="16">
        <f t="shared" si="1"/>
        <v>-0.02066615368</v>
      </c>
      <c r="I262" s="16">
        <f t="shared" si="2"/>
        <v>0.9793338463</v>
      </c>
      <c r="J262" s="16"/>
      <c r="K262" s="16"/>
      <c r="L262" s="16"/>
    </row>
    <row r="263">
      <c r="A263" s="29">
        <v>45224.0</v>
      </c>
      <c r="B263" s="16">
        <v>454.85</v>
      </c>
      <c r="C263" s="16">
        <v>454.9</v>
      </c>
      <c r="D263" s="16">
        <v>464.2</v>
      </c>
      <c r="E263" s="16">
        <v>445.1</v>
      </c>
      <c r="F263" s="16" t="s">
        <v>1319</v>
      </c>
      <c r="G263" s="30">
        <v>0.0042</v>
      </c>
      <c r="H263" s="16">
        <f t="shared" si="1"/>
        <v>0.004194723479</v>
      </c>
      <c r="I263" s="16">
        <f t="shared" si="2"/>
        <v>1.004194723</v>
      </c>
      <c r="J263" s="16"/>
      <c r="K263" s="16"/>
      <c r="L263" s="16"/>
    </row>
    <row r="264">
      <c r="A264" s="29">
        <v>45222.0</v>
      </c>
      <c r="B264" s="16">
        <v>452.95</v>
      </c>
      <c r="C264" s="16">
        <v>479.0</v>
      </c>
      <c r="D264" s="16">
        <v>479.0</v>
      </c>
      <c r="E264" s="16">
        <v>448.0</v>
      </c>
      <c r="F264" s="16" t="s">
        <v>1462</v>
      </c>
      <c r="G264" s="30">
        <v>-0.0342</v>
      </c>
      <c r="H264" s="16">
        <f t="shared" si="1"/>
        <v>-0.0342217484</v>
      </c>
      <c r="I264" s="16">
        <f t="shared" si="2"/>
        <v>0.9657782516</v>
      </c>
      <c r="J264" s="16"/>
      <c r="K264" s="16"/>
      <c r="L264" s="16"/>
    </row>
    <row r="265">
      <c r="A265" s="29">
        <v>45219.0</v>
      </c>
      <c r="B265" s="16">
        <v>469.0</v>
      </c>
      <c r="C265" s="16">
        <v>466.1</v>
      </c>
      <c r="D265" s="16">
        <v>478.65</v>
      </c>
      <c r="E265" s="16">
        <v>457.4</v>
      </c>
      <c r="F265" s="16" t="s">
        <v>1463</v>
      </c>
      <c r="G265" s="30">
        <v>0.0422</v>
      </c>
      <c r="H265" s="16">
        <f t="shared" si="1"/>
        <v>0.04222222222</v>
      </c>
      <c r="I265" s="16">
        <f t="shared" si="2"/>
        <v>1.042222222</v>
      </c>
      <c r="J265" s="16"/>
      <c r="K265" s="16"/>
      <c r="L265" s="16"/>
    </row>
    <row r="266">
      <c r="A266" s="29">
        <v>45218.0</v>
      </c>
      <c r="B266" s="16">
        <v>450.0</v>
      </c>
      <c r="C266" s="16">
        <v>461.85</v>
      </c>
      <c r="D266" s="16">
        <v>461.85</v>
      </c>
      <c r="E266" s="16">
        <v>447.1</v>
      </c>
      <c r="F266" s="16" t="s">
        <v>1464</v>
      </c>
      <c r="G266" s="30">
        <v>-0.0287</v>
      </c>
      <c r="H266" s="16">
        <f t="shared" si="1"/>
        <v>-0.02870710123</v>
      </c>
      <c r="I266" s="16">
        <f t="shared" si="2"/>
        <v>0.9712928988</v>
      </c>
      <c r="J266" s="16"/>
      <c r="K266" s="16"/>
      <c r="L266" s="16"/>
    </row>
    <row r="267">
      <c r="A267" s="29">
        <v>45217.0</v>
      </c>
      <c r="B267" s="16">
        <v>463.3</v>
      </c>
      <c r="C267" s="16">
        <v>469.3</v>
      </c>
      <c r="D267" s="16">
        <v>472.0</v>
      </c>
      <c r="E267" s="16">
        <v>461.0</v>
      </c>
      <c r="F267" s="16" t="s">
        <v>1465</v>
      </c>
      <c r="G267" s="30">
        <v>-0.01</v>
      </c>
      <c r="H267" s="16">
        <f t="shared" si="1"/>
        <v>-0.01004273504</v>
      </c>
      <c r="I267" s="16">
        <f t="shared" si="2"/>
        <v>0.989957265</v>
      </c>
      <c r="J267" s="16"/>
      <c r="K267" s="16"/>
      <c r="L267" s="16"/>
    </row>
    <row r="268">
      <c r="A268" s="29">
        <v>45216.0</v>
      </c>
      <c r="B268" s="16">
        <v>468.0</v>
      </c>
      <c r="C268" s="16">
        <v>472.45</v>
      </c>
      <c r="D268" s="16">
        <v>475.0</v>
      </c>
      <c r="E268" s="16">
        <v>465.0</v>
      </c>
      <c r="F268" s="16" t="s">
        <v>1466</v>
      </c>
      <c r="G268" s="30">
        <v>0.0012</v>
      </c>
      <c r="H268" s="16">
        <f t="shared" si="1"/>
        <v>0.001176596427</v>
      </c>
      <c r="I268" s="16">
        <f t="shared" si="2"/>
        <v>1.001176596</v>
      </c>
      <c r="J268" s="16"/>
      <c r="K268" s="16"/>
      <c r="L268" s="16"/>
    </row>
    <row r="269">
      <c r="A269" s="29">
        <v>45215.0</v>
      </c>
      <c r="B269" s="16">
        <v>467.45</v>
      </c>
      <c r="C269" s="16">
        <v>465.85</v>
      </c>
      <c r="D269" s="16">
        <v>478.9</v>
      </c>
      <c r="E269" s="16">
        <v>465.85</v>
      </c>
      <c r="F269" s="16" t="s">
        <v>1467</v>
      </c>
      <c r="G269" s="30">
        <v>0.0061</v>
      </c>
      <c r="H269" s="16">
        <f t="shared" si="1"/>
        <v>0.006134309083</v>
      </c>
      <c r="I269" s="16">
        <f t="shared" si="2"/>
        <v>1.006134309</v>
      </c>
      <c r="J269" s="16"/>
      <c r="K269" s="16"/>
      <c r="L269" s="16"/>
    </row>
    <row r="270">
      <c r="A270" s="29">
        <v>45212.0</v>
      </c>
      <c r="B270" s="16">
        <v>464.6</v>
      </c>
      <c r="C270" s="16">
        <v>466.5</v>
      </c>
      <c r="D270" s="16">
        <v>468.95</v>
      </c>
      <c r="E270" s="16">
        <v>460.95</v>
      </c>
      <c r="F270" s="16" t="s">
        <v>1468</v>
      </c>
      <c r="G270" s="30">
        <v>-0.0017</v>
      </c>
      <c r="H270" s="16">
        <f t="shared" si="1"/>
        <v>-0.00171895144</v>
      </c>
      <c r="I270" s="16">
        <f t="shared" si="2"/>
        <v>0.9982810486</v>
      </c>
      <c r="J270" s="16"/>
      <c r="K270" s="16"/>
      <c r="L270" s="16"/>
    </row>
    <row r="271">
      <c r="A271" s="29">
        <v>45211.0</v>
      </c>
      <c r="B271" s="16">
        <v>465.4</v>
      </c>
      <c r="C271" s="16">
        <v>465.7</v>
      </c>
      <c r="D271" s="16">
        <v>470.95</v>
      </c>
      <c r="E271" s="16">
        <v>462.3</v>
      </c>
      <c r="F271" s="16" t="s">
        <v>1469</v>
      </c>
      <c r="G271" s="30">
        <v>8.0E-4</v>
      </c>
      <c r="H271" s="16">
        <f t="shared" si="1"/>
        <v>0.0007526072465</v>
      </c>
      <c r="I271" s="16">
        <f t="shared" si="2"/>
        <v>1.000752607</v>
      </c>
      <c r="J271" s="16"/>
      <c r="K271" s="16"/>
      <c r="L271" s="16"/>
    </row>
    <row r="272">
      <c r="A272" s="29">
        <v>45210.0</v>
      </c>
      <c r="B272" s="16">
        <v>465.05</v>
      </c>
      <c r="C272" s="16">
        <v>470.0</v>
      </c>
      <c r="D272" s="16">
        <v>471.5</v>
      </c>
      <c r="E272" s="16">
        <v>461.55</v>
      </c>
      <c r="F272" s="16" t="s">
        <v>1470</v>
      </c>
      <c r="G272" s="30">
        <v>0.0023</v>
      </c>
      <c r="H272" s="16">
        <f t="shared" si="1"/>
        <v>0.002262931034</v>
      </c>
      <c r="I272" s="16">
        <f t="shared" si="2"/>
        <v>1.002262931</v>
      </c>
      <c r="J272" s="16"/>
      <c r="K272" s="16"/>
      <c r="L272" s="16"/>
    </row>
    <row r="273">
      <c r="A273" s="29">
        <v>45209.0</v>
      </c>
      <c r="B273" s="16">
        <v>464.0</v>
      </c>
      <c r="C273" s="16">
        <v>461.0</v>
      </c>
      <c r="D273" s="16">
        <v>465.9</v>
      </c>
      <c r="E273" s="16">
        <v>454.3</v>
      </c>
      <c r="F273" s="16" t="s">
        <v>1471</v>
      </c>
      <c r="G273" s="30">
        <v>0.0083</v>
      </c>
      <c r="H273" s="16">
        <f t="shared" si="1"/>
        <v>0.008257279444</v>
      </c>
      <c r="I273" s="16">
        <f t="shared" si="2"/>
        <v>1.008257279</v>
      </c>
      <c r="J273" s="16"/>
      <c r="K273" s="16"/>
      <c r="L273" s="16"/>
    </row>
    <row r="274">
      <c r="A274" s="31">
        <v>45208.0</v>
      </c>
      <c r="B274" s="16">
        <v>460.2</v>
      </c>
      <c r="C274" s="16">
        <v>458.0</v>
      </c>
      <c r="D274" s="16">
        <v>467.9</v>
      </c>
      <c r="E274" s="16">
        <v>457.0</v>
      </c>
      <c r="F274" s="16" t="s">
        <v>1472</v>
      </c>
      <c r="G274" s="30">
        <v>-0.0341</v>
      </c>
      <c r="H274" s="16">
        <f t="shared" si="1"/>
        <v>-0.03410641201</v>
      </c>
      <c r="I274" s="16">
        <f t="shared" si="2"/>
        <v>0.965893588</v>
      </c>
      <c r="J274" s="16"/>
      <c r="K274" s="16"/>
      <c r="L274" s="16"/>
    </row>
    <row r="275">
      <c r="A275" s="31">
        <v>45205.0</v>
      </c>
      <c r="B275" s="16">
        <v>476.45</v>
      </c>
      <c r="C275" s="16">
        <v>483.8</v>
      </c>
      <c r="D275" s="16">
        <v>486.2</v>
      </c>
      <c r="E275" s="16">
        <v>470.0</v>
      </c>
      <c r="F275" s="16" t="s">
        <v>1473</v>
      </c>
      <c r="G275" s="30">
        <v>-0.0069</v>
      </c>
      <c r="H275" s="16">
        <f t="shared" si="1"/>
        <v>-0.006878582595</v>
      </c>
      <c r="I275" s="16">
        <f t="shared" si="2"/>
        <v>0.9931214174</v>
      </c>
      <c r="J275" s="16"/>
      <c r="K275" s="16"/>
      <c r="L275" s="16"/>
    </row>
    <row r="276">
      <c r="A276" s="31">
        <v>45204.0</v>
      </c>
      <c r="B276" s="16">
        <v>479.75</v>
      </c>
      <c r="C276" s="16">
        <v>501.6</v>
      </c>
      <c r="D276" s="16">
        <v>501.75</v>
      </c>
      <c r="E276" s="16">
        <v>478.05</v>
      </c>
      <c r="F276" s="16" t="s">
        <v>1474</v>
      </c>
      <c r="G276" s="30">
        <v>-0.0337</v>
      </c>
      <c r="H276" s="16">
        <f t="shared" si="1"/>
        <v>-0.03373615307</v>
      </c>
      <c r="I276" s="16">
        <f t="shared" si="2"/>
        <v>0.9662638469</v>
      </c>
      <c r="J276" s="16"/>
      <c r="K276" s="16"/>
      <c r="L276" s="16"/>
    </row>
    <row r="277">
      <c r="A277" s="31">
        <v>45203.0</v>
      </c>
      <c r="B277" s="16">
        <v>496.5</v>
      </c>
      <c r="C277" s="16">
        <v>495.95</v>
      </c>
      <c r="D277" s="16">
        <v>510.0</v>
      </c>
      <c r="E277" s="16">
        <v>492.1</v>
      </c>
      <c r="F277" s="16" t="s">
        <v>1349</v>
      </c>
      <c r="G277" s="30">
        <v>0.0019</v>
      </c>
      <c r="H277" s="16">
        <f t="shared" si="1"/>
        <v>0.00191706185</v>
      </c>
      <c r="I277" s="16">
        <f t="shared" si="2"/>
        <v>1.001917062</v>
      </c>
      <c r="J277" s="16"/>
      <c r="K277" s="16"/>
      <c r="L277" s="16"/>
    </row>
    <row r="278">
      <c r="A278" s="31">
        <v>45202.0</v>
      </c>
      <c r="B278" s="16">
        <v>495.55</v>
      </c>
      <c r="C278" s="16">
        <v>475.0</v>
      </c>
      <c r="D278" s="16">
        <v>510.0</v>
      </c>
      <c r="E278" s="16">
        <v>473.05</v>
      </c>
      <c r="F278" s="16" t="s">
        <v>1475</v>
      </c>
      <c r="G278" s="30">
        <v>0.0414</v>
      </c>
      <c r="H278" s="16">
        <f t="shared" si="1"/>
        <v>0.04139960071</v>
      </c>
      <c r="I278" s="16">
        <f t="shared" si="2"/>
        <v>1.041399601</v>
      </c>
      <c r="J278" s="16"/>
      <c r="K278" s="16"/>
      <c r="L278" s="16"/>
    </row>
    <row r="279">
      <c r="A279" s="31">
        <v>45198.0</v>
      </c>
      <c r="B279" s="16">
        <v>475.85</v>
      </c>
      <c r="C279" s="16">
        <v>467.45</v>
      </c>
      <c r="D279" s="16">
        <v>484.8</v>
      </c>
      <c r="E279" s="16">
        <v>466.0</v>
      </c>
      <c r="F279" s="16" t="s">
        <v>1476</v>
      </c>
      <c r="G279" s="30">
        <v>0.0068</v>
      </c>
      <c r="H279" s="16">
        <f t="shared" si="1"/>
        <v>0.006770337459</v>
      </c>
      <c r="I279" s="16">
        <f t="shared" si="2"/>
        <v>1.006770337</v>
      </c>
      <c r="J279" s="16"/>
      <c r="K279" s="16"/>
      <c r="L279" s="16"/>
    </row>
    <row r="280">
      <c r="A280" s="31">
        <v>45197.0</v>
      </c>
      <c r="B280" s="16">
        <v>472.65</v>
      </c>
      <c r="C280" s="16">
        <v>466.95</v>
      </c>
      <c r="D280" s="16">
        <v>492.95</v>
      </c>
      <c r="E280" s="16">
        <v>454.75</v>
      </c>
      <c r="F280" s="16" t="s">
        <v>1477</v>
      </c>
      <c r="G280" s="30">
        <v>0.0249</v>
      </c>
      <c r="H280" s="16">
        <f t="shared" si="1"/>
        <v>0.02493765586</v>
      </c>
      <c r="I280" s="16">
        <f t="shared" si="2"/>
        <v>1.024937656</v>
      </c>
      <c r="J280" s="16"/>
      <c r="K280" s="16"/>
      <c r="L280" s="16"/>
    </row>
    <row r="281">
      <c r="A281" s="31">
        <v>45196.0</v>
      </c>
      <c r="B281" s="16">
        <v>461.15</v>
      </c>
      <c r="C281" s="16">
        <v>469.0</v>
      </c>
      <c r="D281" s="16">
        <v>477.6</v>
      </c>
      <c r="E281" s="16">
        <v>456.9</v>
      </c>
      <c r="F281" s="16" t="s">
        <v>1478</v>
      </c>
      <c r="G281" s="30">
        <v>-0.003</v>
      </c>
      <c r="H281" s="16">
        <f t="shared" si="1"/>
        <v>-0.003026699816</v>
      </c>
      <c r="I281" s="16">
        <f t="shared" si="2"/>
        <v>0.9969733002</v>
      </c>
      <c r="J281" s="16"/>
      <c r="K281" s="16"/>
      <c r="L281" s="16"/>
    </row>
    <row r="282">
      <c r="A282" s="31">
        <v>45195.0</v>
      </c>
      <c r="B282" s="16">
        <v>462.55</v>
      </c>
      <c r="C282" s="16">
        <v>442.45</v>
      </c>
      <c r="D282" s="16">
        <v>469.0</v>
      </c>
      <c r="E282" s="16">
        <v>441.55</v>
      </c>
      <c r="F282" s="16" t="s">
        <v>1479</v>
      </c>
      <c r="G282" s="30">
        <v>0.0439</v>
      </c>
      <c r="H282" s="16">
        <f t="shared" si="1"/>
        <v>0.04389528323</v>
      </c>
      <c r="I282" s="16">
        <f t="shared" si="2"/>
        <v>1.043895283</v>
      </c>
      <c r="J282" s="16"/>
      <c r="K282" s="16"/>
      <c r="L282" s="16"/>
    </row>
    <row r="283">
      <c r="A283" s="31">
        <v>45194.0</v>
      </c>
      <c r="B283" s="16">
        <v>443.1</v>
      </c>
      <c r="C283" s="16">
        <v>455.0</v>
      </c>
      <c r="D283" s="16">
        <v>468.0</v>
      </c>
      <c r="E283" s="16">
        <v>440.05</v>
      </c>
      <c r="F283" s="16" t="s">
        <v>1480</v>
      </c>
      <c r="G283" s="30">
        <v>-0.0302</v>
      </c>
      <c r="H283" s="16">
        <f t="shared" si="1"/>
        <v>-0.03020354563</v>
      </c>
      <c r="I283" s="16">
        <f t="shared" si="2"/>
        <v>0.9697964544</v>
      </c>
      <c r="J283" s="16"/>
      <c r="K283" s="16"/>
      <c r="L283" s="16"/>
    </row>
    <row r="284">
      <c r="A284" s="31">
        <v>45191.0</v>
      </c>
      <c r="B284" s="16">
        <v>456.9</v>
      </c>
      <c r="C284" s="16">
        <v>467.1</v>
      </c>
      <c r="D284" s="16">
        <v>470.0</v>
      </c>
      <c r="E284" s="16">
        <v>454.35</v>
      </c>
      <c r="F284" s="16" t="s">
        <v>1481</v>
      </c>
      <c r="G284" s="30">
        <v>-0.0134</v>
      </c>
      <c r="H284" s="16">
        <f t="shared" si="1"/>
        <v>-0.01338803714</v>
      </c>
      <c r="I284" s="16">
        <f t="shared" si="2"/>
        <v>0.9866119629</v>
      </c>
      <c r="J284" s="16"/>
      <c r="K284" s="16"/>
      <c r="L284" s="16"/>
    </row>
    <row r="285">
      <c r="A285" s="31">
        <v>45190.0</v>
      </c>
      <c r="B285" s="16">
        <v>463.1</v>
      </c>
      <c r="C285" s="16">
        <v>461.3</v>
      </c>
      <c r="D285" s="16">
        <v>472.0</v>
      </c>
      <c r="E285" s="16">
        <v>458.25</v>
      </c>
      <c r="F285" s="16" t="s">
        <v>1482</v>
      </c>
      <c r="G285" s="30">
        <v>-0.0109</v>
      </c>
      <c r="H285" s="16">
        <f t="shared" si="1"/>
        <v>-0.01089278086</v>
      </c>
      <c r="I285" s="16">
        <f t="shared" si="2"/>
        <v>0.9891072191</v>
      </c>
      <c r="J285" s="16"/>
      <c r="K285" s="16"/>
      <c r="L285" s="16"/>
    </row>
    <row r="286">
      <c r="A286" s="31">
        <v>45189.0</v>
      </c>
      <c r="B286" s="16">
        <v>468.2</v>
      </c>
      <c r="C286" s="16">
        <v>489.5</v>
      </c>
      <c r="D286" s="16">
        <v>490.0</v>
      </c>
      <c r="E286" s="16">
        <v>461.0</v>
      </c>
      <c r="F286" s="16" t="s">
        <v>1379</v>
      </c>
      <c r="G286" s="30">
        <v>-0.04</v>
      </c>
      <c r="H286" s="16">
        <f t="shared" si="1"/>
        <v>-0.03998359647</v>
      </c>
      <c r="I286" s="16">
        <f t="shared" si="2"/>
        <v>0.9600164035</v>
      </c>
      <c r="J286" s="16"/>
      <c r="K286" s="16"/>
      <c r="L286" s="16"/>
    </row>
    <row r="287">
      <c r="A287" s="31">
        <v>45187.0</v>
      </c>
      <c r="B287" s="16">
        <v>487.7</v>
      </c>
      <c r="C287" s="16">
        <v>491.2</v>
      </c>
      <c r="D287" s="16">
        <v>499.25</v>
      </c>
      <c r="E287" s="16">
        <v>481.55</v>
      </c>
      <c r="F287" s="16" t="s">
        <v>1483</v>
      </c>
      <c r="G287" s="30">
        <v>-0.0071</v>
      </c>
      <c r="H287" s="16">
        <f t="shared" si="1"/>
        <v>-0.007125407166</v>
      </c>
      <c r="I287" s="16">
        <f t="shared" si="2"/>
        <v>0.9928745928</v>
      </c>
      <c r="J287" s="16"/>
      <c r="K287" s="16"/>
      <c r="L287" s="16"/>
    </row>
    <row r="288">
      <c r="A288" s="31">
        <v>45184.0</v>
      </c>
      <c r="B288" s="16">
        <v>491.2</v>
      </c>
      <c r="C288" s="16">
        <v>512.2</v>
      </c>
      <c r="D288" s="16">
        <v>519.7</v>
      </c>
      <c r="E288" s="16">
        <v>485.8</v>
      </c>
      <c r="F288" s="16" t="s">
        <v>1484</v>
      </c>
      <c r="G288" s="30">
        <v>-0.0537</v>
      </c>
      <c r="H288" s="16">
        <f t="shared" si="1"/>
        <v>-0.05365571718</v>
      </c>
      <c r="I288" s="16">
        <f t="shared" si="2"/>
        <v>0.9463442828</v>
      </c>
      <c r="J288" s="16"/>
      <c r="K288" s="16"/>
      <c r="L288" s="16"/>
    </row>
    <row r="289">
      <c r="A289" s="31">
        <v>45183.0</v>
      </c>
      <c r="B289" s="16">
        <v>519.05</v>
      </c>
      <c r="C289" s="16">
        <v>517.5</v>
      </c>
      <c r="D289" s="16">
        <v>526.4</v>
      </c>
      <c r="E289" s="16">
        <v>514.75</v>
      </c>
      <c r="F289" s="16" t="s">
        <v>1485</v>
      </c>
      <c r="G289" s="30">
        <v>0.0107</v>
      </c>
      <c r="H289" s="16">
        <f t="shared" si="1"/>
        <v>0.01070976536</v>
      </c>
      <c r="I289" s="16">
        <f t="shared" si="2"/>
        <v>1.010709765</v>
      </c>
      <c r="J289" s="16"/>
      <c r="K289" s="16"/>
      <c r="L289" s="16"/>
    </row>
    <row r="290">
      <c r="A290" s="31">
        <v>45182.0</v>
      </c>
      <c r="B290" s="16">
        <v>513.55</v>
      </c>
      <c r="C290" s="16">
        <v>508.15</v>
      </c>
      <c r="D290" s="16">
        <v>518.0</v>
      </c>
      <c r="E290" s="16">
        <v>483.5</v>
      </c>
      <c r="F290" s="16" t="s">
        <v>1486</v>
      </c>
      <c r="G290" s="30">
        <v>0.0105</v>
      </c>
      <c r="H290" s="16">
        <f t="shared" si="1"/>
        <v>0.01052735144</v>
      </c>
      <c r="I290" s="16">
        <f t="shared" si="2"/>
        <v>1.010527351</v>
      </c>
      <c r="J290" s="16"/>
      <c r="K290" s="16"/>
      <c r="L290" s="16"/>
    </row>
    <row r="291">
      <c r="A291" s="31">
        <v>45181.0</v>
      </c>
      <c r="B291" s="16">
        <v>508.2</v>
      </c>
      <c r="C291" s="16">
        <v>525.95</v>
      </c>
      <c r="D291" s="16">
        <v>526.4</v>
      </c>
      <c r="E291" s="16">
        <v>483.1</v>
      </c>
      <c r="F291" s="16" t="s">
        <v>1426</v>
      </c>
      <c r="G291" s="30">
        <v>-0.0268</v>
      </c>
      <c r="H291" s="16">
        <f t="shared" si="1"/>
        <v>-0.02680965147</v>
      </c>
      <c r="I291" s="16">
        <f t="shared" si="2"/>
        <v>0.9731903485</v>
      </c>
      <c r="J291" s="16"/>
      <c r="K291" s="16"/>
      <c r="L291" s="16"/>
    </row>
    <row r="292">
      <c r="A292" s="31">
        <v>45180.0</v>
      </c>
      <c r="B292" s="16">
        <v>522.2</v>
      </c>
      <c r="C292" s="16">
        <v>497.85</v>
      </c>
      <c r="D292" s="16">
        <v>541.0</v>
      </c>
      <c r="E292" s="16">
        <v>495.8</v>
      </c>
      <c r="F292" s="16" t="s">
        <v>1487</v>
      </c>
      <c r="G292" s="30">
        <v>0.0616</v>
      </c>
      <c r="H292" s="16">
        <f t="shared" si="1"/>
        <v>0.06159788575</v>
      </c>
      <c r="I292" s="16">
        <f t="shared" si="2"/>
        <v>1.061597886</v>
      </c>
      <c r="J292" s="16"/>
      <c r="K292" s="16"/>
      <c r="L292" s="16"/>
    </row>
    <row r="293">
      <c r="A293" s="31">
        <v>45177.0</v>
      </c>
      <c r="B293" s="16">
        <v>491.9</v>
      </c>
      <c r="C293" s="16">
        <v>480.75</v>
      </c>
      <c r="D293" s="16">
        <v>494.0</v>
      </c>
      <c r="E293" s="16">
        <v>478.0</v>
      </c>
      <c r="F293" s="16" t="s">
        <v>1295</v>
      </c>
      <c r="G293" s="30">
        <v>0.0228</v>
      </c>
      <c r="H293" s="16">
        <f t="shared" si="1"/>
        <v>0.02276743944</v>
      </c>
      <c r="I293" s="16">
        <f t="shared" si="2"/>
        <v>1.022767439</v>
      </c>
      <c r="J293" s="16"/>
      <c r="K293" s="16"/>
      <c r="L293" s="16"/>
    </row>
    <row r="294">
      <c r="A294" s="31">
        <v>45176.0</v>
      </c>
      <c r="B294" s="16">
        <v>480.95</v>
      </c>
      <c r="C294" s="16">
        <v>477.8</v>
      </c>
      <c r="D294" s="16">
        <v>485.7</v>
      </c>
      <c r="E294" s="16">
        <v>471.85</v>
      </c>
      <c r="F294" s="16" t="s">
        <v>1488</v>
      </c>
      <c r="G294" s="30">
        <v>0.0088</v>
      </c>
      <c r="H294" s="16">
        <f t="shared" si="1"/>
        <v>0.008809648663</v>
      </c>
      <c r="I294" s="16">
        <f t="shared" si="2"/>
        <v>1.008809649</v>
      </c>
      <c r="J294" s="16"/>
      <c r="K294" s="16"/>
      <c r="L294" s="16"/>
    </row>
    <row r="295">
      <c r="A295" s="31">
        <v>45175.0</v>
      </c>
      <c r="B295" s="16">
        <v>476.75</v>
      </c>
      <c r="C295" s="16">
        <v>476.7</v>
      </c>
      <c r="D295" s="16">
        <v>485.3</v>
      </c>
      <c r="E295" s="16">
        <v>472.4</v>
      </c>
      <c r="F295" s="16" t="s">
        <v>1489</v>
      </c>
      <c r="G295" s="30">
        <v>0.0042</v>
      </c>
      <c r="H295" s="16">
        <f t="shared" si="1"/>
        <v>0.004212743549</v>
      </c>
      <c r="I295" s="16">
        <f t="shared" si="2"/>
        <v>1.004212744</v>
      </c>
      <c r="J295" s="16"/>
      <c r="K295" s="16"/>
      <c r="L295" s="16"/>
    </row>
    <row r="296">
      <c r="A296" s="31">
        <v>45174.0</v>
      </c>
      <c r="B296" s="16">
        <v>474.75</v>
      </c>
      <c r="C296" s="16">
        <v>484.5</v>
      </c>
      <c r="D296" s="16">
        <v>485.0</v>
      </c>
      <c r="E296" s="16">
        <v>472.1</v>
      </c>
      <c r="F296" s="16" t="s">
        <v>1383</v>
      </c>
      <c r="G296" s="30">
        <v>-0.0028</v>
      </c>
      <c r="H296" s="16">
        <f t="shared" si="1"/>
        <v>-0.002835538752</v>
      </c>
      <c r="I296" s="16">
        <f t="shared" si="2"/>
        <v>0.9971644612</v>
      </c>
      <c r="J296" s="16"/>
      <c r="K296" s="16"/>
      <c r="L296" s="16"/>
    </row>
    <row r="297">
      <c r="A297" s="31">
        <v>45173.0</v>
      </c>
      <c r="B297" s="16">
        <v>476.1</v>
      </c>
      <c r="C297" s="16">
        <v>469.25</v>
      </c>
      <c r="D297" s="16">
        <v>494.0</v>
      </c>
      <c r="E297" s="16">
        <v>465.0</v>
      </c>
      <c r="F297" s="16" t="s">
        <v>1490</v>
      </c>
      <c r="G297" s="30">
        <v>0.0269</v>
      </c>
      <c r="H297" s="16">
        <f t="shared" si="1"/>
        <v>0.02685215141</v>
      </c>
      <c r="I297" s="16">
        <f t="shared" si="2"/>
        <v>1.026852151</v>
      </c>
      <c r="J297" s="16"/>
      <c r="K297" s="16"/>
      <c r="L297" s="16"/>
    </row>
    <row r="298">
      <c r="A298" s="31">
        <v>45170.0</v>
      </c>
      <c r="B298" s="16">
        <v>463.65</v>
      </c>
      <c r="C298" s="16">
        <v>459.0</v>
      </c>
      <c r="D298" s="16">
        <v>464.0</v>
      </c>
      <c r="E298" s="16">
        <v>454.4</v>
      </c>
      <c r="F298" s="16" t="s">
        <v>1491</v>
      </c>
      <c r="G298" s="30">
        <v>0.0199</v>
      </c>
      <c r="H298" s="16">
        <f t="shared" si="1"/>
        <v>0.01990761109</v>
      </c>
      <c r="I298" s="16">
        <f t="shared" si="2"/>
        <v>1.019907611</v>
      </c>
      <c r="J298" s="16"/>
      <c r="K298" s="16"/>
      <c r="L298" s="16"/>
    </row>
    <row r="299">
      <c r="A299" s="31">
        <v>45169.0</v>
      </c>
      <c r="B299" s="16">
        <v>454.6</v>
      </c>
      <c r="C299" s="16">
        <v>446.7</v>
      </c>
      <c r="D299" s="16">
        <v>460.0</v>
      </c>
      <c r="E299" s="16">
        <v>435.0</v>
      </c>
      <c r="F299" s="16" t="s">
        <v>1492</v>
      </c>
      <c r="G299" s="30">
        <v>0.0286</v>
      </c>
      <c r="H299" s="16">
        <f t="shared" si="1"/>
        <v>0.02862314741</v>
      </c>
      <c r="I299" s="16">
        <f t="shared" si="2"/>
        <v>1.028623147</v>
      </c>
      <c r="J299" s="16"/>
      <c r="K299" s="16"/>
      <c r="L299" s="16"/>
    </row>
    <row r="300">
      <c r="A300" s="31">
        <v>45168.0</v>
      </c>
      <c r="B300" s="16">
        <v>441.95</v>
      </c>
      <c r="C300" s="16">
        <v>436.45</v>
      </c>
      <c r="D300" s="16">
        <v>444.7</v>
      </c>
      <c r="E300" s="16">
        <v>432.05</v>
      </c>
      <c r="F300" s="16" t="s">
        <v>1493</v>
      </c>
      <c r="G300" s="30">
        <v>0.0214</v>
      </c>
      <c r="H300" s="16">
        <f t="shared" si="1"/>
        <v>0.02137739774</v>
      </c>
      <c r="I300" s="16">
        <f t="shared" si="2"/>
        <v>1.021377398</v>
      </c>
      <c r="J300" s="16"/>
      <c r="K300" s="16"/>
      <c r="L300" s="16"/>
    </row>
    <row r="301">
      <c r="A301" s="31">
        <v>45167.0</v>
      </c>
      <c r="B301" s="16">
        <v>432.7</v>
      </c>
      <c r="C301" s="16">
        <v>419.95</v>
      </c>
      <c r="D301" s="16">
        <v>434.1</v>
      </c>
      <c r="E301" s="16">
        <v>414.4</v>
      </c>
      <c r="F301" s="16" t="s">
        <v>1494</v>
      </c>
      <c r="G301" s="30">
        <v>0.0368</v>
      </c>
      <c r="H301" s="16">
        <f t="shared" si="1"/>
        <v>0.03677968132</v>
      </c>
      <c r="I301" s="16">
        <f t="shared" si="2"/>
        <v>1.036779681</v>
      </c>
      <c r="J301" s="16"/>
      <c r="K301" s="16"/>
      <c r="L301" s="16"/>
    </row>
    <row r="302">
      <c r="A302" s="31">
        <v>45166.0</v>
      </c>
      <c r="B302" s="16">
        <v>417.35</v>
      </c>
      <c r="C302" s="16">
        <v>424.9</v>
      </c>
      <c r="D302" s="16">
        <v>427.7</v>
      </c>
      <c r="E302" s="16">
        <v>412.4</v>
      </c>
      <c r="F302" s="16" t="s">
        <v>1495</v>
      </c>
      <c r="G302" s="30">
        <v>-0.0118</v>
      </c>
      <c r="H302" s="16">
        <f t="shared" si="1"/>
        <v>-0.01183852255</v>
      </c>
      <c r="I302" s="16">
        <f t="shared" si="2"/>
        <v>0.9881614774</v>
      </c>
      <c r="J302" s="16"/>
      <c r="K302" s="16"/>
      <c r="L302" s="16"/>
    </row>
    <row r="303">
      <c r="A303" s="31">
        <v>45163.0</v>
      </c>
      <c r="B303" s="16">
        <v>422.35</v>
      </c>
      <c r="C303" s="16">
        <v>427.5</v>
      </c>
      <c r="D303" s="16">
        <v>434.85</v>
      </c>
      <c r="E303" s="16">
        <v>420.0</v>
      </c>
      <c r="F303" s="16" t="s">
        <v>1496</v>
      </c>
      <c r="G303" s="30">
        <v>-0.0104</v>
      </c>
      <c r="H303" s="16">
        <f t="shared" si="1"/>
        <v>-0.01042642924</v>
      </c>
      <c r="I303" s="16">
        <f t="shared" si="2"/>
        <v>0.9895735708</v>
      </c>
      <c r="J303" s="16"/>
      <c r="K303" s="16"/>
      <c r="L303" s="16"/>
    </row>
    <row r="304">
      <c r="A304" s="31">
        <v>45162.0</v>
      </c>
      <c r="B304" s="16">
        <v>426.8</v>
      </c>
      <c r="C304" s="16">
        <v>438.0</v>
      </c>
      <c r="D304" s="16">
        <v>438.0</v>
      </c>
      <c r="E304" s="16">
        <v>423.2</v>
      </c>
      <c r="F304" s="16" t="s">
        <v>1497</v>
      </c>
      <c r="G304" s="30">
        <v>-0.0104</v>
      </c>
      <c r="H304" s="16">
        <f t="shared" si="1"/>
        <v>-0.01043357292</v>
      </c>
      <c r="I304" s="16">
        <f t="shared" si="2"/>
        <v>0.9895664271</v>
      </c>
      <c r="J304" s="16"/>
      <c r="K304" s="16"/>
      <c r="L304" s="16"/>
    </row>
    <row r="305">
      <c r="A305" s="31">
        <v>45161.0</v>
      </c>
      <c r="B305" s="16">
        <v>431.3</v>
      </c>
      <c r="C305" s="16">
        <v>429.0</v>
      </c>
      <c r="D305" s="16">
        <v>432.25</v>
      </c>
      <c r="E305" s="16">
        <v>425.05</v>
      </c>
      <c r="F305" s="16" t="s">
        <v>1498</v>
      </c>
      <c r="G305" s="30">
        <v>0.0155</v>
      </c>
      <c r="H305" s="16">
        <f t="shared" si="1"/>
        <v>0.01554038145</v>
      </c>
      <c r="I305" s="16">
        <f t="shared" si="2"/>
        <v>1.015540381</v>
      </c>
      <c r="J305" s="16"/>
      <c r="K305" s="16"/>
      <c r="L305" s="16"/>
    </row>
    <row r="306">
      <c r="A306" s="31">
        <v>45160.0</v>
      </c>
      <c r="B306" s="16">
        <v>424.7</v>
      </c>
      <c r="C306" s="16">
        <v>423.9</v>
      </c>
      <c r="D306" s="16">
        <v>427.0</v>
      </c>
      <c r="E306" s="16">
        <v>406.05</v>
      </c>
      <c r="F306" s="16" t="s">
        <v>1499</v>
      </c>
      <c r="G306" s="30">
        <v>0.0076</v>
      </c>
      <c r="H306" s="16">
        <f t="shared" si="1"/>
        <v>0.007591933571</v>
      </c>
      <c r="I306" s="16">
        <f t="shared" si="2"/>
        <v>1.007591934</v>
      </c>
      <c r="J306" s="16"/>
      <c r="K306" s="16"/>
      <c r="L306" s="16"/>
    </row>
    <row r="307">
      <c r="A307" s="31">
        <v>45159.0</v>
      </c>
      <c r="B307" s="16">
        <v>421.5</v>
      </c>
      <c r="C307" s="16">
        <v>422.0</v>
      </c>
      <c r="D307" s="16">
        <v>422.75</v>
      </c>
      <c r="E307" s="16">
        <v>414.1</v>
      </c>
      <c r="F307" s="16" t="s">
        <v>1500</v>
      </c>
      <c r="G307" s="30">
        <v>0.0069</v>
      </c>
      <c r="H307" s="16">
        <f t="shared" si="1"/>
        <v>0.006927854754</v>
      </c>
      <c r="I307" s="16">
        <f t="shared" si="2"/>
        <v>1.006927855</v>
      </c>
      <c r="J307" s="16"/>
      <c r="K307" s="16"/>
      <c r="L307" s="16"/>
    </row>
    <row r="308">
      <c r="A308" s="31">
        <v>45156.0</v>
      </c>
      <c r="B308" s="16">
        <v>418.6</v>
      </c>
      <c r="C308" s="16">
        <v>408.95</v>
      </c>
      <c r="D308" s="16">
        <v>420.0</v>
      </c>
      <c r="E308" s="16">
        <v>403.15</v>
      </c>
      <c r="F308" s="16" t="s">
        <v>1501</v>
      </c>
      <c r="G308" s="30">
        <v>0.0254</v>
      </c>
      <c r="H308" s="16">
        <f t="shared" si="1"/>
        <v>0.02535211268</v>
      </c>
      <c r="I308" s="16">
        <f t="shared" si="2"/>
        <v>1.025352113</v>
      </c>
      <c r="J308" s="16"/>
      <c r="K308" s="16"/>
      <c r="L308" s="16"/>
    </row>
    <row r="309">
      <c r="A309" s="31">
        <v>45155.0</v>
      </c>
      <c r="B309" s="16">
        <v>408.25</v>
      </c>
      <c r="C309" s="16">
        <v>418.0</v>
      </c>
      <c r="D309" s="16">
        <v>418.0</v>
      </c>
      <c r="E309" s="16">
        <v>407.0</v>
      </c>
      <c r="F309" s="16" t="s">
        <v>1502</v>
      </c>
      <c r="G309" s="30">
        <v>-0.0165</v>
      </c>
      <c r="H309" s="16">
        <f t="shared" si="1"/>
        <v>-0.0165020477</v>
      </c>
      <c r="I309" s="16">
        <f t="shared" si="2"/>
        <v>0.9834979523</v>
      </c>
      <c r="J309" s="16"/>
      <c r="K309" s="16"/>
      <c r="L309" s="16"/>
    </row>
    <row r="310">
      <c r="A310" s="31">
        <v>45154.0</v>
      </c>
      <c r="B310" s="16">
        <v>415.1</v>
      </c>
      <c r="C310" s="16">
        <v>403.45</v>
      </c>
      <c r="D310" s="16">
        <v>417.45</v>
      </c>
      <c r="E310" s="16">
        <v>400.1</v>
      </c>
      <c r="F310" s="16" t="s">
        <v>1503</v>
      </c>
      <c r="G310" s="30">
        <v>0.0275</v>
      </c>
      <c r="H310" s="16">
        <f t="shared" si="1"/>
        <v>0.02747524752</v>
      </c>
      <c r="I310" s="16">
        <f t="shared" si="2"/>
        <v>1.027475248</v>
      </c>
      <c r="J310" s="16"/>
      <c r="K310" s="16"/>
      <c r="L310" s="16"/>
    </row>
    <row r="311">
      <c r="A311" s="31">
        <v>45152.0</v>
      </c>
      <c r="B311" s="16">
        <v>404.0</v>
      </c>
      <c r="C311" s="16">
        <v>413.8</v>
      </c>
      <c r="D311" s="16">
        <v>414.7</v>
      </c>
      <c r="E311" s="16">
        <v>398.05</v>
      </c>
      <c r="F311" s="16" t="s">
        <v>1504</v>
      </c>
      <c r="G311" s="30">
        <v>-0.0181</v>
      </c>
      <c r="H311" s="16">
        <f t="shared" si="1"/>
        <v>-0.01810669583</v>
      </c>
      <c r="I311" s="16">
        <f t="shared" si="2"/>
        <v>0.9818933042</v>
      </c>
      <c r="J311" s="16"/>
      <c r="K311" s="16"/>
      <c r="L311" s="16"/>
    </row>
    <row r="312">
      <c r="A312" s="31">
        <v>45149.0</v>
      </c>
      <c r="B312" s="16">
        <v>411.45</v>
      </c>
      <c r="C312" s="16">
        <v>417.95</v>
      </c>
      <c r="D312" s="16">
        <v>421.9</v>
      </c>
      <c r="E312" s="16">
        <v>410.2</v>
      </c>
      <c r="F312" s="16" t="s">
        <v>1505</v>
      </c>
      <c r="G312" s="30">
        <v>-0.0065</v>
      </c>
      <c r="H312" s="16">
        <f t="shared" si="1"/>
        <v>-0.006519377037</v>
      </c>
      <c r="I312" s="16">
        <f t="shared" si="2"/>
        <v>0.993480623</v>
      </c>
      <c r="J312" s="16"/>
      <c r="K312" s="16"/>
      <c r="L312" s="16"/>
    </row>
    <row r="313">
      <c r="A313" s="31">
        <v>45148.0</v>
      </c>
      <c r="B313" s="16">
        <v>414.15</v>
      </c>
      <c r="C313" s="16">
        <v>391.95</v>
      </c>
      <c r="D313" s="16">
        <v>415.0</v>
      </c>
      <c r="E313" s="16">
        <v>391.25</v>
      </c>
      <c r="F313" s="16" t="s">
        <v>1506</v>
      </c>
      <c r="G313" s="30">
        <v>0.0581</v>
      </c>
      <c r="H313" s="16">
        <f t="shared" si="1"/>
        <v>0.05812468063</v>
      </c>
      <c r="I313" s="16">
        <f t="shared" si="2"/>
        <v>1.058124681</v>
      </c>
      <c r="J313" s="16"/>
      <c r="K313" s="16"/>
      <c r="L313" s="16"/>
    </row>
    <row r="314">
      <c r="A314" s="31">
        <v>45147.0</v>
      </c>
      <c r="B314" s="16">
        <v>391.4</v>
      </c>
      <c r="C314" s="16">
        <v>395.1</v>
      </c>
      <c r="D314" s="16">
        <v>396.0</v>
      </c>
      <c r="E314" s="16">
        <v>388.0</v>
      </c>
      <c r="F314" s="16" t="s">
        <v>1507</v>
      </c>
      <c r="G314" s="30">
        <v>-0.0052</v>
      </c>
      <c r="H314" s="16">
        <f t="shared" si="1"/>
        <v>-0.005210318973</v>
      </c>
      <c r="I314" s="16">
        <f t="shared" si="2"/>
        <v>0.994789681</v>
      </c>
      <c r="J314" s="16"/>
      <c r="K314" s="16"/>
      <c r="L314" s="16"/>
    </row>
    <row r="315">
      <c r="A315" s="31">
        <v>45146.0</v>
      </c>
      <c r="B315" s="16">
        <v>393.45</v>
      </c>
      <c r="C315" s="16">
        <v>392.9</v>
      </c>
      <c r="D315" s="16">
        <v>395.0</v>
      </c>
      <c r="E315" s="16">
        <v>388.1</v>
      </c>
      <c r="F315" s="16" t="s">
        <v>1508</v>
      </c>
      <c r="G315" s="30">
        <v>0.0041</v>
      </c>
      <c r="H315" s="16">
        <f t="shared" si="1"/>
        <v>0.0040831951</v>
      </c>
      <c r="I315" s="16">
        <f t="shared" si="2"/>
        <v>1.004083195</v>
      </c>
      <c r="J315" s="16"/>
      <c r="K315" s="16"/>
      <c r="L315" s="16"/>
    </row>
    <row r="316">
      <c r="A316" s="31">
        <v>45145.0</v>
      </c>
      <c r="B316" s="16">
        <v>391.85</v>
      </c>
      <c r="C316" s="16">
        <v>396.9</v>
      </c>
      <c r="D316" s="16">
        <v>400.9</v>
      </c>
      <c r="E316" s="16">
        <v>388.4</v>
      </c>
      <c r="F316" s="16" t="s">
        <v>1509</v>
      </c>
      <c r="G316" s="30">
        <v>-0.0033</v>
      </c>
      <c r="H316" s="16">
        <f t="shared" si="1"/>
        <v>-0.00330662597</v>
      </c>
      <c r="I316" s="16">
        <f t="shared" si="2"/>
        <v>0.996693374</v>
      </c>
      <c r="J316" s="16"/>
      <c r="K316" s="16"/>
      <c r="L316" s="16"/>
    </row>
    <row r="317">
      <c r="A317" s="31">
        <v>45142.0</v>
      </c>
      <c r="B317" s="16">
        <v>393.15</v>
      </c>
      <c r="C317" s="16">
        <v>401.0</v>
      </c>
      <c r="D317" s="16">
        <v>401.65</v>
      </c>
      <c r="E317" s="16">
        <v>387.2</v>
      </c>
      <c r="F317" s="16" t="s">
        <v>1510</v>
      </c>
      <c r="G317" s="30">
        <v>-0.0081</v>
      </c>
      <c r="H317" s="16">
        <f t="shared" si="1"/>
        <v>-0.008073672259</v>
      </c>
      <c r="I317" s="16">
        <f t="shared" si="2"/>
        <v>0.9919263277</v>
      </c>
      <c r="J317" s="16"/>
      <c r="K317" s="16"/>
      <c r="L317" s="16"/>
    </row>
    <row r="318">
      <c r="A318" s="31">
        <v>45141.0</v>
      </c>
      <c r="B318" s="16">
        <v>396.35</v>
      </c>
      <c r="C318" s="16">
        <v>393.0</v>
      </c>
      <c r="D318" s="16">
        <v>398.0</v>
      </c>
      <c r="E318" s="16">
        <v>383.35</v>
      </c>
      <c r="F318" s="16" t="s">
        <v>1511</v>
      </c>
      <c r="G318" s="30">
        <v>0.0044</v>
      </c>
      <c r="H318" s="16">
        <f t="shared" si="1"/>
        <v>0.004434870755</v>
      </c>
      <c r="I318" s="16">
        <f t="shared" si="2"/>
        <v>1.004434871</v>
      </c>
      <c r="J318" s="16"/>
      <c r="K318" s="16"/>
      <c r="L318" s="16"/>
    </row>
    <row r="319">
      <c r="A319" s="31">
        <v>45140.0</v>
      </c>
      <c r="B319" s="16">
        <v>394.6</v>
      </c>
      <c r="C319" s="16">
        <v>399.65</v>
      </c>
      <c r="D319" s="16">
        <v>401.5</v>
      </c>
      <c r="E319" s="16">
        <v>387.05</v>
      </c>
      <c r="F319" s="16" t="s">
        <v>1512</v>
      </c>
      <c r="G319" s="30">
        <v>-0.0171</v>
      </c>
      <c r="H319" s="16">
        <f t="shared" si="1"/>
        <v>-0.0170631461</v>
      </c>
      <c r="I319" s="16">
        <f t="shared" si="2"/>
        <v>0.9829368539</v>
      </c>
      <c r="J319" s="16"/>
      <c r="K319" s="16"/>
      <c r="L319" s="16"/>
    </row>
    <row r="320">
      <c r="A320" s="31">
        <v>45139.0</v>
      </c>
      <c r="B320" s="16">
        <v>401.45</v>
      </c>
      <c r="C320" s="16">
        <v>402.95</v>
      </c>
      <c r="D320" s="16">
        <v>405.0</v>
      </c>
      <c r="E320" s="16">
        <v>396.25</v>
      </c>
      <c r="F320" s="16" t="s">
        <v>1513</v>
      </c>
      <c r="G320" s="30">
        <v>0.0012</v>
      </c>
      <c r="H320" s="16">
        <f t="shared" si="1"/>
        <v>0.001247038284</v>
      </c>
      <c r="I320" s="16">
        <f t="shared" si="2"/>
        <v>1.001247038</v>
      </c>
      <c r="J320" s="16"/>
      <c r="K320" s="16"/>
      <c r="L320" s="16"/>
    </row>
    <row r="321">
      <c r="A321" s="31">
        <v>45138.0</v>
      </c>
      <c r="B321" s="16">
        <v>400.95</v>
      </c>
      <c r="C321" s="16">
        <v>396.2</v>
      </c>
      <c r="D321" s="16">
        <v>402.1</v>
      </c>
      <c r="E321" s="16">
        <v>394.0</v>
      </c>
      <c r="F321" s="16" t="s">
        <v>1514</v>
      </c>
      <c r="G321" s="30">
        <v>0.0182</v>
      </c>
      <c r="H321" s="16">
        <f t="shared" si="1"/>
        <v>0.01815642458</v>
      </c>
      <c r="I321" s="16">
        <f t="shared" si="2"/>
        <v>1.018156425</v>
      </c>
      <c r="J321" s="16"/>
      <c r="K321" s="16"/>
      <c r="L321" s="16"/>
    </row>
    <row r="322">
      <c r="A322" s="31">
        <v>45135.0</v>
      </c>
      <c r="B322" s="16">
        <v>393.8</v>
      </c>
      <c r="C322" s="16">
        <v>384.95</v>
      </c>
      <c r="D322" s="16">
        <v>394.65</v>
      </c>
      <c r="E322" s="16">
        <v>384.0</v>
      </c>
      <c r="F322" s="16" t="s">
        <v>1515</v>
      </c>
      <c r="G322" s="30">
        <v>0.0333</v>
      </c>
      <c r="H322" s="16">
        <f t="shared" si="1"/>
        <v>0.03332458672</v>
      </c>
      <c r="I322" s="16">
        <f t="shared" si="2"/>
        <v>1.033324587</v>
      </c>
      <c r="J322" s="16"/>
      <c r="K322" s="16"/>
      <c r="L322" s="16"/>
    </row>
    <row r="323">
      <c r="A323" s="31">
        <v>45134.0</v>
      </c>
      <c r="B323" s="16">
        <v>381.1</v>
      </c>
      <c r="C323" s="16">
        <v>384.0</v>
      </c>
      <c r="D323" s="16">
        <v>386.9</v>
      </c>
      <c r="E323" s="16">
        <v>379.8</v>
      </c>
      <c r="F323" s="16" t="s">
        <v>1516</v>
      </c>
      <c r="G323" s="30">
        <v>0.0128</v>
      </c>
      <c r="H323" s="16">
        <f t="shared" si="1"/>
        <v>0.01275577996</v>
      </c>
      <c r="I323" s="16">
        <f t="shared" si="2"/>
        <v>1.01275578</v>
      </c>
      <c r="J323" s="16"/>
      <c r="K323" s="16"/>
      <c r="L323" s="16"/>
    </row>
    <row r="324">
      <c r="A324" s="31">
        <v>45133.0</v>
      </c>
      <c r="B324" s="16">
        <v>376.3</v>
      </c>
      <c r="C324" s="16">
        <v>374.15</v>
      </c>
      <c r="D324" s="16">
        <v>380.0</v>
      </c>
      <c r="E324" s="16">
        <v>372.05</v>
      </c>
      <c r="F324" s="16" t="s">
        <v>1517</v>
      </c>
      <c r="G324" s="30">
        <v>0.0112</v>
      </c>
      <c r="H324" s="16">
        <f t="shared" si="1"/>
        <v>0.01115141744</v>
      </c>
      <c r="I324" s="16">
        <f t="shared" si="2"/>
        <v>1.011151417</v>
      </c>
      <c r="J324" s="16"/>
      <c r="K324" s="16"/>
      <c r="L324" s="16"/>
    </row>
    <row r="325">
      <c r="A325" s="31">
        <v>45132.0</v>
      </c>
      <c r="B325" s="16">
        <v>372.15</v>
      </c>
      <c r="C325" s="16">
        <v>362.5</v>
      </c>
      <c r="D325" s="16">
        <v>375.5</v>
      </c>
      <c r="E325" s="16">
        <v>362.5</v>
      </c>
      <c r="F325" s="16" t="s">
        <v>1518</v>
      </c>
      <c r="G325" s="30">
        <v>0.0333</v>
      </c>
      <c r="H325" s="16">
        <f t="shared" si="1"/>
        <v>0.03331945023</v>
      </c>
      <c r="I325" s="16">
        <f t="shared" si="2"/>
        <v>1.03331945</v>
      </c>
      <c r="J325" s="16"/>
      <c r="K325" s="16"/>
      <c r="L325" s="16"/>
    </row>
    <row r="326">
      <c r="A326" s="31">
        <v>45131.0</v>
      </c>
      <c r="B326" s="16">
        <v>360.15</v>
      </c>
      <c r="C326" s="16">
        <v>371.0</v>
      </c>
      <c r="D326" s="16">
        <v>375.5</v>
      </c>
      <c r="E326" s="16">
        <v>355.6</v>
      </c>
      <c r="F326" s="16" t="s">
        <v>1519</v>
      </c>
      <c r="G326" s="30">
        <v>-0.0309</v>
      </c>
      <c r="H326" s="16">
        <f t="shared" si="1"/>
        <v>-0.03094309162</v>
      </c>
      <c r="I326" s="16">
        <f t="shared" si="2"/>
        <v>0.9690569084</v>
      </c>
      <c r="J326" s="16"/>
      <c r="K326" s="16"/>
      <c r="L326" s="16"/>
    </row>
    <row r="327">
      <c r="A327" s="31">
        <v>45128.0</v>
      </c>
      <c r="B327" s="16">
        <v>371.65</v>
      </c>
      <c r="C327" s="16">
        <v>366.55</v>
      </c>
      <c r="D327" s="16">
        <v>374.6</v>
      </c>
      <c r="E327" s="16">
        <v>365.25</v>
      </c>
      <c r="F327" s="16" t="s">
        <v>1520</v>
      </c>
      <c r="G327" s="30">
        <v>0.0112</v>
      </c>
      <c r="H327" s="16">
        <f t="shared" si="1"/>
        <v>0.01115494491</v>
      </c>
      <c r="I327" s="16">
        <f t="shared" si="2"/>
        <v>1.011154945</v>
      </c>
      <c r="J327" s="16"/>
      <c r="K327" s="16"/>
      <c r="L327" s="16"/>
    </row>
    <row r="328">
      <c r="A328" s="31">
        <v>45127.0</v>
      </c>
      <c r="B328" s="16">
        <v>367.55</v>
      </c>
      <c r="C328" s="16">
        <v>368.0</v>
      </c>
      <c r="D328" s="16">
        <v>368.85</v>
      </c>
      <c r="E328" s="16">
        <v>356.15</v>
      </c>
      <c r="F328" s="16" t="s">
        <v>1521</v>
      </c>
      <c r="G328" s="30">
        <v>7.0E-4</v>
      </c>
      <c r="H328" s="16">
        <f t="shared" si="1"/>
        <v>0.0006806425265</v>
      </c>
      <c r="I328" s="16">
        <f t="shared" si="2"/>
        <v>1.000680643</v>
      </c>
      <c r="J328" s="16"/>
      <c r="K328" s="16"/>
      <c r="L328" s="16"/>
    </row>
    <row r="329">
      <c r="A329" s="31">
        <v>45126.0</v>
      </c>
      <c r="B329" s="16">
        <v>367.3</v>
      </c>
      <c r="C329" s="16">
        <v>351.6</v>
      </c>
      <c r="D329" s="16">
        <v>369.0</v>
      </c>
      <c r="E329" s="16">
        <v>350.25</v>
      </c>
      <c r="F329" s="16" t="s">
        <v>1522</v>
      </c>
      <c r="G329" s="30">
        <v>0.0488</v>
      </c>
      <c r="H329" s="16">
        <f t="shared" si="1"/>
        <v>0.04882924043</v>
      </c>
      <c r="I329" s="16">
        <f t="shared" si="2"/>
        <v>1.04882924</v>
      </c>
      <c r="J329" s="16"/>
      <c r="K329" s="16"/>
      <c r="L329" s="16"/>
    </row>
    <row r="330">
      <c r="A330" s="31">
        <v>45125.0</v>
      </c>
      <c r="B330" s="16">
        <v>350.2</v>
      </c>
      <c r="C330" s="16">
        <v>359.3</v>
      </c>
      <c r="D330" s="16">
        <v>360.95</v>
      </c>
      <c r="E330" s="16">
        <v>343.55</v>
      </c>
      <c r="F330" s="16" t="s">
        <v>1523</v>
      </c>
      <c r="G330" s="30">
        <v>-0.026</v>
      </c>
      <c r="H330" s="16">
        <f t="shared" si="1"/>
        <v>-0.02600472813</v>
      </c>
      <c r="I330" s="16">
        <f t="shared" si="2"/>
        <v>0.9739952719</v>
      </c>
      <c r="J330" s="16"/>
      <c r="K330" s="16"/>
      <c r="L330" s="16"/>
    </row>
    <row r="331">
      <c r="A331" s="31">
        <v>45124.0</v>
      </c>
      <c r="B331" s="16">
        <v>359.55</v>
      </c>
      <c r="C331" s="16">
        <v>367.2</v>
      </c>
      <c r="D331" s="16">
        <v>367.2</v>
      </c>
      <c r="E331" s="16">
        <v>354.8</v>
      </c>
      <c r="F331" s="16" t="s">
        <v>1524</v>
      </c>
      <c r="G331" s="30">
        <v>-0.0139</v>
      </c>
      <c r="H331" s="16">
        <f t="shared" si="1"/>
        <v>-0.01385079539</v>
      </c>
      <c r="I331" s="16">
        <f t="shared" si="2"/>
        <v>0.9861492046</v>
      </c>
      <c r="J331" s="16"/>
      <c r="K331" s="16"/>
      <c r="L331" s="16"/>
    </row>
    <row r="332">
      <c r="A332" s="31">
        <v>45121.0</v>
      </c>
      <c r="B332" s="16">
        <v>364.6</v>
      </c>
      <c r="C332" s="16">
        <v>363.8</v>
      </c>
      <c r="D332" s="16">
        <v>368.25</v>
      </c>
      <c r="E332" s="16">
        <v>363.0</v>
      </c>
      <c r="F332" s="16" t="s">
        <v>1525</v>
      </c>
      <c r="G332" s="30">
        <v>0.0108</v>
      </c>
      <c r="H332" s="16">
        <f t="shared" si="1"/>
        <v>0.0108123094</v>
      </c>
      <c r="I332" s="16">
        <f t="shared" si="2"/>
        <v>1.010812309</v>
      </c>
      <c r="J332" s="16"/>
      <c r="K332" s="16"/>
      <c r="L332" s="16"/>
    </row>
    <row r="333">
      <c r="A333" s="31">
        <v>45120.0</v>
      </c>
      <c r="B333" s="16">
        <v>360.7</v>
      </c>
      <c r="C333" s="16">
        <v>372.95</v>
      </c>
      <c r="D333" s="16">
        <v>374.0</v>
      </c>
      <c r="E333" s="16">
        <v>355.5</v>
      </c>
      <c r="F333" s="16" t="s">
        <v>1526</v>
      </c>
      <c r="G333" s="30">
        <v>-0.0242</v>
      </c>
      <c r="H333" s="16">
        <f t="shared" si="1"/>
        <v>-0.02421209252</v>
      </c>
      <c r="I333" s="16">
        <f t="shared" si="2"/>
        <v>0.9757879075</v>
      </c>
      <c r="J333" s="16"/>
      <c r="K333" s="16"/>
      <c r="L333" s="16"/>
    </row>
    <row r="334">
      <c r="A334" s="31">
        <v>45119.0</v>
      </c>
      <c r="B334" s="16">
        <v>369.65</v>
      </c>
      <c r="C334" s="16">
        <v>374.0</v>
      </c>
      <c r="D334" s="16">
        <v>374.6</v>
      </c>
      <c r="E334" s="16">
        <v>360.95</v>
      </c>
      <c r="F334" s="16" t="s">
        <v>1527</v>
      </c>
      <c r="G334" s="30">
        <v>-9.0E-4</v>
      </c>
      <c r="H334" s="16">
        <f t="shared" si="1"/>
        <v>-0.0009459459459</v>
      </c>
      <c r="I334" s="16">
        <f t="shared" si="2"/>
        <v>0.9990540541</v>
      </c>
      <c r="J334" s="16"/>
      <c r="K334" s="16"/>
      <c r="L334" s="16"/>
    </row>
    <row r="335">
      <c r="A335" s="31">
        <v>45118.0</v>
      </c>
      <c r="B335" s="16">
        <v>370.0</v>
      </c>
      <c r="C335" s="16">
        <v>355.5</v>
      </c>
      <c r="D335" s="16">
        <v>371.25</v>
      </c>
      <c r="E335" s="16">
        <v>355.5</v>
      </c>
      <c r="F335" s="16" t="s">
        <v>1528</v>
      </c>
      <c r="G335" s="30">
        <v>0.0412</v>
      </c>
      <c r="H335" s="16">
        <f t="shared" si="1"/>
        <v>0.04122695934</v>
      </c>
      <c r="I335" s="16">
        <f t="shared" si="2"/>
        <v>1.041226959</v>
      </c>
      <c r="J335" s="16"/>
      <c r="K335" s="16"/>
      <c r="L335" s="16"/>
    </row>
    <row r="336">
      <c r="A336" s="31">
        <v>45117.0</v>
      </c>
      <c r="B336" s="16">
        <v>355.35</v>
      </c>
      <c r="C336" s="16">
        <v>365.95</v>
      </c>
      <c r="D336" s="16">
        <v>366.95</v>
      </c>
      <c r="E336" s="16">
        <v>351.75</v>
      </c>
      <c r="F336" s="16" t="s">
        <v>1379</v>
      </c>
      <c r="G336" s="30">
        <v>-0.0215</v>
      </c>
      <c r="H336" s="16">
        <f t="shared" si="1"/>
        <v>-0.0214787278</v>
      </c>
      <c r="I336" s="16">
        <f t="shared" si="2"/>
        <v>0.9785212722</v>
      </c>
      <c r="J336" s="16"/>
      <c r="K336" s="16"/>
      <c r="L336" s="16"/>
    </row>
    <row r="337">
      <c r="A337" s="31">
        <v>45114.0</v>
      </c>
      <c r="B337" s="16">
        <v>363.15</v>
      </c>
      <c r="C337" s="16">
        <v>366.2</v>
      </c>
      <c r="D337" s="16">
        <v>370.3</v>
      </c>
      <c r="E337" s="16">
        <v>361.55</v>
      </c>
      <c r="F337" s="16" t="s">
        <v>1529</v>
      </c>
      <c r="G337" s="30">
        <v>-0.0062</v>
      </c>
      <c r="H337" s="16">
        <f t="shared" si="1"/>
        <v>-0.006157635468</v>
      </c>
      <c r="I337" s="16">
        <f t="shared" si="2"/>
        <v>0.9938423645</v>
      </c>
      <c r="J337" s="16"/>
      <c r="K337" s="16"/>
      <c r="L337" s="16"/>
    </row>
    <row r="338">
      <c r="A338" s="31">
        <v>45113.0</v>
      </c>
      <c r="B338" s="16">
        <v>365.4</v>
      </c>
      <c r="C338" s="16">
        <v>353.65</v>
      </c>
      <c r="D338" s="16">
        <v>368.5</v>
      </c>
      <c r="E338" s="16">
        <v>350.0</v>
      </c>
      <c r="F338" s="16" t="s">
        <v>1530</v>
      </c>
      <c r="G338" s="30">
        <v>0.0332</v>
      </c>
      <c r="H338" s="16">
        <f t="shared" si="1"/>
        <v>0.03322493991</v>
      </c>
      <c r="I338" s="16">
        <f t="shared" si="2"/>
        <v>1.03322494</v>
      </c>
      <c r="J338" s="16"/>
      <c r="K338" s="16"/>
      <c r="L338" s="16"/>
    </row>
    <row r="339">
      <c r="A339" s="31">
        <v>45112.0</v>
      </c>
      <c r="B339" s="16">
        <v>353.65</v>
      </c>
      <c r="C339" s="16">
        <v>342.75</v>
      </c>
      <c r="D339" s="16">
        <v>354.9</v>
      </c>
      <c r="E339" s="16">
        <v>341.5</v>
      </c>
      <c r="F339" s="16" t="s">
        <v>1531</v>
      </c>
      <c r="G339" s="30">
        <v>0.0336</v>
      </c>
      <c r="H339" s="16">
        <f t="shared" si="1"/>
        <v>0.03361098933</v>
      </c>
      <c r="I339" s="16">
        <f t="shared" si="2"/>
        <v>1.033610989</v>
      </c>
      <c r="J339" s="16"/>
      <c r="K339" s="16"/>
      <c r="L339" s="16"/>
    </row>
    <row r="340">
      <c r="A340" s="31">
        <v>45111.0</v>
      </c>
      <c r="B340" s="16">
        <v>342.15</v>
      </c>
      <c r="C340" s="16">
        <v>342.35</v>
      </c>
      <c r="D340" s="16">
        <v>344.4</v>
      </c>
      <c r="E340" s="16">
        <v>335.1</v>
      </c>
      <c r="F340" s="16" t="s">
        <v>1532</v>
      </c>
      <c r="G340" s="30">
        <v>0.006</v>
      </c>
      <c r="H340" s="16">
        <f t="shared" si="1"/>
        <v>0.00602763893</v>
      </c>
      <c r="I340" s="16">
        <f t="shared" si="2"/>
        <v>1.006027639</v>
      </c>
      <c r="J340" s="16"/>
      <c r="K340" s="16"/>
      <c r="L340" s="16"/>
    </row>
    <row r="341">
      <c r="A341" s="31">
        <v>45110.0</v>
      </c>
      <c r="B341" s="16">
        <v>340.1</v>
      </c>
      <c r="C341" s="16">
        <v>333.8</v>
      </c>
      <c r="D341" s="16">
        <v>341.8</v>
      </c>
      <c r="E341" s="16">
        <v>332.6</v>
      </c>
      <c r="F341" s="16" t="s">
        <v>1533</v>
      </c>
      <c r="G341" s="30">
        <v>0.0294</v>
      </c>
      <c r="H341" s="16">
        <f t="shared" si="1"/>
        <v>0.02935835351</v>
      </c>
      <c r="I341" s="16">
        <f t="shared" si="2"/>
        <v>1.029358354</v>
      </c>
      <c r="J341" s="16"/>
      <c r="K341" s="16"/>
      <c r="L341" s="16"/>
    </row>
    <row r="342">
      <c r="A342" s="31">
        <v>45107.0</v>
      </c>
      <c r="B342" s="16">
        <v>330.4</v>
      </c>
      <c r="C342" s="16">
        <v>333.0</v>
      </c>
      <c r="D342" s="16">
        <v>334.8</v>
      </c>
      <c r="E342" s="16">
        <v>326.0</v>
      </c>
      <c r="F342" s="16" t="s">
        <v>1534</v>
      </c>
      <c r="G342" s="30">
        <v>-0.0074</v>
      </c>
      <c r="H342" s="16">
        <f t="shared" si="1"/>
        <v>-0.007360672976</v>
      </c>
      <c r="I342" s="16">
        <f t="shared" si="2"/>
        <v>0.992639327</v>
      </c>
      <c r="J342" s="16"/>
      <c r="K342" s="16"/>
      <c r="L342" s="16"/>
    </row>
    <row r="343">
      <c r="A343" s="31">
        <v>45105.0</v>
      </c>
      <c r="B343" s="16">
        <v>332.85</v>
      </c>
      <c r="C343" s="16">
        <v>330.45</v>
      </c>
      <c r="D343" s="16">
        <v>339.0</v>
      </c>
      <c r="E343" s="16">
        <v>325.2</v>
      </c>
      <c r="F343" s="16" t="s">
        <v>1535</v>
      </c>
      <c r="G343" s="30">
        <v>0.008</v>
      </c>
      <c r="H343" s="16">
        <f t="shared" si="1"/>
        <v>0.008025439128</v>
      </c>
      <c r="I343" s="16">
        <f t="shared" si="2"/>
        <v>1.008025439</v>
      </c>
      <c r="J343" s="16"/>
      <c r="K343" s="16"/>
      <c r="L343" s="16"/>
    </row>
    <row r="344">
      <c r="A344" s="31">
        <v>45104.0</v>
      </c>
      <c r="B344" s="16">
        <v>330.2</v>
      </c>
      <c r="C344" s="16">
        <v>329.7</v>
      </c>
      <c r="D344" s="16">
        <v>334.55</v>
      </c>
      <c r="E344" s="16">
        <v>327.05</v>
      </c>
      <c r="F344" s="16" t="s">
        <v>1536</v>
      </c>
      <c r="G344" s="30">
        <v>0.0069</v>
      </c>
      <c r="H344" s="16">
        <f t="shared" si="1"/>
        <v>0.006860801952</v>
      </c>
      <c r="I344" s="16">
        <f t="shared" si="2"/>
        <v>1.006860802</v>
      </c>
      <c r="J344" s="16"/>
      <c r="K344" s="16"/>
      <c r="L344" s="16"/>
    </row>
    <row r="345">
      <c r="A345" s="31">
        <v>45103.0</v>
      </c>
      <c r="B345" s="16">
        <v>327.95</v>
      </c>
      <c r="C345" s="16">
        <v>324.75</v>
      </c>
      <c r="D345" s="16">
        <v>330.0</v>
      </c>
      <c r="E345" s="16">
        <v>322.8</v>
      </c>
      <c r="F345" s="16" t="s">
        <v>1537</v>
      </c>
      <c r="G345" s="30">
        <v>0.0099</v>
      </c>
      <c r="H345" s="16">
        <f t="shared" si="1"/>
        <v>0.009853733641</v>
      </c>
      <c r="I345" s="16">
        <f t="shared" si="2"/>
        <v>1.009853734</v>
      </c>
      <c r="J345" s="16"/>
      <c r="K345" s="16"/>
      <c r="L345" s="16"/>
    </row>
    <row r="346">
      <c r="A346" s="31">
        <v>45100.0</v>
      </c>
      <c r="B346" s="16">
        <v>324.75</v>
      </c>
      <c r="C346" s="16">
        <v>325.25</v>
      </c>
      <c r="D346" s="16">
        <v>328.3</v>
      </c>
      <c r="E346" s="16">
        <v>317.05</v>
      </c>
      <c r="F346" s="16" t="s">
        <v>1538</v>
      </c>
      <c r="G346" s="30">
        <v>-0.009</v>
      </c>
      <c r="H346" s="16">
        <f t="shared" si="1"/>
        <v>-0.0090021361</v>
      </c>
      <c r="I346" s="16">
        <f t="shared" si="2"/>
        <v>0.9909978639</v>
      </c>
      <c r="J346" s="16"/>
      <c r="K346" s="16"/>
      <c r="L346" s="16"/>
    </row>
    <row r="347">
      <c r="A347" s="31">
        <v>45099.0</v>
      </c>
      <c r="B347" s="16">
        <v>327.7</v>
      </c>
      <c r="C347" s="16">
        <v>334.1</v>
      </c>
      <c r="D347" s="16">
        <v>336.9</v>
      </c>
      <c r="E347" s="16">
        <v>325.65</v>
      </c>
      <c r="F347" s="16" t="s">
        <v>1539</v>
      </c>
      <c r="G347" s="30">
        <v>-0.0172</v>
      </c>
      <c r="H347" s="16">
        <f t="shared" si="1"/>
        <v>-0.01724396461</v>
      </c>
      <c r="I347" s="16">
        <f t="shared" si="2"/>
        <v>0.9827560354</v>
      </c>
      <c r="J347" s="16"/>
      <c r="K347" s="16"/>
      <c r="L347" s="16"/>
    </row>
    <row r="348">
      <c r="A348" s="31">
        <v>45098.0</v>
      </c>
      <c r="B348" s="16">
        <v>333.45</v>
      </c>
      <c r="C348" s="16">
        <v>336.8</v>
      </c>
      <c r="D348" s="16">
        <v>344.8</v>
      </c>
      <c r="E348" s="16">
        <v>329.1</v>
      </c>
      <c r="F348" s="16" t="s">
        <v>1540</v>
      </c>
      <c r="G348" s="30">
        <v>-0.0016</v>
      </c>
      <c r="H348" s="16">
        <f t="shared" si="1"/>
        <v>-0.001646706587</v>
      </c>
      <c r="I348" s="16">
        <f t="shared" si="2"/>
        <v>0.9983532934</v>
      </c>
      <c r="J348" s="16"/>
      <c r="K348" s="16"/>
      <c r="L348" s="16"/>
    </row>
    <row r="349">
      <c r="A349" s="31">
        <v>45097.0</v>
      </c>
      <c r="B349" s="16">
        <v>334.0</v>
      </c>
      <c r="C349" s="16">
        <v>327.95</v>
      </c>
      <c r="D349" s="16">
        <v>335.3</v>
      </c>
      <c r="E349" s="16">
        <v>326.0</v>
      </c>
      <c r="F349" s="16" t="s">
        <v>1541</v>
      </c>
      <c r="G349" s="30">
        <v>0.0208</v>
      </c>
      <c r="H349" s="16">
        <f t="shared" si="1"/>
        <v>0.02078239609</v>
      </c>
      <c r="I349" s="16">
        <f t="shared" si="2"/>
        <v>1.020782396</v>
      </c>
      <c r="J349" s="16"/>
      <c r="K349" s="16"/>
      <c r="L349" s="16"/>
    </row>
    <row r="350">
      <c r="A350" s="31">
        <v>45096.0</v>
      </c>
      <c r="B350" s="16">
        <v>327.2</v>
      </c>
      <c r="C350" s="16">
        <v>329.15</v>
      </c>
      <c r="D350" s="16">
        <v>332.9</v>
      </c>
      <c r="E350" s="16">
        <v>324.0</v>
      </c>
      <c r="F350" s="16" t="s">
        <v>1542</v>
      </c>
      <c r="G350" s="30">
        <v>0.0045</v>
      </c>
      <c r="H350" s="16">
        <f t="shared" si="1"/>
        <v>0.004451266309</v>
      </c>
      <c r="I350" s="16">
        <f t="shared" si="2"/>
        <v>1.004451266</v>
      </c>
      <c r="J350" s="16"/>
      <c r="K350" s="16"/>
      <c r="L350" s="16"/>
    </row>
    <row r="351">
      <c r="A351" s="31">
        <v>45093.0</v>
      </c>
      <c r="B351" s="16">
        <v>325.75</v>
      </c>
      <c r="C351" s="16">
        <v>335.0</v>
      </c>
      <c r="D351" s="16">
        <v>338.45</v>
      </c>
      <c r="E351" s="16">
        <v>324.4</v>
      </c>
      <c r="F351" s="16" t="s">
        <v>1471</v>
      </c>
      <c r="G351" s="30">
        <v>-0.0203</v>
      </c>
      <c r="H351" s="16">
        <f t="shared" si="1"/>
        <v>-0.02030075188</v>
      </c>
      <c r="I351" s="16">
        <f t="shared" si="2"/>
        <v>0.9796992481</v>
      </c>
      <c r="J351" s="16"/>
      <c r="K351" s="16"/>
      <c r="L351" s="16"/>
    </row>
    <row r="352">
      <c r="A352" s="31">
        <v>45092.0</v>
      </c>
      <c r="B352" s="16">
        <v>332.5</v>
      </c>
      <c r="C352" s="16">
        <v>330.3</v>
      </c>
      <c r="D352" s="16">
        <v>336.9</v>
      </c>
      <c r="E352" s="16">
        <v>325.4</v>
      </c>
      <c r="F352" s="16" t="s">
        <v>1543</v>
      </c>
      <c r="G352" s="30">
        <v>0.0023</v>
      </c>
      <c r="H352" s="16">
        <f t="shared" si="1"/>
        <v>0.002260738508</v>
      </c>
      <c r="I352" s="16">
        <f t="shared" si="2"/>
        <v>1.002260739</v>
      </c>
      <c r="J352" s="16"/>
      <c r="K352" s="16"/>
      <c r="L352" s="16"/>
    </row>
    <row r="353">
      <c r="A353" s="31">
        <v>45091.0</v>
      </c>
      <c r="B353" s="16">
        <v>331.75</v>
      </c>
      <c r="C353" s="16">
        <v>325.2</v>
      </c>
      <c r="D353" s="16">
        <v>335.4</v>
      </c>
      <c r="E353" s="16">
        <v>321.3</v>
      </c>
      <c r="F353" s="16" t="s">
        <v>1544</v>
      </c>
      <c r="G353" s="30">
        <v>0.0148</v>
      </c>
      <c r="H353" s="16">
        <f t="shared" si="1"/>
        <v>0.01483634139</v>
      </c>
      <c r="I353" s="16">
        <f t="shared" si="2"/>
        <v>1.014836341</v>
      </c>
      <c r="J353" s="16"/>
      <c r="K353" s="16"/>
      <c r="L353" s="16"/>
    </row>
    <row r="354">
      <c r="A354" s="31">
        <v>45090.0</v>
      </c>
      <c r="B354" s="16">
        <v>326.9</v>
      </c>
      <c r="C354" s="16">
        <v>319.3</v>
      </c>
      <c r="D354" s="16">
        <v>332.0</v>
      </c>
      <c r="E354" s="16">
        <v>312.5</v>
      </c>
      <c r="F354" s="16" t="s">
        <v>1545</v>
      </c>
      <c r="G354" s="30">
        <v>0.0269</v>
      </c>
      <c r="H354" s="16">
        <f t="shared" si="1"/>
        <v>0.02685723261</v>
      </c>
      <c r="I354" s="16">
        <f t="shared" si="2"/>
        <v>1.026857233</v>
      </c>
      <c r="J354" s="16"/>
      <c r="K354" s="16"/>
      <c r="L354" s="16"/>
    </row>
    <row r="355">
      <c r="A355" s="31">
        <v>45089.0</v>
      </c>
      <c r="B355" s="16">
        <v>318.35</v>
      </c>
      <c r="C355" s="16">
        <v>315.45</v>
      </c>
      <c r="D355" s="16">
        <v>319.7</v>
      </c>
      <c r="E355" s="16">
        <v>311.6</v>
      </c>
      <c r="F355" s="16" t="s">
        <v>1546</v>
      </c>
      <c r="G355" s="30">
        <v>0.0111</v>
      </c>
      <c r="H355" s="16">
        <f t="shared" si="1"/>
        <v>0.01111640464</v>
      </c>
      <c r="I355" s="16">
        <f t="shared" si="2"/>
        <v>1.011116405</v>
      </c>
      <c r="J355" s="16"/>
      <c r="K355" s="16"/>
      <c r="L355" s="16"/>
    </row>
    <row r="356">
      <c r="A356" s="31">
        <v>45086.0</v>
      </c>
      <c r="B356" s="16">
        <v>314.85</v>
      </c>
      <c r="C356" s="16">
        <v>315.6</v>
      </c>
      <c r="D356" s="16">
        <v>316.75</v>
      </c>
      <c r="E356" s="16">
        <v>310.25</v>
      </c>
      <c r="F356" s="16" t="s">
        <v>1547</v>
      </c>
      <c r="G356" s="30">
        <v>-0.0016</v>
      </c>
      <c r="H356" s="16">
        <f t="shared" si="1"/>
        <v>-0.001585539876</v>
      </c>
      <c r="I356" s="16">
        <f t="shared" si="2"/>
        <v>0.9984144601</v>
      </c>
      <c r="J356" s="16"/>
      <c r="K356" s="16"/>
      <c r="L356" s="16"/>
    </row>
    <row r="357">
      <c r="A357" s="31">
        <v>45085.0</v>
      </c>
      <c r="B357" s="16">
        <v>315.35</v>
      </c>
      <c r="C357" s="16">
        <v>310.0</v>
      </c>
      <c r="D357" s="16">
        <v>317.5</v>
      </c>
      <c r="E357" s="16">
        <v>306.0</v>
      </c>
      <c r="F357" s="16" t="s">
        <v>1548</v>
      </c>
      <c r="G357" s="30">
        <v>0.0209</v>
      </c>
      <c r="H357" s="16">
        <f t="shared" si="1"/>
        <v>0.02088054387</v>
      </c>
      <c r="I357" s="16">
        <f t="shared" si="2"/>
        <v>1.020880544</v>
      </c>
      <c r="J357" s="16"/>
      <c r="K357" s="16"/>
      <c r="L357" s="16"/>
    </row>
    <row r="358">
      <c r="A358" s="31">
        <v>45084.0</v>
      </c>
      <c r="B358" s="16">
        <v>308.9</v>
      </c>
      <c r="C358" s="16">
        <v>301.9</v>
      </c>
      <c r="D358" s="16">
        <v>309.8</v>
      </c>
      <c r="E358" s="16">
        <v>297.45</v>
      </c>
      <c r="F358" s="16" t="s">
        <v>1549</v>
      </c>
      <c r="G358" s="30">
        <v>0.0278</v>
      </c>
      <c r="H358" s="16">
        <f t="shared" si="1"/>
        <v>0.02778239894</v>
      </c>
      <c r="I358" s="16">
        <f t="shared" si="2"/>
        <v>1.027782399</v>
      </c>
      <c r="J358" s="16"/>
      <c r="K358" s="16"/>
      <c r="L358" s="16"/>
    </row>
    <row r="359">
      <c r="A359" s="31">
        <v>45083.0</v>
      </c>
      <c r="B359" s="16">
        <v>300.55</v>
      </c>
      <c r="C359" s="16">
        <v>285.9</v>
      </c>
      <c r="D359" s="16">
        <v>302.0</v>
      </c>
      <c r="E359" s="16">
        <v>284.15</v>
      </c>
      <c r="F359" s="16" t="s">
        <v>1452</v>
      </c>
      <c r="G359" s="30">
        <v>0.0573</v>
      </c>
      <c r="H359" s="16">
        <f t="shared" si="1"/>
        <v>0.05734388742</v>
      </c>
      <c r="I359" s="16">
        <f t="shared" si="2"/>
        <v>1.057343887</v>
      </c>
      <c r="J359" s="16"/>
      <c r="K359" s="16"/>
      <c r="L359" s="16"/>
    </row>
    <row r="360">
      <c r="A360" s="31">
        <v>45082.0</v>
      </c>
      <c r="B360" s="16">
        <v>284.25</v>
      </c>
      <c r="C360" s="16">
        <v>291.0</v>
      </c>
      <c r="D360" s="16">
        <v>295.55</v>
      </c>
      <c r="E360" s="16">
        <v>283.6</v>
      </c>
      <c r="F360" s="16" t="s">
        <v>1550</v>
      </c>
      <c r="G360" s="30">
        <v>-0.0219</v>
      </c>
      <c r="H360" s="16">
        <f t="shared" si="1"/>
        <v>-0.02185134205</v>
      </c>
      <c r="I360" s="16">
        <f t="shared" si="2"/>
        <v>0.9781486579</v>
      </c>
      <c r="J360" s="16"/>
      <c r="K360" s="16"/>
      <c r="L360" s="16"/>
    </row>
    <row r="361">
      <c r="A361" s="31">
        <v>45079.0</v>
      </c>
      <c r="B361" s="16">
        <v>290.6</v>
      </c>
      <c r="C361" s="16">
        <v>294.85</v>
      </c>
      <c r="D361" s="16">
        <v>295.25</v>
      </c>
      <c r="E361" s="16">
        <v>289.1</v>
      </c>
      <c r="F361" s="16" t="s">
        <v>1551</v>
      </c>
      <c r="G361" s="30">
        <v>-0.0065</v>
      </c>
      <c r="H361" s="16">
        <f t="shared" si="1"/>
        <v>-0.006495726496</v>
      </c>
      <c r="I361" s="16">
        <f t="shared" si="2"/>
        <v>0.9935042735</v>
      </c>
      <c r="J361" s="16"/>
      <c r="K361" s="16"/>
      <c r="L361" s="16"/>
    </row>
    <row r="362">
      <c r="A362" s="31">
        <v>45078.0</v>
      </c>
      <c r="B362" s="16">
        <v>292.5</v>
      </c>
      <c r="C362" s="16">
        <v>295.95</v>
      </c>
      <c r="D362" s="16">
        <v>299.05</v>
      </c>
      <c r="E362" s="16">
        <v>290.0</v>
      </c>
      <c r="F362" s="16" t="s">
        <v>1552</v>
      </c>
      <c r="G362" s="30">
        <v>-0.0039</v>
      </c>
      <c r="H362" s="16">
        <f t="shared" si="1"/>
        <v>-0.003916226801</v>
      </c>
      <c r="I362" s="16">
        <f t="shared" si="2"/>
        <v>0.9960837732</v>
      </c>
      <c r="J362" s="16"/>
      <c r="K362" s="16"/>
      <c r="L362" s="16"/>
    </row>
    <row r="363">
      <c r="A363" s="31">
        <v>45077.0</v>
      </c>
      <c r="B363" s="16">
        <v>293.65</v>
      </c>
      <c r="C363" s="16">
        <v>282.05</v>
      </c>
      <c r="D363" s="16">
        <v>301.0</v>
      </c>
      <c r="E363" s="16">
        <v>276.1</v>
      </c>
      <c r="F363" s="16" t="s">
        <v>1485</v>
      </c>
      <c r="G363" s="30">
        <v>0.0384</v>
      </c>
      <c r="H363" s="16">
        <f t="shared" si="1"/>
        <v>0.03836633663</v>
      </c>
      <c r="I363" s="16">
        <f t="shared" si="2"/>
        <v>1.038366337</v>
      </c>
      <c r="J363" s="16"/>
      <c r="K363" s="16"/>
      <c r="L363" s="16"/>
    </row>
    <row r="364">
      <c r="A364" s="31">
        <v>45076.0</v>
      </c>
      <c r="B364" s="16">
        <v>282.8</v>
      </c>
      <c r="C364" s="16">
        <v>292.45</v>
      </c>
      <c r="D364" s="16">
        <v>292.45</v>
      </c>
      <c r="E364" s="16">
        <v>281.1</v>
      </c>
      <c r="F364" s="16" t="s">
        <v>1553</v>
      </c>
      <c r="G364" s="30">
        <v>-0.0283</v>
      </c>
      <c r="H364" s="16">
        <f t="shared" si="1"/>
        <v>-0.02834564508</v>
      </c>
      <c r="I364" s="16">
        <f t="shared" si="2"/>
        <v>0.9716543549</v>
      </c>
      <c r="J364" s="16"/>
      <c r="K364" s="16"/>
      <c r="L364" s="16"/>
    </row>
    <row r="365">
      <c r="A365" s="31">
        <v>45075.0</v>
      </c>
      <c r="B365" s="16">
        <v>291.05</v>
      </c>
      <c r="C365" s="16">
        <v>294.2</v>
      </c>
      <c r="D365" s="16">
        <v>294.2</v>
      </c>
      <c r="E365" s="16">
        <v>286.15</v>
      </c>
      <c r="F365" s="16" t="s">
        <v>1554</v>
      </c>
      <c r="G365" s="30">
        <v>0.0029</v>
      </c>
      <c r="H365" s="16">
        <f t="shared" si="1"/>
        <v>0.002929014473</v>
      </c>
      <c r="I365" s="16">
        <f t="shared" si="2"/>
        <v>1.002929014</v>
      </c>
      <c r="J365" s="16"/>
      <c r="K365" s="16"/>
      <c r="L365" s="16"/>
    </row>
    <row r="366">
      <c r="A366" s="31">
        <v>45072.0</v>
      </c>
      <c r="B366" s="16">
        <v>290.2</v>
      </c>
      <c r="C366" s="16">
        <v>289.8</v>
      </c>
      <c r="D366" s="16">
        <v>294.15</v>
      </c>
      <c r="E366" s="16">
        <v>286.5</v>
      </c>
      <c r="F366" s="16" t="s">
        <v>1555</v>
      </c>
      <c r="G366" s="30">
        <v>0.0054</v>
      </c>
      <c r="H366" s="16">
        <f t="shared" si="1"/>
        <v>0.005369825048</v>
      </c>
      <c r="I366" s="16">
        <f t="shared" si="2"/>
        <v>1.005369825</v>
      </c>
      <c r="J366" s="16"/>
      <c r="K366" s="16"/>
      <c r="L366" s="16"/>
    </row>
    <row r="367">
      <c r="A367" s="31">
        <v>45071.0</v>
      </c>
      <c r="B367" s="16">
        <v>288.65</v>
      </c>
      <c r="C367" s="16">
        <v>291.85</v>
      </c>
      <c r="D367" s="16">
        <v>293.7</v>
      </c>
      <c r="E367" s="16">
        <v>285.4</v>
      </c>
      <c r="F367" s="16" t="s">
        <v>1556</v>
      </c>
      <c r="G367" s="30">
        <v>-0.0111</v>
      </c>
      <c r="H367" s="16">
        <f t="shared" si="1"/>
        <v>-0.01113394998</v>
      </c>
      <c r="I367" s="16">
        <f t="shared" si="2"/>
        <v>0.98886605</v>
      </c>
      <c r="J367" s="16"/>
      <c r="K367" s="16"/>
      <c r="L367" s="16"/>
    </row>
    <row r="368">
      <c r="A368" s="31">
        <v>45070.0</v>
      </c>
      <c r="B368" s="16">
        <v>291.9</v>
      </c>
      <c r="C368" s="16">
        <v>295.8</v>
      </c>
      <c r="D368" s="16">
        <v>298.35</v>
      </c>
      <c r="E368" s="16">
        <v>290.6</v>
      </c>
      <c r="F368" s="16" t="s">
        <v>1557</v>
      </c>
      <c r="G368" s="30">
        <v>-0.0132</v>
      </c>
      <c r="H368" s="16">
        <f t="shared" si="1"/>
        <v>-0.01318458418</v>
      </c>
      <c r="I368" s="16">
        <f t="shared" si="2"/>
        <v>0.9868154158</v>
      </c>
      <c r="J368" s="16"/>
      <c r="K368" s="16"/>
      <c r="L368" s="16"/>
    </row>
    <row r="369">
      <c r="A369" s="31">
        <v>45069.0</v>
      </c>
      <c r="B369" s="16">
        <v>295.8</v>
      </c>
      <c r="C369" s="16">
        <v>285.4</v>
      </c>
      <c r="D369" s="16">
        <v>301.65</v>
      </c>
      <c r="E369" s="16">
        <v>285.4</v>
      </c>
      <c r="F369" s="16" t="s">
        <v>1558</v>
      </c>
      <c r="G369" s="30">
        <v>0.0368</v>
      </c>
      <c r="H369" s="16">
        <f t="shared" si="1"/>
        <v>0.03680336488</v>
      </c>
      <c r="I369" s="16">
        <f t="shared" si="2"/>
        <v>1.036803365</v>
      </c>
      <c r="J369" s="16"/>
      <c r="K369" s="16"/>
      <c r="L369" s="16"/>
    </row>
    <row r="370">
      <c r="A370" s="31">
        <v>45068.0</v>
      </c>
      <c r="B370" s="16">
        <v>285.3</v>
      </c>
      <c r="C370" s="16">
        <v>286.3</v>
      </c>
      <c r="D370" s="16">
        <v>288.2</v>
      </c>
      <c r="E370" s="16">
        <v>281.9</v>
      </c>
      <c r="F370" s="16" t="s">
        <v>1559</v>
      </c>
      <c r="G370" s="30">
        <v>0.0011</v>
      </c>
      <c r="H370" s="16">
        <f t="shared" si="1"/>
        <v>0.001052631579</v>
      </c>
      <c r="I370" s="16">
        <f t="shared" si="2"/>
        <v>1.001052632</v>
      </c>
      <c r="J370" s="16"/>
      <c r="K370" s="16"/>
      <c r="L370" s="16"/>
    </row>
    <row r="371">
      <c r="A371" s="31">
        <v>45065.0</v>
      </c>
      <c r="B371" s="16">
        <v>285.0</v>
      </c>
      <c r="C371" s="16">
        <v>296.05</v>
      </c>
      <c r="D371" s="16">
        <v>298.0</v>
      </c>
      <c r="E371" s="16">
        <v>279.05</v>
      </c>
      <c r="F371" s="16" t="s">
        <v>1320</v>
      </c>
      <c r="G371" s="30">
        <v>-0.0373</v>
      </c>
      <c r="H371" s="16">
        <f t="shared" si="1"/>
        <v>-0.03732477622</v>
      </c>
      <c r="I371" s="16">
        <f t="shared" si="2"/>
        <v>0.9626752238</v>
      </c>
      <c r="J371" s="16"/>
      <c r="K371" s="16"/>
      <c r="L371" s="16"/>
    </row>
    <row r="372">
      <c r="A372" s="31">
        <v>45064.0</v>
      </c>
      <c r="B372" s="16">
        <v>296.05</v>
      </c>
      <c r="C372" s="16">
        <v>280.1</v>
      </c>
      <c r="D372" s="16">
        <v>304.0</v>
      </c>
      <c r="E372" s="16">
        <v>280.1</v>
      </c>
      <c r="F372" s="16" t="s">
        <v>1560</v>
      </c>
      <c r="G372" s="30">
        <v>0.0558</v>
      </c>
      <c r="H372" s="16">
        <f t="shared" si="1"/>
        <v>0.05581312411</v>
      </c>
      <c r="I372" s="16">
        <f t="shared" si="2"/>
        <v>1.055813124</v>
      </c>
      <c r="J372" s="16"/>
      <c r="K372" s="16"/>
      <c r="L372" s="16"/>
    </row>
    <row r="373">
      <c r="A373" s="31">
        <v>45063.0</v>
      </c>
      <c r="B373" s="16">
        <v>280.4</v>
      </c>
      <c r="C373" s="16">
        <v>279.75</v>
      </c>
      <c r="D373" s="16">
        <v>281.7</v>
      </c>
      <c r="E373" s="16">
        <v>276.4</v>
      </c>
      <c r="F373" s="16" t="s">
        <v>1561</v>
      </c>
      <c r="G373" s="30">
        <v>0.0011</v>
      </c>
      <c r="H373" s="16">
        <f t="shared" si="1"/>
        <v>0.001071046055</v>
      </c>
      <c r="I373" s="16">
        <f t="shared" si="2"/>
        <v>1.001071046</v>
      </c>
      <c r="J373" s="16"/>
      <c r="K373" s="16"/>
      <c r="L373" s="16"/>
    </row>
    <row r="374">
      <c r="A374" s="31">
        <v>45062.0</v>
      </c>
      <c r="B374" s="16">
        <v>280.1</v>
      </c>
      <c r="C374" s="16">
        <v>282.0</v>
      </c>
      <c r="D374" s="16">
        <v>282.7</v>
      </c>
      <c r="E374" s="16">
        <v>279.8</v>
      </c>
      <c r="F374" s="16" t="s">
        <v>1562</v>
      </c>
      <c r="G374" s="30">
        <v>-9.0E-4</v>
      </c>
      <c r="H374" s="16">
        <f t="shared" si="1"/>
        <v>-0.0008917424648</v>
      </c>
      <c r="I374" s="16">
        <f t="shared" si="2"/>
        <v>0.9991082575</v>
      </c>
      <c r="J374" s="16"/>
      <c r="K374" s="16"/>
      <c r="L374" s="16"/>
    </row>
    <row r="375">
      <c r="A375" s="31">
        <v>45061.0</v>
      </c>
      <c r="B375" s="16">
        <v>280.35</v>
      </c>
      <c r="C375" s="16">
        <v>276.95</v>
      </c>
      <c r="D375" s="16">
        <v>282.4</v>
      </c>
      <c r="E375" s="16">
        <v>270.4</v>
      </c>
      <c r="F375" s="16" t="s">
        <v>1563</v>
      </c>
      <c r="G375" s="30">
        <v>0.0086</v>
      </c>
      <c r="H375" s="16">
        <f t="shared" si="1"/>
        <v>0.008634646519</v>
      </c>
      <c r="I375" s="16">
        <f t="shared" si="2"/>
        <v>1.008634647</v>
      </c>
      <c r="J375" s="16"/>
      <c r="K375" s="16"/>
      <c r="L375" s="16"/>
    </row>
    <row r="376">
      <c r="A376" s="31">
        <v>45058.0</v>
      </c>
      <c r="B376" s="16">
        <v>277.95</v>
      </c>
      <c r="C376" s="16">
        <v>297.9</v>
      </c>
      <c r="D376" s="16">
        <v>297.9</v>
      </c>
      <c r="E376" s="16">
        <v>274.0</v>
      </c>
      <c r="F376" s="16" t="s">
        <v>1564</v>
      </c>
      <c r="G376" s="30">
        <v>-0.0613</v>
      </c>
      <c r="H376" s="16">
        <f t="shared" si="1"/>
        <v>-0.06129685917</v>
      </c>
      <c r="I376" s="16">
        <f t="shared" si="2"/>
        <v>0.9387031408</v>
      </c>
      <c r="J376" s="16"/>
      <c r="K376" s="16"/>
      <c r="L376" s="16"/>
    </row>
    <row r="377">
      <c r="A377" s="31">
        <v>45057.0</v>
      </c>
      <c r="B377" s="16">
        <v>296.1</v>
      </c>
      <c r="C377" s="16">
        <v>294.2</v>
      </c>
      <c r="D377" s="16">
        <v>302.0</v>
      </c>
      <c r="E377" s="16">
        <v>291.8</v>
      </c>
      <c r="F377" s="16" t="s">
        <v>1565</v>
      </c>
      <c r="G377" s="30">
        <v>0.0127</v>
      </c>
      <c r="H377" s="16">
        <f t="shared" si="1"/>
        <v>0.01265389877</v>
      </c>
      <c r="I377" s="16">
        <f t="shared" si="2"/>
        <v>1.012653899</v>
      </c>
      <c r="J377" s="16"/>
      <c r="K377" s="16"/>
      <c r="L377" s="16"/>
    </row>
    <row r="378">
      <c r="A378" s="31">
        <v>45056.0</v>
      </c>
      <c r="B378" s="16">
        <v>292.4</v>
      </c>
      <c r="C378" s="16">
        <v>292.2</v>
      </c>
      <c r="D378" s="16">
        <v>294.8</v>
      </c>
      <c r="E378" s="16">
        <v>290.1</v>
      </c>
      <c r="F378" s="16" t="s">
        <v>1566</v>
      </c>
      <c r="G378" s="30">
        <v>0.0024</v>
      </c>
      <c r="H378" s="16">
        <f t="shared" si="1"/>
        <v>0.002399725746</v>
      </c>
      <c r="I378" s="16">
        <f t="shared" si="2"/>
        <v>1.002399726</v>
      </c>
      <c r="J378" s="16"/>
      <c r="K378" s="16"/>
      <c r="L378" s="16"/>
    </row>
    <row r="379">
      <c r="A379" s="31">
        <v>45055.0</v>
      </c>
      <c r="B379" s="16">
        <v>291.7</v>
      </c>
      <c r="C379" s="16">
        <v>289.05</v>
      </c>
      <c r="D379" s="16">
        <v>293.45</v>
      </c>
      <c r="E379" s="16">
        <v>287.95</v>
      </c>
      <c r="F379" s="16" t="s">
        <v>1567</v>
      </c>
      <c r="G379" s="30">
        <v>0.009</v>
      </c>
      <c r="H379" s="16">
        <f t="shared" si="1"/>
        <v>0.00899342788</v>
      </c>
      <c r="I379" s="16">
        <f t="shared" si="2"/>
        <v>1.008993428</v>
      </c>
      <c r="J379" s="16"/>
      <c r="K379" s="16"/>
      <c r="L379" s="16"/>
    </row>
    <row r="380">
      <c r="A380" s="31">
        <v>45054.0</v>
      </c>
      <c r="B380" s="16">
        <v>289.1</v>
      </c>
      <c r="C380" s="16">
        <v>292.0</v>
      </c>
      <c r="D380" s="16">
        <v>293.5</v>
      </c>
      <c r="E380" s="16">
        <v>283.8</v>
      </c>
      <c r="F380" s="16" t="s">
        <v>1568</v>
      </c>
      <c r="G380" s="30">
        <v>-0.0065</v>
      </c>
      <c r="H380" s="16">
        <f t="shared" si="1"/>
        <v>-0.006529209622</v>
      </c>
      <c r="I380" s="16">
        <f t="shared" si="2"/>
        <v>0.9934707904</v>
      </c>
      <c r="J380" s="16"/>
      <c r="K380" s="16"/>
      <c r="L380" s="16"/>
    </row>
    <row r="381">
      <c r="A381" s="31">
        <v>45051.0</v>
      </c>
      <c r="B381" s="16">
        <v>291.0</v>
      </c>
      <c r="C381" s="16">
        <v>293.3</v>
      </c>
      <c r="D381" s="16">
        <v>294.2</v>
      </c>
      <c r="E381" s="16">
        <v>289.1</v>
      </c>
      <c r="F381" s="16" t="s">
        <v>1569</v>
      </c>
      <c r="G381" s="30">
        <v>-0.0043</v>
      </c>
      <c r="H381" s="16">
        <f t="shared" si="1"/>
        <v>-0.004277159966</v>
      </c>
      <c r="I381" s="16">
        <f t="shared" si="2"/>
        <v>0.99572284</v>
      </c>
      <c r="J381" s="16"/>
      <c r="K381" s="16"/>
      <c r="L381" s="16"/>
    </row>
    <row r="382">
      <c r="A382" s="31">
        <v>45050.0</v>
      </c>
      <c r="B382" s="16">
        <v>292.25</v>
      </c>
      <c r="C382" s="16">
        <v>289.9</v>
      </c>
      <c r="D382" s="16">
        <v>294.95</v>
      </c>
      <c r="E382" s="16">
        <v>288.1</v>
      </c>
      <c r="F382" s="16" t="s">
        <v>1570</v>
      </c>
      <c r="G382" s="30">
        <v>0.0095</v>
      </c>
      <c r="H382" s="16">
        <f t="shared" si="1"/>
        <v>0.009499136442</v>
      </c>
      <c r="I382" s="16">
        <f t="shared" si="2"/>
        <v>1.009499136</v>
      </c>
      <c r="J382" s="16"/>
      <c r="K382" s="16"/>
      <c r="L382" s="16"/>
    </row>
    <row r="383">
      <c r="A383" s="31">
        <v>45049.0</v>
      </c>
      <c r="B383" s="16">
        <v>289.5</v>
      </c>
      <c r="C383" s="16">
        <v>285.0</v>
      </c>
      <c r="D383" s="16">
        <v>291.5</v>
      </c>
      <c r="E383" s="16">
        <v>275.1</v>
      </c>
      <c r="F383" s="16" t="s">
        <v>1571</v>
      </c>
      <c r="G383" s="30">
        <v>0.0158</v>
      </c>
      <c r="H383" s="16">
        <f t="shared" si="1"/>
        <v>0.01578947368</v>
      </c>
      <c r="I383" s="16">
        <f t="shared" si="2"/>
        <v>1.015789474</v>
      </c>
      <c r="J383" s="16"/>
      <c r="K383" s="16"/>
      <c r="L383" s="16"/>
    </row>
    <row r="384">
      <c r="A384" s="31">
        <v>45048.0</v>
      </c>
      <c r="B384" s="16">
        <v>285.0</v>
      </c>
      <c r="C384" s="16">
        <v>281.7</v>
      </c>
      <c r="D384" s="16">
        <v>286.25</v>
      </c>
      <c r="E384" s="16">
        <v>281.0</v>
      </c>
      <c r="F384" s="16" t="s">
        <v>1572</v>
      </c>
      <c r="G384" s="30">
        <v>0.011</v>
      </c>
      <c r="H384" s="16">
        <f t="shared" si="1"/>
        <v>0.01099680738</v>
      </c>
      <c r="I384" s="16">
        <f t="shared" si="2"/>
        <v>1.010996807</v>
      </c>
      <c r="J384" s="16"/>
      <c r="K384" s="16"/>
      <c r="L384" s="16"/>
    </row>
    <row r="385">
      <c r="A385" s="31">
        <v>45044.0</v>
      </c>
      <c r="B385" s="16">
        <v>281.9</v>
      </c>
      <c r="C385" s="16">
        <v>286.0</v>
      </c>
      <c r="D385" s="16">
        <v>287.8</v>
      </c>
      <c r="E385" s="16">
        <v>273.6</v>
      </c>
      <c r="F385" s="16" t="s">
        <v>1573</v>
      </c>
      <c r="G385" s="30">
        <v>0.0095</v>
      </c>
      <c r="H385" s="16">
        <f t="shared" si="1"/>
        <v>0.009489704566</v>
      </c>
      <c r="I385" s="16">
        <f t="shared" si="2"/>
        <v>1.009489705</v>
      </c>
      <c r="J385" s="16"/>
      <c r="K385" s="16"/>
      <c r="L385" s="16"/>
    </row>
    <row r="386">
      <c r="A386" s="31">
        <v>45043.0</v>
      </c>
      <c r="B386" s="16">
        <v>279.25</v>
      </c>
      <c r="C386" s="16">
        <v>272.47</v>
      </c>
      <c r="D386" s="16">
        <v>288.87</v>
      </c>
      <c r="E386" s="16">
        <v>271.23</v>
      </c>
      <c r="F386" s="16" t="s">
        <v>1574</v>
      </c>
      <c r="G386" s="30">
        <v>0.03</v>
      </c>
      <c r="H386" s="16">
        <f t="shared" si="1"/>
        <v>0.02994873308</v>
      </c>
      <c r="I386" s="16">
        <f t="shared" si="2"/>
        <v>1.029948733</v>
      </c>
      <c r="J386" s="16"/>
      <c r="K386" s="16"/>
      <c r="L386" s="16"/>
    </row>
    <row r="387">
      <c r="A387" s="31">
        <v>45042.0</v>
      </c>
      <c r="B387" s="16">
        <v>271.13</v>
      </c>
      <c r="C387" s="16">
        <v>267.04</v>
      </c>
      <c r="D387" s="16">
        <v>272.23</v>
      </c>
      <c r="E387" s="16">
        <v>267.04</v>
      </c>
      <c r="F387" s="16" t="s">
        <v>1575</v>
      </c>
      <c r="G387" s="30">
        <v>0.007</v>
      </c>
      <c r="H387" s="16">
        <f t="shared" si="1"/>
        <v>0.007019759323</v>
      </c>
      <c r="I387" s="16">
        <f t="shared" si="2"/>
        <v>1.007019759</v>
      </c>
      <c r="J387" s="16"/>
      <c r="K387" s="16"/>
      <c r="L387" s="16"/>
    </row>
    <row r="388">
      <c r="A388" s="31">
        <v>45041.0</v>
      </c>
      <c r="B388" s="16">
        <v>269.24</v>
      </c>
      <c r="C388" s="16">
        <v>271.73</v>
      </c>
      <c r="D388" s="16">
        <v>273.82</v>
      </c>
      <c r="E388" s="16">
        <v>267.84</v>
      </c>
      <c r="F388" s="16" t="s">
        <v>1576</v>
      </c>
      <c r="G388" s="30">
        <v>-0.0028</v>
      </c>
      <c r="H388" s="16">
        <f t="shared" si="1"/>
        <v>-0.002740943774</v>
      </c>
      <c r="I388" s="16">
        <f t="shared" si="2"/>
        <v>0.9972590562</v>
      </c>
      <c r="J388" s="16"/>
      <c r="K388" s="16"/>
      <c r="L388" s="16"/>
    </row>
    <row r="389">
      <c r="A389" s="31">
        <v>45040.0</v>
      </c>
      <c r="B389" s="16">
        <v>269.98</v>
      </c>
      <c r="C389" s="16">
        <v>268.44</v>
      </c>
      <c r="D389" s="16">
        <v>270.78</v>
      </c>
      <c r="E389" s="16">
        <v>264.05</v>
      </c>
      <c r="F389" s="16" t="s">
        <v>1577</v>
      </c>
      <c r="G389" s="30">
        <v>0.0106</v>
      </c>
      <c r="H389" s="16">
        <f t="shared" si="1"/>
        <v>0.01063112974</v>
      </c>
      <c r="I389" s="16">
        <f t="shared" si="2"/>
        <v>1.01063113</v>
      </c>
      <c r="J389" s="16"/>
      <c r="K389" s="16"/>
      <c r="L389" s="16"/>
    </row>
    <row r="390">
      <c r="A390" s="31">
        <v>45037.0</v>
      </c>
      <c r="B390" s="16">
        <v>267.14</v>
      </c>
      <c r="C390" s="16">
        <v>265.95</v>
      </c>
      <c r="D390" s="16">
        <v>268.54</v>
      </c>
      <c r="E390" s="16">
        <v>263.41</v>
      </c>
      <c r="F390" s="16" t="s">
        <v>1578</v>
      </c>
      <c r="G390" s="30">
        <v>0.0111</v>
      </c>
      <c r="H390" s="16">
        <f t="shared" si="1"/>
        <v>0.01112793338</v>
      </c>
      <c r="I390" s="16">
        <f t="shared" si="2"/>
        <v>1.011127933</v>
      </c>
      <c r="J390" s="16"/>
      <c r="K390" s="16"/>
      <c r="L390" s="16"/>
    </row>
    <row r="391">
      <c r="A391" s="31">
        <v>45036.0</v>
      </c>
      <c r="B391" s="16">
        <v>264.2</v>
      </c>
      <c r="C391" s="16">
        <v>260.32</v>
      </c>
      <c r="D391" s="16">
        <v>266.6</v>
      </c>
      <c r="E391" s="16">
        <v>258.08</v>
      </c>
      <c r="F391" s="16" t="s">
        <v>1579</v>
      </c>
      <c r="G391" s="30">
        <v>0.0196</v>
      </c>
      <c r="H391" s="16">
        <f t="shared" si="1"/>
        <v>0.0196048163</v>
      </c>
      <c r="I391" s="16">
        <f t="shared" si="2"/>
        <v>1.019604816</v>
      </c>
      <c r="J391" s="16"/>
      <c r="K391" s="16"/>
      <c r="L391" s="16"/>
    </row>
    <row r="392">
      <c r="A392" s="31">
        <v>45035.0</v>
      </c>
      <c r="B392" s="16">
        <v>259.12</v>
      </c>
      <c r="C392" s="16">
        <v>260.02</v>
      </c>
      <c r="D392" s="16">
        <v>261.76</v>
      </c>
      <c r="E392" s="16">
        <v>256.33</v>
      </c>
      <c r="F392" s="16" t="s">
        <v>1580</v>
      </c>
      <c r="G392" s="30">
        <v>-0.0017</v>
      </c>
      <c r="H392" s="16">
        <f t="shared" si="1"/>
        <v>-0.001733636399</v>
      </c>
      <c r="I392" s="16">
        <f t="shared" si="2"/>
        <v>0.9982663636</v>
      </c>
      <c r="J392" s="16"/>
      <c r="K392" s="16"/>
      <c r="L392" s="16"/>
    </row>
    <row r="393">
      <c r="A393" s="31">
        <v>45034.0</v>
      </c>
      <c r="B393" s="16">
        <v>259.57</v>
      </c>
      <c r="C393" s="16">
        <v>263.76</v>
      </c>
      <c r="D393" s="16">
        <v>265.85</v>
      </c>
      <c r="E393" s="16">
        <v>257.68</v>
      </c>
      <c r="F393" s="16" t="s">
        <v>1581</v>
      </c>
      <c r="G393" s="30">
        <v>-0.005</v>
      </c>
      <c r="H393" s="16">
        <f t="shared" si="1"/>
        <v>-0.004983325028</v>
      </c>
      <c r="I393" s="16">
        <f t="shared" si="2"/>
        <v>0.995016675</v>
      </c>
      <c r="J393" s="16"/>
      <c r="K393" s="16"/>
      <c r="L393" s="16"/>
    </row>
    <row r="394">
      <c r="A394" s="31">
        <v>45033.0</v>
      </c>
      <c r="B394" s="16">
        <v>260.87</v>
      </c>
      <c r="C394" s="16">
        <v>266.05</v>
      </c>
      <c r="D394" s="16">
        <v>268.04</v>
      </c>
      <c r="E394" s="16">
        <v>256.23</v>
      </c>
      <c r="F394" s="16" t="s">
        <v>1383</v>
      </c>
      <c r="G394" s="30">
        <v>-0.0154</v>
      </c>
      <c r="H394" s="16">
        <f t="shared" si="1"/>
        <v>-0.01539913191</v>
      </c>
      <c r="I394" s="16">
        <f t="shared" si="2"/>
        <v>0.9846008681</v>
      </c>
      <c r="J394" s="16"/>
      <c r="K394" s="16"/>
      <c r="L394" s="16"/>
    </row>
    <row r="395">
      <c r="A395" s="31">
        <v>45029.0</v>
      </c>
      <c r="B395" s="16">
        <v>264.95</v>
      </c>
      <c r="C395" s="16">
        <v>265.7</v>
      </c>
      <c r="D395" s="16">
        <v>269.04</v>
      </c>
      <c r="E395" s="16">
        <v>254.09</v>
      </c>
      <c r="F395" s="16" t="s">
        <v>1319</v>
      </c>
      <c r="G395" s="30">
        <v>0.0023</v>
      </c>
      <c r="H395" s="16">
        <f t="shared" si="1"/>
        <v>0.002269718177</v>
      </c>
      <c r="I395" s="16">
        <f t="shared" si="2"/>
        <v>1.002269718</v>
      </c>
      <c r="J395" s="16"/>
      <c r="K395" s="16"/>
      <c r="L395" s="16"/>
    </row>
    <row r="396">
      <c r="A396" s="31">
        <v>45028.0</v>
      </c>
      <c r="B396" s="16">
        <v>264.35</v>
      </c>
      <c r="C396" s="16">
        <v>276.01</v>
      </c>
      <c r="D396" s="16">
        <v>279.4</v>
      </c>
      <c r="E396" s="16">
        <v>259.32</v>
      </c>
      <c r="F396" s="16" t="s">
        <v>1373</v>
      </c>
      <c r="G396" s="30">
        <v>-0.0422</v>
      </c>
      <c r="H396" s="16">
        <f t="shared" si="1"/>
        <v>-0.0422448462</v>
      </c>
      <c r="I396" s="16">
        <f t="shared" si="2"/>
        <v>0.9577551538</v>
      </c>
      <c r="J396" s="16"/>
      <c r="K396" s="16"/>
      <c r="L396" s="16"/>
    </row>
    <row r="397">
      <c r="A397" s="31">
        <v>45027.0</v>
      </c>
      <c r="B397" s="16">
        <v>276.01</v>
      </c>
      <c r="C397" s="16">
        <v>278.01</v>
      </c>
      <c r="D397" s="16">
        <v>278.85</v>
      </c>
      <c r="E397" s="16">
        <v>274.12</v>
      </c>
      <c r="F397" s="16" t="s">
        <v>1582</v>
      </c>
      <c r="G397" s="30">
        <v>-0.024</v>
      </c>
      <c r="H397" s="16">
        <f t="shared" si="1"/>
        <v>-0.0239753881</v>
      </c>
      <c r="I397" s="16">
        <f t="shared" si="2"/>
        <v>0.9760246119</v>
      </c>
      <c r="J397" s="16"/>
      <c r="K397" s="16"/>
      <c r="L397" s="16"/>
    </row>
    <row r="398">
      <c r="A398" s="31">
        <v>45026.0</v>
      </c>
      <c r="B398" s="16">
        <v>282.79</v>
      </c>
      <c r="C398" s="16">
        <v>286.97</v>
      </c>
      <c r="D398" s="16">
        <v>287.52</v>
      </c>
      <c r="E398" s="16">
        <v>279.8</v>
      </c>
      <c r="F398" s="16" t="s">
        <v>1583</v>
      </c>
      <c r="G398" s="30">
        <v>-0.0158</v>
      </c>
      <c r="H398" s="16">
        <f t="shared" si="1"/>
        <v>-0.01576639287</v>
      </c>
      <c r="I398" s="16">
        <f t="shared" si="2"/>
        <v>0.9842336071</v>
      </c>
      <c r="J398" s="16"/>
      <c r="K398" s="16"/>
      <c r="L398" s="16"/>
    </row>
    <row r="399">
      <c r="A399" s="31">
        <v>45022.0</v>
      </c>
      <c r="B399" s="16">
        <v>287.32</v>
      </c>
      <c r="C399" s="16">
        <v>287.17</v>
      </c>
      <c r="D399" s="16">
        <v>287.97</v>
      </c>
      <c r="E399" s="16">
        <v>283.43</v>
      </c>
      <c r="F399" s="16" t="s">
        <v>1584</v>
      </c>
      <c r="G399" s="30">
        <v>5.0E-4</v>
      </c>
      <c r="H399" s="16">
        <f t="shared" si="1"/>
        <v>0.0005223386844</v>
      </c>
      <c r="I399" s="16">
        <f t="shared" si="2"/>
        <v>1.000522339</v>
      </c>
      <c r="J399" s="16"/>
      <c r="K399" s="16"/>
      <c r="L399" s="16"/>
    </row>
    <row r="400">
      <c r="A400" s="31">
        <v>45021.0</v>
      </c>
      <c r="B400" s="16">
        <v>287.17</v>
      </c>
      <c r="C400" s="16">
        <v>289.36</v>
      </c>
      <c r="D400" s="16">
        <v>291.95</v>
      </c>
      <c r="E400" s="16">
        <v>285.28</v>
      </c>
      <c r="F400" s="16" t="s">
        <v>1585</v>
      </c>
      <c r="G400" s="30">
        <v>-0.0036</v>
      </c>
      <c r="H400" s="16">
        <f t="shared" si="1"/>
        <v>-0.003643050448</v>
      </c>
      <c r="I400" s="16">
        <f t="shared" si="2"/>
        <v>0.9963569496</v>
      </c>
      <c r="J400" s="16"/>
      <c r="K400" s="16"/>
      <c r="L400" s="16"/>
    </row>
    <row r="401">
      <c r="A401" s="31">
        <v>45019.0</v>
      </c>
      <c r="B401" s="16">
        <v>288.22</v>
      </c>
      <c r="C401" s="16">
        <v>293.95</v>
      </c>
      <c r="D401" s="16">
        <v>295.14</v>
      </c>
      <c r="E401" s="16">
        <v>286.97</v>
      </c>
      <c r="F401" s="16" t="s">
        <v>1442</v>
      </c>
      <c r="G401" s="30">
        <v>-0.0019</v>
      </c>
      <c r="H401" s="16">
        <f t="shared" si="1"/>
        <v>-0.001904629982</v>
      </c>
      <c r="I401" s="16">
        <f t="shared" si="2"/>
        <v>0.99809537</v>
      </c>
      <c r="J401" s="16"/>
      <c r="K401" s="16"/>
      <c r="L401" s="16"/>
    </row>
    <row r="402">
      <c r="A402" s="31">
        <v>45016.0</v>
      </c>
      <c r="B402" s="16">
        <v>288.77</v>
      </c>
      <c r="C402" s="16">
        <v>281.14</v>
      </c>
      <c r="D402" s="16">
        <v>289.02</v>
      </c>
      <c r="E402" s="16">
        <v>277.51</v>
      </c>
      <c r="F402" s="16" t="s">
        <v>1586</v>
      </c>
      <c r="G402" s="30">
        <v>0.0378</v>
      </c>
      <c r="H402" s="16">
        <f t="shared" si="1"/>
        <v>0.03780772686</v>
      </c>
      <c r="I402" s="16">
        <f t="shared" si="2"/>
        <v>1.037807727</v>
      </c>
      <c r="J402" s="16"/>
      <c r="K402" s="16"/>
      <c r="L402" s="16"/>
    </row>
    <row r="403">
      <c r="A403" s="31">
        <v>45014.0</v>
      </c>
      <c r="B403" s="16">
        <v>278.25</v>
      </c>
      <c r="C403" s="16">
        <v>282.99</v>
      </c>
      <c r="D403" s="16">
        <v>289.66</v>
      </c>
      <c r="E403" s="16">
        <v>274.02</v>
      </c>
      <c r="F403" s="16" t="s">
        <v>1587</v>
      </c>
      <c r="G403" s="30">
        <v>-0.0025</v>
      </c>
      <c r="H403" s="16">
        <f t="shared" si="1"/>
        <v>-0.002509410289</v>
      </c>
      <c r="I403" s="16">
        <f t="shared" si="2"/>
        <v>0.9974905897</v>
      </c>
      <c r="J403" s="16"/>
      <c r="K403" s="16"/>
      <c r="L403" s="16"/>
    </row>
    <row r="404">
      <c r="A404" s="31">
        <v>45013.0</v>
      </c>
      <c r="B404" s="16">
        <v>278.95</v>
      </c>
      <c r="C404" s="16">
        <v>284.08</v>
      </c>
      <c r="D404" s="16">
        <v>290.16</v>
      </c>
      <c r="E404" s="16">
        <v>269.54</v>
      </c>
      <c r="F404" s="16" t="s">
        <v>1588</v>
      </c>
      <c r="G404" s="30">
        <v>-0.0401</v>
      </c>
      <c r="H404" s="16">
        <f t="shared" si="1"/>
        <v>-0.04012250095</v>
      </c>
      <c r="I404" s="16">
        <f t="shared" si="2"/>
        <v>0.9598774991</v>
      </c>
      <c r="J404" s="16"/>
      <c r="K404" s="16"/>
      <c r="L404" s="16"/>
    </row>
    <row r="405">
      <c r="A405" s="31">
        <v>45012.0</v>
      </c>
      <c r="B405" s="16">
        <v>290.61</v>
      </c>
      <c r="C405" s="16">
        <v>290.06</v>
      </c>
      <c r="D405" s="16">
        <v>291.95</v>
      </c>
      <c r="E405" s="16">
        <v>281.54</v>
      </c>
      <c r="F405" s="16" t="s">
        <v>1589</v>
      </c>
      <c r="G405" s="30">
        <v>7.0E-4</v>
      </c>
      <c r="H405" s="16">
        <f t="shared" si="1"/>
        <v>0.0006886815192</v>
      </c>
      <c r="I405" s="16">
        <f t="shared" si="2"/>
        <v>1.000688682</v>
      </c>
      <c r="J405" s="16"/>
      <c r="K405" s="16"/>
      <c r="L405" s="16"/>
    </row>
    <row r="406">
      <c r="A406" s="31">
        <v>45009.0</v>
      </c>
      <c r="B406" s="16">
        <v>290.41</v>
      </c>
      <c r="C406" s="16">
        <v>292.95</v>
      </c>
      <c r="D406" s="16">
        <v>294.64</v>
      </c>
      <c r="E406" s="16">
        <v>289.76</v>
      </c>
      <c r="F406" s="16" t="s">
        <v>1590</v>
      </c>
      <c r="G406" s="30">
        <v>-0.0102</v>
      </c>
      <c r="H406" s="16">
        <f t="shared" si="1"/>
        <v>-0.01019086571</v>
      </c>
      <c r="I406" s="16">
        <f t="shared" si="2"/>
        <v>0.9898091343</v>
      </c>
      <c r="J406" s="16"/>
      <c r="K406" s="16"/>
      <c r="L406" s="16"/>
    </row>
    <row r="407">
      <c r="A407" s="31">
        <v>45008.0</v>
      </c>
      <c r="B407" s="16">
        <v>293.4</v>
      </c>
      <c r="C407" s="16">
        <v>293.95</v>
      </c>
      <c r="D407" s="16">
        <v>296.39</v>
      </c>
      <c r="E407" s="16">
        <v>291.01</v>
      </c>
      <c r="F407" s="16" t="s">
        <v>1591</v>
      </c>
      <c r="G407" s="30">
        <v>-5.0E-4</v>
      </c>
      <c r="H407" s="16">
        <f t="shared" si="1"/>
        <v>-0.0005109862034</v>
      </c>
      <c r="I407" s="16">
        <f t="shared" si="2"/>
        <v>0.9994890138</v>
      </c>
      <c r="J407" s="16"/>
      <c r="K407" s="16"/>
      <c r="L407" s="16"/>
    </row>
    <row r="408">
      <c r="A408" s="31">
        <v>45007.0</v>
      </c>
      <c r="B408" s="16">
        <v>293.55</v>
      </c>
      <c r="C408" s="16">
        <v>289.96</v>
      </c>
      <c r="D408" s="16">
        <v>298.73</v>
      </c>
      <c r="E408" s="16">
        <v>289.31</v>
      </c>
      <c r="F408" s="16" t="s">
        <v>1592</v>
      </c>
      <c r="G408" s="30">
        <v>0.0122</v>
      </c>
      <c r="H408" s="16">
        <f t="shared" si="1"/>
        <v>0.01220647564</v>
      </c>
      <c r="I408" s="16">
        <f t="shared" si="2"/>
        <v>1.012206476</v>
      </c>
      <c r="J408" s="16"/>
      <c r="K408" s="16"/>
      <c r="L408" s="16"/>
    </row>
    <row r="409">
      <c r="A409" s="31">
        <v>45006.0</v>
      </c>
      <c r="B409" s="16">
        <v>290.01</v>
      </c>
      <c r="C409" s="16">
        <v>287.32</v>
      </c>
      <c r="D409" s="16">
        <v>291.9</v>
      </c>
      <c r="E409" s="16">
        <v>285.78</v>
      </c>
      <c r="F409" s="16" t="s">
        <v>1593</v>
      </c>
      <c r="G409" s="30">
        <v>0.0145</v>
      </c>
      <c r="H409" s="16">
        <f t="shared" si="1"/>
        <v>0.01444662096</v>
      </c>
      <c r="I409" s="16">
        <f t="shared" si="2"/>
        <v>1.014446621</v>
      </c>
      <c r="J409" s="16"/>
      <c r="K409" s="16"/>
      <c r="L409" s="16"/>
    </row>
    <row r="410">
      <c r="A410" s="31">
        <v>45005.0</v>
      </c>
      <c r="B410" s="16">
        <v>285.88</v>
      </c>
      <c r="C410" s="16">
        <v>296.34</v>
      </c>
      <c r="D410" s="16">
        <v>296.34</v>
      </c>
      <c r="E410" s="16">
        <v>279.55</v>
      </c>
      <c r="F410" s="16" t="s">
        <v>1498</v>
      </c>
      <c r="G410" s="30">
        <v>-0.0212</v>
      </c>
      <c r="H410" s="16">
        <f t="shared" si="1"/>
        <v>-0.02112651943</v>
      </c>
      <c r="I410" s="16">
        <f t="shared" si="2"/>
        <v>0.9788734806</v>
      </c>
      <c r="J410" s="16"/>
      <c r="K410" s="16"/>
      <c r="L410" s="16"/>
    </row>
    <row r="411">
      <c r="A411" s="31">
        <v>45002.0</v>
      </c>
      <c r="B411" s="16">
        <v>292.05</v>
      </c>
      <c r="C411" s="16">
        <v>318.86</v>
      </c>
      <c r="D411" s="16">
        <v>319.86</v>
      </c>
      <c r="E411" s="16">
        <v>284.38</v>
      </c>
      <c r="F411" s="16" t="s">
        <v>1594</v>
      </c>
      <c r="G411" s="30">
        <v>-0.0758</v>
      </c>
      <c r="H411" s="16">
        <f t="shared" si="1"/>
        <v>-0.07584962977</v>
      </c>
      <c r="I411" s="16">
        <f t="shared" si="2"/>
        <v>0.9241503702</v>
      </c>
      <c r="J411" s="16"/>
      <c r="K411" s="16"/>
      <c r="L411" s="16"/>
    </row>
    <row r="412">
      <c r="A412" s="31">
        <v>45001.0</v>
      </c>
      <c r="B412" s="16">
        <v>316.02</v>
      </c>
      <c r="C412" s="16">
        <v>315.87</v>
      </c>
      <c r="D412" s="16">
        <v>321.85</v>
      </c>
      <c r="E412" s="16">
        <v>310.39</v>
      </c>
      <c r="F412" s="16" t="s">
        <v>1595</v>
      </c>
      <c r="G412" s="30">
        <v>-0.002</v>
      </c>
      <c r="H412" s="16">
        <f t="shared" si="1"/>
        <v>-0.002052609973</v>
      </c>
      <c r="I412" s="16">
        <f t="shared" si="2"/>
        <v>0.99794739</v>
      </c>
      <c r="J412" s="16"/>
      <c r="K412" s="16"/>
      <c r="L412" s="16"/>
    </row>
    <row r="413">
      <c r="A413" s="31">
        <v>45000.0</v>
      </c>
      <c r="B413" s="16">
        <v>316.67</v>
      </c>
      <c r="C413" s="16">
        <v>312.78</v>
      </c>
      <c r="D413" s="16">
        <v>324.34</v>
      </c>
      <c r="E413" s="16">
        <v>312.33</v>
      </c>
      <c r="F413" s="16" t="s">
        <v>1596</v>
      </c>
      <c r="G413" s="30">
        <v>0.0232</v>
      </c>
      <c r="H413" s="16">
        <f t="shared" si="1"/>
        <v>0.02319945717</v>
      </c>
      <c r="I413" s="16">
        <f t="shared" si="2"/>
        <v>1.023199457</v>
      </c>
      <c r="J413" s="16"/>
      <c r="K413" s="16"/>
      <c r="L413" s="16"/>
    </row>
    <row r="414">
      <c r="A414" s="31">
        <v>44999.0</v>
      </c>
      <c r="B414" s="16">
        <v>309.49</v>
      </c>
      <c r="C414" s="16">
        <v>306.9</v>
      </c>
      <c r="D414" s="16">
        <v>315.87</v>
      </c>
      <c r="E414" s="16">
        <v>305.26</v>
      </c>
      <c r="F414" s="16" t="s">
        <v>1597</v>
      </c>
      <c r="G414" s="30">
        <v>0.0053</v>
      </c>
      <c r="H414" s="16">
        <f t="shared" si="1"/>
        <v>0.005327269774</v>
      </c>
      <c r="I414" s="16">
        <f t="shared" si="2"/>
        <v>1.00532727</v>
      </c>
      <c r="J414" s="16"/>
      <c r="K414" s="16"/>
      <c r="L414" s="16"/>
    </row>
    <row r="415">
      <c r="A415" s="31">
        <v>44998.0</v>
      </c>
      <c r="B415" s="16">
        <v>307.85</v>
      </c>
      <c r="C415" s="16">
        <v>315.82</v>
      </c>
      <c r="D415" s="16">
        <v>315.82</v>
      </c>
      <c r="E415" s="16">
        <v>305.9</v>
      </c>
      <c r="F415" s="16" t="s">
        <v>1598</v>
      </c>
      <c r="G415" s="30">
        <v>-0.0109</v>
      </c>
      <c r="H415" s="16">
        <f t="shared" si="1"/>
        <v>-0.01089191621</v>
      </c>
      <c r="I415" s="16">
        <f t="shared" si="2"/>
        <v>0.9891080838</v>
      </c>
      <c r="J415" s="16"/>
      <c r="K415" s="16"/>
      <c r="L415" s="16"/>
    </row>
    <row r="416">
      <c r="A416" s="31">
        <v>44995.0</v>
      </c>
      <c r="B416" s="16">
        <v>311.24</v>
      </c>
      <c r="C416" s="16">
        <v>307.45</v>
      </c>
      <c r="D416" s="16">
        <v>318.66</v>
      </c>
      <c r="E416" s="16">
        <v>304.96</v>
      </c>
      <c r="F416" s="16" t="s">
        <v>1374</v>
      </c>
      <c r="G416" s="30">
        <v>0.0112</v>
      </c>
      <c r="H416" s="16">
        <f t="shared" si="1"/>
        <v>0.01117608837</v>
      </c>
      <c r="I416" s="16">
        <f t="shared" si="2"/>
        <v>1.011176088</v>
      </c>
      <c r="J416" s="16"/>
      <c r="K416" s="16"/>
      <c r="L416" s="16"/>
    </row>
    <row r="417">
      <c r="A417" s="31">
        <v>44994.0</v>
      </c>
      <c r="B417" s="16">
        <v>307.8</v>
      </c>
      <c r="C417" s="16">
        <v>316.86</v>
      </c>
      <c r="D417" s="16">
        <v>325.83</v>
      </c>
      <c r="E417" s="16">
        <v>300.92</v>
      </c>
      <c r="F417" s="16" t="s">
        <v>1599</v>
      </c>
      <c r="G417" s="30">
        <v>-0.0048</v>
      </c>
      <c r="H417" s="16">
        <f t="shared" si="1"/>
        <v>-0.004817485208</v>
      </c>
      <c r="I417" s="16">
        <f t="shared" si="2"/>
        <v>0.9951825148</v>
      </c>
      <c r="J417" s="16"/>
      <c r="K417" s="16"/>
      <c r="L417" s="16"/>
    </row>
    <row r="418">
      <c r="A418" s="31">
        <v>44993.0</v>
      </c>
      <c r="B418" s="16">
        <v>309.29</v>
      </c>
      <c r="C418" s="16">
        <v>300.77</v>
      </c>
      <c r="D418" s="16">
        <v>327.83</v>
      </c>
      <c r="E418" s="16">
        <v>295.94</v>
      </c>
      <c r="F418" s="16" t="s">
        <v>1600</v>
      </c>
      <c r="G418" s="30">
        <v>0.0369</v>
      </c>
      <c r="H418" s="16">
        <f t="shared" si="1"/>
        <v>0.03691162666</v>
      </c>
      <c r="I418" s="16">
        <f t="shared" si="2"/>
        <v>1.036911627</v>
      </c>
      <c r="J418" s="16"/>
      <c r="K418" s="16"/>
      <c r="L418" s="16"/>
    </row>
    <row r="419">
      <c r="A419" s="31">
        <v>44991.0</v>
      </c>
      <c r="B419" s="16">
        <v>298.28</v>
      </c>
      <c r="C419" s="16">
        <v>281.24</v>
      </c>
      <c r="D419" s="16">
        <v>302.92</v>
      </c>
      <c r="E419" s="16">
        <v>278.65</v>
      </c>
      <c r="F419" s="16" t="s">
        <v>1601</v>
      </c>
      <c r="G419" s="30">
        <v>0.0708</v>
      </c>
      <c r="H419" s="16">
        <f t="shared" si="1"/>
        <v>0.07083108957</v>
      </c>
      <c r="I419" s="16">
        <f t="shared" si="2"/>
        <v>1.07083109</v>
      </c>
      <c r="J419" s="16"/>
      <c r="K419" s="16"/>
      <c r="L419" s="16"/>
    </row>
    <row r="420">
      <c r="A420" s="31">
        <v>44988.0</v>
      </c>
      <c r="B420" s="16">
        <v>278.55</v>
      </c>
      <c r="C420" s="16">
        <v>279.05</v>
      </c>
      <c r="D420" s="16">
        <v>283.58</v>
      </c>
      <c r="E420" s="16">
        <v>274.47</v>
      </c>
      <c r="F420" s="16" t="s">
        <v>1602</v>
      </c>
      <c r="G420" s="30">
        <v>0.0022</v>
      </c>
      <c r="H420" s="16">
        <f t="shared" si="1"/>
        <v>0.00215866163</v>
      </c>
      <c r="I420" s="16">
        <f t="shared" si="2"/>
        <v>1.002158662</v>
      </c>
      <c r="J420" s="16"/>
      <c r="K420" s="16"/>
      <c r="L420" s="16"/>
    </row>
    <row r="421">
      <c r="A421" s="31">
        <v>44987.0</v>
      </c>
      <c r="B421" s="16">
        <v>277.95</v>
      </c>
      <c r="C421" s="16">
        <v>271.93</v>
      </c>
      <c r="D421" s="16">
        <v>279.6</v>
      </c>
      <c r="E421" s="16">
        <v>270.18</v>
      </c>
      <c r="F421" s="16" t="s">
        <v>1603</v>
      </c>
      <c r="G421" s="30">
        <v>0.0288</v>
      </c>
      <c r="H421" s="16">
        <f t="shared" si="1"/>
        <v>0.02875860537</v>
      </c>
      <c r="I421" s="16">
        <f t="shared" si="2"/>
        <v>1.028758605</v>
      </c>
      <c r="J421" s="16"/>
      <c r="K421" s="16"/>
      <c r="L421" s="16"/>
    </row>
    <row r="422">
      <c r="A422" s="31">
        <v>44986.0</v>
      </c>
      <c r="B422" s="16">
        <v>270.18</v>
      </c>
      <c r="C422" s="16">
        <v>267.99</v>
      </c>
      <c r="D422" s="16">
        <v>271.78</v>
      </c>
      <c r="E422" s="16">
        <v>267.04</v>
      </c>
      <c r="F422" s="16" t="s">
        <v>1604</v>
      </c>
      <c r="G422" s="30">
        <v>0.0155</v>
      </c>
      <c r="H422" s="16">
        <f t="shared" si="1"/>
        <v>0.01552339786</v>
      </c>
      <c r="I422" s="16">
        <f t="shared" si="2"/>
        <v>1.015523398</v>
      </c>
      <c r="J422" s="16"/>
      <c r="K422" s="16"/>
      <c r="L422" s="16"/>
    </row>
    <row r="423">
      <c r="A423" s="31">
        <v>44985.0</v>
      </c>
      <c r="B423" s="16">
        <v>266.05</v>
      </c>
      <c r="C423" s="16">
        <v>259.07</v>
      </c>
      <c r="D423" s="16">
        <v>268.44</v>
      </c>
      <c r="E423" s="16">
        <v>256.43</v>
      </c>
      <c r="F423" s="16" t="s">
        <v>1605</v>
      </c>
      <c r="G423" s="30">
        <v>0.0375</v>
      </c>
      <c r="H423" s="16">
        <f t="shared" si="1"/>
        <v>0.03751511134</v>
      </c>
      <c r="I423" s="16">
        <f t="shared" si="2"/>
        <v>1.037515111</v>
      </c>
      <c r="J423" s="16"/>
      <c r="K423" s="16"/>
      <c r="L423" s="16"/>
    </row>
    <row r="424">
      <c r="A424" s="31">
        <v>44984.0</v>
      </c>
      <c r="B424" s="16">
        <v>256.43</v>
      </c>
      <c r="C424" s="16">
        <v>264.55</v>
      </c>
      <c r="D424" s="16">
        <v>265.05</v>
      </c>
      <c r="E424" s="16">
        <v>241.83</v>
      </c>
      <c r="F424" s="16" t="s">
        <v>1349</v>
      </c>
      <c r="G424" s="30">
        <v>-0.0332</v>
      </c>
      <c r="H424" s="16">
        <f t="shared" si="1"/>
        <v>-0.03325164939</v>
      </c>
      <c r="I424" s="16">
        <f t="shared" si="2"/>
        <v>0.9667483506</v>
      </c>
      <c r="J424" s="16"/>
      <c r="K424" s="16"/>
      <c r="L424" s="16"/>
    </row>
    <row r="425">
      <c r="A425" s="31">
        <v>44981.0</v>
      </c>
      <c r="B425" s="16">
        <v>265.25</v>
      </c>
      <c r="C425" s="16">
        <v>272.23</v>
      </c>
      <c r="D425" s="16">
        <v>273.72</v>
      </c>
      <c r="E425" s="16">
        <v>263.06</v>
      </c>
      <c r="F425" s="16" t="s">
        <v>1606</v>
      </c>
      <c r="G425" s="30">
        <v>-0.0175</v>
      </c>
      <c r="H425" s="16">
        <f t="shared" si="1"/>
        <v>-0.01751981628</v>
      </c>
      <c r="I425" s="16">
        <f t="shared" si="2"/>
        <v>0.9824801837</v>
      </c>
      <c r="J425" s="16"/>
      <c r="K425" s="16"/>
      <c r="L425" s="16"/>
    </row>
    <row r="426">
      <c r="A426" s="31">
        <v>44980.0</v>
      </c>
      <c r="B426" s="16">
        <v>269.98</v>
      </c>
      <c r="C426" s="16">
        <v>261.86</v>
      </c>
      <c r="D426" s="16">
        <v>272.62</v>
      </c>
      <c r="E426" s="16">
        <v>261.86</v>
      </c>
      <c r="F426" s="16" t="s">
        <v>1607</v>
      </c>
      <c r="G426" s="30">
        <v>0.0255</v>
      </c>
      <c r="H426" s="16">
        <f t="shared" si="1"/>
        <v>0.02552609587</v>
      </c>
      <c r="I426" s="16">
        <f t="shared" si="2"/>
        <v>1.025526096</v>
      </c>
      <c r="J426" s="16"/>
      <c r="K426" s="16"/>
      <c r="L426" s="16"/>
    </row>
    <row r="427">
      <c r="A427" s="31">
        <v>44979.0</v>
      </c>
      <c r="B427" s="16">
        <v>263.26</v>
      </c>
      <c r="C427" s="16">
        <v>271.28</v>
      </c>
      <c r="D427" s="16">
        <v>274.32</v>
      </c>
      <c r="E427" s="16">
        <v>261.76</v>
      </c>
      <c r="F427" s="16" t="s">
        <v>1608</v>
      </c>
      <c r="G427" s="30">
        <v>-0.0328</v>
      </c>
      <c r="H427" s="16">
        <f t="shared" si="1"/>
        <v>-0.03273689238</v>
      </c>
      <c r="I427" s="16">
        <f t="shared" si="2"/>
        <v>0.9672631076</v>
      </c>
      <c r="J427" s="16"/>
      <c r="K427" s="16"/>
      <c r="L427" s="16"/>
    </row>
    <row r="428">
      <c r="A428" s="31">
        <v>44978.0</v>
      </c>
      <c r="B428" s="16">
        <v>272.17</v>
      </c>
      <c r="C428" s="16">
        <v>268.04</v>
      </c>
      <c r="D428" s="16">
        <v>273.42</v>
      </c>
      <c r="E428" s="16">
        <v>264.15</v>
      </c>
      <c r="F428" s="16" t="s">
        <v>1609</v>
      </c>
      <c r="G428" s="30">
        <v>0.0204</v>
      </c>
      <c r="H428" s="16">
        <f t="shared" si="1"/>
        <v>0.02035690185</v>
      </c>
      <c r="I428" s="16">
        <f t="shared" si="2"/>
        <v>1.020356902</v>
      </c>
      <c r="J428" s="16"/>
      <c r="K428" s="16"/>
      <c r="L428" s="16"/>
    </row>
    <row r="429">
      <c r="A429" s="31">
        <v>44977.0</v>
      </c>
      <c r="B429" s="16">
        <v>266.74</v>
      </c>
      <c r="C429" s="16">
        <v>264.5</v>
      </c>
      <c r="D429" s="16">
        <v>268.04</v>
      </c>
      <c r="E429" s="16">
        <v>261.51</v>
      </c>
      <c r="F429" s="16" t="s">
        <v>1610</v>
      </c>
      <c r="G429" s="30">
        <v>0.014</v>
      </c>
      <c r="H429" s="16">
        <f t="shared" si="1"/>
        <v>0.01398920398</v>
      </c>
      <c r="I429" s="16">
        <f t="shared" si="2"/>
        <v>1.013989204</v>
      </c>
      <c r="J429" s="16"/>
      <c r="K429" s="16"/>
      <c r="L429" s="16"/>
    </row>
    <row r="430">
      <c r="A430" s="31">
        <v>44974.0</v>
      </c>
      <c r="B430" s="16">
        <v>263.06</v>
      </c>
      <c r="C430" s="16">
        <v>256.38</v>
      </c>
      <c r="D430" s="16">
        <v>264.8</v>
      </c>
      <c r="E430" s="16">
        <v>255.98</v>
      </c>
      <c r="F430" s="16" t="s">
        <v>1611</v>
      </c>
      <c r="G430" s="30">
        <v>0.026</v>
      </c>
      <c r="H430" s="16">
        <f t="shared" si="1"/>
        <v>0.0260550745</v>
      </c>
      <c r="I430" s="16">
        <f t="shared" si="2"/>
        <v>1.026055074</v>
      </c>
      <c r="J430" s="16"/>
      <c r="K430" s="16"/>
      <c r="L430" s="16"/>
    </row>
    <row r="431">
      <c r="A431" s="31">
        <v>44973.0</v>
      </c>
      <c r="B431" s="16">
        <v>256.38</v>
      </c>
      <c r="C431" s="16">
        <v>256.38</v>
      </c>
      <c r="D431" s="16">
        <v>259.32</v>
      </c>
      <c r="E431" s="16">
        <v>253.19</v>
      </c>
      <c r="F431" s="16" t="s">
        <v>1612</v>
      </c>
      <c r="G431" s="30">
        <v>0.0051</v>
      </c>
      <c r="H431" s="16">
        <f t="shared" si="1"/>
        <v>0.005057038692</v>
      </c>
      <c r="I431" s="16">
        <f t="shared" si="2"/>
        <v>1.005057039</v>
      </c>
      <c r="J431" s="16"/>
      <c r="K431" s="16"/>
      <c r="L431" s="16"/>
    </row>
    <row r="432">
      <c r="A432" s="31">
        <v>44972.0</v>
      </c>
      <c r="B432" s="16">
        <v>255.09</v>
      </c>
      <c r="C432" s="16">
        <v>258.08</v>
      </c>
      <c r="D432" s="16">
        <v>258.27</v>
      </c>
      <c r="E432" s="16">
        <v>246.52</v>
      </c>
      <c r="F432" s="16" t="s">
        <v>1613</v>
      </c>
      <c r="G432" s="30">
        <v>-0.0041</v>
      </c>
      <c r="H432" s="16">
        <f t="shared" si="1"/>
        <v>-0.004060438059</v>
      </c>
      <c r="I432" s="16">
        <f t="shared" si="2"/>
        <v>0.9959395619</v>
      </c>
      <c r="J432" s="16"/>
      <c r="K432" s="16"/>
      <c r="L432" s="16"/>
    </row>
    <row r="433">
      <c r="A433" s="31">
        <v>44971.0</v>
      </c>
      <c r="B433" s="16">
        <v>256.13</v>
      </c>
      <c r="C433" s="16">
        <v>257.73</v>
      </c>
      <c r="D433" s="16">
        <v>259.72</v>
      </c>
      <c r="E433" s="16">
        <v>254.49</v>
      </c>
      <c r="F433" s="16" t="s">
        <v>1614</v>
      </c>
      <c r="G433" s="30">
        <v>-8.0E-4</v>
      </c>
      <c r="H433" s="16">
        <f t="shared" si="1"/>
        <v>-0.0007802442164</v>
      </c>
      <c r="I433" s="16">
        <f t="shared" si="2"/>
        <v>0.9992197558</v>
      </c>
      <c r="J433" s="16"/>
      <c r="K433" s="16"/>
      <c r="L433" s="16"/>
    </row>
    <row r="434">
      <c r="A434" s="31">
        <v>44970.0</v>
      </c>
      <c r="B434" s="16">
        <v>256.33</v>
      </c>
      <c r="C434" s="16">
        <v>257.03</v>
      </c>
      <c r="D434" s="16">
        <v>260.57</v>
      </c>
      <c r="E434" s="16">
        <v>252.4</v>
      </c>
      <c r="F434" s="16" t="s">
        <v>1615</v>
      </c>
      <c r="G434" s="30">
        <v>-4.0E-4</v>
      </c>
      <c r="H434" s="16">
        <f t="shared" si="1"/>
        <v>-0.0003899699723</v>
      </c>
      <c r="I434" s="16">
        <f t="shared" si="2"/>
        <v>0.99961003</v>
      </c>
      <c r="J434" s="16"/>
      <c r="K434" s="16"/>
      <c r="L434" s="16"/>
    </row>
    <row r="435">
      <c r="A435" s="31">
        <v>44967.0</v>
      </c>
      <c r="B435" s="16">
        <v>256.43</v>
      </c>
      <c r="C435" s="16">
        <v>259.32</v>
      </c>
      <c r="D435" s="16">
        <v>263.26</v>
      </c>
      <c r="E435" s="16">
        <v>254.49</v>
      </c>
      <c r="F435" s="16" t="s">
        <v>1616</v>
      </c>
      <c r="G435" s="30">
        <v>-0.02</v>
      </c>
      <c r="H435" s="16">
        <f t="shared" si="1"/>
        <v>-0.01998777039</v>
      </c>
      <c r="I435" s="16">
        <f t="shared" si="2"/>
        <v>0.9800122296</v>
      </c>
      <c r="J435" s="16"/>
      <c r="K435" s="16"/>
      <c r="L435" s="16"/>
    </row>
    <row r="436">
      <c r="A436" s="31">
        <v>44966.0</v>
      </c>
      <c r="B436" s="16">
        <v>261.66</v>
      </c>
      <c r="C436" s="16">
        <v>261.02</v>
      </c>
      <c r="D436" s="16">
        <v>264.8</v>
      </c>
      <c r="E436" s="16">
        <v>257.53</v>
      </c>
      <c r="F436" s="16" t="s">
        <v>1617</v>
      </c>
      <c r="G436" s="30">
        <v>-6.0E-4</v>
      </c>
      <c r="H436" s="16">
        <f t="shared" si="1"/>
        <v>-0.0005729345709</v>
      </c>
      <c r="I436" s="16">
        <f t="shared" si="2"/>
        <v>0.9994270654</v>
      </c>
      <c r="J436" s="16"/>
      <c r="K436" s="16"/>
      <c r="L436" s="16"/>
    </row>
    <row r="437">
      <c r="A437" s="31">
        <v>44965.0</v>
      </c>
      <c r="B437" s="16">
        <v>261.81</v>
      </c>
      <c r="C437" s="16">
        <v>255.63</v>
      </c>
      <c r="D437" s="16">
        <v>263.06</v>
      </c>
      <c r="E437" s="16">
        <v>255.63</v>
      </c>
      <c r="F437" s="16" t="s">
        <v>1618</v>
      </c>
      <c r="G437" s="30">
        <v>0.0164</v>
      </c>
      <c r="H437" s="16">
        <f t="shared" si="1"/>
        <v>0.01642208246</v>
      </c>
      <c r="I437" s="16">
        <f t="shared" si="2"/>
        <v>1.016422082</v>
      </c>
      <c r="J437" s="16"/>
      <c r="K437" s="16"/>
      <c r="L437" s="16"/>
    </row>
    <row r="438">
      <c r="A438" s="31">
        <v>44964.0</v>
      </c>
      <c r="B438" s="16">
        <v>257.58</v>
      </c>
      <c r="C438" s="16">
        <v>262.31</v>
      </c>
      <c r="D438" s="16">
        <v>263.95</v>
      </c>
      <c r="E438" s="16">
        <v>256.08</v>
      </c>
      <c r="F438" s="16" t="s">
        <v>1619</v>
      </c>
      <c r="G438" s="30">
        <v>-0.0179</v>
      </c>
      <c r="H438" s="16">
        <f t="shared" si="1"/>
        <v>-0.01784488675</v>
      </c>
      <c r="I438" s="16">
        <f t="shared" si="2"/>
        <v>0.9821551132</v>
      </c>
      <c r="J438" s="16"/>
      <c r="K438" s="16"/>
      <c r="L438" s="16"/>
    </row>
    <row r="439">
      <c r="A439" s="31">
        <v>44963.0</v>
      </c>
      <c r="B439" s="16">
        <v>262.26</v>
      </c>
      <c r="C439" s="16">
        <v>265.3</v>
      </c>
      <c r="D439" s="16">
        <v>267.99</v>
      </c>
      <c r="E439" s="16">
        <v>257.38</v>
      </c>
      <c r="F439" s="16" t="s">
        <v>1620</v>
      </c>
      <c r="G439" s="30">
        <v>-0.0113</v>
      </c>
      <c r="H439" s="16">
        <f t="shared" si="1"/>
        <v>-0.01127238454</v>
      </c>
      <c r="I439" s="16">
        <f t="shared" si="2"/>
        <v>0.9887276155</v>
      </c>
      <c r="J439" s="16"/>
      <c r="K439" s="16"/>
      <c r="L439" s="16"/>
    </row>
    <row r="440">
      <c r="A440" s="31">
        <v>44960.0</v>
      </c>
      <c r="B440" s="16">
        <v>265.25</v>
      </c>
      <c r="C440" s="16">
        <v>265.05</v>
      </c>
      <c r="D440" s="16">
        <v>266.45</v>
      </c>
      <c r="E440" s="16">
        <v>260.07</v>
      </c>
      <c r="F440" s="16" t="s">
        <v>1621</v>
      </c>
      <c r="G440" s="30">
        <v>0.0026</v>
      </c>
      <c r="H440" s="16">
        <f t="shared" si="1"/>
        <v>0.002646002646</v>
      </c>
      <c r="I440" s="16">
        <f t="shared" si="2"/>
        <v>1.002646003</v>
      </c>
      <c r="J440" s="16"/>
      <c r="K440" s="16"/>
      <c r="L440" s="16"/>
    </row>
    <row r="441">
      <c r="A441" s="31">
        <v>44959.0</v>
      </c>
      <c r="B441" s="16">
        <v>264.55</v>
      </c>
      <c r="C441" s="16">
        <v>260.07</v>
      </c>
      <c r="D441" s="16">
        <v>266.05</v>
      </c>
      <c r="E441" s="16">
        <v>257.68</v>
      </c>
      <c r="F441" s="16" t="s">
        <v>1622</v>
      </c>
      <c r="G441" s="30">
        <v>0.0132</v>
      </c>
      <c r="H441" s="16">
        <f t="shared" si="1"/>
        <v>0.01317452415</v>
      </c>
      <c r="I441" s="16">
        <f t="shared" si="2"/>
        <v>1.013174524</v>
      </c>
      <c r="J441" s="16"/>
      <c r="K441" s="16"/>
      <c r="L441" s="16"/>
    </row>
    <row r="442">
      <c r="A442" s="31">
        <v>44958.0</v>
      </c>
      <c r="B442" s="16">
        <v>261.11</v>
      </c>
      <c r="C442" s="16">
        <v>256.08</v>
      </c>
      <c r="D442" s="16">
        <v>271.63</v>
      </c>
      <c r="E442" s="16">
        <v>254.04</v>
      </c>
      <c r="F442" s="16" t="s">
        <v>1385</v>
      </c>
      <c r="G442" s="30">
        <v>0.0291</v>
      </c>
      <c r="H442" s="16">
        <f t="shared" si="1"/>
        <v>0.02904547962</v>
      </c>
      <c r="I442" s="16">
        <f t="shared" si="2"/>
        <v>1.02904548</v>
      </c>
      <c r="J442" s="16"/>
      <c r="K442" s="16"/>
      <c r="L442" s="16"/>
    </row>
    <row r="443">
      <c r="A443" s="31">
        <v>44957.0</v>
      </c>
      <c r="B443" s="16">
        <v>253.74</v>
      </c>
      <c r="C443" s="16">
        <v>250.85</v>
      </c>
      <c r="D443" s="16">
        <v>256.58</v>
      </c>
      <c r="E443" s="16">
        <v>250.3</v>
      </c>
      <c r="F443" s="16" t="s">
        <v>1623</v>
      </c>
      <c r="G443" s="30">
        <v>0.0024</v>
      </c>
      <c r="H443" s="16">
        <f t="shared" si="1"/>
        <v>0.002370229912</v>
      </c>
      <c r="I443" s="16">
        <f t="shared" si="2"/>
        <v>1.00237023</v>
      </c>
      <c r="J443" s="16"/>
      <c r="K443" s="16"/>
      <c r="L443" s="16"/>
    </row>
    <row r="444">
      <c r="A444" s="31">
        <v>44956.0</v>
      </c>
      <c r="B444" s="16">
        <v>253.14</v>
      </c>
      <c r="C444" s="16">
        <v>254.04</v>
      </c>
      <c r="D444" s="16">
        <v>256.58</v>
      </c>
      <c r="E444" s="16">
        <v>249.11</v>
      </c>
      <c r="F444" s="16" t="s">
        <v>1624</v>
      </c>
      <c r="G444" s="30">
        <v>-0.0117</v>
      </c>
      <c r="H444" s="16">
        <f t="shared" si="1"/>
        <v>-0.01167375942</v>
      </c>
      <c r="I444" s="16">
        <f t="shared" si="2"/>
        <v>0.9883262406</v>
      </c>
      <c r="J444" s="16"/>
      <c r="K444" s="16"/>
      <c r="L444" s="16"/>
    </row>
    <row r="445">
      <c r="A445" s="31">
        <v>44953.0</v>
      </c>
      <c r="B445" s="16">
        <v>256.13</v>
      </c>
      <c r="C445" s="16">
        <v>255.59</v>
      </c>
      <c r="D445" s="16">
        <v>261.07</v>
      </c>
      <c r="E445" s="16">
        <v>229.38</v>
      </c>
      <c r="F445" s="16" t="s">
        <v>1266</v>
      </c>
      <c r="G445" s="30">
        <v>-0.0031</v>
      </c>
      <c r="H445" s="16">
        <f t="shared" si="1"/>
        <v>-0.003113688553</v>
      </c>
      <c r="I445" s="16">
        <f t="shared" si="2"/>
        <v>0.9968863114</v>
      </c>
      <c r="J445" s="16"/>
      <c r="K445" s="16"/>
      <c r="L445" s="16"/>
    </row>
    <row r="446">
      <c r="A446" s="31">
        <v>44951.0</v>
      </c>
      <c r="B446" s="16">
        <v>256.93</v>
      </c>
      <c r="C446" s="16">
        <v>252.3</v>
      </c>
      <c r="D446" s="16">
        <v>262.01</v>
      </c>
      <c r="E446" s="16">
        <v>252.3</v>
      </c>
      <c r="F446" s="16" t="s">
        <v>1625</v>
      </c>
      <c r="G446" s="30">
        <v>0.0035</v>
      </c>
      <c r="H446" s="16">
        <f t="shared" si="1"/>
        <v>0.003515213061</v>
      </c>
      <c r="I446" s="16">
        <f t="shared" si="2"/>
        <v>1.003515213</v>
      </c>
      <c r="J446" s="16"/>
      <c r="K446" s="16"/>
      <c r="L446" s="16"/>
    </row>
    <row r="447">
      <c r="A447" s="31">
        <v>44950.0</v>
      </c>
      <c r="B447" s="16">
        <v>256.03</v>
      </c>
      <c r="C447" s="16">
        <v>254.34</v>
      </c>
      <c r="D447" s="16">
        <v>257.78</v>
      </c>
      <c r="E447" s="16">
        <v>250.2</v>
      </c>
      <c r="F447" s="16" t="s">
        <v>1612</v>
      </c>
      <c r="G447" s="30">
        <v>-0.0029</v>
      </c>
      <c r="H447" s="16">
        <f t="shared" si="1"/>
        <v>-0.002920788223</v>
      </c>
      <c r="I447" s="16">
        <f t="shared" si="2"/>
        <v>0.9970792118</v>
      </c>
      <c r="J447" s="16"/>
      <c r="K447" s="16"/>
      <c r="L447" s="16"/>
    </row>
    <row r="448">
      <c r="A448" s="31">
        <v>44949.0</v>
      </c>
      <c r="B448" s="16">
        <v>256.78</v>
      </c>
      <c r="C448" s="16">
        <v>258.87</v>
      </c>
      <c r="D448" s="16">
        <v>258.87</v>
      </c>
      <c r="E448" s="16">
        <v>246.12</v>
      </c>
      <c r="F448" s="16" t="s">
        <v>1475</v>
      </c>
      <c r="G448" s="30">
        <v>0.0088</v>
      </c>
      <c r="H448" s="16">
        <f t="shared" si="1"/>
        <v>0.008800188575</v>
      </c>
      <c r="I448" s="16">
        <f t="shared" si="2"/>
        <v>1.008800189</v>
      </c>
      <c r="J448" s="16"/>
      <c r="K448" s="16"/>
      <c r="L448" s="16"/>
    </row>
    <row r="449">
      <c r="A449" s="31">
        <v>44946.0</v>
      </c>
      <c r="B449" s="16">
        <v>254.54</v>
      </c>
      <c r="C449" s="16">
        <v>245.82</v>
      </c>
      <c r="D449" s="16">
        <v>262.16</v>
      </c>
      <c r="E449" s="16">
        <v>244.67</v>
      </c>
      <c r="F449" s="16" t="s">
        <v>1626</v>
      </c>
      <c r="G449" s="30">
        <v>0.0395</v>
      </c>
      <c r="H449" s="16">
        <f t="shared" si="1"/>
        <v>0.03949034181</v>
      </c>
      <c r="I449" s="16">
        <f t="shared" si="2"/>
        <v>1.039490342</v>
      </c>
      <c r="J449" s="16"/>
      <c r="K449" s="16"/>
      <c r="L449" s="16"/>
    </row>
    <row r="450">
      <c r="A450" s="31">
        <v>44945.0</v>
      </c>
      <c r="B450" s="16">
        <v>244.87</v>
      </c>
      <c r="C450" s="16">
        <v>242.58</v>
      </c>
      <c r="D450" s="16">
        <v>245.92</v>
      </c>
      <c r="E450" s="16">
        <v>241.14</v>
      </c>
      <c r="F450" s="16" t="s">
        <v>1627</v>
      </c>
      <c r="G450" s="30">
        <v>0.0097</v>
      </c>
      <c r="H450" s="16">
        <f t="shared" si="1"/>
        <v>0.009648290933</v>
      </c>
      <c r="I450" s="16">
        <f t="shared" si="2"/>
        <v>1.009648291</v>
      </c>
      <c r="J450" s="16"/>
      <c r="K450" s="16"/>
      <c r="L450" s="16"/>
    </row>
    <row r="451">
      <c r="A451" s="31">
        <v>44944.0</v>
      </c>
      <c r="B451" s="16">
        <v>242.53</v>
      </c>
      <c r="C451" s="16">
        <v>243.28</v>
      </c>
      <c r="D451" s="16">
        <v>247.81</v>
      </c>
      <c r="E451" s="16">
        <v>240.14</v>
      </c>
      <c r="F451" s="16" t="s">
        <v>1628</v>
      </c>
      <c r="G451" s="30">
        <v>-0.0027</v>
      </c>
      <c r="H451" s="16">
        <f t="shared" si="1"/>
        <v>-0.002672917181</v>
      </c>
      <c r="I451" s="16">
        <f t="shared" si="2"/>
        <v>0.9973270828</v>
      </c>
      <c r="J451" s="16"/>
      <c r="K451" s="16"/>
      <c r="L451" s="16"/>
    </row>
    <row r="452">
      <c r="A452" s="31">
        <v>44943.0</v>
      </c>
      <c r="B452" s="16">
        <v>243.18</v>
      </c>
      <c r="C452" s="16">
        <v>243.78</v>
      </c>
      <c r="D452" s="16">
        <v>245.02</v>
      </c>
      <c r="E452" s="16">
        <v>239.44</v>
      </c>
      <c r="F452" s="16" t="s">
        <v>1629</v>
      </c>
      <c r="G452" s="30">
        <v>0.0016</v>
      </c>
      <c r="H452" s="16">
        <f t="shared" si="1"/>
        <v>0.001647582173</v>
      </c>
      <c r="I452" s="16">
        <f t="shared" si="2"/>
        <v>1.001647582</v>
      </c>
      <c r="J452" s="16"/>
      <c r="K452" s="16"/>
      <c r="L452" s="16"/>
    </row>
    <row r="453">
      <c r="A453" s="31">
        <v>44942.0</v>
      </c>
      <c r="B453" s="16">
        <v>242.78</v>
      </c>
      <c r="C453" s="16">
        <v>238.05</v>
      </c>
      <c r="D453" s="16">
        <v>244.87</v>
      </c>
      <c r="E453" s="16">
        <v>236.15</v>
      </c>
      <c r="F453" s="16" t="s">
        <v>1353</v>
      </c>
      <c r="G453" s="30">
        <v>0.0302</v>
      </c>
      <c r="H453" s="16">
        <f t="shared" si="1"/>
        <v>0.03021301876</v>
      </c>
      <c r="I453" s="16">
        <f t="shared" si="2"/>
        <v>1.030213019</v>
      </c>
      <c r="J453" s="16"/>
      <c r="K453" s="16"/>
      <c r="L453" s="16"/>
    </row>
    <row r="454">
      <c r="A454" s="31">
        <v>44939.0</v>
      </c>
      <c r="B454" s="16">
        <v>235.66</v>
      </c>
      <c r="C454" s="16">
        <v>234.91</v>
      </c>
      <c r="D454" s="16">
        <v>241.88</v>
      </c>
      <c r="E454" s="16">
        <v>234.06</v>
      </c>
      <c r="F454" s="16" t="s">
        <v>1630</v>
      </c>
      <c r="G454" s="30">
        <v>0.0075</v>
      </c>
      <c r="H454" s="16">
        <f t="shared" si="1"/>
        <v>0.007481509982</v>
      </c>
      <c r="I454" s="16">
        <f t="shared" si="2"/>
        <v>1.00748151</v>
      </c>
      <c r="J454" s="16"/>
      <c r="K454" s="16"/>
      <c r="L454" s="16"/>
    </row>
    <row r="455">
      <c r="A455" s="31">
        <v>44938.0</v>
      </c>
      <c r="B455" s="16">
        <v>233.91</v>
      </c>
      <c r="C455" s="16">
        <v>234.26</v>
      </c>
      <c r="D455" s="16">
        <v>236.55</v>
      </c>
      <c r="E455" s="16">
        <v>230.18</v>
      </c>
      <c r="F455" s="16" t="s">
        <v>1631</v>
      </c>
      <c r="G455" s="30">
        <v>-0.0015</v>
      </c>
      <c r="H455" s="16">
        <f t="shared" si="1"/>
        <v>-0.001494066422</v>
      </c>
      <c r="I455" s="16">
        <f t="shared" si="2"/>
        <v>0.9985059336</v>
      </c>
      <c r="J455" s="16"/>
      <c r="K455" s="16"/>
      <c r="L455" s="16"/>
    </row>
    <row r="456">
      <c r="A456" s="31">
        <v>44937.0</v>
      </c>
      <c r="B456" s="16">
        <v>234.26</v>
      </c>
      <c r="C456" s="16">
        <v>233.66</v>
      </c>
      <c r="D456" s="16">
        <v>238.0</v>
      </c>
      <c r="E456" s="16">
        <v>230.27</v>
      </c>
      <c r="F456" s="16" t="s">
        <v>1632</v>
      </c>
      <c r="G456" s="30">
        <v>-0.0013</v>
      </c>
      <c r="H456" s="16">
        <f t="shared" si="1"/>
        <v>-0.00127899045</v>
      </c>
      <c r="I456" s="16">
        <f t="shared" si="2"/>
        <v>0.9987210095</v>
      </c>
      <c r="J456" s="16"/>
      <c r="K456" s="16"/>
      <c r="L456" s="16"/>
    </row>
    <row r="457">
      <c r="A457" s="31">
        <v>44936.0</v>
      </c>
      <c r="B457" s="16">
        <v>234.56</v>
      </c>
      <c r="C457" s="16">
        <v>239.69</v>
      </c>
      <c r="D457" s="16">
        <v>240.64</v>
      </c>
      <c r="E457" s="16">
        <v>229.63</v>
      </c>
      <c r="F457" s="16" t="s">
        <v>1633</v>
      </c>
      <c r="G457" s="30">
        <v>-0.0188</v>
      </c>
      <c r="H457" s="16">
        <f t="shared" si="1"/>
        <v>-0.0187416332</v>
      </c>
      <c r="I457" s="16">
        <f t="shared" si="2"/>
        <v>0.9812583668</v>
      </c>
      <c r="J457" s="16"/>
      <c r="K457" s="16"/>
      <c r="L457" s="16"/>
    </row>
    <row r="458">
      <c r="A458" s="31">
        <v>44935.0</v>
      </c>
      <c r="B458" s="16">
        <v>239.04</v>
      </c>
      <c r="C458" s="16">
        <v>241.43</v>
      </c>
      <c r="D458" s="16">
        <v>243.48</v>
      </c>
      <c r="E458" s="16">
        <v>237.45</v>
      </c>
      <c r="F458" s="16" t="s">
        <v>1634</v>
      </c>
      <c r="G458" s="30">
        <v>0.0025</v>
      </c>
      <c r="H458" s="16">
        <f t="shared" si="1"/>
        <v>0.002474313273</v>
      </c>
      <c r="I458" s="16">
        <f t="shared" si="2"/>
        <v>1.002474313</v>
      </c>
      <c r="J458" s="16"/>
      <c r="K458" s="16"/>
      <c r="L458" s="16"/>
    </row>
    <row r="459">
      <c r="A459" s="31">
        <v>44932.0</v>
      </c>
      <c r="B459" s="16">
        <v>238.45</v>
      </c>
      <c r="C459" s="16">
        <v>237.05</v>
      </c>
      <c r="D459" s="16">
        <v>242.43</v>
      </c>
      <c r="E459" s="16">
        <v>229.53</v>
      </c>
      <c r="F459" s="16" t="s">
        <v>1523</v>
      </c>
      <c r="G459" s="30">
        <v>0.0069</v>
      </c>
      <c r="H459" s="16">
        <f t="shared" si="1"/>
        <v>0.006967905405</v>
      </c>
      <c r="I459" s="16">
        <f t="shared" si="2"/>
        <v>1.006967905</v>
      </c>
      <c r="J459" s="16"/>
      <c r="K459" s="16"/>
      <c r="L459" s="16"/>
    </row>
    <row r="460">
      <c r="A460" s="31">
        <v>44931.0</v>
      </c>
      <c r="B460" s="16">
        <v>236.8</v>
      </c>
      <c r="C460" s="16">
        <v>241.04</v>
      </c>
      <c r="D460" s="16">
        <v>241.04</v>
      </c>
      <c r="E460" s="16">
        <v>233.21</v>
      </c>
      <c r="F460" s="16" t="s">
        <v>1635</v>
      </c>
      <c r="G460" s="30">
        <v>-0.0112</v>
      </c>
      <c r="H460" s="16">
        <f t="shared" si="1"/>
        <v>-0.01123220176</v>
      </c>
      <c r="I460" s="16">
        <f t="shared" si="2"/>
        <v>0.9887677982</v>
      </c>
      <c r="J460" s="16"/>
      <c r="K460" s="16"/>
      <c r="L460" s="16"/>
    </row>
    <row r="461">
      <c r="A461" s="31">
        <v>44930.0</v>
      </c>
      <c r="B461" s="16">
        <v>239.49</v>
      </c>
      <c r="C461" s="16">
        <v>245.12</v>
      </c>
      <c r="D461" s="16">
        <v>247.61</v>
      </c>
      <c r="E461" s="16">
        <v>237.5</v>
      </c>
      <c r="F461" s="16" t="s">
        <v>1383</v>
      </c>
      <c r="G461" s="30">
        <v>-0.0336</v>
      </c>
      <c r="H461" s="16">
        <f t="shared" si="1"/>
        <v>-0.0335741092</v>
      </c>
      <c r="I461" s="16">
        <f t="shared" si="2"/>
        <v>0.9664258908</v>
      </c>
      <c r="J461" s="16"/>
      <c r="K461" s="16"/>
      <c r="L461" s="16"/>
    </row>
    <row r="462">
      <c r="A462" s="31">
        <v>44929.0</v>
      </c>
      <c r="B462" s="16">
        <v>247.81</v>
      </c>
      <c r="C462" s="16">
        <v>252.4</v>
      </c>
      <c r="D462" s="16">
        <v>252.4</v>
      </c>
      <c r="E462" s="16">
        <v>241.29</v>
      </c>
      <c r="F462" s="16" t="s">
        <v>1636</v>
      </c>
      <c r="G462" s="30">
        <v>-0.0182</v>
      </c>
      <c r="H462" s="16">
        <f t="shared" si="1"/>
        <v>-0.01818541997</v>
      </c>
      <c r="I462" s="16">
        <f t="shared" si="2"/>
        <v>0.98181458</v>
      </c>
      <c r="J462" s="16"/>
      <c r="K462" s="16"/>
      <c r="L462" s="16"/>
    </row>
    <row r="463">
      <c r="A463" s="31">
        <v>44928.0</v>
      </c>
      <c r="B463" s="16">
        <v>252.4</v>
      </c>
      <c r="C463" s="16">
        <v>240.14</v>
      </c>
      <c r="D463" s="16">
        <v>254.09</v>
      </c>
      <c r="E463" s="16">
        <v>235.21</v>
      </c>
      <c r="F463" s="16" t="s">
        <v>1439</v>
      </c>
      <c r="G463" s="30">
        <v>0.0592</v>
      </c>
      <c r="H463" s="16">
        <f t="shared" si="1"/>
        <v>0.05916911456</v>
      </c>
      <c r="I463" s="16">
        <f t="shared" si="2"/>
        <v>1.059169115</v>
      </c>
      <c r="J463" s="16"/>
      <c r="K463" s="16"/>
      <c r="L463" s="16"/>
    </row>
    <row r="464">
      <c r="A464" s="29">
        <v>44925.0</v>
      </c>
      <c r="B464" s="16">
        <v>238.3</v>
      </c>
      <c r="C464" s="16">
        <v>229.18</v>
      </c>
      <c r="D464" s="16">
        <v>240.99</v>
      </c>
      <c r="E464" s="16">
        <v>223.6</v>
      </c>
      <c r="F464" s="16" t="s">
        <v>1637</v>
      </c>
      <c r="G464" s="30">
        <v>0.0568</v>
      </c>
      <c r="H464" s="16">
        <f t="shared" si="1"/>
        <v>0.05680961462</v>
      </c>
      <c r="I464" s="16">
        <f t="shared" si="2"/>
        <v>1.056809615</v>
      </c>
      <c r="J464" s="16"/>
      <c r="K464" s="16"/>
      <c r="L464" s="16"/>
    </row>
    <row r="465">
      <c r="A465" s="29">
        <v>44924.0</v>
      </c>
      <c r="B465" s="16">
        <v>225.49</v>
      </c>
      <c r="C465" s="16">
        <v>218.82</v>
      </c>
      <c r="D465" s="16">
        <v>241.63</v>
      </c>
      <c r="E465" s="16">
        <v>216.77</v>
      </c>
      <c r="F465" s="16" t="s">
        <v>1638</v>
      </c>
      <c r="G465" s="30">
        <v>0.0322</v>
      </c>
      <c r="H465" s="16">
        <f t="shared" si="1"/>
        <v>0.03213255825</v>
      </c>
      <c r="I465" s="16">
        <f t="shared" si="2"/>
        <v>1.032132558</v>
      </c>
      <c r="J465" s="16"/>
      <c r="K465" s="16"/>
      <c r="L465" s="16"/>
    </row>
    <row r="466">
      <c r="A466" s="29">
        <v>44923.0</v>
      </c>
      <c r="B466" s="16">
        <v>218.47</v>
      </c>
      <c r="C466" s="16">
        <v>219.12</v>
      </c>
      <c r="D466" s="16">
        <v>220.61</v>
      </c>
      <c r="E466" s="16">
        <v>216.28</v>
      </c>
      <c r="F466" s="16" t="s">
        <v>1639</v>
      </c>
      <c r="G466" s="30">
        <v>-0.003</v>
      </c>
      <c r="H466" s="16">
        <f t="shared" si="1"/>
        <v>-0.002966411099</v>
      </c>
      <c r="I466" s="16">
        <f t="shared" si="2"/>
        <v>0.9970335889</v>
      </c>
      <c r="J466" s="16"/>
      <c r="K466" s="16"/>
      <c r="L466" s="16"/>
    </row>
    <row r="467">
      <c r="A467" s="29">
        <v>44922.0</v>
      </c>
      <c r="B467" s="16">
        <v>219.12</v>
      </c>
      <c r="C467" s="16">
        <v>221.66</v>
      </c>
      <c r="D467" s="16">
        <v>223.5</v>
      </c>
      <c r="E467" s="16">
        <v>215.23</v>
      </c>
      <c r="F467" s="16" t="s">
        <v>1640</v>
      </c>
      <c r="G467" s="30">
        <v>0.0078</v>
      </c>
      <c r="H467" s="16">
        <f t="shared" si="1"/>
        <v>0.007818967896</v>
      </c>
      <c r="I467" s="16">
        <f t="shared" si="2"/>
        <v>1.007818968</v>
      </c>
      <c r="J467" s="16"/>
      <c r="K467" s="16"/>
      <c r="L467" s="16"/>
    </row>
    <row r="468">
      <c r="A468" s="29">
        <v>44921.0</v>
      </c>
      <c r="B468" s="16">
        <v>217.42</v>
      </c>
      <c r="C468" s="16">
        <v>207.26</v>
      </c>
      <c r="D468" s="16">
        <v>223.7</v>
      </c>
      <c r="E468" s="16">
        <v>207.26</v>
      </c>
      <c r="F468" s="16" t="s">
        <v>1641</v>
      </c>
      <c r="G468" s="30">
        <v>0.0513</v>
      </c>
      <c r="H468" s="16">
        <f t="shared" si="1"/>
        <v>0.05130312848</v>
      </c>
      <c r="I468" s="16">
        <f t="shared" si="2"/>
        <v>1.051303128</v>
      </c>
      <c r="J468" s="16"/>
      <c r="K468" s="16"/>
      <c r="L468" s="16"/>
    </row>
    <row r="469">
      <c r="A469" s="29">
        <v>44918.0</v>
      </c>
      <c r="B469" s="16">
        <v>206.81</v>
      </c>
      <c r="C469" s="16">
        <v>204.27</v>
      </c>
      <c r="D469" s="16">
        <v>213.14</v>
      </c>
      <c r="E469" s="16">
        <v>204.27</v>
      </c>
      <c r="F469" s="16" t="s">
        <v>1642</v>
      </c>
      <c r="G469" s="30">
        <v>-0.0107</v>
      </c>
      <c r="H469" s="16">
        <f t="shared" si="1"/>
        <v>-0.01071513992</v>
      </c>
      <c r="I469" s="16">
        <f t="shared" si="2"/>
        <v>0.9892848601</v>
      </c>
      <c r="J469" s="16"/>
      <c r="K469" s="16"/>
      <c r="L469" s="16"/>
    </row>
    <row r="470">
      <c r="A470" s="29">
        <v>44917.0</v>
      </c>
      <c r="B470" s="16">
        <v>209.05</v>
      </c>
      <c r="C470" s="16">
        <v>209.45</v>
      </c>
      <c r="D470" s="16">
        <v>215.03</v>
      </c>
      <c r="E470" s="16">
        <v>202.82</v>
      </c>
      <c r="F470" s="16" t="s">
        <v>1355</v>
      </c>
      <c r="G470" s="30">
        <v>0.0094</v>
      </c>
      <c r="H470" s="16">
        <f t="shared" si="1"/>
        <v>0.009367003042</v>
      </c>
      <c r="I470" s="16">
        <f t="shared" si="2"/>
        <v>1.009367003</v>
      </c>
      <c r="J470" s="16"/>
      <c r="K470" s="16"/>
      <c r="L470" s="16"/>
    </row>
    <row r="471">
      <c r="A471" s="29">
        <v>44916.0</v>
      </c>
      <c r="B471" s="16">
        <v>207.11</v>
      </c>
      <c r="C471" s="16">
        <v>214.13</v>
      </c>
      <c r="D471" s="16">
        <v>228.68</v>
      </c>
      <c r="E471" s="16">
        <v>202.03</v>
      </c>
      <c r="F471" s="16" t="s">
        <v>1487</v>
      </c>
      <c r="G471" s="30">
        <v>-0.0237</v>
      </c>
      <c r="H471" s="16">
        <f t="shared" si="1"/>
        <v>-0.02371075705</v>
      </c>
      <c r="I471" s="16">
        <f t="shared" si="2"/>
        <v>0.976289243</v>
      </c>
      <c r="J471" s="16"/>
      <c r="K471" s="16"/>
      <c r="L471" s="16"/>
    </row>
    <row r="472">
      <c r="A472" s="29">
        <v>44915.0</v>
      </c>
      <c r="B472" s="16">
        <v>212.14</v>
      </c>
      <c r="C472" s="16">
        <v>215.18</v>
      </c>
      <c r="D472" s="16">
        <v>215.93</v>
      </c>
      <c r="E472" s="16">
        <v>210.65</v>
      </c>
      <c r="F472" s="16" t="s">
        <v>1643</v>
      </c>
      <c r="G472" s="30">
        <v>-0.0175</v>
      </c>
      <c r="H472" s="16">
        <f t="shared" si="1"/>
        <v>-0.01755198444</v>
      </c>
      <c r="I472" s="16">
        <f t="shared" si="2"/>
        <v>0.9824480156</v>
      </c>
      <c r="J472" s="16"/>
      <c r="K472" s="16"/>
      <c r="L472" s="16"/>
    </row>
    <row r="473">
      <c r="A473" s="29">
        <v>44914.0</v>
      </c>
      <c r="B473" s="16">
        <v>215.93</v>
      </c>
      <c r="C473" s="16">
        <v>216.38</v>
      </c>
      <c r="D473" s="16">
        <v>218.47</v>
      </c>
      <c r="E473" s="16">
        <v>212.84</v>
      </c>
      <c r="F473" s="16" t="s">
        <v>1278</v>
      </c>
      <c r="G473" s="30">
        <v>0.0058</v>
      </c>
      <c r="H473" s="16">
        <f t="shared" si="1"/>
        <v>0.005822619713</v>
      </c>
      <c r="I473" s="16">
        <f t="shared" si="2"/>
        <v>1.00582262</v>
      </c>
      <c r="J473" s="16"/>
      <c r="K473" s="16"/>
      <c r="L473" s="16"/>
    </row>
    <row r="474">
      <c r="A474" s="29">
        <v>44911.0</v>
      </c>
      <c r="B474" s="16">
        <v>214.68</v>
      </c>
      <c r="C474" s="16">
        <v>217.12</v>
      </c>
      <c r="D474" s="16">
        <v>220.71</v>
      </c>
      <c r="E474" s="16">
        <v>211.94</v>
      </c>
      <c r="F474" s="16" t="s">
        <v>1485</v>
      </c>
      <c r="G474" s="30">
        <v>-0.0162</v>
      </c>
      <c r="H474" s="16">
        <f t="shared" si="1"/>
        <v>-0.01622216112</v>
      </c>
      <c r="I474" s="16">
        <f t="shared" si="2"/>
        <v>0.9837778389</v>
      </c>
      <c r="J474" s="16"/>
      <c r="K474" s="16"/>
      <c r="L474" s="16"/>
    </row>
    <row r="475">
      <c r="A475" s="29">
        <v>44910.0</v>
      </c>
      <c r="B475" s="16">
        <v>218.22</v>
      </c>
      <c r="C475" s="16">
        <v>219.16</v>
      </c>
      <c r="D475" s="16">
        <v>221.51</v>
      </c>
      <c r="E475" s="16">
        <v>214.93</v>
      </c>
      <c r="F475" s="16" t="s">
        <v>1385</v>
      </c>
      <c r="G475" s="30">
        <v>-0.0097</v>
      </c>
      <c r="H475" s="16">
        <f t="shared" si="1"/>
        <v>-0.009711381376</v>
      </c>
      <c r="I475" s="16">
        <f t="shared" si="2"/>
        <v>0.9902886186</v>
      </c>
      <c r="J475" s="16"/>
      <c r="K475" s="16"/>
      <c r="L475" s="16"/>
    </row>
    <row r="476">
      <c r="A476" s="29">
        <v>44909.0</v>
      </c>
      <c r="B476" s="16">
        <v>220.36</v>
      </c>
      <c r="C476" s="16">
        <v>222.6</v>
      </c>
      <c r="D476" s="16">
        <v>224.1</v>
      </c>
      <c r="E476" s="16">
        <v>217.22</v>
      </c>
      <c r="F476" s="16" t="s">
        <v>1523</v>
      </c>
      <c r="G476" s="30">
        <v>-0.0101</v>
      </c>
      <c r="H476" s="16">
        <f t="shared" si="1"/>
        <v>-0.01006289308</v>
      </c>
      <c r="I476" s="16">
        <f t="shared" si="2"/>
        <v>0.9899371069</v>
      </c>
      <c r="J476" s="16"/>
      <c r="K476" s="16"/>
      <c r="L476" s="16"/>
    </row>
    <row r="477">
      <c r="A477" s="29">
        <v>44908.0</v>
      </c>
      <c r="B477" s="16">
        <v>222.6</v>
      </c>
      <c r="C477" s="16">
        <v>213.98</v>
      </c>
      <c r="D477" s="16">
        <v>224.2</v>
      </c>
      <c r="E477" s="16">
        <v>213.78</v>
      </c>
      <c r="F477" s="16" t="s">
        <v>1644</v>
      </c>
      <c r="G477" s="30">
        <v>0.0437</v>
      </c>
      <c r="H477" s="16">
        <f t="shared" si="1"/>
        <v>0.0436494913</v>
      </c>
      <c r="I477" s="16">
        <f t="shared" si="2"/>
        <v>1.043649491</v>
      </c>
      <c r="J477" s="16"/>
      <c r="K477" s="16"/>
      <c r="L477" s="16"/>
    </row>
    <row r="478">
      <c r="A478" s="29">
        <v>44907.0</v>
      </c>
      <c r="B478" s="16">
        <v>213.29</v>
      </c>
      <c r="C478" s="16">
        <v>193.76</v>
      </c>
      <c r="D478" s="16">
        <v>214.23</v>
      </c>
      <c r="E478" s="16">
        <v>191.41</v>
      </c>
      <c r="F478" s="16" t="s">
        <v>1645</v>
      </c>
      <c r="G478" s="30">
        <v>0.0954</v>
      </c>
      <c r="H478" s="16">
        <f t="shared" si="1"/>
        <v>0.09548022599</v>
      </c>
      <c r="I478" s="16">
        <f t="shared" si="2"/>
        <v>1.095480226</v>
      </c>
      <c r="J478" s="16"/>
      <c r="K478" s="16"/>
      <c r="L478" s="16"/>
    </row>
    <row r="479">
      <c r="A479" s="31">
        <v>44904.0</v>
      </c>
      <c r="B479" s="16">
        <v>194.7</v>
      </c>
      <c r="C479" s="16">
        <v>200.28</v>
      </c>
      <c r="D479" s="16">
        <v>203.47</v>
      </c>
      <c r="E479" s="16">
        <v>192.31</v>
      </c>
      <c r="F479" s="16" t="s">
        <v>1322</v>
      </c>
      <c r="G479" s="30">
        <v>-0.024</v>
      </c>
      <c r="H479" s="16">
        <f t="shared" si="1"/>
        <v>-0.02401122863</v>
      </c>
      <c r="I479" s="16">
        <f t="shared" si="2"/>
        <v>0.9759887714</v>
      </c>
      <c r="J479" s="16"/>
      <c r="K479" s="16"/>
      <c r="L479" s="16"/>
    </row>
    <row r="480">
      <c r="A480" s="31">
        <v>44903.0</v>
      </c>
      <c r="B480" s="16">
        <v>199.49</v>
      </c>
      <c r="C480" s="16">
        <v>202.43</v>
      </c>
      <c r="D480" s="16">
        <v>202.43</v>
      </c>
      <c r="E480" s="16">
        <v>196.55</v>
      </c>
      <c r="F480" s="16" t="s">
        <v>1646</v>
      </c>
      <c r="G480" s="30">
        <v>-0.0145</v>
      </c>
      <c r="H480" s="16">
        <f t="shared" si="1"/>
        <v>-0.014523539</v>
      </c>
      <c r="I480" s="16">
        <f t="shared" si="2"/>
        <v>0.985476461</v>
      </c>
      <c r="J480" s="16"/>
      <c r="K480" s="16"/>
      <c r="L480" s="16"/>
    </row>
    <row r="481">
      <c r="A481" s="31">
        <v>44902.0</v>
      </c>
      <c r="B481" s="16">
        <v>202.43</v>
      </c>
      <c r="C481" s="16">
        <v>203.27</v>
      </c>
      <c r="D481" s="16">
        <v>208.75</v>
      </c>
      <c r="E481" s="16">
        <v>197.84</v>
      </c>
      <c r="F481" s="16" t="s">
        <v>1647</v>
      </c>
      <c r="G481" s="30">
        <v>0.0296</v>
      </c>
      <c r="H481" s="16">
        <f t="shared" si="1"/>
        <v>0.02965412004</v>
      </c>
      <c r="I481" s="16">
        <f t="shared" si="2"/>
        <v>1.02965412</v>
      </c>
      <c r="J481" s="16"/>
      <c r="K481" s="16"/>
      <c r="L481" s="16"/>
    </row>
    <row r="482">
      <c r="A482" s="31">
        <v>44901.0</v>
      </c>
      <c r="B482" s="16">
        <v>196.6</v>
      </c>
      <c r="C482" s="16">
        <v>178.76</v>
      </c>
      <c r="D482" s="16">
        <v>202.28</v>
      </c>
      <c r="E482" s="16">
        <v>177.41</v>
      </c>
      <c r="F482" s="16" t="s">
        <v>1648</v>
      </c>
      <c r="G482" s="30">
        <v>0.1022</v>
      </c>
      <c r="H482" s="16">
        <f t="shared" si="1"/>
        <v>0.1022650819</v>
      </c>
      <c r="I482" s="16">
        <f t="shared" si="2"/>
        <v>1.102265082</v>
      </c>
      <c r="J482" s="16"/>
      <c r="K482" s="16"/>
      <c r="L482" s="16"/>
    </row>
    <row r="483">
      <c r="A483" s="31">
        <v>44900.0</v>
      </c>
      <c r="B483" s="16">
        <v>178.36</v>
      </c>
      <c r="C483" s="16">
        <v>177.81</v>
      </c>
      <c r="D483" s="16">
        <v>180.3</v>
      </c>
      <c r="E483" s="16">
        <v>176.07</v>
      </c>
      <c r="F483" s="16" t="s">
        <v>1316</v>
      </c>
      <c r="G483" s="30">
        <v>0.0116</v>
      </c>
      <c r="H483" s="16">
        <f t="shared" si="1"/>
        <v>0.01156987296</v>
      </c>
      <c r="I483" s="16">
        <f t="shared" si="2"/>
        <v>1.011569873</v>
      </c>
      <c r="J483" s="16"/>
      <c r="K483" s="16"/>
      <c r="L483" s="16"/>
    </row>
    <row r="484">
      <c r="A484" s="31">
        <v>44897.0</v>
      </c>
      <c r="B484" s="16">
        <v>176.32</v>
      </c>
      <c r="C484" s="16">
        <v>176.37</v>
      </c>
      <c r="D484" s="16">
        <v>179.36</v>
      </c>
      <c r="E484" s="16">
        <v>174.92</v>
      </c>
      <c r="F484" s="16" t="s">
        <v>1649</v>
      </c>
      <c r="G484" s="30">
        <v>0.0031</v>
      </c>
      <c r="H484" s="16">
        <f t="shared" si="1"/>
        <v>0.003129089151</v>
      </c>
      <c r="I484" s="16">
        <f t="shared" si="2"/>
        <v>1.003129089</v>
      </c>
      <c r="J484" s="16"/>
      <c r="K484" s="16"/>
      <c r="L484" s="16"/>
    </row>
    <row r="485">
      <c r="A485" s="31">
        <v>44896.0</v>
      </c>
      <c r="B485" s="16">
        <v>175.77</v>
      </c>
      <c r="C485" s="16">
        <v>177.96</v>
      </c>
      <c r="D485" s="16">
        <v>178.26</v>
      </c>
      <c r="E485" s="16">
        <v>173.68</v>
      </c>
      <c r="F485" s="16" t="s">
        <v>1395</v>
      </c>
      <c r="G485" s="30">
        <v>0.0155</v>
      </c>
      <c r="H485" s="16">
        <f t="shared" si="1"/>
        <v>0.01554194592</v>
      </c>
      <c r="I485" s="16">
        <f t="shared" si="2"/>
        <v>1.015541946</v>
      </c>
      <c r="J485" s="16"/>
      <c r="K485" s="16"/>
      <c r="L485" s="16"/>
    </row>
    <row r="486">
      <c r="A486" s="29">
        <v>44895.0</v>
      </c>
      <c r="B486" s="16">
        <v>173.08</v>
      </c>
      <c r="C486" s="16">
        <v>170.64</v>
      </c>
      <c r="D486" s="16">
        <v>175.77</v>
      </c>
      <c r="E486" s="16">
        <v>169.49</v>
      </c>
      <c r="F486" s="16" t="s">
        <v>1650</v>
      </c>
      <c r="G486" s="30">
        <v>0.0227</v>
      </c>
      <c r="H486" s="16">
        <f t="shared" si="1"/>
        <v>0.02268967147</v>
      </c>
      <c r="I486" s="16">
        <f t="shared" si="2"/>
        <v>1.022689671</v>
      </c>
      <c r="J486" s="16"/>
      <c r="K486" s="16"/>
      <c r="L486" s="16"/>
    </row>
    <row r="487">
      <c r="A487" s="29">
        <v>44894.0</v>
      </c>
      <c r="B487" s="16">
        <v>169.24</v>
      </c>
      <c r="C487" s="16">
        <v>174.48</v>
      </c>
      <c r="D487" s="16">
        <v>176.07</v>
      </c>
      <c r="E487" s="16">
        <v>168.55</v>
      </c>
      <c r="F487" s="16" t="s">
        <v>1651</v>
      </c>
      <c r="G487" s="30">
        <v>-0.0286</v>
      </c>
      <c r="H487" s="16">
        <f t="shared" si="1"/>
        <v>-0.02864030305</v>
      </c>
      <c r="I487" s="16">
        <f t="shared" si="2"/>
        <v>0.971359697</v>
      </c>
      <c r="J487" s="16"/>
      <c r="K487" s="16"/>
      <c r="L487" s="16"/>
    </row>
    <row r="488">
      <c r="A488" s="29">
        <v>44893.0</v>
      </c>
      <c r="B488" s="16">
        <v>174.23</v>
      </c>
      <c r="C488" s="16">
        <v>175.37</v>
      </c>
      <c r="D488" s="16">
        <v>178.71</v>
      </c>
      <c r="E488" s="16">
        <v>172.78</v>
      </c>
      <c r="F488" s="16" t="s">
        <v>1381</v>
      </c>
      <c r="G488" s="30">
        <v>-0.0096</v>
      </c>
      <c r="H488" s="16">
        <f t="shared" si="1"/>
        <v>-0.009606639382</v>
      </c>
      <c r="I488" s="16">
        <f t="shared" si="2"/>
        <v>0.9903933606</v>
      </c>
      <c r="J488" s="16"/>
      <c r="K488" s="16"/>
      <c r="L488" s="16"/>
    </row>
    <row r="489">
      <c r="A489" s="29">
        <v>44890.0</v>
      </c>
      <c r="B489" s="16">
        <v>175.92</v>
      </c>
      <c r="C489" s="16">
        <v>171.59</v>
      </c>
      <c r="D489" s="16">
        <v>178.16</v>
      </c>
      <c r="E489" s="16">
        <v>171.59</v>
      </c>
      <c r="F489" s="16" t="s">
        <v>1630</v>
      </c>
      <c r="G489" s="30">
        <v>0.0185</v>
      </c>
      <c r="H489" s="16">
        <f t="shared" si="1"/>
        <v>0.01846812945</v>
      </c>
      <c r="I489" s="16">
        <f t="shared" si="2"/>
        <v>1.018468129</v>
      </c>
      <c r="J489" s="16"/>
      <c r="K489" s="16"/>
      <c r="L489" s="16"/>
    </row>
    <row r="490">
      <c r="A490" s="29">
        <v>44889.0</v>
      </c>
      <c r="B490" s="16">
        <v>172.73</v>
      </c>
      <c r="C490" s="16">
        <v>174.97</v>
      </c>
      <c r="D490" s="16">
        <v>176.77</v>
      </c>
      <c r="E490" s="16">
        <v>171.68</v>
      </c>
      <c r="F490" s="16" t="s">
        <v>1652</v>
      </c>
      <c r="G490" s="30">
        <v>-0.0083</v>
      </c>
      <c r="H490" s="16">
        <f t="shared" si="1"/>
        <v>-0.008324721552</v>
      </c>
      <c r="I490" s="16">
        <f t="shared" si="2"/>
        <v>0.9916752784</v>
      </c>
      <c r="J490" s="16"/>
      <c r="K490" s="16"/>
      <c r="L490" s="16"/>
    </row>
    <row r="491">
      <c r="A491" s="29">
        <v>44888.0</v>
      </c>
      <c r="B491" s="16">
        <v>174.18</v>
      </c>
      <c r="C491" s="16">
        <v>179.01</v>
      </c>
      <c r="D491" s="16">
        <v>179.46</v>
      </c>
      <c r="E491" s="16">
        <v>173.38</v>
      </c>
      <c r="F491" s="16" t="s">
        <v>1612</v>
      </c>
      <c r="G491" s="30">
        <v>-0.0226</v>
      </c>
      <c r="H491" s="16">
        <f t="shared" si="1"/>
        <v>-0.02261377027</v>
      </c>
      <c r="I491" s="16">
        <f t="shared" si="2"/>
        <v>0.9773862297</v>
      </c>
      <c r="J491" s="16"/>
      <c r="K491" s="16"/>
      <c r="L491" s="16"/>
    </row>
    <row r="492">
      <c r="A492" s="29">
        <v>44887.0</v>
      </c>
      <c r="B492" s="16">
        <v>178.21</v>
      </c>
      <c r="C492" s="16">
        <v>180.35</v>
      </c>
      <c r="D492" s="16">
        <v>181.7</v>
      </c>
      <c r="E492" s="16">
        <v>175.52</v>
      </c>
      <c r="F492" s="16" t="s">
        <v>1448</v>
      </c>
      <c r="G492" s="30">
        <v>-0.01</v>
      </c>
      <c r="H492" s="16">
        <f t="shared" si="1"/>
        <v>-0.009999444475</v>
      </c>
      <c r="I492" s="16">
        <f t="shared" si="2"/>
        <v>0.9900005555</v>
      </c>
      <c r="J492" s="16"/>
      <c r="K492" s="16"/>
      <c r="L492" s="16"/>
    </row>
    <row r="493">
      <c r="A493" s="29">
        <v>44886.0</v>
      </c>
      <c r="B493" s="16">
        <v>180.01</v>
      </c>
      <c r="C493" s="16">
        <v>172.63</v>
      </c>
      <c r="D493" s="16">
        <v>182.35</v>
      </c>
      <c r="E493" s="16">
        <v>171.39</v>
      </c>
      <c r="F493" s="16" t="s">
        <v>1653</v>
      </c>
      <c r="G493" s="30">
        <v>0.0843</v>
      </c>
      <c r="H493" s="16">
        <f t="shared" si="1"/>
        <v>0.08433226914</v>
      </c>
      <c r="I493" s="16">
        <f t="shared" si="2"/>
        <v>1.084332269</v>
      </c>
      <c r="J493" s="16"/>
      <c r="K493" s="16"/>
      <c r="L493" s="16"/>
    </row>
    <row r="494">
      <c r="A494" s="29">
        <v>44883.0</v>
      </c>
      <c r="B494" s="16">
        <v>166.01</v>
      </c>
      <c r="C494" s="16">
        <v>170.39</v>
      </c>
      <c r="D494" s="16">
        <v>172.78</v>
      </c>
      <c r="E494" s="16">
        <v>164.96</v>
      </c>
      <c r="F494" s="16" t="s">
        <v>1654</v>
      </c>
      <c r="G494" s="30">
        <v>-0.0283</v>
      </c>
      <c r="H494" s="16">
        <f t="shared" si="1"/>
        <v>-0.02827206743</v>
      </c>
      <c r="I494" s="16">
        <f t="shared" si="2"/>
        <v>0.9717279326</v>
      </c>
      <c r="J494" s="16"/>
      <c r="K494" s="16"/>
      <c r="L494" s="16"/>
    </row>
    <row r="495">
      <c r="A495" s="29">
        <v>44882.0</v>
      </c>
      <c r="B495" s="16">
        <v>170.84</v>
      </c>
      <c r="C495" s="16">
        <v>169.14</v>
      </c>
      <c r="D495" s="16">
        <v>173.73</v>
      </c>
      <c r="E495" s="16">
        <v>168.9</v>
      </c>
      <c r="F495" s="16" t="s">
        <v>1443</v>
      </c>
      <c r="G495" s="30">
        <v>0.0091</v>
      </c>
      <c r="H495" s="16">
        <f t="shared" si="1"/>
        <v>0.009155886349</v>
      </c>
      <c r="I495" s="16">
        <f t="shared" si="2"/>
        <v>1.009155886</v>
      </c>
      <c r="J495" s="16"/>
      <c r="K495" s="16"/>
      <c r="L495" s="16"/>
    </row>
    <row r="496">
      <c r="A496" s="29">
        <v>44881.0</v>
      </c>
      <c r="B496" s="16">
        <v>169.29</v>
      </c>
      <c r="C496" s="16">
        <v>168.4</v>
      </c>
      <c r="D496" s="16">
        <v>172.38</v>
      </c>
      <c r="E496" s="16">
        <v>167.0</v>
      </c>
      <c r="F496" s="16" t="s">
        <v>1498</v>
      </c>
      <c r="G496" s="30">
        <v>-0.0015</v>
      </c>
      <c r="H496" s="16">
        <f t="shared" si="1"/>
        <v>-0.001474578271</v>
      </c>
      <c r="I496" s="16">
        <f t="shared" si="2"/>
        <v>0.9985254217</v>
      </c>
      <c r="J496" s="16"/>
      <c r="K496" s="16"/>
      <c r="L496" s="16"/>
    </row>
    <row r="497">
      <c r="A497" s="29">
        <v>44880.0</v>
      </c>
      <c r="B497" s="16">
        <v>169.54</v>
      </c>
      <c r="C497" s="16">
        <v>169.39</v>
      </c>
      <c r="D497" s="16">
        <v>171.04</v>
      </c>
      <c r="E497" s="16">
        <v>165.56</v>
      </c>
      <c r="F497" s="16" t="s">
        <v>1655</v>
      </c>
      <c r="G497" s="30">
        <v>0.0074</v>
      </c>
      <c r="H497" s="16">
        <f t="shared" si="1"/>
        <v>0.007367795603</v>
      </c>
      <c r="I497" s="16">
        <f t="shared" si="2"/>
        <v>1.007367796</v>
      </c>
      <c r="J497" s="16"/>
      <c r="K497" s="16"/>
      <c r="L497" s="16"/>
    </row>
    <row r="498">
      <c r="A498" s="29">
        <v>44879.0</v>
      </c>
      <c r="B498" s="16">
        <v>168.3</v>
      </c>
      <c r="C498" s="16">
        <v>163.32</v>
      </c>
      <c r="D498" s="16">
        <v>171.39</v>
      </c>
      <c r="E498" s="16">
        <v>162.42</v>
      </c>
      <c r="F498" s="16" t="s">
        <v>1309</v>
      </c>
      <c r="G498" s="30">
        <v>0.0387</v>
      </c>
      <c r="H498" s="16">
        <f t="shared" si="1"/>
        <v>0.03876064683</v>
      </c>
      <c r="I498" s="16">
        <f t="shared" si="2"/>
        <v>1.038760647</v>
      </c>
      <c r="J498" s="16"/>
      <c r="K498" s="16"/>
      <c r="L498" s="16"/>
    </row>
    <row r="499">
      <c r="A499" s="29">
        <v>44876.0</v>
      </c>
      <c r="B499" s="16">
        <v>162.02</v>
      </c>
      <c r="C499" s="16">
        <v>159.03</v>
      </c>
      <c r="D499" s="16">
        <v>163.32</v>
      </c>
      <c r="E499" s="16">
        <v>158.83</v>
      </c>
      <c r="F499" s="16" t="s">
        <v>1549</v>
      </c>
      <c r="G499" s="30">
        <v>0.0255</v>
      </c>
      <c r="H499" s="16">
        <f t="shared" si="1"/>
        <v>0.02557285732</v>
      </c>
      <c r="I499" s="16">
        <f t="shared" si="2"/>
        <v>1.025572857</v>
      </c>
      <c r="J499" s="16"/>
      <c r="K499" s="16"/>
      <c r="L499" s="16"/>
    </row>
    <row r="500">
      <c r="A500" s="29">
        <v>44875.0</v>
      </c>
      <c r="B500" s="16">
        <v>157.98</v>
      </c>
      <c r="C500" s="16">
        <v>159.43</v>
      </c>
      <c r="D500" s="16">
        <v>162.77</v>
      </c>
      <c r="E500" s="16">
        <v>153.15</v>
      </c>
      <c r="F500" s="16" t="s">
        <v>1296</v>
      </c>
      <c r="G500" s="30">
        <v>-0.0207</v>
      </c>
      <c r="H500" s="16">
        <f t="shared" si="1"/>
        <v>-0.02070419043</v>
      </c>
      <c r="I500" s="16">
        <f t="shared" si="2"/>
        <v>0.9792958096</v>
      </c>
      <c r="J500" s="16"/>
      <c r="K500" s="16"/>
      <c r="L500" s="16"/>
    </row>
    <row r="501">
      <c r="A501" s="31">
        <v>44874.0</v>
      </c>
      <c r="B501" s="16">
        <v>161.32</v>
      </c>
      <c r="C501" s="16">
        <v>165.41</v>
      </c>
      <c r="D501" s="16">
        <v>166.55</v>
      </c>
      <c r="E501" s="16">
        <v>159.78</v>
      </c>
      <c r="F501" s="16" t="s">
        <v>1656</v>
      </c>
      <c r="G501" s="30">
        <v>-0.0164</v>
      </c>
      <c r="H501" s="16">
        <f t="shared" si="1"/>
        <v>-0.01640143894</v>
      </c>
      <c r="I501" s="16">
        <f t="shared" si="2"/>
        <v>0.9835985611</v>
      </c>
      <c r="J501" s="16"/>
      <c r="K501" s="16"/>
      <c r="L501" s="16"/>
    </row>
    <row r="502">
      <c r="A502" s="31">
        <v>44872.0</v>
      </c>
      <c r="B502" s="16">
        <v>164.01</v>
      </c>
      <c r="C502" s="16">
        <v>155.44</v>
      </c>
      <c r="D502" s="16">
        <v>165.31</v>
      </c>
      <c r="E502" s="16">
        <v>153.6</v>
      </c>
      <c r="F502" s="16" t="s">
        <v>1657</v>
      </c>
      <c r="G502" s="30">
        <v>0.0699</v>
      </c>
      <c r="H502" s="16">
        <f t="shared" si="1"/>
        <v>0.0698630137</v>
      </c>
      <c r="I502" s="16">
        <f t="shared" si="2"/>
        <v>1.069863014</v>
      </c>
      <c r="J502" s="16"/>
      <c r="K502" s="16"/>
      <c r="L502" s="16"/>
    </row>
    <row r="503">
      <c r="A503" s="31">
        <v>44869.0</v>
      </c>
      <c r="B503" s="16">
        <v>153.3</v>
      </c>
      <c r="C503" s="16">
        <v>149.66</v>
      </c>
      <c r="D503" s="16">
        <v>154.15</v>
      </c>
      <c r="E503" s="16">
        <v>144.68</v>
      </c>
      <c r="F503" s="16" t="s">
        <v>1597</v>
      </c>
      <c r="G503" s="30">
        <v>0.0346</v>
      </c>
      <c r="H503" s="16">
        <f t="shared" si="1"/>
        <v>0.0346223932</v>
      </c>
      <c r="I503" s="16">
        <f t="shared" si="2"/>
        <v>1.034622393</v>
      </c>
      <c r="J503" s="16"/>
      <c r="K503" s="16"/>
      <c r="L503" s="16"/>
    </row>
    <row r="504">
      <c r="A504" s="31">
        <v>44868.0</v>
      </c>
      <c r="B504" s="16">
        <v>148.17</v>
      </c>
      <c r="C504" s="16">
        <v>143.49</v>
      </c>
      <c r="D504" s="16">
        <v>150.86</v>
      </c>
      <c r="E504" s="16">
        <v>140.99</v>
      </c>
      <c r="F504" s="16" t="s">
        <v>1397</v>
      </c>
      <c r="G504" s="30">
        <v>0.0116</v>
      </c>
      <c r="H504" s="16">
        <f t="shared" si="1"/>
        <v>0.01153741125</v>
      </c>
      <c r="I504" s="16">
        <f t="shared" si="2"/>
        <v>1.011537411</v>
      </c>
      <c r="J504" s="16"/>
      <c r="K504" s="16"/>
      <c r="L504" s="16"/>
    </row>
    <row r="505">
      <c r="A505" s="31">
        <v>44867.0</v>
      </c>
      <c r="B505" s="16">
        <v>146.48</v>
      </c>
      <c r="C505" s="16">
        <v>148.17</v>
      </c>
      <c r="D505" s="16">
        <v>151.41</v>
      </c>
      <c r="E505" s="16">
        <v>145.13</v>
      </c>
      <c r="F505" s="16" t="s">
        <v>1398</v>
      </c>
      <c r="G505" s="30">
        <v>-0.0064</v>
      </c>
      <c r="H505" s="16">
        <f t="shared" si="1"/>
        <v>-0.00637633971</v>
      </c>
      <c r="I505" s="16">
        <f t="shared" si="2"/>
        <v>0.9936236603</v>
      </c>
      <c r="J505" s="16"/>
      <c r="K505" s="16"/>
      <c r="L505" s="16"/>
    </row>
    <row r="506">
      <c r="A506" s="31">
        <v>44866.0</v>
      </c>
      <c r="B506" s="16">
        <v>147.42</v>
      </c>
      <c r="C506" s="16">
        <v>140.3</v>
      </c>
      <c r="D506" s="16">
        <v>148.47</v>
      </c>
      <c r="E506" s="16">
        <v>140.3</v>
      </c>
      <c r="F506" s="16" t="s">
        <v>1587</v>
      </c>
      <c r="G506" s="30">
        <v>0.0452</v>
      </c>
      <c r="H506" s="16">
        <f t="shared" si="1"/>
        <v>0.04523539421</v>
      </c>
      <c r="I506" s="16">
        <f t="shared" si="2"/>
        <v>1.045235394</v>
      </c>
      <c r="J506" s="16"/>
      <c r="K506" s="16"/>
      <c r="L506" s="16"/>
    </row>
    <row r="507">
      <c r="A507" s="29">
        <v>44865.0</v>
      </c>
      <c r="B507" s="16">
        <v>141.04</v>
      </c>
      <c r="C507" s="16">
        <v>138.01</v>
      </c>
      <c r="D507" s="16">
        <v>141.99</v>
      </c>
      <c r="E507" s="16">
        <v>137.06</v>
      </c>
      <c r="F507" s="16" t="s">
        <v>1658</v>
      </c>
      <c r="G507" s="30">
        <v>0.022</v>
      </c>
      <c r="H507" s="16">
        <f t="shared" si="1"/>
        <v>0.0219549308</v>
      </c>
      <c r="I507" s="16">
        <f t="shared" si="2"/>
        <v>1.021954931</v>
      </c>
      <c r="J507" s="16"/>
      <c r="K507" s="16"/>
      <c r="L507" s="16"/>
    </row>
    <row r="508">
      <c r="A508" s="29">
        <v>44862.0</v>
      </c>
      <c r="B508" s="16">
        <v>138.01</v>
      </c>
      <c r="C508" s="16">
        <v>141.54</v>
      </c>
      <c r="D508" s="16">
        <v>141.69</v>
      </c>
      <c r="E508" s="16">
        <v>136.56</v>
      </c>
      <c r="F508" s="16" t="s">
        <v>1659</v>
      </c>
      <c r="G508" s="30">
        <v>-0.0205</v>
      </c>
      <c r="H508" s="16">
        <f t="shared" si="1"/>
        <v>-0.02051100071</v>
      </c>
      <c r="I508" s="16">
        <f t="shared" si="2"/>
        <v>0.9794889993</v>
      </c>
      <c r="J508" s="16"/>
      <c r="K508" s="16"/>
      <c r="L508" s="16"/>
    </row>
    <row r="509">
      <c r="A509" s="29">
        <v>44861.0</v>
      </c>
      <c r="B509" s="16">
        <v>140.9</v>
      </c>
      <c r="C509" s="16">
        <v>141.49</v>
      </c>
      <c r="D509" s="16">
        <v>142.99</v>
      </c>
      <c r="E509" s="16">
        <v>139.2</v>
      </c>
      <c r="F509" s="16" t="s">
        <v>1660</v>
      </c>
      <c r="G509" s="30">
        <v>0.0162</v>
      </c>
      <c r="H509" s="16">
        <f t="shared" si="1"/>
        <v>0.01622791201</v>
      </c>
      <c r="I509" s="16">
        <f t="shared" si="2"/>
        <v>1.016227912</v>
      </c>
      <c r="J509" s="16"/>
      <c r="K509" s="16"/>
      <c r="L509" s="16"/>
    </row>
    <row r="510">
      <c r="A510" s="29">
        <v>44859.0</v>
      </c>
      <c r="B510" s="16">
        <v>138.65</v>
      </c>
      <c r="C510" s="16">
        <v>133.87</v>
      </c>
      <c r="D510" s="16">
        <v>140.3</v>
      </c>
      <c r="E510" s="16">
        <v>132.82</v>
      </c>
      <c r="F510" s="16" t="s">
        <v>1373</v>
      </c>
      <c r="G510" s="30">
        <v>0.0315</v>
      </c>
      <c r="H510" s="16">
        <f t="shared" si="1"/>
        <v>0.03146853147</v>
      </c>
      <c r="I510" s="16">
        <f t="shared" si="2"/>
        <v>1.031468531</v>
      </c>
      <c r="J510" s="16"/>
      <c r="K510" s="16"/>
      <c r="L510" s="16"/>
    </row>
    <row r="511">
      <c r="A511" s="29">
        <v>44858.0</v>
      </c>
      <c r="B511" s="16">
        <v>134.42</v>
      </c>
      <c r="C511" s="16">
        <v>134.62</v>
      </c>
      <c r="D511" s="16">
        <v>135.22</v>
      </c>
      <c r="E511" s="16">
        <v>132.73</v>
      </c>
      <c r="F511" s="16" t="s">
        <v>1661</v>
      </c>
      <c r="G511" s="30">
        <v>0.0154</v>
      </c>
      <c r="H511" s="16">
        <f t="shared" si="1"/>
        <v>0.01541018281</v>
      </c>
      <c r="I511" s="16">
        <f t="shared" si="2"/>
        <v>1.015410183</v>
      </c>
      <c r="J511" s="16"/>
      <c r="K511" s="16"/>
      <c r="L511" s="16"/>
    </row>
    <row r="512">
      <c r="A512" s="29">
        <v>44855.0</v>
      </c>
      <c r="B512" s="16">
        <v>132.38</v>
      </c>
      <c r="C512" s="16">
        <v>132.28</v>
      </c>
      <c r="D512" s="16">
        <v>132.92</v>
      </c>
      <c r="E512" s="16">
        <v>130.58</v>
      </c>
      <c r="F512" s="16" t="s">
        <v>1662</v>
      </c>
      <c r="G512" s="30">
        <v>0.0049</v>
      </c>
      <c r="H512" s="16">
        <f t="shared" si="1"/>
        <v>0.004934335383</v>
      </c>
      <c r="I512" s="16">
        <f t="shared" si="2"/>
        <v>1.004934335</v>
      </c>
      <c r="J512" s="16"/>
      <c r="K512" s="16"/>
      <c r="L512" s="16"/>
    </row>
    <row r="513">
      <c r="A513" s="29">
        <v>44854.0</v>
      </c>
      <c r="B513" s="16">
        <v>131.73</v>
      </c>
      <c r="C513" s="16">
        <v>133.52</v>
      </c>
      <c r="D513" s="16">
        <v>134.22</v>
      </c>
      <c r="E513" s="16">
        <v>130.18</v>
      </c>
      <c r="F513" s="16" t="s">
        <v>1663</v>
      </c>
      <c r="G513" s="30">
        <v>-0.0215</v>
      </c>
      <c r="H513" s="16">
        <f t="shared" si="1"/>
        <v>-0.02146783539</v>
      </c>
      <c r="I513" s="16">
        <f t="shared" si="2"/>
        <v>0.9785321646</v>
      </c>
      <c r="J513" s="16"/>
      <c r="K513" s="16"/>
      <c r="L513" s="16"/>
    </row>
    <row r="514">
      <c r="A514" s="29">
        <v>44853.0</v>
      </c>
      <c r="B514" s="16">
        <v>134.62</v>
      </c>
      <c r="C514" s="16">
        <v>133.87</v>
      </c>
      <c r="D514" s="16">
        <v>136.81</v>
      </c>
      <c r="E514" s="16">
        <v>133.07</v>
      </c>
      <c r="F514" s="16" t="s">
        <v>1664</v>
      </c>
      <c r="G514" s="30">
        <v>0.0056</v>
      </c>
      <c r="H514" s="16">
        <f t="shared" si="1"/>
        <v>0.005602450138</v>
      </c>
      <c r="I514" s="16">
        <f t="shared" si="2"/>
        <v>1.00560245</v>
      </c>
      <c r="J514" s="16"/>
      <c r="K514" s="16"/>
      <c r="L514" s="16"/>
    </row>
    <row r="515">
      <c r="A515" s="29">
        <v>44852.0</v>
      </c>
      <c r="B515" s="16">
        <v>133.87</v>
      </c>
      <c r="C515" s="16">
        <v>130.33</v>
      </c>
      <c r="D515" s="16">
        <v>134.47</v>
      </c>
      <c r="E515" s="16">
        <v>129.69</v>
      </c>
      <c r="F515" s="16" t="s">
        <v>1665</v>
      </c>
      <c r="G515" s="30">
        <v>0.0363</v>
      </c>
      <c r="H515" s="16">
        <f t="shared" si="1"/>
        <v>0.03622571406</v>
      </c>
      <c r="I515" s="16">
        <f t="shared" si="2"/>
        <v>1.036225714</v>
      </c>
      <c r="J515" s="16"/>
      <c r="K515" s="16"/>
      <c r="L515" s="16"/>
    </row>
    <row r="516">
      <c r="A516" s="29">
        <v>44851.0</v>
      </c>
      <c r="B516" s="16">
        <v>129.19</v>
      </c>
      <c r="C516" s="16">
        <v>130.63</v>
      </c>
      <c r="D516" s="16">
        <v>132.77</v>
      </c>
      <c r="E516" s="16">
        <v>126.25</v>
      </c>
      <c r="F516" s="16" t="s">
        <v>1666</v>
      </c>
      <c r="G516" s="30">
        <v>-0.0186</v>
      </c>
      <c r="H516" s="16">
        <f t="shared" si="1"/>
        <v>-0.01853680772</v>
      </c>
      <c r="I516" s="16">
        <f t="shared" si="2"/>
        <v>0.9814631923</v>
      </c>
      <c r="J516" s="16"/>
      <c r="K516" s="16"/>
      <c r="L516" s="16"/>
    </row>
    <row r="517">
      <c r="A517" s="29">
        <v>44848.0</v>
      </c>
      <c r="B517" s="16">
        <v>131.63</v>
      </c>
      <c r="C517" s="16">
        <v>130.48</v>
      </c>
      <c r="D517" s="16">
        <v>134.02</v>
      </c>
      <c r="E517" s="16">
        <v>129.93</v>
      </c>
      <c r="F517" s="16" t="s">
        <v>1443</v>
      </c>
      <c r="G517" s="30">
        <v>0.0228</v>
      </c>
      <c r="H517" s="16">
        <f t="shared" si="1"/>
        <v>0.02284559795</v>
      </c>
      <c r="I517" s="16">
        <f t="shared" si="2"/>
        <v>1.022845598</v>
      </c>
      <c r="J517" s="16"/>
      <c r="K517" s="16"/>
      <c r="L517" s="16"/>
    </row>
    <row r="518">
      <c r="A518" s="29">
        <v>44847.0</v>
      </c>
      <c r="B518" s="16">
        <v>128.69</v>
      </c>
      <c r="C518" s="16">
        <v>128.54</v>
      </c>
      <c r="D518" s="16">
        <v>129.69</v>
      </c>
      <c r="E518" s="16">
        <v>125.6</v>
      </c>
      <c r="F518" s="16" t="s">
        <v>1667</v>
      </c>
      <c r="G518" s="30">
        <v>-8.0E-4</v>
      </c>
      <c r="H518" s="16">
        <f t="shared" si="1"/>
        <v>-0.0007764577995</v>
      </c>
      <c r="I518" s="16">
        <f t="shared" si="2"/>
        <v>0.9992235422</v>
      </c>
      <c r="J518" s="16"/>
      <c r="K518" s="16"/>
      <c r="L518" s="16"/>
    </row>
    <row r="519">
      <c r="A519" s="29">
        <v>44846.0</v>
      </c>
      <c r="B519" s="16">
        <v>128.79</v>
      </c>
      <c r="C519" s="16">
        <v>124.45</v>
      </c>
      <c r="D519" s="16">
        <v>129.34</v>
      </c>
      <c r="E519" s="16">
        <v>121.66</v>
      </c>
      <c r="F519" s="16" t="s">
        <v>1668</v>
      </c>
      <c r="G519" s="30">
        <v>0.044</v>
      </c>
      <c r="H519" s="16">
        <f t="shared" si="1"/>
        <v>0.04401750973</v>
      </c>
      <c r="I519" s="16">
        <f t="shared" si="2"/>
        <v>1.04401751</v>
      </c>
      <c r="J519" s="16"/>
      <c r="K519" s="16"/>
      <c r="L519" s="16"/>
    </row>
    <row r="520">
      <c r="A520" s="29">
        <v>44845.0</v>
      </c>
      <c r="B520" s="16">
        <v>123.36</v>
      </c>
      <c r="C520" s="16">
        <v>129.24</v>
      </c>
      <c r="D520" s="16">
        <v>129.93</v>
      </c>
      <c r="E520" s="16">
        <v>122.66</v>
      </c>
      <c r="F520" s="16" t="s">
        <v>1669</v>
      </c>
      <c r="G520" s="30">
        <v>-0.0411</v>
      </c>
      <c r="H520" s="16">
        <f t="shared" si="1"/>
        <v>-0.04104477612</v>
      </c>
      <c r="I520" s="16">
        <f t="shared" si="2"/>
        <v>0.9589552239</v>
      </c>
      <c r="J520" s="16"/>
      <c r="K520" s="16"/>
      <c r="L520" s="16"/>
    </row>
    <row r="521">
      <c r="A521" s="29">
        <v>44844.0</v>
      </c>
      <c r="B521" s="16">
        <v>128.64</v>
      </c>
      <c r="C521" s="16">
        <v>127.84</v>
      </c>
      <c r="D521" s="16">
        <v>130.88</v>
      </c>
      <c r="E521" s="16">
        <v>127.64</v>
      </c>
      <c r="F521" s="16" t="s">
        <v>1670</v>
      </c>
      <c r="G521" s="30">
        <v>-0.0149</v>
      </c>
      <c r="H521" s="16">
        <f t="shared" si="1"/>
        <v>-0.01485679277</v>
      </c>
      <c r="I521" s="16">
        <f t="shared" si="2"/>
        <v>0.9851432072</v>
      </c>
      <c r="J521" s="16"/>
      <c r="K521" s="16"/>
      <c r="L521" s="16"/>
    </row>
    <row r="522">
      <c r="A522" s="31">
        <v>44841.0</v>
      </c>
      <c r="B522" s="16">
        <v>130.58</v>
      </c>
      <c r="C522" s="16">
        <v>132.97</v>
      </c>
      <c r="D522" s="16">
        <v>132.97</v>
      </c>
      <c r="E522" s="16">
        <v>129.74</v>
      </c>
      <c r="F522" s="16" t="s">
        <v>1671</v>
      </c>
      <c r="G522" s="30">
        <v>-0.0184</v>
      </c>
      <c r="H522" s="16">
        <f t="shared" si="1"/>
        <v>-0.0183431063</v>
      </c>
      <c r="I522" s="16">
        <f t="shared" si="2"/>
        <v>0.9816568937</v>
      </c>
      <c r="J522" s="16"/>
      <c r="K522" s="16"/>
      <c r="L522" s="16"/>
    </row>
    <row r="523">
      <c r="A523" s="31">
        <v>44840.0</v>
      </c>
      <c r="B523" s="16">
        <v>133.02</v>
      </c>
      <c r="C523" s="16">
        <v>131.53</v>
      </c>
      <c r="D523" s="16">
        <v>133.77</v>
      </c>
      <c r="E523" s="16">
        <v>131.43</v>
      </c>
      <c r="F523" s="16" t="s">
        <v>1672</v>
      </c>
      <c r="G523" s="30">
        <v>0.0203</v>
      </c>
      <c r="H523" s="16">
        <f t="shared" si="1"/>
        <v>0.02024850437</v>
      </c>
      <c r="I523" s="16">
        <f t="shared" si="2"/>
        <v>1.020248504</v>
      </c>
      <c r="J523" s="16"/>
      <c r="K523" s="16"/>
      <c r="L523" s="16"/>
    </row>
    <row r="524">
      <c r="A524" s="31">
        <v>44838.0</v>
      </c>
      <c r="B524" s="16">
        <v>130.38</v>
      </c>
      <c r="C524" s="16">
        <v>129.93</v>
      </c>
      <c r="D524" s="16">
        <v>131.13</v>
      </c>
      <c r="E524" s="16">
        <v>128.54</v>
      </c>
      <c r="F524" s="16" t="s">
        <v>1673</v>
      </c>
      <c r="G524" s="30">
        <v>0.0219</v>
      </c>
      <c r="H524" s="16">
        <f t="shared" si="1"/>
        <v>0.02186691747</v>
      </c>
      <c r="I524" s="16">
        <f t="shared" si="2"/>
        <v>1.021866917</v>
      </c>
      <c r="J524" s="16"/>
      <c r="K524" s="16"/>
      <c r="L524" s="16"/>
    </row>
    <row r="525">
      <c r="A525" s="31">
        <v>44837.0</v>
      </c>
      <c r="B525" s="16">
        <v>127.59</v>
      </c>
      <c r="C525" s="16">
        <v>124.6</v>
      </c>
      <c r="D525" s="16">
        <v>129.09</v>
      </c>
      <c r="E525" s="16">
        <v>123.21</v>
      </c>
      <c r="F525" s="16" t="s">
        <v>1674</v>
      </c>
      <c r="G525" s="30">
        <v>0.0224</v>
      </c>
      <c r="H525" s="16">
        <f t="shared" si="1"/>
        <v>0.02235576923</v>
      </c>
      <c r="I525" s="16">
        <f t="shared" si="2"/>
        <v>1.022355769</v>
      </c>
      <c r="J525" s="16"/>
      <c r="K525" s="16"/>
      <c r="L525" s="16"/>
    </row>
    <row r="526">
      <c r="A526" s="31">
        <v>44834.0</v>
      </c>
      <c r="B526" s="16">
        <v>124.8</v>
      </c>
      <c r="C526" s="16">
        <v>121.96</v>
      </c>
      <c r="D526" s="16">
        <v>127.54</v>
      </c>
      <c r="E526" s="16">
        <v>120.07</v>
      </c>
      <c r="F526" s="16" t="s">
        <v>1675</v>
      </c>
      <c r="G526" s="30">
        <v>0.0347</v>
      </c>
      <c r="H526" s="16">
        <f t="shared" si="1"/>
        <v>0.03465428619</v>
      </c>
      <c r="I526" s="16">
        <f t="shared" si="2"/>
        <v>1.034654286</v>
      </c>
      <c r="J526" s="16"/>
      <c r="K526" s="16"/>
      <c r="L526" s="16"/>
    </row>
    <row r="527">
      <c r="A527" s="31">
        <v>44833.0</v>
      </c>
      <c r="B527" s="16">
        <v>120.62</v>
      </c>
      <c r="C527" s="16">
        <v>124.5</v>
      </c>
      <c r="D527" s="16">
        <v>125.55</v>
      </c>
      <c r="E527" s="16">
        <v>119.57</v>
      </c>
      <c r="F527" s="16" t="s">
        <v>1676</v>
      </c>
      <c r="G527" s="30">
        <v>-0.0098</v>
      </c>
      <c r="H527" s="16">
        <f t="shared" si="1"/>
        <v>-0.009769312864</v>
      </c>
      <c r="I527" s="16">
        <f t="shared" si="2"/>
        <v>0.9902306871</v>
      </c>
      <c r="J527" s="16"/>
      <c r="K527" s="16"/>
      <c r="L527" s="16"/>
    </row>
    <row r="528">
      <c r="A528" s="31">
        <v>44832.0</v>
      </c>
      <c r="B528" s="16">
        <v>121.81</v>
      </c>
      <c r="C528" s="16">
        <v>124.55</v>
      </c>
      <c r="D528" s="16">
        <v>126.5</v>
      </c>
      <c r="E528" s="16">
        <v>121.36</v>
      </c>
      <c r="F528" s="16" t="s">
        <v>1677</v>
      </c>
      <c r="G528" s="30">
        <v>-0.0271</v>
      </c>
      <c r="H528" s="16">
        <f t="shared" si="1"/>
        <v>-0.02707667732</v>
      </c>
      <c r="I528" s="16">
        <f t="shared" si="2"/>
        <v>0.9729233227</v>
      </c>
      <c r="J528" s="16"/>
      <c r="K528" s="16"/>
      <c r="L528" s="16"/>
    </row>
    <row r="529">
      <c r="A529" s="31">
        <v>44831.0</v>
      </c>
      <c r="B529" s="16">
        <v>125.2</v>
      </c>
      <c r="C529" s="16">
        <v>129.44</v>
      </c>
      <c r="D529" s="16">
        <v>132.63</v>
      </c>
      <c r="E529" s="16">
        <v>124.6</v>
      </c>
      <c r="F529" s="16" t="s">
        <v>1678</v>
      </c>
      <c r="G529" s="30">
        <v>-0.0323</v>
      </c>
      <c r="H529" s="16">
        <f t="shared" si="1"/>
        <v>-0.03238271891</v>
      </c>
      <c r="I529" s="16">
        <f t="shared" si="2"/>
        <v>0.9676172811</v>
      </c>
      <c r="J529" s="16"/>
      <c r="K529" s="16"/>
      <c r="L529" s="16"/>
    </row>
    <row r="530">
      <c r="A530" s="31">
        <v>44830.0</v>
      </c>
      <c r="B530" s="16">
        <v>129.39</v>
      </c>
      <c r="C530" s="16">
        <v>134.52</v>
      </c>
      <c r="D530" s="16">
        <v>135.32</v>
      </c>
      <c r="E530" s="16">
        <v>123.56</v>
      </c>
      <c r="F530" s="16" t="s">
        <v>1371</v>
      </c>
      <c r="G530" s="30">
        <v>-0.0529</v>
      </c>
      <c r="H530" s="16">
        <f t="shared" si="1"/>
        <v>-0.0528511822</v>
      </c>
      <c r="I530" s="16">
        <f t="shared" si="2"/>
        <v>0.9471488178</v>
      </c>
      <c r="J530" s="16"/>
      <c r="K530" s="16"/>
      <c r="L530" s="16"/>
    </row>
    <row r="531">
      <c r="A531" s="31">
        <v>44827.0</v>
      </c>
      <c r="B531" s="16">
        <v>136.61</v>
      </c>
      <c r="C531" s="16">
        <v>141.44</v>
      </c>
      <c r="D531" s="16">
        <v>142.39</v>
      </c>
      <c r="E531" s="16">
        <v>136.01</v>
      </c>
      <c r="F531" s="16" t="s">
        <v>1679</v>
      </c>
      <c r="G531" s="30">
        <v>-0.0277</v>
      </c>
      <c r="H531" s="16">
        <f t="shared" si="1"/>
        <v>-0.02768683274</v>
      </c>
      <c r="I531" s="16">
        <f t="shared" si="2"/>
        <v>0.9723131673</v>
      </c>
      <c r="J531" s="16"/>
      <c r="K531" s="16"/>
      <c r="L531" s="16"/>
    </row>
    <row r="532">
      <c r="A532" s="31">
        <v>44826.0</v>
      </c>
      <c r="B532" s="16">
        <v>140.5</v>
      </c>
      <c r="C532" s="16">
        <v>137.81</v>
      </c>
      <c r="D532" s="16">
        <v>146.18</v>
      </c>
      <c r="E532" s="16">
        <v>137.31</v>
      </c>
      <c r="F532" s="16" t="s">
        <v>1680</v>
      </c>
      <c r="G532" s="30">
        <v>0.0195</v>
      </c>
      <c r="H532" s="16">
        <f t="shared" si="1"/>
        <v>0.01951962847</v>
      </c>
      <c r="I532" s="16">
        <f t="shared" si="2"/>
        <v>1.019519628</v>
      </c>
      <c r="J532" s="16"/>
      <c r="K532" s="16"/>
      <c r="L532" s="16"/>
    </row>
    <row r="533">
      <c r="A533" s="31">
        <v>44825.0</v>
      </c>
      <c r="B533" s="16">
        <v>137.81</v>
      </c>
      <c r="C533" s="16">
        <v>136.46</v>
      </c>
      <c r="D533" s="16">
        <v>140.65</v>
      </c>
      <c r="E533" s="16">
        <v>135.46</v>
      </c>
      <c r="F533" s="16" t="s">
        <v>1398</v>
      </c>
      <c r="G533" s="30">
        <v>0.0169</v>
      </c>
      <c r="H533" s="16">
        <f t="shared" si="1"/>
        <v>0.01697291713</v>
      </c>
      <c r="I533" s="16">
        <f t="shared" si="2"/>
        <v>1.016972917</v>
      </c>
      <c r="J533" s="16"/>
      <c r="K533" s="16"/>
      <c r="L533" s="16"/>
    </row>
    <row r="534">
      <c r="A534" s="31">
        <v>44824.0</v>
      </c>
      <c r="B534" s="16">
        <v>135.51</v>
      </c>
      <c r="C534" s="16">
        <v>135.41</v>
      </c>
      <c r="D534" s="16">
        <v>139.1</v>
      </c>
      <c r="E534" s="16">
        <v>134.37</v>
      </c>
      <c r="F534" s="16" t="s">
        <v>1476</v>
      </c>
      <c r="G534" s="30">
        <v>0.0108</v>
      </c>
      <c r="H534" s="16">
        <f t="shared" si="1"/>
        <v>0.01074065787</v>
      </c>
      <c r="I534" s="16">
        <f t="shared" si="2"/>
        <v>1.010740658</v>
      </c>
      <c r="J534" s="16"/>
      <c r="K534" s="16"/>
      <c r="L534" s="16"/>
    </row>
    <row r="535">
      <c r="A535" s="31">
        <v>44823.0</v>
      </c>
      <c r="B535" s="16">
        <v>134.07</v>
      </c>
      <c r="C535" s="16">
        <v>137.26</v>
      </c>
      <c r="D535" s="16">
        <v>137.26</v>
      </c>
      <c r="E535" s="16">
        <v>133.52</v>
      </c>
      <c r="F535" s="16" t="s">
        <v>1681</v>
      </c>
      <c r="G535" s="30">
        <v>-0.0239</v>
      </c>
      <c r="H535" s="16">
        <f t="shared" si="1"/>
        <v>-0.02395165987</v>
      </c>
      <c r="I535" s="16">
        <f t="shared" si="2"/>
        <v>0.9760483401</v>
      </c>
      <c r="J535" s="16"/>
      <c r="K535" s="16"/>
      <c r="L535" s="16"/>
    </row>
    <row r="536">
      <c r="A536" s="31">
        <v>44820.0</v>
      </c>
      <c r="B536" s="16">
        <v>137.36</v>
      </c>
      <c r="C536" s="16">
        <v>136.91</v>
      </c>
      <c r="D536" s="16">
        <v>139.15</v>
      </c>
      <c r="E536" s="16">
        <v>132.68</v>
      </c>
      <c r="F536" s="16" t="s">
        <v>1436</v>
      </c>
      <c r="G536" s="30">
        <v>0.0033</v>
      </c>
      <c r="H536" s="16">
        <f t="shared" si="1"/>
        <v>0.003286830765</v>
      </c>
      <c r="I536" s="16">
        <f t="shared" si="2"/>
        <v>1.003286831</v>
      </c>
      <c r="J536" s="16"/>
      <c r="K536" s="16"/>
      <c r="L536" s="16"/>
    </row>
    <row r="537">
      <c r="A537" s="31">
        <v>44819.0</v>
      </c>
      <c r="B537" s="16">
        <v>136.91</v>
      </c>
      <c r="C537" s="16">
        <v>139.4</v>
      </c>
      <c r="D537" s="16">
        <v>139.4</v>
      </c>
      <c r="E537" s="16">
        <v>135.71</v>
      </c>
      <c r="F537" s="16" t="s">
        <v>1682</v>
      </c>
      <c r="G537" s="30">
        <v>-0.0112</v>
      </c>
      <c r="H537" s="16">
        <f t="shared" si="1"/>
        <v>-0.01112314915</v>
      </c>
      <c r="I537" s="16">
        <f t="shared" si="2"/>
        <v>0.9888768508</v>
      </c>
      <c r="J537" s="16"/>
      <c r="K537" s="16"/>
      <c r="L537" s="16"/>
    </row>
    <row r="538">
      <c r="A538" s="31">
        <v>44818.0</v>
      </c>
      <c r="B538" s="16">
        <v>138.45</v>
      </c>
      <c r="C538" s="16">
        <v>128.69</v>
      </c>
      <c r="D538" s="16">
        <v>141.39</v>
      </c>
      <c r="E538" s="16">
        <v>128.69</v>
      </c>
      <c r="F538" s="16" t="s">
        <v>1683</v>
      </c>
      <c r="G538" s="30">
        <v>0.0424</v>
      </c>
      <c r="H538" s="16">
        <f t="shared" si="1"/>
        <v>0.04238819455</v>
      </c>
      <c r="I538" s="16">
        <f t="shared" si="2"/>
        <v>1.042388195</v>
      </c>
      <c r="J538" s="16"/>
      <c r="K538" s="16"/>
      <c r="L538" s="16"/>
    </row>
    <row r="539">
      <c r="A539" s="31">
        <v>44817.0</v>
      </c>
      <c r="B539" s="16">
        <v>132.82</v>
      </c>
      <c r="C539" s="16">
        <v>132.52</v>
      </c>
      <c r="D539" s="16">
        <v>134.02</v>
      </c>
      <c r="E539" s="16">
        <v>132.48</v>
      </c>
      <c r="F539" s="16" t="s">
        <v>1684</v>
      </c>
      <c r="G539" s="30">
        <v>0.006</v>
      </c>
      <c r="H539" s="16">
        <f t="shared" si="1"/>
        <v>0.005983488601</v>
      </c>
      <c r="I539" s="16">
        <f t="shared" si="2"/>
        <v>1.005983489</v>
      </c>
      <c r="J539" s="16"/>
      <c r="K539" s="16"/>
      <c r="L539" s="16"/>
    </row>
    <row r="540">
      <c r="A540" s="31">
        <v>44816.0</v>
      </c>
      <c r="B540" s="16">
        <v>132.03</v>
      </c>
      <c r="C540" s="16">
        <v>132.52</v>
      </c>
      <c r="D540" s="16">
        <v>134.87</v>
      </c>
      <c r="E540" s="16">
        <v>131.58</v>
      </c>
      <c r="F540" s="16" t="s">
        <v>1685</v>
      </c>
      <c r="G540" s="30">
        <v>-0.0011</v>
      </c>
      <c r="H540" s="16">
        <f t="shared" si="1"/>
        <v>-0.00113481616</v>
      </c>
      <c r="I540" s="16">
        <f t="shared" si="2"/>
        <v>0.9988651838</v>
      </c>
      <c r="J540" s="16"/>
      <c r="K540" s="16"/>
      <c r="L540" s="16"/>
    </row>
    <row r="541">
      <c r="A541" s="31">
        <v>44813.0</v>
      </c>
      <c r="B541" s="16">
        <v>132.18</v>
      </c>
      <c r="C541" s="16">
        <v>134.42</v>
      </c>
      <c r="D541" s="16">
        <v>134.52</v>
      </c>
      <c r="E541" s="16">
        <v>129.64</v>
      </c>
      <c r="F541" s="16" t="s">
        <v>1686</v>
      </c>
      <c r="G541" s="30">
        <v>-0.0086</v>
      </c>
      <c r="H541" s="16">
        <f t="shared" si="1"/>
        <v>-0.008550855086</v>
      </c>
      <c r="I541" s="16">
        <f t="shared" si="2"/>
        <v>0.9914491449</v>
      </c>
      <c r="J541" s="16"/>
      <c r="K541" s="16"/>
      <c r="L541" s="16"/>
    </row>
    <row r="542">
      <c r="A542" s="31">
        <v>44812.0</v>
      </c>
      <c r="B542" s="16">
        <v>133.32</v>
      </c>
      <c r="C542" s="16">
        <v>133.42</v>
      </c>
      <c r="D542" s="16">
        <v>136.91</v>
      </c>
      <c r="E542" s="16">
        <v>131.93</v>
      </c>
      <c r="F542" s="16" t="s">
        <v>1630</v>
      </c>
      <c r="G542" s="30">
        <v>0.0091</v>
      </c>
      <c r="H542" s="16">
        <f t="shared" si="1"/>
        <v>0.009006281692</v>
      </c>
      <c r="I542" s="16">
        <f t="shared" si="2"/>
        <v>1.009006282</v>
      </c>
      <c r="J542" s="16"/>
      <c r="K542" s="16"/>
      <c r="L542" s="16"/>
    </row>
    <row r="543">
      <c r="A543" s="31">
        <v>44811.0</v>
      </c>
      <c r="B543" s="16">
        <v>132.13</v>
      </c>
      <c r="C543" s="16">
        <v>129.74</v>
      </c>
      <c r="D543" s="16">
        <v>132.52</v>
      </c>
      <c r="E543" s="16">
        <v>127.64</v>
      </c>
      <c r="F543" s="16" t="s">
        <v>1687</v>
      </c>
      <c r="G543" s="30">
        <v>0.0169</v>
      </c>
      <c r="H543" s="16">
        <f t="shared" si="1"/>
        <v>0.01693219426</v>
      </c>
      <c r="I543" s="16">
        <f t="shared" si="2"/>
        <v>1.016932194</v>
      </c>
      <c r="J543" s="16"/>
      <c r="K543" s="16"/>
      <c r="L543" s="16"/>
    </row>
    <row r="544">
      <c r="A544" s="31">
        <v>44810.0</v>
      </c>
      <c r="B544" s="16">
        <v>129.93</v>
      </c>
      <c r="C544" s="16">
        <v>128.69</v>
      </c>
      <c r="D544" s="16">
        <v>132.03</v>
      </c>
      <c r="E544" s="16">
        <v>126.85</v>
      </c>
      <c r="F544" s="16" t="s">
        <v>1688</v>
      </c>
      <c r="G544" s="30">
        <v>0.0109</v>
      </c>
      <c r="H544" s="16">
        <f t="shared" si="1"/>
        <v>0.01081375447</v>
      </c>
      <c r="I544" s="16">
        <f t="shared" si="2"/>
        <v>1.010813754</v>
      </c>
      <c r="J544" s="16"/>
      <c r="K544" s="16"/>
      <c r="L544" s="16"/>
    </row>
    <row r="545">
      <c r="A545" s="31">
        <v>44809.0</v>
      </c>
      <c r="B545" s="16">
        <v>128.54</v>
      </c>
      <c r="C545" s="16">
        <v>128.54</v>
      </c>
      <c r="D545" s="16">
        <v>130.38</v>
      </c>
      <c r="E545" s="16">
        <v>128.04</v>
      </c>
      <c r="F545" s="16" t="s">
        <v>1689</v>
      </c>
      <c r="G545" s="30">
        <v>0.0</v>
      </c>
      <c r="H545" s="16">
        <f t="shared" si="1"/>
        <v>0</v>
      </c>
      <c r="I545" s="16">
        <f t="shared" si="2"/>
        <v>1</v>
      </c>
      <c r="J545" s="16"/>
      <c r="K545" s="16"/>
      <c r="L545" s="16"/>
    </row>
    <row r="546">
      <c r="A546" s="31">
        <v>44806.0</v>
      </c>
      <c r="B546" s="16">
        <v>128.54</v>
      </c>
      <c r="C546" s="16">
        <v>132.52</v>
      </c>
      <c r="D546" s="16">
        <v>132.52</v>
      </c>
      <c r="E546" s="16">
        <v>127.29</v>
      </c>
      <c r="F546" s="16" t="s">
        <v>1690</v>
      </c>
      <c r="G546" s="30">
        <v>-0.0073</v>
      </c>
      <c r="H546" s="16">
        <f t="shared" si="1"/>
        <v>-0.007336473859</v>
      </c>
      <c r="I546" s="16">
        <f t="shared" si="2"/>
        <v>0.9926635261</v>
      </c>
      <c r="J546" s="16"/>
      <c r="K546" s="16"/>
      <c r="L546" s="16"/>
    </row>
    <row r="547">
      <c r="A547" s="31">
        <v>44805.0</v>
      </c>
      <c r="B547" s="16">
        <v>129.49</v>
      </c>
      <c r="C547" s="16">
        <v>127.54</v>
      </c>
      <c r="D547" s="16">
        <v>130.28</v>
      </c>
      <c r="E547" s="16">
        <v>125.55</v>
      </c>
      <c r="F547" s="16" t="s">
        <v>1386</v>
      </c>
      <c r="G547" s="30">
        <v>0.0152</v>
      </c>
      <c r="H547" s="16">
        <f t="shared" si="1"/>
        <v>0.015289321</v>
      </c>
      <c r="I547" s="16">
        <f t="shared" si="2"/>
        <v>1.015289321</v>
      </c>
      <c r="J547" s="16"/>
      <c r="K547" s="16"/>
      <c r="L547" s="16"/>
    </row>
    <row r="548">
      <c r="A548" s="31">
        <v>44803.0</v>
      </c>
      <c r="B548" s="16">
        <v>127.54</v>
      </c>
      <c r="C548" s="16">
        <v>125.95</v>
      </c>
      <c r="D548" s="16">
        <v>128.04</v>
      </c>
      <c r="E548" s="16">
        <v>125.5</v>
      </c>
      <c r="F548" s="16" t="s">
        <v>1691</v>
      </c>
      <c r="G548" s="30">
        <v>0.0159</v>
      </c>
      <c r="H548" s="16">
        <f t="shared" si="1"/>
        <v>0.01585025886</v>
      </c>
      <c r="I548" s="16">
        <f t="shared" si="2"/>
        <v>1.015850259</v>
      </c>
      <c r="J548" s="16"/>
      <c r="K548" s="16"/>
      <c r="L548" s="16"/>
    </row>
    <row r="549">
      <c r="A549" s="31">
        <v>44802.0</v>
      </c>
      <c r="B549" s="16">
        <v>125.55</v>
      </c>
      <c r="C549" s="16">
        <v>123.56</v>
      </c>
      <c r="D549" s="16">
        <v>126.4</v>
      </c>
      <c r="E549" s="16">
        <v>122.71</v>
      </c>
      <c r="F549" s="16" t="s">
        <v>1692</v>
      </c>
      <c r="G549" s="30">
        <v>-0.0229</v>
      </c>
      <c r="H549" s="16">
        <f t="shared" si="1"/>
        <v>-0.02288115807</v>
      </c>
      <c r="I549" s="16">
        <f t="shared" si="2"/>
        <v>0.9771188419</v>
      </c>
      <c r="J549" s="16"/>
      <c r="K549" s="16"/>
      <c r="L549" s="16"/>
    </row>
    <row r="550">
      <c r="A550" s="31">
        <v>44799.0</v>
      </c>
      <c r="B550" s="16">
        <v>128.49</v>
      </c>
      <c r="C550" s="16">
        <v>127.54</v>
      </c>
      <c r="D550" s="16">
        <v>129.54</v>
      </c>
      <c r="E550" s="16">
        <v>127.04</v>
      </c>
      <c r="F550" s="16" t="s">
        <v>1693</v>
      </c>
      <c r="G550" s="30">
        <v>0.0158</v>
      </c>
      <c r="H550" s="16">
        <f t="shared" si="1"/>
        <v>0.0157312253</v>
      </c>
      <c r="I550" s="16">
        <f t="shared" si="2"/>
        <v>1.015731225</v>
      </c>
      <c r="J550" s="16"/>
      <c r="K550" s="16"/>
      <c r="L550" s="16"/>
    </row>
    <row r="551">
      <c r="A551" s="31">
        <v>44798.0</v>
      </c>
      <c r="B551" s="16">
        <v>126.5</v>
      </c>
      <c r="C551" s="16">
        <v>125.35</v>
      </c>
      <c r="D551" s="16">
        <v>127.04</v>
      </c>
      <c r="E551" s="16">
        <v>124.21</v>
      </c>
      <c r="F551" s="16" t="s">
        <v>1694</v>
      </c>
      <c r="G551" s="30">
        <v>0.0168</v>
      </c>
      <c r="H551" s="16">
        <f t="shared" si="1"/>
        <v>0.01688102894</v>
      </c>
      <c r="I551" s="16">
        <f t="shared" si="2"/>
        <v>1.016881029</v>
      </c>
      <c r="J551" s="16"/>
      <c r="K551" s="16"/>
      <c r="L551" s="16"/>
    </row>
    <row r="552">
      <c r="A552" s="31">
        <v>44797.0</v>
      </c>
      <c r="B552" s="16">
        <v>124.4</v>
      </c>
      <c r="C552" s="16">
        <v>122.21</v>
      </c>
      <c r="D552" s="16">
        <v>124.95</v>
      </c>
      <c r="E552" s="16">
        <v>122.11</v>
      </c>
      <c r="F552" s="16" t="s">
        <v>1695</v>
      </c>
      <c r="G552" s="30">
        <v>0.0238</v>
      </c>
      <c r="H552" s="16">
        <f t="shared" si="1"/>
        <v>0.0237840507</v>
      </c>
      <c r="I552" s="16">
        <f t="shared" si="2"/>
        <v>1.023784051</v>
      </c>
      <c r="J552" s="16"/>
      <c r="K552" s="16"/>
      <c r="L552" s="16"/>
    </row>
    <row r="553">
      <c r="A553" s="31">
        <v>44796.0</v>
      </c>
      <c r="B553" s="16">
        <v>121.51</v>
      </c>
      <c r="C553" s="16">
        <v>119.77</v>
      </c>
      <c r="D553" s="16">
        <v>124.21</v>
      </c>
      <c r="E553" s="16">
        <v>119.67</v>
      </c>
      <c r="F553" s="16" t="s">
        <v>1696</v>
      </c>
      <c r="G553" s="30">
        <v>0.0012</v>
      </c>
      <c r="H553" s="16">
        <f t="shared" si="1"/>
        <v>0.00123599209</v>
      </c>
      <c r="I553" s="16">
        <f t="shared" si="2"/>
        <v>1.001235992</v>
      </c>
      <c r="J553" s="16"/>
      <c r="K553" s="16"/>
      <c r="L553" s="16"/>
    </row>
    <row r="554">
      <c r="A554" s="31">
        <v>44795.0</v>
      </c>
      <c r="B554" s="16">
        <v>121.36</v>
      </c>
      <c r="C554" s="16">
        <v>124.4</v>
      </c>
      <c r="D554" s="16">
        <v>124.4</v>
      </c>
      <c r="E554" s="16">
        <v>119.62</v>
      </c>
      <c r="F554" s="16" t="s">
        <v>1355</v>
      </c>
      <c r="G554" s="30">
        <v>-0.033</v>
      </c>
      <c r="H554" s="16">
        <f t="shared" si="1"/>
        <v>-0.03298804781</v>
      </c>
      <c r="I554" s="16">
        <f t="shared" si="2"/>
        <v>0.9670119522</v>
      </c>
      <c r="J554" s="16"/>
      <c r="K554" s="16"/>
      <c r="L554" s="16"/>
    </row>
    <row r="555">
      <c r="A555" s="31">
        <v>44792.0</v>
      </c>
      <c r="B555" s="16">
        <v>125.5</v>
      </c>
      <c r="C555" s="16">
        <v>130.23</v>
      </c>
      <c r="D555" s="16">
        <v>130.38</v>
      </c>
      <c r="E555" s="16">
        <v>124.65</v>
      </c>
      <c r="F555" s="16" t="s">
        <v>1355</v>
      </c>
      <c r="G555" s="30">
        <v>-0.0315</v>
      </c>
      <c r="H555" s="16">
        <f t="shared" si="1"/>
        <v>-0.03156107724</v>
      </c>
      <c r="I555" s="16">
        <f t="shared" si="2"/>
        <v>0.9684389228</v>
      </c>
      <c r="J555" s="16"/>
      <c r="K555" s="16"/>
      <c r="L555" s="16"/>
    </row>
    <row r="556">
      <c r="A556" s="31">
        <v>44791.0</v>
      </c>
      <c r="B556" s="16">
        <v>129.59</v>
      </c>
      <c r="C556" s="16">
        <v>120.47</v>
      </c>
      <c r="D556" s="16">
        <v>132.43</v>
      </c>
      <c r="E556" s="16">
        <v>119.77</v>
      </c>
      <c r="F556" s="16" t="s">
        <v>1697</v>
      </c>
      <c r="G556" s="30">
        <v>0.0744</v>
      </c>
      <c r="H556" s="16">
        <f t="shared" si="1"/>
        <v>0.07436577682</v>
      </c>
      <c r="I556" s="16">
        <f t="shared" si="2"/>
        <v>1.074365777</v>
      </c>
      <c r="J556" s="16"/>
      <c r="K556" s="16"/>
      <c r="L556" s="16"/>
    </row>
    <row r="557">
      <c r="A557" s="31">
        <v>44790.0</v>
      </c>
      <c r="B557" s="16">
        <v>120.62</v>
      </c>
      <c r="C557" s="16">
        <v>119.67</v>
      </c>
      <c r="D557" s="16">
        <v>122.01</v>
      </c>
      <c r="E557" s="16">
        <v>118.72</v>
      </c>
      <c r="F557" s="16" t="s">
        <v>1612</v>
      </c>
      <c r="G557" s="30">
        <v>0.0087</v>
      </c>
      <c r="H557" s="16">
        <f t="shared" si="1"/>
        <v>0.008781466923</v>
      </c>
      <c r="I557" s="16">
        <f t="shared" si="2"/>
        <v>1.008781467</v>
      </c>
      <c r="J557" s="16"/>
      <c r="K557" s="16"/>
      <c r="L557" s="16"/>
    </row>
    <row r="558">
      <c r="A558" s="31">
        <v>44789.0</v>
      </c>
      <c r="B558" s="16">
        <v>119.57</v>
      </c>
      <c r="C558" s="16">
        <v>118.48</v>
      </c>
      <c r="D558" s="16">
        <v>119.87</v>
      </c>
      <c r="E558" s="16">
        <v>117.08</v>
      </c>
      <c r="F558" s="16" t="s">
        <v>1698</v>
      </c>
      <c r="G558" s="30">
        <v>0.0157</v>
      </c>
      <c r="H558" s="16">
        <f t="shared" si="1"/>
        <v>0.01562898157</v>
      </c>
      <c r="I558" s="16">
        <f t="shared" si="2"/>
        <v>1.015628982</v>
      </c>
      <c r="J558" s="16"/>
      <c r="K558" s="16"/>
      <c r="L558" s="16"/>
    </row>
    <row r="559">
      <c r="A559" s="31">
        <v>44785.0</v>
      </c>
      <c r="B559" s="16">
        <v>117.73</v>
      </c>
      <c r="C559" s="16">
        <v>115.64</v>
      </c>
      <c r="D559" s="16">
        <v>121.57</v>
      </c>
      <c r="E559" s="16">
        <v>115.49</v>
      </c>
      <c r="F559" s="16" t="s">
        <v>1699</v>
      </c>
      <c r="G559" s="30">
        <v>0.0168</v>
      </c>
      <c r="H559" s="16">
        <f t="shared" si="1"/>
        <v>0.0167544693</v>
      </c>
      <c r="I559" s="16">
        <f t="shared" si="2"/>
        <v>1.016754469</v>
      </c>
      <c r="J559" s="16"/>
      <c r="K559" s="16"/>
      <c r="L559" s="16"/>
    </row>
    <row r="560">
      <c r="A560" s="31">
        <v>44784.0</v>
      </c>
      <c r="B560" s="16">
        <v>115.79</v>
      </c>
      <c r="C560" s="16">
        <v>118.43</v>
      </c>
      <c r="D560" s="16">
        <v>119.47</v>
      </c>
      <c r="E560" s="16">
        <v>115.59</v>
      </c>
      <c r="F560" s="16" t="s">
        <v>1322</v>
      </c>
      <c r="G560" s="30">
        <v>-0.0132</v>
      </c>
      <c r="H560" s="16">
        <f t="shared" si="1"/>
        <v>-0.01312537288</v>
      </c>
      <c r="I560" s="16">
        <f t="shared" si="2"/>
        <v>0.9868746271</v>
      </c>
      <c r="J560" s="16"/>
      <c r="K560" s="16"/>
      <c r="L560" s="16"/>
    </row>
    <row r="561">
      <c r="A561" s="31">
        <v>44783.0</v>
      </c>
      <c r="B561" s="16">
        <v>117.33</v>
      </c>
      <c r="C561" s="16">
        <v>120.42</v>
      </c>
      <c r="D561" s="16">
        <v>120.57</v>
      </c>
      <c r="E561" s="16">
        <v>116.78</v>
      </c>
      <c r="F561" s="16" t="s">
        <v>1700</v>
      </c>
      <c r="G561" s="30">
        <v>-0.02</v>
      </c>
      <c r="H561" s="16">
        <f t="shared" si="1"/>
        <v>-0.01996324758</v>
      </c>
      <c r="I561" s="16">
        <f t="shared" si="2"/>
        <v>0.9800367524</v>
      </c>
      <c r="J561" s="16"/>
      <c r="K561" s="16"/>
      <c r="L561" s="16"/>
    </row>
    <row r="562">
      <c r="A562" s="31">
        <v>44781.0</v>
      </c>
      <c r="B562" s="16">
        <v>119.72</v>
      </c>
      <c r="C562" s="16">
        <v>116.58</v>
      </c>
      <c r="D562" s="16">
        <v>120.57</v>
      </c>
      <c r="E562" s="16">
        <v>115.19</v>
      </c>
      <c r="F562" s="16" t="s">
        <v>1701</v>
      </c>
      <c r="G562" s="30">
        <v>0.0296</v>
      </c>
      <c r="H562" s="16">
        <f t="shared" si="1"/>
        <v>0.02958376333</v>
      </c>
      <c r="I562" s="16">
        <f t="shared" si="2"/>
        <v>1.029583763</v>
      </c>
      <c r="J562" s="16"/>
      <c r="K562" s="16"/>
      <c r="L562" s="16"/>
    </row>
    <row r="563">
      <c r="A563" s="31">
        <v>44778.0</v>
      </c>
      <c r="B563" s="16">
        <v>116.28</v>
      </c>
      <c r="C563" s="16">
        <v>118.63</v>
      </c>
      <c r="D563" s="16">
        <v>119.22</v>
      </c>
      <c r="E563" s="16">
        <v>115.69</v>
      </c>
      <c r="F563" s="16" t="s">
        <v>1702</v>
      </c>
      <c r="G563" s="30">
        <v>-0.0131</v>
      </c>
      <c r="H563" s="16">
        <f t="shared" si="1"/>
        <v>-0.01315454468</v>
      </c>
      <c r="I563" s="16">
        <f t="shared" si="2"/>
        <v>0.9868454553</v>
      </c>
      <c r="J563" s="16"/>
      <c r="K563" s="16"/>
      <c r="L563" s="16"/>
    </row>
    <row r="564">
      <c r="A564" s="31">
        <v>44777.0</v>
      </c>
      <c r="B564" s="16">
        <v>117.83</v>
      </c>
      <c r="C564" s="16">
        <v>116.78</v>
      </c>
      <c r="D564" s="16">
        <v>120.07</v>
      </c>
      <c r="E564" s="16">
        <v>116.28</v>
      </c>
      <c r="F564" s="16" t="s">
        <v>1452</v>
      </c>
      <c r="G564" s="30">
        <v>0.0137</v>
      </c>
      <c r="H564" s="16">
        <f t="shared" si="1"/>
        <v>0.01376580917</v>
      </c>
      <c r="I564" s="16">
        <f t="shared" si="2"/>
        <v>1.013765809</v>
      </c>
      <c r="J564" s="16"/>
      <c r="K564" s="16"/>
      <c r="L564" s="16"/>
    </row>
    <row r="565">
      <c r="A565" s="31">
        <v>44776.0</v>
      </c>
      <c r="B565" s="16">
        <v>116.23</v>
      </c>
      <c r="C565" s="16">
        <v>118.18</v>
      </c>
      <c r="D565" s="16">
        <v>119.07</v>
      </c>
      <c r="E565" s="16">
        <v>113.39</v>
      </c>
      <c r="F565" s="16" t="s">
        <v>1346</v>
      </c>
      <c r="G565" s="30">
        <v>-0.0185</v>
      </c>
      <c r="H565" s="16">
        <f t="shared" si="1"/>
        <v>-0.01857637423</v>
      </c>
      <c r="I565" s="16">
        <f t="shared" si="2"/>
        <v>0.9814236258</v>
      </c>
      <c r="J565" s="16"/>
      <c r="K565" s="16"/>
      <c r="L565" s="16"/>
    </row>
    <row r="566">
      <c r="A566" s="31">
        <v>44775.0</v>
      </c>
      <c r="B566" s="16">
        <v>118.43</v>
      </c>
      <c r="C566" s="16">
        <v>120.42</v>
      </c>
      <c r="D566" s="16">
        <v>120.42</v>
      </c>
      <c r="E566" s="16">
        <v>116.78</v>
      </c>
      <c r="F566" s="16" t="s">
        <v>1428</v>
      </c>
      <c r="G566" s="30">
        <v>-0.0178</v>
      </c>
      <c r="H566" s="16">
        <f t="shared" si="1"/>
        <v>-0.01774902546</v>
      </c>
      <c r="I566" s="16">
        <f t="shared" si="2"/>
        <v>0.9822509745</v>
      </c>
      <c r="J566" s="16"/>
      <c r="K566" s="16"/>
      <c r="L566" s="16"/>
    </row>
    <row r="567">
      <c r="A567" s="31">
        <v>44774.0</v>
      </c>
      <c r="B567" s="16">
        <v>120.57</v>
      </c>
      <c r="C567" s="16">
        <v>119.22</v>
      </c>
      <c r="D567" s="16">
        <v>121.51</v>
      </c>
      <c r="E567" s="16">
        <v>117.13</v>
      </c>
      <c r="F567" s="16" t="s">
        <v>1703</v>
      </c>
      <c r="G567" s="30">
        <v>0.0181</v>
      </c>
      <c r="H567" s="16">
        <f t="shared" si="1"/>
        <v>0.01806974584</v>
      </c>
      <c r="I567" s="16">
        <f t="shared" si="2"/>
        <v>1.018069746</v>
      </c>
      <c r="J567" s="16"/>
      <c r="K567" s="16"/>
      <c r="L567" s="16"/>
    </row>
    <row r="568">
      <c r="A568" s="31">
        <v>44771.0</v>
      </c>
      <c r="B568" s="16">
        <v>118.43</v>
      </c>
      <c r="C568" s="16">
        <v>114.59</v>
      </c>
      <c r="D568" s="16">
        <v>118.97</v>
      </c>
      <c r="E568" s="16">
        <v>114.09</v>
      </c>
      <c r="F568" s="16" t="s">
        <v>1704</v>
      </c>
      <c r="G568" s="30">
        <v>0.0389</v>
      </c>
      <c r="H568" s="16">
        <f t="shared" si="1"/>
        <v>0.03895078516</v>
      </c>
      <c r="I568" s="16">
        <f t="shared" si="2"/>
        <v>1.038950785</v>
      </c>
      <c r="J568" s="16"/>
      <c r="K568" s="16"/>
      <c r="L568" s="16"/>
    </row>
    <row r="569">
      <c r="A569" s="31">
        <v>44770.0</v>
      </c>
      <c r="B569" s="16">
        <v>113.99</v>
      </c>
      <c r="C569" s="16">
        <v>115.64</v>
      </c>
      <c r="D569" s="16">
        <v>116.58</v>
      </c>
      <c r="E569" s="16">
        <v>113.29</v>
      </c>
      <c r="F569" s="16" t="s">
        <v>1705</v>
      </c>
      <c r="G569" s="30">
        <v>-0.0155</v>
      </c>
      <c r="H569" s="16">
        <f t="shared" si="1"/>
        <v>-0.01554538388</v>
      </c>
      <c r="I569" s="16">
        <f t="shared" si="2"/>
        <v>0.9844546161</v>
      </c>
      <c r="J569" s="16"/>
      <c r="K569" s="16"/>
      <c r="L569" s="16"/>
    </row>
    <row r="570">
      <c r="A570" s="31">
        <v>44769.0</v>
      </c>
      <c r="B570" s="16">
        <v>115.79</v>
      </c>
      <c r="C570" s="16">
        <v>115.54</v>
      </c>
      <c r="D570" s="16">
        <v>116.28</v>
      </c>
      <c r="E570" s="16">
        <v>112.3</v>
      </c>
      <c r="F570" s="16" t="s">
        <v>1706</v>
      </c>
      <c r="G570" s="30">
        <v>0.0065</v>
      </c>
      <c r="H570" s="16">
        <f t="shared" si="1"/>
        <v>0.006519471488</v>
      </c>
      <c r="I570" s="16">
        <f t="shared" si="2"/>
        <v>1.006519471</v>
      </c>
      <c r="J570" s="16"/>
      <c r="K570" s="16"/>
      <c r="L570" s="16"/>
    </row>
    <row r="571">
      <c r="A571" s="31">
        <v>44768.0</v>
      </c>
      <c r="B571" s="16">
        <v>115.04</v>
      </c>
      <c r="C571" s="16">
        <v>122.56</v>
      </c>
      <c r="D571" s="16">
        <v>122.56</v>
      </c>
      <c r="E571" s="16">
        <v>113.89</v>
      </c>
      <c r="F571" s="16" t="s">
        <v>1703</v>
      </c>
      <c r="G571" s="30">
        <v>-0.0537</v>
      </c>
      <c r="H571" s="16">
        <f t="shared" si="1"/>
        <v>-0.05371390968</v>
      </c>
      <c r="I571" s="16">
        <f t="shared" si="2"/>
        <v>0.9462860903</v>
      </c>
      <c r="J571" s="16"/>
      <c r="K571" s="16"/>
      <c r="L571" s="16"/>
    </row>
    <row r="572">
      <c r="A572" s="31">
        <v>44767.0</v>
      </c>
      <c r="B572" s="16">
        <v>121.57</v>
      </c>
      <c r="C572" s="16">
        <v>119.57</v>
      </c>
      <c r="D572" s="16">
        <v>123.36</v>
      </c>
      <c r="E572" s="16">
        <v>115.83</v>
      </c>
      <c r="F572" s="16" t="s">
        <v>1442</v>
      </c>
      <c r="G572" s="30">
        <v>0.0167</v>
      </c>
      <c r="H572" s="16">
        <f t="shared" si="1"/>
        <v>0.01672660366</v>
      </c>
      <c r="I572" s="16">
        <f t="shared" si="2"/>
        <v>1.016726604</v>
      </c>
      <c r="J572" s="16"/>
      <c r="K572" s="16"/>
      <c r="L572" s="16"/>
    </row>
    <row r="573">
      <c r="A573" s="31">
        <v>44764.0</v>
      </c>
      <c r="B573" s="16">
        <v>119.57</v>
      </c>
      <c r="C573" s="16">
        <v>116.38</v>
      </c>
      <c r="D573" s="16">
        <v>120.32</v>
      </c>
      <c r="E573" s="16">
        <v>114.99</v>
      </c>
      <c r="F573" s="16" t="s">
        <v>1285</v>
      </c>
      <c r="G573" s="30">
        <v>0.0345</v>
      </c>
      <c r="H573" s="16">
        <f t="shared" si="1"/>
        <v>0.03443204429</v>
      </c>
      <c r="I573" s="16">
        <f t="shared" si="2"/>
        <v>1.034432044</v>
      </c>
      <c r="J573" s="16"/>
      <c r="K573" s="16"/>
      <c r="L573" s="16"/>
    </row>
    <row r="574">
      <c r="A574" s="31">
        <v>44763.0</v>
      </c>
      <c r="B574" s="16">
        <v>115.59</v>
      </c>
      <c r="C574" s="16">
        <v>114.39</v>
      </c>
      <c r="D574" s="16">
        <v>117.03</v>
      </c>
      <c r="E574" s="16">
        <v>114.29</v>
      </c>
      <c r="F574" s="16" t="s">
        <v>1707</v>
      </c>
      <c r="G574" s="30">
        <v>0.0118</v>
      </c>
      <c r="H574" s="16">
        <f t="shared" si="1"/>
        <v>0.01181722689</v>
      </c>
      <c r="I574" s="16">
        <f t="shared" si="2"/>
        <v>1.011817227</v>
      </c>
      <c r="J574" s="16"/>
      <c r="K574" s="16"/>
      <c r="L574" s="16"/>
    </row>
    <row r="575">
      <c r="A575" s="31">
        <v>44762.0</v>
      </c>
      <c r="B575" s="16">
        <v>114.24</v>
      </c>
      <c r="C575" s="16">
        <v>115.89</v>
      </c>
      <c r="D575" s="16">
        <v>116.38</v>
      </c>
      <c r="E575" s="16">
        <v>113.29</v>
      </c>
      <c r="F575" s="16" t="s">
        <v>1708</v>
      </c>
      <c r="G575" s="30">
        <v>-0.0026</v>
      </c>
      <c r="H575" s="16">
        <f t="shared" si="1"/>
        <v>-0.002619172342</v>
      </c>
      <c r="I575" s="16">
        <f t="shared" si="2"/>
        <v>0.9973808277</v>
      </c>
      <c r="J575" s="16"/>
      <c r="K575" s="16"/>
      <c r="L575" s="16"/>
    </row>
    <row r="576">
      <c r="A576" s="31">
        <v>44761.0</v>
      </c>
      <c r="B576" s="16">
        <v>114.54</v>
      </c>
      <c r="C576" s="16">
        <v>113.79</v>
      </c>
      <c r="D576" s="16">
        <v>116.43</v>
      </c>
      <c r="E576" s="16">
        <v>113.59</v>
      </c>
      <c r="F576" s="16" t="s">
        <v>1709</v>
      </c>
      <c r="G576" s="30">
        <v>0.0044</v>
      </c>
      <c r="H576" s="16">
        <f t="shared" si="1"/>
        <v>0.004384426517</v>
      </c>
      <c r="I576" s="16">
        <f t="shared" si="2"/>
        <v>1.004384427</v>
      </c>
      <c r="J576" s="16"/>
      <c r="K576" s="16"/>
      <c r="L576" s="16"/>
    </row>
    <row r="577">
      <c r="A577" s="31">
        <v>44760.0</v>
      </c>
      <c r="B577" s="16">
        <v>114.04</v>
      </c>
      <c r="C577" s="16">
        <v>109.61</v>
      </c>
      <c r="D577" s="16">
        <v>114.59</v>
      </c>
      <c r="E577" s="16">
        <v>109.36</v>
      </c>
      <c r="F577" s="16" t="s">
        <v>1523</v>
      </c>
      <c r="G577" s="30">
        <v>0.0505</v>
      </c>
      <c r="H577" s="16">
        <f t="shared" si="1"/>
        <v>0.05047899779</v>
      </c>
      <c r="I577" s="16">
        <f t="shared" si="2"/>
        <v>1.050478998</v>
      </c>
      <c r="J577" s="16"/>
      <c r="K577" s="16"/>
      <c r="L577" s="16"/>
    </row>
    <row r="578">
      <c r="A578" s="31">
        <v>44757.0</v>
      </c>
      <c r="B578" s="16">
        <v>108.56</v>
      </c>
      <c r="C578" s="16">
        <v>112.6</v>
      </c>
      <c r="D578" s="16">
        <v>113.0</v>
      </c>
      <c r="E578" s="16">
        <v>108.01</v>
      </c>
      <c r="F578" s="16" t="s">
        <v>1710</v>
      </c>
      <c r="G578" s="30">
        <v>-0.0251</v>
      </c>
      <c r="H578" s="16">
        <f t="shared" si="1"/>
        <v>-0.02505612932</v>
      </c>
      <c r="I578" s="16">
        <f t="shared" si="2"/>
        <v>0.9749438707</v>
      </c>
      <c r="J578" s="16"/>
      <c r="K578" s="16"/>
      <c r="L578" s="16"/>
    </row>
    <row r="579">
      <c r="A579" s="31">
        <v>44756.0</v>
      </c>
      <c r="B579" s="16">
        <v>111.35</v>
      </c>
      <c r="C579" s="16">
        <v>107.32</v>
      </c>
      <c r="D579" s="16">
        <v>112.2</v>
      </c>
      <c r="E579" s="16">
        <v>106.82</v>
      </c>
      <c r="F579" s="16" t="s">
        <v>1317</v>
      </c>
      <c r="G579" s="30">
        <v>0.0424</v>
      </c>
      <c r="H579" s="16">
        <f t="shared" si="1"/>
        <v>0.0424077888</v>
      </c>
      <c r="I579" s="16">
        <f t="shared" si="2"/>
        <v>1.042407789</v>
      </c>
      <c r="J579" s="16"/>
      <c r="K579" s="16"/>
      <c r="L579" s="16"/>
    </row>
    <row r="580">
      <c r="A580" s="31">
        <v>44755.0</v>
      </c>
      <c r="B580" s="16">
        <v>106.82</v>
      </c>
      <c r="C580" s="16">
        <v>105.62</v>
      </c>
      <c r="D580" s="16">
        <v>107.32</v>
      </c>
      <c r="E580" s="16">
        <v>104.48</v>
      </c>
      <c r="F580" s="16" t="s">
        <v>1711</v>
      </c>
      <c r="G580" s="30">
        <v>0.0181</v>
      </c>
      <c r="H580" s="16">
        <f t="shared" si="1"/>
        <v>0.01810903546</v>
      </c>
      <c r="I580" s="16">
        <f t="shared" si="2"/>
        <v>1.018109035</v>
      </c>
      <c r="J580" s="16"/>
      <c r="K580" s="16"/>
      <c r="L580" s="16"/>
    </row>
    <row r="581">
      <c r="A581" s="31">
        <v>44754.0</v>
      </c>
      <c r="B581" s="16">
        <v>104.92</v>
      </c>
      <c r="C581" s="16">
        <v>103.88</v>
      </c>
      <c r="D581" s="16">
        <v>106.92</v>
      </c>
      <c r="E581" s="16">
        <v>102.48</v>
      </c>
      <c r="F581" s="16" t="s">
        <v>1395</v>
      </c>
      <c r="G581" s="30">
        <v>0.0091</v>
      </c>
      <c r="H581" s="16">
        <f t="shared" si="1"/>
        <v>0.009040200038</v>
      </c>
      <c r="I581" s="16">
        <f t="shared" si="2"/>
        <v>1.0090402</v>
      </c>
      <c r="J581" s="16"/>
      <c r="K581" s="16"/>
      <c r="L581" s="16"/>
    </row>
    <row r="582">
      <c r="A582" s="31">
        <v>44753.0</v>
      </c>
      <c r="B582" s="16">
        <v>103.98</v>
      </c>
      <c r="C582" s="16">
        <v>102.48</v>
      </c>
      <c r="D582" s="16">
        <v>107.76</v>
      </c>
      <c r="E582" s="16">
        <v>101.64</v>
      </c>
      <c r="F582" s="16" t="s">
        <v>1418</v>
      </c>
      <c r="G582" s="30">
        <v>0.0102</v>
      </c>
      <c r="H582" s="16">
        <f t="shared" si="1"/>
        <v>0.01020110755</v>
      </c>
      <c r="I582" s="16">
        <f t="shared" si="2"/>
        <v>1.010201108</v>
      </c>
      <c r="J582" s="16"/>
      <c r="K582" s="16"/>
      <c r="L582" s="16"/>
    </row>
    <row r="583">
      <c r="A583" s="31">
        <v>44750.0</v>
      </c>
      <c r="B583" s="16">
        <v>102.93</v>
      </c>
      <c r="C583" s="16">
        <v>103.83</v>
      </c>
      <c r="D583" s="16">
        <v>104.53</v>
      </c>
      <c r="E583" s="16">
        <v>101.79</v>
      </c>
      <c r="F583" s="16" t="s">
        <v>1712</v>
      </c>
      <c r="G583" s="30">
        <v>-0.0029</v>
      </c>
      <c r="H583" s="16">
        <f t="shared" si="1"/>
        <v>-0.002906131938</v>
      </c>
      <c r="I583" s="16">
        <f t="shared" si="2"/>
        <v>0.9970938681</v>
      </c>
      <c r="J583" s="16"/>
      <c r="K583" s="16"/>
      <c r="L583" s="16"/>
    </row>
    <row r="584">
      <c r="A584" s="31">
        <v>44749.0</v>
      </c>
      <c r="B584" s="16">
        <v>103.23</v>
      </c>
      <c r="C584" s="16">
        <v>99.94</v>
      </c>
      <c r="D584" s="16">
        <v>104.33</v>
      </c>
      <c r="E584" s="16">
        <v>99.64</v>
      </c>
      <c r="F584" s="16" t="s">
        <v>1713</v>
      </c>
      <c r="G584" s="30">
        <v>0.0381</v>
      </c>
      <c r="H584" s="16">
        <f t="shared" si="1"/>
        <v>0.03811343524</v>
      </c>
      <c r="I584" s="16">
        <f t="shared" si="2"/>
        <v>1.038113435</v>
      </c>
      <c r="J584" s="16"/>
      <c r="K584" s="16"/>
      <c r="L584" s="16"/>
    </row>
    <row r="585">
      <c r="A585" s="31">
        <v>44748.0</v>
      </c>
      <c r="B585" s="16">
        <v>99.44</v>
      </c>
      <c r="C585" s="16">
        <v>100.84</v>
      </c>
      <c r="D585" s="16">
        <v>100.89</v>
      </c>
      <c r="E585" s="16">
        <v>97.1</v>
      </c>
      <c r="F585" s="16" t="s">
        <v>1714</v>
      </c>
      <c r="G585" s="30">
        <v>-0.0099</v>
      </c>
      <c r="H585" s="16">
        <f t="shared" si="1"/>
        <v>-0.009956192752</v>
      </c>
      <c r="I585" s="16">
        <f t="shared" si="2"/>
        <v>0.9900438072</v>
      </c>
      <c r="J585" s="16"/>
      <c r="K585" s="16"/>
      <c r="L585" s="16"/>
    </row>
    <row r="586">
      <c r="A586" s="31">
        <v>44747.0</v>
      </c>
      <c r="B586" s="16">
        <v>100.44</v>
      </c>
      <c r="C586" s="16">
        <v>100.69</v>
      </c>
      <c r="D586" s="16">
        <v>102.13</v>
      </c>
      <c r="E586" s="16">
        <v>98.75</v>
      </c>
      <c r="F586" s="16" t="s">
        <v>1715</v>
      </c>
      <c r="G586" s="30">
        <v>0.0055</v>
      </c>
      <c r="H586" s="16">
        <f t="shared" si="1"/>
        <v>0.005506056662</v>
      </c>
      <c r="I586" s="16">
        <f t="shared" si="2"/>
        <v>1.005506057</v>
      </c>
      <c r="J586" s="16"/>
      <c r="K586" s="16"/>
      <c r="L586" s="16"/>
    </row>
    <row r="587">
      <c r="A587" s="31">
        <v>44746.0</v>
      </c>
      <c r="B587" s="16">
        <v>99.89</v>
      </c>
      <c r="C587" s="16">
        <v>99.64</v>
      </c>
      <c r="D587" s="16">
        <v>101.14</v>
      </c>
      <c r="E587" s="16">
        <v>98.15</v>
      </c>
      <c r="F587" s="16" t="s">
        <v>1716</v>
      </c>
      <c r="G587" s="30">
        <v>0.0045</v>
      </c>
      <c r="H587" s="16">
        <f t="shared" si="1"/>
        <v>0.004525341915</v>
      </c>
      <c r="I587" s="16">
        <f t="shared" si="2"/>
        <v>1.004525342</v>
      </c>
      <c r="J587" s="16"/>
      <c r="K587" s="16"/>
      <c r="L587" s="16"/>
    </row>
    <row r="588">
      <c r="A588" s="31">
        <v>44743.0</v>
      </c>
      <c r="B588" s="16">
        <v>99.44</v>
      </c>
      <c r="C588" s="16">
        <v>99.64</v>
      </c>
      <c r="D588" s="16">
        <v>100.24</v>
      </c>
      <c r="E588" s="16">
        <v>97.0</v>
      </c>
      <c r="F588" s="16" t="s">
        <v>1717</v>
      </c>
      <c r="G588" s="30">
        <v>0.0</v>
      </c>
      <c r="H588" s="16">
        <f t="shared" si="1"/>
        <v>0</v>
      </c>
      <c r="I588" s="16">
        <f t="shared" si="2"/>
        <v>1</v>
      </c>
      <c r="J588" s="16"/>
      <c r="K588" s="16"/>
      <c r="L588" s="16"/>
    </row>
    <row r="589">
      <c r="A589" s="31">
        <v>44742.0</v>
      </c>
      <c r="B589" s="16">
        <v>99.44</v>
      </c>
      <c r="C589" s="16">
        <v>103.38</v>
      </c>
      <c r="D589" s="16">
        <v>105.37</v>
      </c>
      <c r="E589" s="16">
        <v>98.65</v>
      </c>
      <c r="F589" s="16" t="s">
        <v>1718</v>
      </c>
      <c r="G589" s="30">
        <v>-0.032</v>
      </c>
      <c r="H589" s="16">
        <f t="shared" si="1"/>
        <v>-0.03202569843</v>
      </c>
      <c r="I589" s="16">
        <f t="shared" si="2"/>
        <v>0.9679743016</v>
      </c>
      <c r="J589" s="16"/>
      <c r="K589" s="16"/>
      <c r="L589" s="16"/>
    </row>
    <row r="590">
      <c r="A590" s="31">
        <v>44741.0</v>
      </c>
      <c r="B590" s="16">
        <v>102.73</v>
      </c>
      <c r="C590" s="16">
        <v>99.1</v>
      </c>
      <c r="D590" s="16">
        <v>103.83</v>
      </c>
      <c r="E590" s="16">
        <v>98.45</v>
      </c>
      <c r="F590" s="16" t="s">
        <v>1372</v>
      </c>
      <c r="G590" s="30">
        <v>0.0367</v>
      </c>
      <c r="H590" s="16">
        <f t="shared" si="1"/>
        <v>0.036629667</v>
      </c>
      <c r="I590" s="16">
        <f t="shared" si="2"/>
        <v>1.036629667</v>
      </c>
      <c r="J590" s="16"/>
      <c r="K590" s="16"/>
      <c r="L590" s="16"/>
    </row>
    <row r="591">
      <c r="A591" s="31">
        <v>44740.0</v>
      </c>
      <c r="B591" s="16">
        <v>99.1</v>
      </c>
      <c r="C591" s="16">
        <v>99.74</v>
      </c>
      <c r="D591" s="16">
        <v>100.64</v>
      </c>
      <c r="E591" s="16">
        <v>98.35</v>
      </c>
      <c r="F591" s="16" t="s">
        <v>1719</v>
      </c>
      <c r="G591" s="30">
        <v>-0.0045</v>
      </c>
      <c r="H591" s="16">
        <f t="shared" si="1"/>
        <v>-0.004420333534</v>
      </c>
      <c r="I591" s="16">
        <f t="shared" si="2"/>
        <v>0.9955796665</v>
      </c>
      <c r="J591" s="16"/>
      <c r="K591" s="16"/>
      <c r="L591" s="16"/>
    </row>
    <row r="592">
      <c r="A592" s="31">
        <v>44739.0</v>
      </c>
      <c r="B592" s="16">
        <v>99.54</v>
      </c>
      <c r="C592" s="16">
        <v>100.64</v>
      </c>
      <c r="D592" s="16">
        <v>101.19</v>
      </c>
      <c r="E592" s="16">
        <v>99.19</v>
      </c>
      <c r="F592" s="16" t="s">
        <v>1458</v>
      </c>
      <c r="G592" s="30">
        <v>0.0111</v>
      </c>
      <c r="H592" s="16">
        <f t="shared" si="1"/>
        <v>0.01107160995</v>
      </c>
      <c r="I592" s="16">
        <f t="shared" si="2"/>
        <v>1.01107161</v>
      </c>
      <c r="J592" s="16"/>
      <c r="K592" s="16"/>
      <c r="L592" s="16"/>
    </row>
    <row r="593">
      <c r="A593" s="31">
        <v>44736.0</v>
      </c>
      <c r="B593" s="16">
        <v>98.45</v>
      </c>
      <c r="C593" s="16">
        <v>101.24</v>
      </c>
      <c r="D593" s="16">
        <v>101.34</v>
      </c>
      <c r="E593" s="16">
        <v>97.7</v>
      </c>
      <c r="F593" s="16" t="s">
        <v>1720</v>
      </c>
      <c r="G593" s="30">
        <v>-0.008</v>
      </c>
      <c r="H593" s="16">
        <f t="shared" si="1"/>
        <v>-0.008060453401</v>
      </c>
      <c r="I593" s="16">
        <f t="shared" si="2"/>
        <v>0.9919395466</v>
      </c>
      <c r="J593" s="16"/>
      <c r="K593" s="16"/>
      <c r="L593" s="16"/>
    </row>
    <row r="594">
      <c r="A594" s="31">
        <v>44735.0</v>
      </c>
      <c r="B594" s="16">
        <v>99.25</v>
      </c>
      <c r="C594" s="16">
        <v>98.45</v>
      </c>
      <c r="D594" s="16">
        <v>102.04</v>
      </c>
      <c r="E594" s="16">
        <v>97.55</v>
      </c>
      <c r="F594" s="16" t="s">
        <v>1316</v>
      </c>
      <c r="G594" s="30">
        <v>0.0179</v>
      </c>
      <c r="H594" s="16">
        <f t="shared" si="1"/>
        <v>0.01794871795</v>
      </c>
      <c r="I594" s="16">
        <f t="shared" si="2"/>
        <v>1.017948718</v>
      </c>
      <c r="J594" s="16"/>
      <c r="K594" s="16"/>
      <c r="L594" s="16"/>
    </row>
    <row r="595">
      <c r="A595" s="31">
        <v>44734.0</v>
      </c>
      <c r="B595" s="16">
        <v>97.5</v>
      </c>
      <c r="C595" s="16">
        <v>102.63</v>
      </c>
      <c r="D595" s="16">
        <v>102.63</v>
      </c>
      <c r="E595" s="16">
        <v>96.85</v>
      </c>
      <c r="F595" s="16" t="s">
        <v>1385</v>
      </c>
      <c r="G595" s="30">
        <v>-0.05</v>
      </c>
      <c r="H595" s="16">
        <f t="shared" si="1"/>
        <v>-0.04998538439</v>
      </c>
      <c r="I595" s="16">
        <f t="shared" si="2"/>
        <v>0.9500146156</v>
      </c>
      <c r="J595" s="16"/>
      <c r="K595" s="16"/>
      <c r="L595" s="16"/>
    </row>
    <row r="596">
      <c r="A596" s="31">
        <v>44733.0</v>
      </c>
      <c r="B596" s="16">
        <v>102.63</v>
      </c>
      <c r="C596" s="16">
        <v>97.7</v>
      </c>
      <c r="D596" s="16">
        <v>103.53</v>
      </c>
      <c r="E596" s="16">
        <v>96.85</v>
      </c>
      <c r="F596" s="16" t="s">
        <v>1371</v>
      </c>
      <c r="G596" s="30">
        <v>0.0553</v>
      </c>
      <c r="H596" s="16">
        <f t="shared" si="1"/>
        <v>0.05532133676</v>
      </c>
      <c r="I596" s="16">
        <f t="shared" si="2"/>
        <v>1.055321337</v>
      </c>
      <c r="J596" s="16"/>
      <c r="K596" s="16"/>
      <c r="L596" s="16"/>
    </row>
    <row r="597">
      <c r="A597" s="31">
        <v>44732.0</v>
      </c>
      <c r="B597" s="16">
        <v>97.25</v>
      </c>
      <c r="C597" s="16">
        <v>101.34</v>
      </c>
      <c r="D597" s="16">
        <v>102.13</v>
      </c>
      <c r="E597" s="16">
        <v>94.71</v>
      </c>
      <c r="F597" s="16" t="s">
        <v>1346</v>
      </c>
      <c r="G597" s="30">
        <v>-0.0403</v>
      </c>
      <c r="H597" s="16">
        <f t="shared" si="1"/>
        <v>-0.0403591869</v>
      </c>
      <c r="I597" s="16">
        <f t="shared" si="2"/>
        <v>0.9596408131</v>
      </c>
      <c r="J597" s="16"/>
      <c r="K597" s="16"/>
      <c r="L597" s="16"/>
    </row>
    <row r="598">
      <c r="A598" s="31">
        <v>44729.0</v>
      </c>
      <c r="B598" s="16">
        <v>101.34</v>
      </c>
      <c r="C598" s="16">
        <v>97.6</v>
      </c>
      <c r="D598" s="16">
        <v>102.33</v>
      </c>
      <c r="E598" s="16">
        <v>95.46</v>
      </c>
      <c r="F598" s="16" t="s">
        <v>1595</v>
      </c>
      <c r="G598" s="30">
        <v>0.0383</v>
      </c>
      <c r="H598" s="16">
        <f t="shared" si="1"/>
        <v>0.03831967213</v>
      </c>
      <c r="I598" s="16">
        <f t="shared" si="2"/>
        <v>1.038319672</v>
      </c>
      <c r="J598" s="16"/>
      <c r="K598" s="16"/>
      <c r="L598" s="16"/>
    </row>
    <row r="599">
      <c r="A599" s="31">
        <v>44728.0</v>
      </c>
      <c r="B599" s="16">
        <v>97.6</v>
      </c>
      <c r="C599" s="16">
        <v>106.62</v>
      </c>
      <c r="D599" s="16">
        <v>106.82</v>
      </c>
      <c r="E599" s="16">
        <v>96.5</v>
      </c>
      <c r="F599" s="16" t="s">
        <v>1721</v>
      </c>
      <c r="G599" s="30">
        <v>-0.0622</v>
      </c>
      <c r="H599" s="16">
        <f t="shared" si="1"/>
        <v>-0.06225980015</v>
      </c>
      <c r="I599" s="16">
        <f t="shared" si="2"/>
        <v>0.9377401998</v>
      </c>
      <c r="J599" s="16"/>
      <c r="K599" s="16"/>
      <c r="L599" s="16"/>
    </row>
    <row r="600">
      <c r="A600" s="31">
        <v>44727.0</v>
      </c>
      <c r="B600" s="16">
        <v>104.08</v>
      </c>
      <c r="C600" s="16">
        <v>104.23</v>
      </c>
      <c r="D600" s="16">
        <v>105.07</v>
      </c>
      <c r="E600" s="16">
        <v>100.69</v>
      </c>
      <c r="F600" s="16" t="s">
        <v>1498</v>
      </c>
      <c r="G600" s="30">
        <v>-0.0048</v>
      </c>
      <c r="H600" s="16">
        <f t="shared" si="1"/>
        <v>-0.004781028877</v>
      </c>
      <c r="I600" s="16">
        <f t="shared" si="2"/>
        <v>0.9952189711</v>
      </c>
      <c r="J600" s="16"/>
      <c r="K600" s="16"/>
      <c r="L600" s="16"/>
    </row>
    <row r="601">
      <c r="A601" s="31">
        <v>44726.0</v>
      </c>
      <c r="B601" s="16">
        <v>104.58</v>
      </c>
      <c r="C601" s="16">
        <v>104.72</v>
      </c>
      <c r="D601" s="16">
        <v>107.91</v>
      </c>
      <c r="E601" s="16">
        <v>103.63</v>
      </c>
      <c r="F601" s="16" t="s">
        <v>1722</v>
      </c>
      <c r="G601" s="30">
        <v>-0.026</v>
      </c>
      <c r="H601" s="16">
        <f t="shared" si="1"/>
        <v>-0.02598491199</v>
      </c>
      <c r="I601" s="16">
        <f t="shared" si="2"/>
        <v>0.974015088</v>
      </c>
      <c r="J601" s="16"/>
      <c r="K601" s="16"/>
      <c r="L601" s="16"/>
    </row>
    <row r="602">
      <c r="A602" s="31">
        <v>44725.0</v>
      </c>
      <c r="B602" s="16">
        <v>107.37</v>
      </c>
      <c r="C602" s="16">
        <v>109.96</v>
      </c>
      <c r="D602" s="16">
        <v>110.9</v>
      </c>
      <c r="E602" s="16">
        <v>106.62</v>
      </c>
      <c r="F602" s="16" t="s">
        <v>1723</v>
      </c>
      <c r="G602" s="30">
        <v>-0.049</v>
      </c>
      <c r="H602" s="16">
        <f t="shared" si="1"/>
        <v>-0.04898139947</v>
      </c>
      <c r="I602" s="16">
        <f t="shared" si="2"/>
        <v>0.9510186005</v>
      </c>
      <c r="J602" s="16"/>
      <c r="K602" s="16"/>
      <c r="L602" s="16"/>
    </row>
    <row r="603">
      <c r="A603" s="31">
        <v>44722.0</v>
      </c>
      <c r="B603" s="16">
        <v>112.9</v>
      </c>
      <c r="C603" s="16">
        <v>111.85</v>
      </c>
      <c r="D603" s="16">
        <v>113.59</v>
      </c>
      <c r="E603" s="16">
        <v>111.7</v>
      </c>
      <c r="F603" s="16" t="s">
        <v>1724</v>
      </c>
      <c r="G603" s="30">
        <v>-0.0031</v>
      </c>
      <c r="H603" s="16">
        <f t="shared" si="1"/>
        <v>-0.003002472625</v>
      </c>
      <c r="I603" s="16">
        <f t="shared" si="2"/>
        <v>0.9969975274</v>
      </c>
      <c r="J603" s="16"/>
      <c r="K603" s="16"/>
      <c r="L603" s="16"/>
    </row>
    <row r="604">
      <c r="A604" s="31">
        <v>44721.0</v>
      </c>
      <c r="B604" s="16">
        <v>113.24</v>
      </c>
      <c r="C604" s="16">
        <v>115.49</v>
      </c>
      <c r="D604" s="16">
        <v>115.79</v>
      </c>
      <c r="E604" s="16">
        <v>112.4</v>
      </c>
      <c r="F604" s="16" t="s">
        <v>1725</v>
      </c>
      <c r="G604" s="30">
        <v>-0.0198</v>
      </c>
      <c r="H604" s="16">
        <f t="shared" si="1"/>
        <v>-0.01990652588</v>
      </c>
      <c r="I604" s="16">
        <f t="shared" si="2"/>
        <v>0.9800934741</v>
      </c>
      <c r="J604" s="16"/>
      <c r="K604" s="16"/>
      <c r="L604" s="16"/>
    </row>
    <row r="605">
      <c r="A605" s="31">
        <v>44720.0</v>
      </c>
      <c r="B605" s="16">
        <v>115.54</v>
      </c>
      <c r="C605" s="16">
        <v>113.69</v>
      </c>
      <c r="D605" s="16">
        <v>116.23</v>
      </c>
      <c r="E605" s="16">
        <v>112.2</v>
      </c>
      <c r="F605" s="16" t="s">
        <v>1485</v>
      </c>
      <c r="G605" s="30">
        <v>0.0252</v>
      </c>
      <c r="H605" s="16">
        <f t="shared" si="1"/>
        <v>0.02519964508</v>
      </c>
      <c r="I605" s="16">
        <f t="shared" si="2"/>
        <v>1.025199645</v>
      </c>
      <c r="J605" s="16"/>
      <c r="K605" s="16"/>
      <c r="L605" s="16"/>
    </row>
    <row r="606">
      <c r="A606" s="31">
        <v>44719.0</v>
      </c>
      <c r="B606" s="16">
        <v>112.7</v>
      </c>
      <c r="C606" s="16">
        <v>113.59</v>
      </c>
      <c r="D606" s="16">
        <v>113.59</v>
      </c>
      <c r="E606" s="16">
        <v>112.0</v>
      </c>
      <c r="F606" s="16" t="s">
        <v>1726</v>
      </c>
      <c r="G606" s="30">
        <v>-0.0135</v>
      </c>
      <c r="H606" s="16">
        <f t="shared" si="1"/>
        <v>-0.01348039216</v>
      </c>
      <c r="I606" s="16">
        <f t="shared" si="2"/>
        <v>0.9865196078</v>
      </c>
      <c r="J606" s="16"/>
      <c r="K606" s="16"/>
      <c r="L606" s="16"/>
    </row>
    <row r="607">
      <c r="A607" s="31">
        <v>44718.0</v>
      </c>
      <c r="B607" s="16">
        <v>114.24</v>
      </c>
      <c r="C607" s="16">
        <v>114.89</v>
      </c>
      <c r="D607" s="16">
        <v>115.64</v>
      </c>
      <c r="E607" s="16">
        <v>112.15</v>
      </c>
      <c r="F607" s="16" t="s">
        <v>1727</v>
      </c>
      <c r="G607" s="30">
        <v>-0.0125</v>
      </c>
      <c r="H607" s="16">
        <f t="shared" si="1"/>
        <v>-0.01253349468</v>
      </c>
      <c r="I607" s="16">
        <f t="shared" si="2"/>
        <v>0.9874665053</v>
      </c>
      <c r="J607" s="16"/>
      <c r="K607" s="16"/>
      <c r="L607" s="16"/>
    </row>
    <row r="608">
      <c r="A608" s="31">
        <v>44715.0</v>
      </c>
      <c r="B608" s="16">
        <v>115.69</v>
      </c>
      <c r="C608" s="16">
        <v>115.34</v>
      </c>
      <c r="D608" s="16">
        <v>116.63</v>
      </c>
      <c r="E608" s="16">
        <v>113.64</v>
      </c>
      <c r="F608" s="16" t="s">
        <v>1379</v>
      </c>
      <c r="G608" s="30">
        <v>0.0158</v>
      </c>
      <c r="H608" s="16">
        <f t="shared" si="1"/>
        <v>0.01580472386</v>
      </c>
      <c r="I608" s="16">
        <f t="shared" si="2"/>
        <v>1.015804724</v>
      </c>
      <c r="J608" s="16"/>
      <c r="K608" s="16"/>
      <c r="L608" s="16"/>
    </row>
    <row r="609">
      <c r="A609" s="31">
        <v>44714.0</v>
      </c>
      <c r="B609" s="16">
        <v>113.89</v>
      </c>
      <c r="C609" s="16">
        <v>113.29</v>
      </c>
      <c r="D609" s="16">
        <v>114.89</v>
      </c>
      <c r="E609" s="16">
        <v>112.9</v>
      </c>
      <c r="F609" s="16" t="s">
        <v>1728</v>
      </c>
      <c r="G609" s="30">
        <v>0.0106</v>
      </c>
      <c r="H609" s="16">
        <f t="shared" si="1"/>
        <v>0.01055900621</v>
      </c>
      <c r="I609" s="16">
        <f t="shared" si="2"/>
        <v>1.010559006</v>
      </c>
      <c r="J609" s="16"/>
      <c r="K609" s="16"/>
      <c r="L609" s="16"/>
    </row>
    <row r="610">
      <c r="A610" s="31">
        <v>44713.0</v>
      </c>
      <c r="B610" s="16">
        <v>112.7</v>
      </c>
      <c r="C610" s="16">
        <v>112.6</v>
      </c>
      <c r="D610" s="16">
        <v>115.29</v>
      </c>
      <c r="E610" s="16">
        <v>110.6</v>
      </c>
      <c r="F610" s="16" t="s">
        <v>1418</v>
      </c>
      <c r="G610" s="30">
        <v>0.0098</v>
      </c>
      <c r="H610" s="16">
        <f t="shared" si="1"/>
        <v>0.009856630824</v>
      </c>
      <c r="I610" s="16">
        <f t="shared" si="2"/>
        <v>1.009856631</v>
      </c>
      <c r="J610" s="16"/>
      <c r="K610" s="16"/>
      <c r="L610" s="16"/>
    </row>
    <row r="611">
      <c r="A611" s="31">
        <v>44712.0</v>
      </c>
      <c r="B611" s="16">
        <v>111.6</v>
      </c>
      <c r="C611" s="16">
        <v>115.34</v>
      </c>
      <c r="D611" s="16">
        <v>115.34</v>
      </c>
      <c r="E611" s="16">
        <v>110.45</v>
      </c>
      <c r="F611" s="16" t="s">
        <v>1362</v>
      </c>
      <c r="G611" s="30">
        <v>-0.0274</v>
      </c>
      <c r="H611" s="16">
        <f t="shared" si="1"/>
        <v>-0.02736621928</v>
      </c>
      <c r="I611" s="16">
        <f t="shared" si="2"/>
        <v>0.9726337807</v>
      </c>
      <c r="J611" s="16"/>
      <c r="K611" s="16"/>
      <c r="L611" s="16"/>
    </row>
    <row r="612">
      <c r="A612" s="31">
        <v>44711.0</v>
      </c>
      <c r="B612" s="16">
        <v>114.74</v>
      </c>
      <c r="C612" s="16">
        <v>119.57</v>
      </c>
      <c r="D612" s="16">
        <v>119.82</v>
      </c>
      <c r="E612" s="16">
        <v>113.64</v>
      </c>
      <c r="F612" s="16" t="s">
        <v>1729</v>
      </c>
      <c r="G612" s="30">
        <v>-0.0233</v>
      </c>
      <c r="H612" s="16">
        <f t="shared" si="1"/>
        <v>-0.02332311883</v>
      </c>
      <c r="I612" s="16">
        <f t="shared" si="2"/>
        <v>0.9766768812</v>
      </c>
      <c r="J612" s="16"/>
      <c r="K612" s="16"/>
      <c r="L612" s="16"/>
    </row>
    <row r="613">
      <c r="A613" s="31">
        <v>44708.0</v>
      </c>
      <c r="B613" s="16">
        <v>117.48</v>
      </c>
      <c r="C613" s="16">
        <v>118.57</v>
      </c>
      <c r="D613" s="16">
        <v>121.17</v>
      </c>
      <c r="E613" s="16">
        <v>115.83</v>
      </c>
      <c r="F613" s="16" t="s">
        <v>1355</v>
      </c>
      <c r="G613" s="30">
        <v>0.006</v>
      </c>
      <c r="H613" s="16">
        <f t="shared" si="1"/>
        <v>0.005994177085</v>
      </c>
      <c r="I613" s="16">
        <f t="shared" si="2"/>
        <v>1.005994177</v>
      </c>
      <c r="J613" s="16"/>
      <c r="K613" s="16"/>
      <c r="L613" s="16"/>
    </row>
    <row r="614">
      <c r="A614" s="31">
        <v>44707.0</v>
      </c>
      <c r="B614" s="16">
        <v>116.78</v>
      </c>
      <c r="C614" s="16">
        <v>113.1</v>
      </c>
      <c r="D614" s="16">
        <v>117.88</v>
      </c>
      <c r="E614" s="16">
        <v>112.0</v>
      </c>
      <c r="F614" s="16" t="s">
        <v>1683</v>
      </c>
      <c r="G614" s="30">
        <v>0.0353</v>
      </c>
      <c r="H614" s="16">
        <f t="shared" si="1"/>
        <v>0.03528368794</v>
      </c>
      <c r="I614" s="16">
        <f t="shared" si="2"/>
        <v>1.035283688</v>
      </c>
      <c r="J614" s="16"/>
      <c r="K614" s="16"/>
      <c r="L614" s="16"/>
    </row>
    <row r="615">
      <c r="A615" s="31">
        <v>44706.0</v>
      </c>
      <c r="B615" s="16">
        <v>112.8</v>
      </c>
      <c r="C615" s="16">
        <v>119.57</v>
      </c>
      <c r="D615" s="16">
        <v>120.87</v>
      </c>
      <c r="E615" s="16">
        <v>111.6</v>
      </c>
      <c r="F615" s="16" t="s">
        <v>1730</v>
      </c>
      <c r="G615" s="30">
        <v>-0.0475</v>
      </c>
      <c r="H615" s="16">
        <f t="shared" si="1"/>
        <v>-0.04753863041</v>
      </c>
      <c r="I615" s="16">
        <f t="shared" si="2"/>
        <v>0.9524613696</v>
      </c>
      <c r="J615" s="16"/>
      <c r="K615" s="16"/>
      <c r="L615" s="16"/>
    </row>
    <row r="616">
      <c r="A616" s="31">
        <v>44705.0</v>
      </c>
      <c r="B616" s="16">
        <v>118.43</v>
      </c>
      <c r="C616" s="16">
        <v>126.5</v>
      </c>
      <c r="D616" s="16">
        <v>128.99</v>
      </c>
      <c r="E616" s="16">
        <v>114.94</v>
      </c>
      <c r="F616" s="16" t="s">
        <v>1731</v>
      </c>
      <c r="G616" s="30">
        <v>-0.0541</v>
      </c>
      <c r="H616" s="16">
        <f t="shared" si="1"/>
        <v>-0.05407348243</v>
      </c>
      <c r="I616" s="16">
        <f t="shared" si="2"/>
        <v>0.9459265176</v>
      </c>
      <c r="J616" s="16"/>
      <c r="K616" s="16"/>
      <c r="L616" s="16"/>
    </row>
    <row r="617">
      <c r="A617" s="31">
        <v>44704.0</v>
      </c>
      <c r="B617" s="16">
        <v>125.2</v>
      </c>
      <c r="C617" s="16">
        <v>145.48</v>
      </c>
      <c r="D617" s="16">
        <v>145.53</v>
      </c>
      <c r="E617" s="16">
        <v>123.21</v>
      </c>
      <c r="F617" s="16" t="s">
        <v>1732</v>
      </c>
      <c r="G617" s="30">
        <v>-0.1809</v>
      </c>
      <c r="H617" s="16">
        <f t="shared" si="1"/>
        <v>-0.1808963036</v>
      </c>
      <c r="I617" s="16">
        <f t="shared" si="2"/>
        <v>0.8191036964</v>
      </c>
      <c r="J617" s="16"/>
      <c r="K617" s="16"/>
      <c r="L617" s="16"/>
    </row>
    <row r="618">
      <c r="A618" s="31">
        <v>44701.0</v>
      </c>
      <c r="B618" s="16">
        <v>152.85</v>
      </c>
      <c r="C618" s="16">
        <v>147.77</v>
      </c>
      <c r="D618" s="16">
        <v>154.45</v>
      </c>
      <c r="E618" s="16">
        <v>147.52</v>
      </c>
      <c r="F618" s="16" t="s">
        <v>1733</v>
      </c>
      <c r="G618" s="30">
        <v>0.062</v>
      </c>
      <c r="H618" s="16">
        <f t="shared" si="1"/>
        <v>0.06197457097</v>
      </c>
      <c r="I618" s="16">
        <f t="shared" si="2"/>
        <v>1.061974571</v>
      </c>
      <c r="J618" s="16"/>
      <c r="K618" s="16"/>
      <c r="L618" s="16"/>
    </row>
    <row r="619">
      <c r="A619" s="31">
        <v>44700.0</v>
      </c>
      <c r="B619" s="16">
        <v>143.93</v>
      </c>
      <c r="C619" s="16">
        <v>145.48</v>
      </c>
      <c r="D619" s="16">
        <v>145.98</v>
      </c>
      <c r="E619" s="16">
        <v>134.62</v>
      </c>
      <c r="F619" s="16" t="s">
        <v>1734</v>
      </c>
      <c r="G619" s="30">
        <v>-0.0265</v>
      </c>
      <c r="H619" s="16">
        <f t="shared" si="1"/>
        <v>-0.02651335813</v>
      </c>
      <c r="I619" s="16">
        <f t="shared" si="2"/>
        <v>0.9734866419</v>
      </c>
      <c r="J619" s="16"/>
      <c r="K619" s="16"/>
      <c r="L619" s="16"/>
    </row>
    <row r="620">
      <c r="A620" s="31">
        <v>44699.0</v>
      </c>
      <c r="B620" s="16">
        <v>147.85</v>
      </c>
      <c r="C620" s="16">
        <v>154.85</v>
      </c>
      <c r="D620" s="16">
        <v>156.0</v>
      </c>
      <c r="E620" s="16">
        <v>147.25</v>
      </c>
      <c r="F620" s="16" t="s">
        <v>1428</v>
      </c>
      <c r="G620" s="30">
        <v>-0.0377</v>
      </c>
      <c r="H620" s="16">
        <f t="shared" si="1"/>
        <v>-0.03774812886</v>
      </c>
      <c r="I620" s="16">
        <f t="shared" si="2"/>
        <v>0.9622518711</v>
      </c>
      <c r="J620" s="16"/>
      <c r="K620" s="16"/>
      <c r="L620" s="16"/>
    </row>
    <row r="621">
      <c r="A621" s="31">
        <v>44698.0</v>
      </c>
      <c r="B621" s="16">
        <v>153.65</v>
      </c>
      <c r="C621" s="16">
        <v>145.15</v>
      </c>
      <c r="D621" s="16">
        <v>154.85</v>
      </c>
      <c r="E621" s="16">
        <v>145.0</v>
      </c>
      <c r="F621" s="16" t="s">
        <v>1735</v>
      </c>
      <c r="G621" s="30">
        <v>0.0745</v>
      </c>
      <c r="H621" s="16">
        <f t="shared" si="1"/>
        <v>0.07447552448</v>
      </c>
      <c r="I621" s="16">
        <f t="shared" si="2"/>
        <v>1.074475524</v>
      </c>
      <c r="J621" s="16"/>
      <c r="K621" s="16"/>
      <c r="L621" s="16"/>
    </row>
    <row r="622">
      <c r="A622" s="31">
        <v>44697.0</v>
      </c>
      <c r="B622" s="16">
        <v>143.0</v>
      </c>
      <c r="C622" s="16">
        <v>146.1</v>
      </c>
      <c r="D622" s="16">
        <v>149.9</v>
      </c>
      <c r="E622" s="16">
        <v>142.1</v>
      </c>
      <c r="F622" s="16" t="s">
        <v>1736</v>
      </c>
      <c r="G622" s="30">
        <v>-0.0168</v>
      </c>
      <c r="H622" s="16">
        <f t="shared" si="1"/>
        <v>-0.01684427638</v>
      </c>
      <c r="I622" s="16">
        <f t="shared" si="2"/>
        <v>0.9831557236</v>
      </c>
      <c r="J622" s="16"/>
      <c r="K622" s="16"/>
      <c r="L622" s="16"/>
    </row>
    <row r="623">
      <c r="A623" s="31">
        <v>44694.0</v>
      </c>
      <c r="B623" s="16">
        <v>145.45</v>
      </c>
      <c r="C623" s="16">
        <v>146.4</v>
      </c>
      <c r="D623" s="16">
        <v>153.3</v>
      </c>
      <c r="E623" s="16">
        <v>143.15</v>
      </c>
      <c r="F623" s="16" t="s">
        <v>1410</v>
      </c>
      <c r="G623" s="30">
        <v>0.0175</v>
      </c>
      <c r="H623" s="16">
        <f t="shared" si="1"/>
        <v>0.01748863239</v>
      </c>
      <c r="I623" s="16">
        <f t="shared" si="2"/>
        <v>1.017488632</v>
      </c>
      <c r="J623" s="16"/>
      <c r="K623" s="16"/>
      <c r="L623" s="16"/>
    </row>
    <row r="624">
      <c r="A624" s="31">
        <v>44693.0</v>
      </c>
      <c r="B624" s="16">
        <v>142.95</v>
      </c>
      <c r="C624" s="16">
        <v>144.85</v>
      </c>
      <c r="D624" s="16">
        <v>145.4</v>
      </c>
      <c r="E624" s="16">
        <v>131.95</v>
      </c>
      <c r="F624" s="16" t="s">
        <v>1382</v>
      </c>
      <c r="G624" s="30">
        <v>-0.0175</v>
      </c>
      <c r="H624" s="16">
        <f t="shared" si="1"/>
        <v>-0.0175257732</v>
      </c>
      <c r="I624" s="16">
        <f t="shared" si="2"/>
        <v>0.9824742268</v>
      </c>
      <c r="J624" s="16"/>
      <c r="K624" s="16"/>
      <c r="L624" s="16"/>
    </row>
    <row r="625">
      <c r="A625" s="31">
        <v>44692.0</v>
      </c>
      <c r="B625" s="16">
        <v>145.5</v>
      </c>
      <c r="C625" s="16">
        <v>162.25</v>
      </c>
      <c r="D625" s="16">
        <v>162.95</v>
      </c>
      <c r="E625" s="16">
        <v>139.0</v>
      </c>
      <c r="F625" s="16" t="s">
        <v>1431</v>
      </c>
      <c r="G625" s="30">
        <v>-0.0923</v>
      </c>
      <c r="H625" s="16">
        <f t="shared" si="1"/>
        <v>-0.09232688709</v>
      </c>
      <c r="I625" s="16">
        <f t="shared" si="2"/>
        <v>0.9076731129</v>
      </c>
      <c r="J625" s="16"/>
      <c r="K625" s="16"/>
      <c r="L625" s="16"/>
    </row>
    <row r="626">
      <c r="A626" s="31">
        <v>44691.0</v>
      </c>
      <c r="B626" s="16">
        <v>160.3</v>
      </c>
      <c r="C626" s="16">
        <v>164.0</v>
      </c>
      <c r="D626" s="16">
        <v>167.4</v>
      </c>
      <c r="E626" s="16">
        <v>159.0</v>
      </c>
      <c r="F626" s="16" t="s">
        <v>1443</v>
      </c>
      <c r="G626" s="30">
        <v>-0.0338</v>
      </c>
      <c r="H626" s="16">
        <f t="shared" si="1"/>
        <v>-0.03375527426</v>
      </c>
      <c r="I626" s="16">
        <f t="shared" si="2"/>
        <v>0.9662447257</v>
      </c>
      <c r="J626" s="16"/>
      <c r="K626" s="16"/>
      <c r="L626" s="16"/>
    </row>
    <row r="627">
      <c r="A627" s="31">
        <v>44690.0</v>
      </c>
      <c r="B627" s="16">
        <v>165.9</v>
      </c>
      <c r="C627" s="16">
        <v>165.15</v>
      </c>
      <c r="D627" s="16">
        <v>167.7</v>
      </c>
      <c r="E627" s="16">
        <v>160.65</v>
      </c>
      <c r="F627" s="16" t="s">
        <v>1737</v>
      </c>
      <c r="G627" s="30">
        <v>-0.003</v>
      </c>
      <c r="H627" s="16">
        <f t="shared" si="1"/>
        <v>-0.003004807692</v>
      </c>
      <c r="I627" s="16">
        <f t="shared" si="2"/>
        <v>0.9969951923</v>
      </c>
      <c r="J627" s="16"/>
      <c r="K627" s="16"/>
      <c r="L627" s="16"/>
    </row>
    <row r="628">
      <c r="A628" s="31">
        <v>44687.0</v>
      </c>
      <c r="B628" s="16">
        <v>166.4</v>
      </c>
      <c r="C628" s="16">
        <v>172.95</v>
      </c>
      <c r="D628" s="16">
        <v>172.95</v>
      </c>
      <c r="E628" s="16">
        <v>163.2</v>
      </c>
      <c r="F628" s="16" t="s">
        <v>1355</v>
      </c>
      <c r="G628" s="30">
        <v>-0.0401</v>
      </c>
      <c r="H628" s="16">
        <f t="shared" si="1"/>
        <v>-0.04009229882</v>
      </c>
      <c r="I628" s="16">
        <f t="shared" si="2"/>
        <v>0.9599077012</v>
      </c>
      <c r="J628" s="16"/>
      <c r="K628" s="16"/>
      <c r="L628" s="16"/>
    </row>
    <row r="629">
      <c r="A629" s="31">
        <v>44686.0</v>
      </c>
      <c r="B629" s="16">
        <v>173.35</v>
      </c>
      <c r="C629" s="16">
        <v>181.7</v>
      </c>
      <c r="D629" s="16">
        <v>185.55</v>
      </c>
      <c r="E629" s="16">
        <v>171.65</v>
      </c>
      <c r="F629" s="16" t="s">
        <v>1738</v>
      </c>
      <c r="G629" s="30">
        <v>-0.0343</v>
      </c>
      <c r="H629" s="16">
        <f t="shared" si="1"/>
        <v>-0.03426183844</v>
      </c>
      <c r="I629" s="16">
        <f t="shared" si="2"/>
        <v>0.9657381616</v>
      </c>
      <c r="J629" s="16"/>
      <c r="K629" s="16"/>
      <c r="L629" s="16"/>
    </row>
    <row r="630">
      <c r="A630" s="31">
        <v>44685.0</v>
      </c>
      <c r="B630" s="16">
        <v>179.5</v>
      </c>
      <c r="C630" s="16">
        <v>187.4</v>
      </c>
      <c r="D630" s="16">
        <v>192.7</v>
      </c>
      <c r="E630" s="16">
        <v>177.5</v>
      </c>
      <c r="F630" s="16" t="s">
        <v>1475</v>
      </c>
      <c r="G630" s="30">
        <v>-0.0017</v>
      </c>
      <c r="H630" s="16">
        <f t="shared" si="1"/>
        <v>-0.001668520578</v>
      </c>
      <c r="I630" s="16">
        <f t="shared" si="2"/>
        <v>0.9983314794</v>
      </c>
      <c r="J630" s="16"/>
      <c r="K630" s="16"/>
      <c r="L630" s="16"/>
    </row>
    <row r="631">
      <c r="A631" s="31">
        <v>44683.0</v>
      </c>
      <c r="B631" s="16">
        <v>179.8</v>
      </c>
      <c r="C631" s="16">
        <v>178.85</v>
      </c>
      <c r="D631" s="16">
        <v>182.1</v>
      </c>
      <c r="E631" s="16">
        <v>175.45</v>
      </c>
      <c r="F631" s="16" t="s">
        <v>1379</v>
      </c>
      <c r="G631" s="30">
        <v>-0.0169</v>
      </c>
      <c r="H631" s="16">
        <f t="shared" si="1"/>
        <v>-0.01694915254</v>
      </c>
      <c r="I631" s="16">
        <f t="shared" si="2"/>
        <v>0.9830508475</v>
      </c>
      <c r="J631" s="16"/>
      <c r="K631" s="16"/>
      <c r="L631" s="16"/>
    </row>
    <row r="632">
      <c r="A632" s="31">
        <v>44680.0</v>
      </c>
      <c r="B632" s="16">
        <v>182.9</v>
      </c>
      <c r="C632" s="16">
        <v>186.9</v>
      </c>
      <c r="D632" s="16">
        <v>188.9</v>
      </c>
      <c r="E632" s="16">
        <v>181.15</v>
      </c>
      <c r="F632" s="16" t="s">
        <v>1739</v>
      </c>
      <c r="G632" s="30">
        <v>-0.0124</v>
      </c>
      <c r="H632" s="16">
        <f t="shared" si="1"/>
        <v>-0.01241900648</v>
      </c>
      <c r="I632" s="16">
        <f t="shared" si="2"/>
        <v>0.9875809935</v>
      </c>
      <c r="J632" s="16"/>
      <c r="K632" s="16"/>
      <c r="L632" s="16"/>
    </row>
    <row r="633">
      <c r="A633" s="31">
        <v>44679.0</v>
      </c>
      <c r="B633" s="16">
        <v>185.2</v>
      </c>
      <c r="C633" s="16">
        <v>189.8</v>
      </c>
      <c r="D633" s="16">
        <v>191.95</v>
      </c>
      <c r="E633" s="16">
        <v>184.5</v>
      </c>
      <c r="F633" s="16" t="s">
        <v>1740</v>
      </c>
      <c r="G633" s="30">
        <v>-0.0141</v>
      </c>
      <c r="H633" s="16">
        <f t="shared" si="1"/>
        <v>-0.01410700027</v>
      </c>
      <c r="I633" s="16">
        <f t="shared" si="2"/>
        <v>0.9858929997</v>
      </c>
      <c r="J633" s="16"/>
      <c r="K633" s="16"/>
      <c r="L633" s="16"/>
    </row>
    <row r="634">
      <c r="A634" s="31">
        <v>44678.0</v>
      </c>
      <c r="B634" s="16">
        <v>187.85</v>
      </c>
      <c r="C634" s="16">
        <v>189.0</v>
      </c>
      <c r="D634" s="16">
        <v>193.4</v>
      </c>
      <c r="E634" s="16">
        <v>183.45</v>
      </c>
      <c r="F634" s="16" t="s">
        <v>1741</v>
      </c>
      <c r="G634" s="30">
        <v>-0.0058</v>
      </c>
      <c r="H634" s="16">
        <f t="shared" si="1"/>
        <v>-0.005821645938</v>
      </c>
      <c r="I634" s="16">
        <f t="shared" si="2"/>
        <v>0.9941783541</v>
      </c>
      <c r="J634" s="16"/>
      <c r="K634" s="16"/>
      <c r="L634" s="16"/>
    </row>
    <row r="635">
      <c r="A635" s="31">
        <v>44677.0</v>
      </c>
      <c r="B635" s="16">
        <v>188.95</v>
      </c>
      <c r="C635" s="16">
        <v>193.1</v>
      </c>
      <c r="D635" s="16">
        <v>196.8</v>
      </c>
      <c r="E635" s="16">
        <v>187.7</v>
      </c>
      <c r="F635" s="16" t="s">
        <v>1742</v>
      </c>
      <c r="G635" s="30">
        <v>-0.0084</v>
      </c>
      <c r="H635" s="16">
        <f t="shared" si="1"/>
        <v>-0.008396746261</v>
      </c>
      <c r="I635" s="16">
        <f t="shared" si="2"/>
        <v>0.9916032537</v>
      </c>
      <c r="J635" s="16"/>
      <c r="K635" s="16"/>
      <c r="L635" s="16"/>
    </row>
    <row r="636">
      <c r="A636" s="31">
        <v>44676.0</v>
      </c>
      <c r="B636" s="16">
        <v>190.55</v>
      </c>
      <c r="C636" s="16">
        <v>197.95</v>
      </c>
      <c r="D636" s="16">
        <v>202.5</v>
      </c>
      <c r="E636" s="16">
        <v>189.2</v>
      </c>
      <c r="F636" s="16" t="s">
        <v>1743</v>
      </c>
      <c r="G636" s="30">
        <v>-0.0489</v>
      </c>
      <c r="H636" s="16">
        <f t="shared" si="1"/>
        <v>-0.0489143998</v>
      </c>
      <c r="I636" s="16">
        <f t="shared" si="2"/>
        <v>0.9510856002</v>
      </c>
      <c r="J636" s="16"/>
      <c r="K636" s="16"/>
      <c r="L636" s="16"/>
    </row>
    <row r="637">
      <c r="A637" s="31">
        <v>44673.0</v>
      </c>
      <c r="B637" s="16">
        <v>200.35</v>
      </c>
      <c r="C637" s="16">
        <v>200.0</v>
      </c>
      <c r="D637" s="16">
        <v>202.9</v>
      </c>
      <c r="E637" s="16">
        <v>199.15</v>
      </c>
      <c r="F637" s="16" t="s">
        <v>1744</v>
      </c>
      <c r="G637" s="30">
        <v>0.0</v>
      </c>
      <c r="H637" s="16">
        <f t="shared" si="1"/>
        <v>0</v>
      </c>
      <c r="I637" s="16">
        <f t="shared" si="2"/>
        <v>1</v>
      </c>
      <c r="J637" s="16"/>
      <c r="K637" s="16"/>
      <c r="L637" s="16"/>
    </row>
    <row r="638">
      <c r="A638" s="31">
        <v>44672.0</v>
      </c>
      <c r="B638" s="16">
        <v>200.35</v>
      </c>
      <c r="C638" s="16">
        <v>202.7</v>
      </c>
      <c r="D638" s="16">
        <v>203.9</v>
      </c>
      <c r="E638" s="16">
        <v>199.05</v>
      </c>
      <c r="F638" s="16" t="s">
        <v>1745</v>
      </c>
      <c r="G638" s="30">
        <v>0.0018</v>
      </c>
      <c r="H638" s="16">
        <f t="shared" si="1"/>
        <v>0.00175</v>
      </c>
      <c r="I638" s="16">
        <f t="shared" si="2"/>
        <v>1.00175</v>
      </c>
      <c r="J638" s="16"/>
      <c r="K638" s="16"/>
      <c r="L638" s="16"/>
    </row>
    <row r="639">
      <c r="A639" s="31">
        <v>44671.0</v>
      </c>
      <c r="B639" s="16">
        <v>200.0</v>
      </c>
      <c r="C639" s="16">
        <v>205.0</v>
      </c>
      <c r="D639" s="16">
        <v>206.4</v>
      </c>
      <c r="E639" s="16">
        <v>199.05</v>
      </c>
      <c r="F639" s="16" t="s">
        <v>1746</v>
      </c>
      <c r="G639" s="30">
        <v>-0.0123</v>
      </c>
      <c r="H639" s="16">
        <f t="shared" si="1"/>
        <v>-0.01234567901</v>
      </c>
      <c r="I639" s="16">
        <f t="shared" si="2"/>
        <v>0.987654321</v>
      </c>
      <c r="J639" s="16"/>
      <c r="K639" s="16"/>
      <c r="L639" s="16"/>
    </row>
    <row r="640">
      <c r="A640" s="31">
        <v>44670.0</v>
      </c>
      <c r="B640" s="16">
        <v>202.5</v>
      </c>
      <c r="C640" s="16">
        <v>206.3</v>
      </c>
      <c r="D640" s="16">
        <v>214.7</v>
      </c>
      <c r="E640" s="16">
        <v>197.1</v>
      </c>
      <c r="F640" s="16" t="s">
        <v>1410</v>
      </c>
      <c r="G640" s="30">
        <v>-0.011</v>
      </c>
      <c r="H640" s="16">
        <f t="shared" si="1"/>
        <v>-0.01098901099</v>
      </c>
      <c r="I640" s="16">
        <f t="shared" si="2"/>
        <v>0.989010989</v>
      </c>
      <c r="J640" s="16"/>
      <c r="K640" s="16"/>
      <c r="L640" s="16"/>
    </row>
    <row r="641">
      <c r="A641" s="31">
        <v>44669.0</v>
      </c>
      <c r="B641" s="16">
        <v>204.75</v>
      </c>
      <c r="C641" s="16">
        <v>202.75</v>
      </c>
      <c r="D641" s="16">
        <v>206.0</v>
      </c>
      <c r="E641" s="16">
        <v>199.0</v>
      </c>
      <c r="F641" s="16" t="s">
        <v>1747</v>
      </c>
      <c r="G641" s="30">
        <v>0.0099</v>
      </c>
      <c r="H641" s="16">
        <f t="shared" si="1"/>
        <v>0.009864364982</v>
      </c>
      <c r="I641" s="16">
        <f t="shared" si="2"/>
        <v>1.009864365</v>
      </c>
      <c r="J641" s="16"/>
      <c r="K641" s="16"/>
      <c r="L641" s="16"/>
    </row>
    <row r="642">
      <c r="A642" s="31">
        <v>44664.0</v>
      </c>
      <c r="B642" s="16">
        <v>202.75</v>
      </c>
      <c r="C642" s="16">
        <v>203.7</v>
      </c>
      <c r="D642" s="16">
        <v>204.6</v>
      </c>
      <c r="E642" s="16">
        <v>201.4</v>
      </c>
      <c r="F642" s="16" t="s">
        <v>1748</v>
      </c>
      <c r="G642" s="30">
        <v>0.0012</v>
      </c>
      <c r="H642" s="16">
        <f t="shared" si="1"/>
        <v>0.001234567901</v>
      </c>
      <c r="I642" s="16">
        <f t="shared" si="2"/>
        <v>1.001234568</v>
      </c>
      <c r="J642" s="16"/>
      <c r="K642" s="16"/>
      <c r="L642" s="16"/>
    </row>
    <row r="643">
      <c r="A643" s="31">
        <v>44663.0</v>
      </c>
      <c r="B643" s="16">
        <v>202.5</v>
      </c>
      <c r="C643" s="16">
        <v>204.55</v>
      </c>
      <c r="D643" s="16">
        <v>206.55</v>
      </c>
      <c r="E643" s="16">
        <v>199.55</v>
      </c>
      <c r="F643" s="16" t="s">
        <v>1612</v>
      </c>
      <c r="G643" s="30">
        <v>-0.0049</v>
      </c>
      <c r="H643" s="16">
        <f t="shared" si="1"/>
        <v>-0.004914004914</v>
      </c>
      <c r="I643" s="16">
        <f t="shared" si="2"/>
        <v>0.9950859951</v>
      </c>
      <c r="J643" s="16"/>
      <c r="K643" s="16"/>
      <c r="L643" s="16"/>
    </row>
    <row r="644">
      <c r="A644" s="31">
        <v>44662.0</v>
      </c>
      <c r="B644" s="16">
        <v>203.5</v>
      </c>
      <c r="C644" s="16">
        <v>205.25</v>
      </c>
      <c r="D644" s="16">
        <v>209.5</v>
      </c>
      <c r="E644" s="16">
        <v>199.2</v>
      </c>
      <c r="F644" s="16" t="s">
        <v>1264</v>
      </c>
      <c r="G644" s="30">
        <v>2.0E-4</v>
      </c>
      <c r="H644" s="16">
        <f t="shared" si="1"/>
        <v>0.0002457606291</v>
      </c>
      <c r="I644" s="16">
        <f t="shared" si="2"/>
        <v>1.000245761</v>
      </c>
      <c r="J644" s="16"/>
      <c r="K644" s="16"/>
      <c r="L644" s="16"/>
    </row>
    <row r="645">
      <c r="A645" s="31">
        <v>44659.0</v>
      </c>
      <c r="B645" s="16">
        <v>203.45</v>
      </c>
      <c r="C645" s="16">
        <v>200.4</v>
      </c>
      <c r="D645" s="16">
        <v>204.6</v>
      </c>
      <c r="E645" s="16">
        <v>198.3</v>
      </c>
      <c r="F645" s="16" t="s">
        <v>1749</v>
      </c>
      <c r="G645" s="30">
        <v>0.0283</v>
      </c>
      <c r="H645" s="16">
        <f t="shared" si="1"/>
        <v>0.02830427091</v>
      </c>
      <c r="I645" s="16">
        <f t="shared" si="2"/>
        <v>1.028304271</v>
      </c>
      <c r="J645" s="16"/>
      <c r="K645" s="16"/>
      <c r="L645" s="16"/>
    </row>
    <row r="646">
      <c r="A646" s="31">
        <v>44658.0</v>
      </c>
      <c r="B646" s="16">
        <v>197.85</v>
      </c>
      <c r="C646" s="16">
        <v>198.1</v>
      </c>
      <c r="D646" s="16">
        <v>202.45</v>
      </c>
      <c r="E646" s="16">
        <v>196.7</v>
      </c>
      <c r="F646" s="16" t="s">
        <v>1750</v>
      </c>
      <c r="G646" s="30">
        <v>-8.0E-4</v>
      </c>
      <c r="H646" s="16">
        <f t="shared" si="1"/>
        <v>-0.0007575757576</v>
      </c>
      <c r="I646" s="16">
        <f t="shared" si="2"/>
        <v>0.9992424242</v>
      </c>
      <c r="J646" s="16"/>
      <c r="K646" s="16"/>
      <c r="L646" s="16"/>
    </row>
    <row r="647">
      <c r="A647" s="31">
        <v>44657.0</v>
      </c>
      <c r="B647" s="16">
        <v>198.0</v>
      </c>
      <c r="C647" s="16">
        <v>198.4</v>
      </c>
      <c r="D647" s="16">
        <v>201.6</v>
      </c>
      <c r="E647" s="16">
        <v>196.35</v>
      </c>
      <c r="F647" s="16" t="s">
        <v>1751</v>
      </c>
      <c r="G647" s="30">
        <v>-0.0023</v>
      </c>
      <c r="H647" s="16">
        <f t="shared" si="1"/>
        <v>-0.002267573696</v>
      </c>
      <c r="I647" s="16">
        <f t="shared" si="2"/>
        <v>0.9977324263</v>
      </c>
      <c r="J647" s="16"/>
      <c r="K647" s="16"/>
      <c r="L647" s="16"/>
    </row>
    <row r="648">
      <c r="A648" s="31">
        <v>44656.0</v>
      </c>
      <c r="B648" s="16">
        <v>198.45</v>
      </c>
      <c r="C648" s="16">
        <v>203.75</v>
      </c>
      <c r="D648" s="16">
        <v>204.15</v>
      </c>
      <c r="E648" s="16">
        <v>198.0</v>
      </c>
      <c r="F648" s="16" t="s">
        <v>1752</v>
      </c>
      <c r="G648" s="30">
        <v>-0.0185</v>
      </c>
      <c r="H648" s="16">
        <f t="shared" si="1"/>
        <v>-0.01854599407</v>
      </c>
      <c r="I648" s="16">
        <f t="shared" si="2"/>
        <v>0.9814540059</v>
      </c>
      <c r="J648" s="16"/>
      <c r="K648" s="16"/>
      <c r="L648" s="16"/>
    </row>
    <row r="649">
      <c r="A649" s="31">
        <v>44655.0</v>
      </c>
      <c r="B649" s="16">
        <v>202.2</v>
      </c>
      <c r="C649" s="16">
        <v>204.25</v>
      </c>
      <c r="D649" s="16">
        <v>204.25</v>
      </c>
      <c r="E649" s="16">
        <v>200.25</v>
      </c>
      <c r="F649" s="16" t="s">
        <v>1753</v>
      </c>
      <c r="G649" s="30">
        <v>0.0032</v>
      </c>
      <c r="H649" s="16">
        <f t="shared" si="1"/>
        <v>0.003225006202</v>
      </c>
      <c r="I649" s="16">
        <f t="shared" si="2"/>
        <v>1.003225006</v>
      </c>
      <c r="J649" s="16"/>
      <c r="K649" s="16"/>
      <c r="L649" s="16"/>
    </row>
    <row r="650">
      <c r="A650" s="31">
        <v>44652.0</v>
      </c>
      <c r="B650" s="16">
        <v>201.55</v>
      </c>
      <c r="C650" s="16">
        <v>204.0</v>
      </c>
      <c r="D650" s="16">
        <v>207.85</v>
      </c>
      <c r="E650" s="16">
        <v>200.8</v>
      </c>
      <c r="F650" s="16" t="s">
        <v>1612</v>
      </c>
      <c r="G650" s="30">
        <v>-0.0049</v>
      </c>
      <c r="H650" s="16">
        <f t="shared" si="1"/>
        <v>-0.00493705258</v>
      </c>
      <c r="I650" s="16">
        <f t="shared" si="2"/>
        <v>0.9950629474</v>
      </c>
      <c r="J650" s="16"/>
      <c r="K650" s="16"/>
      <c r="L650" s="16"/>
    </row>
    <row r="651">
      <c r="A651" s="31">
        <v>44651.0</v>
      </c>
      <c r="B651" s="16">
        <v>202.55</v>
      </c>
      <c r="C651" s="16">
        <v>199.7</v>
      </c>
      <c r="D651" s="16">
        <v>203.9</v>
      </c>
      <c r="E651" s="16">
        <v>198.5</v>
      </c>
      <c r="F651" s="16" t="s">
        <v>1754</v>
      </c>
      <c r="G651" s="30">
        <v>0.0251</v>
      </c>
      <c r="H651" s="16">
        <f t="shared" si="1"/>
        <v>0.02505060729</v>
      </c>
      <c r="I651" s="16">
        <f t="shared" si="2"/>
        <v>1.025050607</v>
      </c>
      <c r="J651" s="16"/>
      <c r="K651" s="16"/>
      <c r="L651" s="16"/>
    </row>
    <row r="652">
      <c r="A652" s="31">
        <v>44650.0</v>
      </c>
      <c r="B652" s="16">
        <v>197.6</v>
      </c>
      <c r="C652" s="16">
        <v>196.35</v>
      </c>
      <c r="D652" s="16">
        <v>199.45</v>
      </c>
      <c r="E652" s="16">
        <v>194.6</v>
      </c>
      <c r="F652" s="16" t="s">
        <v>1755</v>
      </c>
      <c r="G652" s="30">
        <v>0.0159</v>
      </c>
      <c r="H652" s="16">
        <f t="shared" si="1"/>
        <v>0.01593830334</v>
      </c>
      <c r="I652" s="16">
        <f t="shared" si="2"/>
        <v>1.015938303</v>
      </c>
      <c r="J652" s="16"/>
      <c r="K652" s="16"/>
      <c r="L652" s="16"/>
    </row>
    <row r="653">
      <c r="A653" s="31">
        <v>44649.0</v>
      </c>
      <c r="B653" s="16">
        <v>194.5</v>
      </c>
      <c r="C653" s="16">
        <v>189.05</v>
      </c>
      <c r="D653" s="16">
        <v>197.85</v>
      </c>
      <c r="E653" s="16">
        <v>189.05</v>
      </c>
      <c r="F653" s="16" t="s">
        <v>1642</v>
      </c>
      <c r="G653" s="30">
        <v>0.0343</v>
      </c>
      <c r="H653" s="16">
        <f t="shared" si="1"/>
        <v>0.03429938846</v>
      </c>
      <c r="I653" s="16">
        <f t="shared" si="2"/>
        <v>1.034299388</v>
      </c>
      <c r="J653" s="16"/>
      <c r="K653" s="16"/>
      <c r="L653" s="16"/>
    </row>
    <row r="654">
      <c r="A654" s="31">
        <v>44648.0</v>
      </c>
      <c r="B654" s="16">
        <v>188.05</v>
      </c>
      <c r="C654" s="16">
        <v>189.1</v>
      </c>
      <c r="D654" s="16">
        <v>192.75</v>
      </c>
      <c r="E654" s="16">
        <v>186.45</v>
      </c>
      <c r="F654" s="16" t="s">
        <v>1756</v>
      </c>
      <c r="G654" s="30">
        <v>-0.0042</v>
      </c>
      <c r="H654" s="16">
        <f t="shared" si="1"/>
        <v>-0.00423616627</v>
      </c>
      <c r="I654" s="16">
        <f t="shared" si="2"/>
        <v>0.9957638337</v>
      </c>
      <c r="J654" s="16"/>
      <c r="K654" s="16"/>
      <c r="L654" s="16"/>
    </row>
    <row r="655">
      <c r="A655" s="31">
        <v>44645.0</v>
      </c>
      <c r="B655" s="16">
        <v>188.85</v>
      </c>
      <c r="C655" s="16">
        <v>192.7</v>
      </c>
      <c r="D655" s="16">
        <v>192.9</v>
      </c>
      <c r="E655" s="16">
        <v>187.1</v>
      </c>
      <c r="F655" s="16" t="s">
        <v>1757</v>
      </c>
      <c r="G655" s="30">
        <v>-0.0097</v>
      </c>
      <c r="H655" s="16">
        <f t="shared" si="1"/>
        <v>-0.009701101206</v>
      </c>
      <c r="I655" s="16">
        <f t="shared" si="2"/>
        <v>0.9902988988</v>
      </c>
      <c r="J655" s="16"/>
      <c r="K655" s="16"/>
      <c r="L655" s="16"/>
    </row>
    <row r="656">
      <c r="A656" s="31">
        <v>44644.0</v>
      </c>
      <c r="B656" s="16">
        <v>190.7</v>
      </c>
      <c r="C656" s="16">
        <v>186.0</v>
      </c>
      <c r="D656" s="16">
        <v>193.3</v>
      </c>
      <c r="E656" s="16">
        <v>185.45</v>
      </c>
      <c r="F656" s="16" t="s">
        <v>1386</v>
      </c>
      <c r="G656" s="30">
        <v>0.0242</v>
      </c>
      <c r="H656" s="16">
        <f t="shared" si="1"/>
        <v>0.02416756176</v>
      </c>
      <c r="I656" s="16">
        <f t="shared" si="2"/>
        <v>1.024167562</v>
      </c>
      <c r="J656" s="16"/>
      <c r="K656" s="16"/>
      <c r="L656" s="16"/>
    </row>
    <row r="657">
      <c r="A657" s="31">
        <v>44643.0</v>
      </c>
      <c r="B657" s="16">
        <v>186.2</v>
      </c>
      <c r="C657" s="16">
        <v>188.95</v>
      </c>
      <c r="D657" s="16">
        <v>190.7</v>
      </c>
      <c r="E657" s="16">
        <v>185.4</v>
      </c>
      <c r="F657" s="16" t="s">
        <v>1549</v>
      </c>
      <c r="G657" s="30">
        <v>-0.0069</v>
      </c>
      <c r="H657" s="16">
        <f t="shared" si="1"/>
        <v>-0.006933333333</v>
      </c>
      <c r="I657" s="16">
        <f t="shared" si="2"/>
        <v>0.9930666667</v>
      </c>
      <c r="J657" s="16"/>
      <c r="K657" s="16"/>
      <c r="L657" s="16"/>
    </row>
    <row r="658">
      <c r="A658" s="31">
        <v>44642.0</v>
      </c>
      <c r="B658" s="16">
        <v>187.5</v>
      </c>
      <c r="C658" s="16">
        <v>189.25</v>
      </c>
      <c r="D658" s="16">
        <v>191.85</v>
      </c>
      <c r="E658" s="16">
        <v>185.7</v>
      </c>
      <c r="F658" s="16" t="s">
        <v>1373</v>
      </c>
      <c r="G658" s="30">
        <v>-0.0019</v>
      </c>
      <c r="H658" s="16">
        <f t="shared" si="1"/>
        <v>-0.001863188714</v>
      </c>
      <c r="I658" s="16">
        <f t="shared" si="2"/>
        <v>0.9981368113</v>
      </c>
      <c r="J658" s="16"/>
      <c r="K658" s="16"/>
      <c r="L658" s="16"/>
    </row>
    <row r="659">
      <c r="A659" s="31">
        <v>44641.0</v>
      </c>
      <c r="B659" s="16">
        <v>187.85</v>
      </c>
      <c r="C659" s="16">
        <v>189.25</v>
      </c>
      <c r="D659" s="16">
        <v>195.5</v>
      </c>
      <c r="E659" s="16">
        <v>186.25</v>
      </c>
      <c r="F659" s="16" t="s">
        <v>1426</v>
      </c>
      <c r="G659" s="30">
        <v>0.0011</v>
      </c>
      <c r="H659" s="16">
        <f t="shared" si="1"/>
        <v>0.001065814015</v>
      </c>
      <c r="I659" s="16">
        <f t="shared" si="2"/>
        <v>1.001065814</v>
      </c>
      <c r="J659" s="16"/>
      <c r="K659" s="16"/>
      <c r="L659" s="16"/>
    </row>
    <row r="660">
      <c r="A660" s="31">
        <v>44637.0</v>
      </c>
      <c r="B660" s="16">
        <v>187.65</v>
      </c>
      <c r="C660" s="16">
        <v>181.45</v>
      </c>
      <c r="D660" s="16">
        <v>189.3</v>
      </c>
      <c r="E660" s="16">
        <v>181.45</v>
      </c>
      <c r="F660" s="16" t="s">
        <v>1349</v>
      </c>
      <c r="G660" s="30">
        <v>0.0434</v>
      </c>
      <c r="H660" s="16">
        <f t="shared" si="1"/>
        <v>0.04336947456</v>
      </c>
      <c r="I660" s="16">
        <f t="shared" si="2"/>
        <v>1.043369475</v>
      </c>
      <c r="J660" s="16"/>
      <c r="K660" s="16"/>
      <c r="L660" s="16"/>
    </row>
    <row r="661">
      <c r="A661" s="31">
        <v>44636.0</v>
      </c>
      <c r="B661" s="16">
        <v>179.85</v>
      </c>
      <c r="C661" s="16">
        <v>179.25</v>
      </c>
      <c r="D661" s="16">
        <v>182.75</v>
      </c>
      <c r="E661" s="16">
        <v>178.25</v>
      </c>
      <c r="F661" s="16" t="s">
        <v>1758</v>
      </c>
      <c r="G661" s="30">
        <v>0.0233</v>
      </c>
      <c r="H661" s="16">
        <f t="shared" si="1"/>
        <v>0.02332859175</v>
      </c>
      <c r="I661" s="16">
        <f t="shared" si="2"/>
        <v>1.023328592</v>
      </c>
      <c r="J661" s="16"/>
      <c r="K661" s="16"/>
      <c r="L661" s="16"/>
    </row>
    <row r="662">
      <c r="A662" s="31">
        <v>44635.0</v>
      </c>
      <c r="B662" s="16">
        <v>175.75</v>
      </c>
      <c r="C662" s="16">
        <v>186.0</v>
      </c>
      <c r="D662" s="16">
        <v>188.3</v>
      </c>
      <c r="E662" s="16">
        <v>174.8</v>
      </c>
      <c r="F662" s="16" t="s">
        <v>1264</v>
      </c>
      <c r="G662" s="30">
        <v>-0.0546</v>
      </c>
      <c r="H662" s="16">
        <f t="shared" si="1"/>
        <v>-0.05459924691</v>
      </c>
      <c r="I662" s="16">
        <f t="shared" si="2"/>
        <v>0.9454007531</v>
      </c>
      <c r="J662" s="16"/>
      <c r="K662" s="16"/>
      <c r="L662" s="16"/>
    </row>
    <row r="663">
      <c r="A663" s="31">
        <v>44634.0</v>
      </c>
      <c r="B663" s="16">
        <v>185.9</v>
      </c>
      <c r="C663" s="16">
        <v>180.0</v>
      </c>
      <c r="D663" s="16">
        <v>186.65</v>
      </c>
      <c r="E663" s="16">
        <v>177.45</v>
      </c>
      <c r="F663" s="16" t="s">
        <v>1759</v>
      </c>
      <c r="G663" s="30">
        <v>0.0426</v>
      </c>
      <c r="H663" s="16">
        <f t="shared" si="1"/>
        <v>0.04262478968</v>
      </c>
      <c r="I663" s="16">
        <f t="shared" si="2"/>
        <v>1.04262479</v>
      </c>
      <c r="J663" s="16"/>
      <c r="K663" s="16"/>
      <c r="L663" s="16"/>
    </row>
    <row r="664">
      <c r="A664" s="31">
        <v>44631.0</v>
      </c>
      <c r="B664" s="16">
        <v>178.3</v>
      </c>
      <c r="C664" s="16">
        <v>182.0</v>
      </c>
      <c r="D664" s="16">
        <v>185.85</v>
      </c>
      <c r="E664" s="16">
        <v>177.7</v>
      </c>
      <c r="F664" s="16" t="s">
        <v>1296</v>
      </c>
      <c r="G664" s="30">
        <v>-0.0222</v>
      </c>
      <c r="H664" s="16">
        <f t="shared" si="1"/>
        <v>-0.02221003565</v>
      </c>
      <c r="I664" s="16">
        <f t="shared" si="2"/>
        <v>0.9777899644</v>
      </c>
      <c r="J664" s="16"/>
      <c r="K664" s="16"/>
      <c r="L664" s="16"/>
    </row>
    <row r="665">
      <c r="A665" s="31">
        <v>44630.0</v>
      </c>
      <c r="B665" s="16">
        <v>182.35</v>
      </c>
      <c r="C665" s="16">
        <v>187.1</v>
      </c>
      <c r="D665" s="16">
        <v>188.75</v>
      </c>
      <c r="E665" s="16">
        <v>179.6</v>
      </c>
      <c r="F665" s="16" t="s">
        <v>1596</v>
      </c>
      <c r="G665" s="30">
        <v>-0.0065</v>
      </c>
      <c r="H665" s="16">
        <f t="shared" si="1"/>
        <v>-0.006537728139</v>
      </c>
      <c r="I665" s="16">
        <f t="shared" si="2"/>
        <v>0.9934622719</v>
      </c>
      <c r="J665" s="16"/>
      <c r="K665" s="16"/>
      <c r="L665" s="16"/>
    </row>
    <row r="666">
      <c r="A666" s="31">
        <v>44629.0</v>
      </c>
      <c r="B666" s="16">
        <v>183.55</v>
      </c>
      <c r="C666" s="16">
        <v>191.5</v>
      </c>
      <c r="D666" s="16">
        <v>192.0</v>
      </c>
      <c r="E666" s="16">
        <v>182.1</v>
      </c>
      <c r="F666" s="16" t="s">
        <v>1760</v>
      </c>
      <c r="G666" s="30">
        <v>-0.0224</v>
      </c>
      <c r="H666" s="16">
        <f t="shared" si="1"/>
        <v>-0.0223701731</v>
      </c>
      <c r="I666" s="16">
        <f t="shared" si="2"/>
        <v>0.9776298269</v>
      </c>
      <c r="J666" s="16"/>
      <c r="K666" s="16"/>
      <c r="L666" s="16"/>
    </row>
    <row r="667">
      <c r="A667" s="31">
        <v>44628.0</v>
      </c>
      <c r="B667" s="16">
        <v>187.75</v>
      </c>
      <c r="C667" s="16">
        <v>194.0</v>
      </c>
      <c r="D667" s="16">
        <v>197.75</v>
      </c>
      <c r="E667" s="16">
        <v>180.4</v>
      </c>
      <c r="F667" s="16" t="s">
        <v>1761</v>
      </c>
      <c r="G667" s="30">
        <v>-0.0056</v>
      </c>
      <c r="H667" s="16">
        <f t="shared" si="1"/>
        <v>-0.005561440678</v>
      </c>
      <c r="I667" s="16">
        <f t="shared" si="2"/>
        <v>0.9944385593</v>
      </c>
      <c r="J667" s="16"/>
      <c r="K667" s="16"/>
      <c r="L667" s="16"/>
    </row>
    <row r="668">
      <c r="A668" s="31">
        <v>44627.0</v>
      </c>
      <c r="B668" s="16">
        <v>188.8</v>
      </c>
      <c r="C668" s="16">
        <v>196.85</v>
      </c>
      <c r="D668" s="16">
        <v>196.85</v>
      </c>
      <c r="E668" s="16">
        <v>186.8</v>
      </c>
      <c r="F668" s="16" t="s">
        <v>1762</v>
      </c>
      <c r="G668" s="30">
        <v>-0.0438</v>
      </c>
      <c r="H668" s="16">
        <f t="shared" si="1"/>
        <v>-0.04380855913</v>
      </c>
      <c r="I668" s="16">
        <f t="shared" si="2"/>
        <v>0.9561914409</v>
      </c>
      <c r="J668" s="16"/>
      <c r="K668" s="16"/>
      <c r="L668" s="16"/>
    </row>
    <row r="669">
      <c r="A669" s="31">
        <v>44624.0</v>
      </c>
      <c r="B669" s="16">
        <v>197.45</v>
      </c>
      <c r="C669" s="16">
        <v>193.35</v>
      </c>
      <c r="D669" s="16">
        <v>198.1</v>
      </c>
      <c r="E669" s="16">
        <v>191.6</v>
      </c>
      <c r="F669" s="16" t="s">
        <v>1383</v>
      </c>
      <c r="G669" s="30">
        <v>0.0236</v>
      </c>
      <c r="H669" s="16">
        <f t="shared" si="1"/>
        <v>0.02358735096</v>
      </c>
      <c r="I669" s="16">
        <f t="shared" si="2"/>
        <v>1.023587351</v>
      </c>
      <c r="J669" s="16"/>
      <c r="K669" s="16"/>
      <c r="L669" s="16"/>
    </row>
    <row r="670">
      <c r="A670" s="31">
        <v>44623.0</v>
      </c>
      <c r="B670" s="16">
        <v>192.9</v>
      </c>
      <c r="C670" s="16">
        <v>198.1</v>
      </c>
      <c r="D670" s="16">
        <v>200.0</v>
      </c>
      <c r="E670" s="16">
        <v>192.0</v>
      </c>
      <c r="F670" s="16" t="s">
        <v>1763</v>
      </c>
      <c r="G670" s="30">
        <v>-0.0108</v>
      </c>
      <c r="H670" s="16">
        <f t="shared" si="1"/>
        <v>-0.01076923077</v>
      </c>
      <c r="I670" s="16">
        <f t="shared" si="2"/>
        <v>0.9892307692</v>
      </c>
      <c r="J670" s="16"/>
      <c r="K670" s="16"/>
      <c r="L670" s="16"/>
    </row>
    <row r="671">
      <c r="A671" s="31">
        <v>44622.0</v>
      </c>
      <c r="B671" s="16">
        <v>195.0</v>
      </c>
      <c r="C671" s="16">
        <v>193.15</v>
      </c>
      <c r="D671" s="16">
        <v>198.0</v>
      </c>
      <c r="E671" s="16">
        <v>192.9</v>
      </c>
      <c r="F671" s="16" t="s">
        <v>1764</v>
      </c>
      <c r="G671" s="30">
        <v>0.0052</v>
      </c>
      <c r="H671" s="16">
        <f t="shared" si="1"/>
        <v>0.005154639175</v>
      </c>
      <c r="I671" s="16">
        <f t="shared" si="2"/>
        <v>1.005154639</v>
      </c>
      <c r="J671" s="16"/>
      <c r="K671" s="16"/>
      <c r="L671" s="16"/>
    </row>
    <row r="672">
      <c r="A672" s="31">
        <v>44620.0</v>
      </c>
      <c r="B672" s="16">
        <v>194.0</v>
      </c>
      <c r="C672" s="16">
        <v>186.0</v>
      </c>
      <c r="D672" s="16">
        <v>194.9</v>
      </c>
      <c r="E672" s="16">
        <v>184.75</v>
      </c>
      <c r="F672" s="16" t="s">
        <v>1765</v>
      </c>
      <c r="G672" s="30">
        <v>0.0235</v>
      </c>
      <c r="H672" s="16">
        <f t="shared" si="1"/>
        <v>0.02347665524</v>
      </c>
      <c r="I672" s="16">
        <f t="shared" si="2"/>
        <v>1.023476655</v>
      </c>
      <c r="J672" s="16"/>
      <c r="K672" s="16"/>
      <c r="L672" s="16"/>
    </row>
    <row r="673">
      <c r="A673" s="31">
        <v>44617.0</v>
      </c>
      <c r="B673" s="16">
        <v>189.55</v>
      </c>
      <c r="C673" s="16">
        <v>180.0</v>
      </c>
      <c r="D673" s="16">
        <v>194.4</v>
      </c>
      <c r="E673" s="16">
        <v>178.1</v>
      </c>
      <c r="F673" s="16" t="s">
        <v>1471</v>
      </c>
      <c r="G673" s="30">
        <v>0.073</v>
      </c>
      <c r="H673" s="16">
        <f t="shared" si="1"/>
        <v>0.07302575715</v>
      </c>
      <c r="I673" s="16">
        <f t="shared" si="2"/>
        <v>1.073025757</v>
      </c>
      <c r="J673" s="16"/>
      <c r="K673" s="16"/>
      <c r="L673" s="16"/>
    </row>
    <row r="674">
      <c r="A674" s="31">
        <v>44616.0</v>
      </c>
      <c r="B674" s="16">
        <v>176.65</v>
      </c>
      <c r="C674" s="16">
        <v>181.0</v>
      </c>
      <c r="D674" s="16">
        <v>187.65</v>
      </c>
      <c r="E674" s="16">
        <v>173.5</v>
      </c>
      <c r="F674" s="16" t="s">
        <v>1766</v>
      </c>
      <c r="G674" s="30">
        <v>-0.0787</v>
      </c>
      <c r="H674" s="16">
        <f t="shared" si="1"/>
        <v>-0.07874837027</v>
      </c>
      <c r="I674" s="16">
        <f t="shared" si="2"/>
        <v>0.9212516297</v>
      </c>
      <c r="J674" s="16"/>
      <c r="K674" s="16"/>
      <c r="L674" s="16"/>
    </row>
    <row r="675">
      <c r="A675" s="31">
        <v>44615.0</v>
      </c>
      <c r="B675" s="16">
        <v>191.75</v>
      </c>
      <c r="C675" s="16">
        <v>194.9</v>
      </c>
      <c r="D675" s="16">
        <v>197.2</v>
      </c>
      <c r="E675" s="16">
        <v>191.0</v>
      </c>
      <c r="F675" s="16" t="s">
        <v>1767</v>
      </c>
      <c r="G675" s="30">
        <v>-5.0E-4</v>
      </c>
      <c r="H675" s="16">
        <f t="shared" si="1"/>
        <v>-0.0005212405525</v>
      </c>
      <c r="I675" s="16">
        <f t="shared" si="2"/>
        <v>0.9994787594</v>
      </c>
      <c r="J675" s="16"/>
      <c r="K675" s="16"/>
      <c r="L675" s="16"/>
    </row>
    <row r="676">
      <c r="A676" s="31">
        <v>44614.0</v>
      </c>
      <c r="B676" s="16">
        <v>191.85</v>
      </c>
      <c r="C676" s="16">
        <v>182.0</v>
      </c>
      <c r="D676" s="16">
        <v>193.7</v>
      </c>
      <c r="E676" s="16">
        <v>181.0</v>
      </c>
      <c r="F676" s="16" t="s">
        <v>1704</v>
      </c>
      <c r="G676" s="30">
        <v>0.0121</v>
      </c>
      <c r="H676" s="16">
        <f t="shared" si="1"/>
        <v>0.01213400158</v>
      </c>
      <c r="I676" s="16">
        <f t="shared" si="2"/>
        <v>1.012134002</v>
      </c>
      <c r="J676" s="16"/>
      <c r="K676" s="16"/>
      <c r="L676" s="16"/>
    </row>
    <row r="677">
      <c r="A677" s="31">
        <v>44613.0</v>
      </c>
      <c r="B677" s="16">
        <v>189.55</v>
      </c>
      <c r="C677" s="16">
        <v>193.55</v>
      </c>
      <c r="D677" s="16">
        <v>195.0</v>
      </c>
      <c r="E677" s="16">
        <v>187.35</v>
      </c>
      <c r="F677" s="16" t="s">
        <v>1549</v>
      </c>
      <c r="G677" s="30">
        <v>-0.0329</v>
      </c>
      <c r="H677" s="16">
        <f t="shared" si="1"/>
        <v>-0.03290816327</v>
      </c>
      <c r="I677" s="16">
        <f t="shared" si="2"/>
        <v>0.9670918367</v>
      </c>
      <c r="J677" s="16"/>
      <c r="K677" s="16"/>
      <c r="L677" s="16"/>
    </row>
    <row r="678">
      <c r="A678" s="31">
        <v>44610.0</v>
      </c>
      <c r="B678" s="16">
        <v>196.0</v>
      </c>
      <c r="C678" s="16">
        <v>199.4</v>
      </c>
      <c r="D678" s="16">
        <v>200.5</v>
      </c>
      <c r="E678" s="16">
        <v>195.3</v>
      </c>
      <c r="F678" s="16" t="s">
        <v>1768</v>
      </c>
      <c r="G678" s="30">
        <v>-0.0195</v>
      </c>
      <c r="H678" s="16">
        <f t="shared" si="1"/>
        <v>-0.01950975488</v>
      </c>
      <c r="I678" s="16">
        <f t="shared" si="2"/>
        <v>0.9804902451</v>
      </c>
      <c r="J678" s="16"/>
      <c r="K678" s="16"/>
      <c r="L678" s="16"/>
    </row>
    <row r="679">
      <c r="A679" s="31">
        <v>44609.0</v>
      </c>
      <c r="B679" s="16">
        <v>199.9</v>
      </c>
      <c r="C679" s="16">
        <v>201.0</v>
      </c>
      <c r="D679" s="16">
        <v>204.0</v>
      </c>
      <c r="E679" s="16">
        <v>196.1</v>
      </c>
      <c r="F679" s="16" t="s">
        <v>1769</v>
      </c>
      <c r="G679" s="30">
        <v>0.002</v>
      </c>
      <c r="H679" s="16">
        <f t="shared" si="1"/>
        <v>0.002005012531</v>
      </c>
      <c r="I679" s="16">
        <f t="shared" si="2"/>
        <v>1.002005013</v>
      </c>
      <c r="J679" s="16"/>
      <c r="K679" s="16"/>
      <c r="L679" s="16"/>
    </row>
    <row r="680">
      <c r="A680" s="31">
        <v>44608.0</v>
      </c>
      <c r="B680" s="16">
        <v>199.5</v>
      </c>
      <c r="C680" s="16">
        <v>199.95</v>
      </c>
      <c r="D680" s="16">
        <v>206.45</v>
      </c>
      <c r="E680" s="16">
        <v>198.0</v>
      </c>
      <c r="F680" s="16" t="s">
        <v>1296</v>
      </c>
      <c r="G680" s="30">
        <v>0.0132</v>
      </c>
      <c r="H680" s="16">
        <f t="shared" si="1"/>
        <v>0.01320467242</v>
      </c>
      <c r="I680" s="16">
        <f t="shared" si="2"/>
        <v>1.013204672</v>
      </c>
      <c r="J680" s="16"/>
      <c r="K680" s="16"/>
      <c r="L680" s="16"/>
    </row>
    <row r="681">
      <c r="A681" s="31">
        <v>44607.0</v>
      </c>
      <c r="B681" s="16">
        <v>196.9</v>
      </c>
      <c r="C681" s="16">
        <v>189.6</v>
      </c>
      <c r="D681" s="16">
        <v>198.6</v>
      </c>
      <c r="E681" s="16">
        <v>185.35</v>
      </c>
      <c r="F681" s="16" t="s">
        <v>1770</v>
      </c>
      <c r="G681" s="30">
        <v>0.0271</v>
      </c>
      <c r="H681" s="16">
        <f t="shared" si="1"/>
        <v>0.02712571727</v>
      </c>
      <c r="I681" s="16">
        <f t="shared" si="2"/>
        <v>1.027125717</v>
      </c>
      <c r="J681" s="16"/>
      <c r="K681" s="16"/>
      <c r="L681" s="16"/>
    </row>
    <row r="682">
      <c r="A682" s="31">
        <v>44606.0</v>
      </c>
      <c r="B682" s="16">
        <v>191.7</v>
      </c>
      <c r="C682" s="16">
        <v>204.5</v>
      </c>
      <c r="D682" s="16">
        <v>205.0</v>
      </c>
      <c r="E682" s="16">
        <v>190.0</v>
      </c>
      <c r="F682" s="16" t="s">
        <v>1498</v>
      </c>
      <c r="G682" s="30">
        <v>-0.0626</v>
      </c>
      <c r="H682" s="16">
        <f t="shared" si="1"/>
        <v>-0.06259168704</v>
      </c>
      <c r="I682" s="16">
        <f t="shared" si="2"/>
        <v>0.937408313</v>
      </c>
      <c r="J682" s="16"/>
      <c r="K682" s="16"/>
      <c r="L682" s="16"/>
    </row>
    <row r="683">
      <c r="A683" s="31">
        <v>44603.0</v>
      </c>
      <c r="B683" s="16">
        <v>204.5</v>
      </c>
      <c r="C683" s="16">
        <v>208.35</v>
      </c>
      <c r="D683" s="16">
        <v>210.9</v>
      </c>
      <c r="E683" s="16">
        <v>203.0</v>
      </c>
      <c r="F683" s="16" t="s">
        <v>1771</v>
      </c>
      <c r="G683" s="30">
        <v>-0.0185</v>
      </c>
      <c r="H683" s="16">
        <f t="shared" si="1"/>
        <v>-0.01847852172</v>
      </c>
      <c r="I683" s="16">
        <f t="shared" si="2"/>
        <v>0.9815214783</v>
      </c>
      <c r="J683" s="16"/>
      <c r="K683" s="16"/>
      <c r="L683" s="16"/>
    </row>
    <row r="684">
      <c r="A684" s="31">
        <v>44602.0</v>
      </c>
      <c r="B684" s="16">
        <v>208.35</v>
      </c>
      <c r="C684" s="16">
        <v>212.95</v>
      </c>
      <c r="D684" s="16">
        <v>214.5</v>
      </c>
      <c r="E684" s="16">
        <v>207.25</v>
      </c>
      <c r="F684" s="16" t="s">
        <v>1772</v>
      </c>
      <c r="G684" s="30">
        <v>-0.0202</v>
      </c>
      <c r="H684" s="16">
        <f t="shared" si="1"/>
        <v>-0.02022102046</v>
      </c>
      <c r="I684" s="16">
        <f t="shared" si="2"/>
        <v>0.9797789795</v>
      </c>
      <c r="J684" s="16"/>
      <c r="K684" s="16"/>
      <c r="L684" s="16"/>
    </row>
    <row r="685">
      <c r="A685" s="31">
        <v>44601.0</v>
      </c>
      <c r="B685" s="16">
        <v>212.65</v>
      </c>
      <c r="C685" s="16">
        <v>214.8</v>
      </c>
      <c r="D685" s="16">
        <v>215.45</v>
      </c>
      <c r="E685" s="16">
        <v>209.3</v>
      </c>
      <c r="F685" s="16" t="s">
        <v>1773</v>
      </c>
      <c r="G685" s="30">
        <v>0.0064</v>
      </c>
      <c r="H685" s="16">
        <f t="shared" si="1"/>
        <v>0.00638902035</v>
      </c>
      <c r="I685" s="16">
        <f t="shared" si="2"/>
        <v>1.00638902</v>
      </c>
      <c r="J685" s="16"/>
      <c r="K685" s="16"/>
      <c r="L685" s="16"/>
    </row>
    <row r="686">
      <c r="A686" s="31">
        <v>44600.0</v>
      </c>
      <c r="B686" s="16">
        <v>211.3</v>
      </c>
      <c r="C686" s="16">
        <v>221.5</v>
      </c>
      <c r="D686" s="16">
        <v>224.4</v>
      </c>
      <c r="E686" s="16">
        <v>208.5</v>
      </c>
      <c r="F686" s="16" t="s">
        <v>1401</v>
      </c>
      <c r="G686" s="30">
        <v>-0.0294</v>
      </c>
      <c r="H686" s="16">
        <f t="shared" si="1"/>
        <v>-0.02939825448</v>
      </c>
      <c r="I686" s="16">
        <f t="shared" si="2"/>
        <v>0.9706017455</v>
      </c>
      <c r="J686" s="16"/>
      <c r="K686" s="16"/>
      <c r="L686" s="16"/>
    </row>
    <row r="687">
      <c r="A687" s="31">
        <v>44599.0</v>
      </c>
      <c r="B687" s="16">
        <v>217.7</v>
      </c>
      <c r="C687" s="16">
        <v>218.0</v>
      </c>
      <c r="D687" s="16">
        <v>222.0</v>
      </c>
      <c r="E687" s="16">
        <v>215.1</v>
      </c>
      <c r="F687" s="16" t="s">
        <v>1317</v>
      </c>
      <c r="G687" s="30">
        <v>0.0058</v>
      </c>
      <c r="H687" s="16">
        <f t="shared" si="1"/>
        <v>0.005775005775</v>
      </c>
      <c r="I687" s="16">
        <f t="shared" si="2"/>
        <v>1.005775006</v>
      </c>
      <c r="J687" s="16"/>
      <c r="K687" s="16"/>
      <c r="L687" s="16"/>
    </row>
    <row r="688">
      <c r="A688" s="31">
        <v>44596.0</v>
      </c>
      <c r="B688" s="16">
        <v>216.45</v>
      </c>
      <c r="C688" s="16">
        <v>212.0</v>
      </c>
      <c r="D688" s="16">
        <v>219.7</v>
      </c>
      <c r="E688" s="16">
        <v>210.9</v>
      </c>
      <c r="F688" s="16" t="s">
        <v>1766</v>
      </c>
      <c r="G688" s="30">
        <v>0.0229</v>
      </c>
      <c r="H688" s="16">
        <f t="shared" si="1"/>
        <v>0.02292060491</v>
      </c>
      <c r="I688" s="16">
        <f t="shared" si="2"/>
        <v>1.022920605</v>
      </c>
      <c r="J688" s="16"/>
      <c r="K688" s="16"/>
      <c r="L688" s="16"/>
    </row>
    <row r="689">
      <c r="A689" s="31">
        <v>44595.0</v>
      </c>
      <c r="B689" s="16">
        <v>211.6</v>
      </c>
      <c r="C689" s="16">
        <v>209.0</v>
      </c>
      <c r="D689" s="16">
        <v>215.7</v>
      </c>
      <c r="E689" s="16">
        <v>208.65</v>
      </c>
      <c r="F689" s="16" t="s">
        <v>1774</v>
      </c>
      <c r="G689" s="30">
        <v>0.0057</v>
      </c>
      <c r="H689" s="16">
        <f t="shared" si="1"/>
        <v>0.005703422053</v>
      </c>
      <c r="I689" s="16">
        <f t="shared" si="2"/>
        <v>1.005703422</v>
      </c>
      <c r="J689" s="16"/>
      <c r="K689" s="16"/>
      <c r="L689" s="16"/>
    </row>
    <row r="690">
      <c r="A690" s="31">
        <v>44594.0</v>
      </c>
      <c r="B690" s="16">
        <v>210.4</v>
      </c>
      <c r="C690" s="16">
        <v>208.05</v>
      </c>
      <c r="D690" s="16">
        <v>211.9</v>
      </c>
      <c r="E690" s="16">
        <v>205.3</v>
      </c>
      <c r="F690" s="16" t="s">
        <v>1630</v>
      </c>
      <c r="G690" s="30">
        <v>0.0164</v>
      </c>
      <c r="H690" s="16">
        <f t="shared" si="1"/>
        <v>0.01642512077</v>
      </c>
      <c r="I690" s="16">
        <f t="shared" si="2"/>
        <v>1.016425121</v>
      </c>
      <c r="J690" s="16"/>
      <c r="K690" s="16"/>
      <c r="L690" s="16"/>
    </row>
    <row r="691">
      <c r="A691" s="31">
        <v>44593.0</v>
      </c>
      <c r="B691" s="16">
        <v>207.0</v>
      </c>
      <c r="C691" s="16">
        <v>205.0</v>
      </c>
      <c r="D691" s="16">
        <v>211.1</v>
      </c>
      <c r="E691" s="16">
        <v>199.3</v>
      </c>
      <c r="F691" s="16" t="s">
        <v>1775</v>
      </c>
      <c r="G691" s="30">
        <v>0.0202</v>
      </c>
      <c r="H691" s="16">
        <f t="shared" si="1"/>
        <v>0.02020699852</v>
      </c>
      <c r="I691" s="16">
        <f t="shared" si="2"/>
        <v>1.020206999</v>
      </c>
      <c r="J691" s="16"/>
      <c r="K691" s="16"/>
      <c r="L691" s="16"/>
    </row>
    <row r="692">
      <c r="A692" s="31">
        <v>44592.0</v>
      </c>
      <c r="B692" s="16">
        <v>202.9</v>
      </c>
      <c r="C692" s="16">
        <v>204.9</v>
      </c>
      <c r="D692" s="16">
        <v>207.15</v>
      </c>
      <c r="E692" s="16">
        <v>201.2</v>
      </c>
      <c r="F692" s="16" t="s">
        <v>1498</v>
      </c>
      <c r="G692" s="30">
        <v>0.0092</v>
      </c>
      <c r="H692" s="16">
        <f t="shared" si="1"/>
        <v>0.009201691122</v>
      </c>
      <c r="I692" s="16">
        <f t="shared" si="2"/>
        <v>1.009201691</v>
      </c>
      <c r="J692" s="16"/>
      <c r="K692" s="16"/>
      <c r="L692" s="16"/>
    </row>
    <row r="693">
      <c r="A693" s="31">
        <v>44589.0</v>
      </c>
      <c r="B693" s="16">
        <v>201.05</v>
      </c>
      <c r="C693" s="16">
        <v>205.8</v>
      </c>
      <c r="D693" s="16">
        <v>209.75</v>
      </c>
      <c r="E693" s="16">
        <v>199.4</v>
      </c>
      <c r="F693" s="16" t="s">
        <v>1776</v>
      </c>
      <c r="G693" s="30">
        <v>-0.0149</v>
      </c>
      <c r="H693" s="16">
        <f t="shared" si="1"/>
        <v>-0.01494365507</v>
      </c>
      <c r="I693" s="16">
        <f t="shared" si="2"/>
        <v>0.9850563449</v>
      </c>
      <c r="J693" s="16"/>
      <c r="K693" s="16"/>
      <c r="L693" s="16"/>
    </row>
    <row r="694">
      <c r="A694" s="31">
        <v>44588.0</v>
      </c>
      <c r="B694" s="16">
        <v>204.1</v>
      </c>
      <c r="C694" s="16">
        <v>200.0</v>
      </c>
      <c r="D694" s="16">
        <v>205.9</v>
      </c>
      <c r="E694" s="16">
        <v>195.2</v>
      </c>
      <c r="F694" s="16" t="s">
        <v>1373</v>
      </c>
      <c r="G694" s="30">
        <v>0.0139</v>
      </c>
      <c r="H694" s="16">
        <f t="shared" si="1"/>
        <v>0.01390958768</v>
      </c>
      <c r="I694" s="16">
        <f t="shared" si="2"/>
        <v>1.013909588</v>
      </c>
      <c r="J694" s="16"/>
      <c r="K694" s="16"/>
      <c r="L694" s="16"/>
    </row>
    <row r="695">
      <c r="A695" s="31">
        <v>44586.0</v>
      </c>
      <c r="B695" s="16">
        <v>201.3</v>
      </c>
      <c r="C695" s="16">
        <v>190.0</v>
      </c>
      <c r="D695" s="16">
        <v>203.4</v>
      </c>
      <c r="E695" s="16">
        <v>188.8</v>
      </c>
      <c r="F695" s="16" t="s">
        <v>1283</v>
      </c>
      <c r="G695" s="30">
        <v>0.031</v>
      </c>
      <c r="H695" s="16">
        <f t="shared" si="1"/>
        <v>0.03098591549</v>
      </c>
      <c r="I695" s="16">
        <f t="shared" si="2"/>
        <v>1.030985915</v>
      </c>
      <c r="J695" s="16"/>
      <c r="K695" s="16"/>
      <c r="L695" s="16"/>
    </row>
    <row r="696">
      <c r="A696" s="31">
        <v>44585.0</v>
      </c>
      <c r="B696" s="16">
        <v>195.25</v>
      </c>
      <c r="C696" s="16">
        <v>212.35</v>
      </c>
      <c r="D696" s="16">
        <v>212.8</v>
      </c>
      <c r="E696" s="16">
        <v>190.95</v>
      </c>
      <c r="F696" s="16" t="s">
        <v>1777</v>
      </c>
      <c r="G696" s="30">
        <v>-0.0784</v>
      </c>
      <c r="H696" s="16">
        <f t="shared" si="1"/>
        <v>-0.0783573283</v>
      </c>
      <c r="I696" s="16">
        <f t="shared" si="2"/>
        <v>0.9216426717</v>
      </c>
      <c r="J696" s="16"/>
      <c r="K696" s="16"/>
      <c r="L696" s="16"/>
    </row>
    <row r="697">
      <c r="A697" s="31">
        <v>44582.0</v>
      </c>
      <c r="B697" s="16">
        <v>211.85</v>
      </c>
      <c r="C697" s="16">
        <v>216.4</v>
      </c>
      <c r="D697" s="16">
        <v>219.8</v>
      </c>
      <c r="E697" s="16">
        <v>205.35</v>
      </c>
      <c r="F697" s="16" t="s">
        <v>1409</v>
      </c>
      <c r="G697" s="30">
        <v>-0.0213</v>
      </c>
      <c r="H697" s="16">
        <f t="shared" si="1"/>
        <v>-0.02125202125</v>
      </c>
      <c r="I697" s="16">
        <f t="shared" si="2"/>
        <v>0.9787479787</v>
      </c>
      <c r="J697" s="16"/>
      <c r="K697" s="16"/>
      <c r="L697" s="16"/>
    </row>
    <row r="698">
      <c r="A698" s="31">
        <v>44581.0</v>
      </c>
      <c r="B698" s="16">
        <v>216.45</v>
      </c>
      <c r="C698" s="16">
        <v>211.85</v>
      </c>
      <c r="D698" s="16">
        <v>218.5</v>
      </c>
      <c r="E698" s="16">
        <v>211.2</v>
      </c>
      <c r="F698" s="16" t="s">
        <v>1778</v>
      </c>
      <c r="G698" s="30">
        <v>0.0288</v>
      </c>
      <c r="H698" s="16">
        <f t="shared" si="1"/>
        <v>0.02875475285</v>
      </c>
      <c r="I698" s="16">
        <f t="shared" si="2"/>
        <v>1.028754753</v>
      </c>
      <c r="J698" s="16"/>
      <c r="K698" s="16"/>
      <c r="L698" s="16"/>
    </row>
    <row r="699">
      <c r="A699" s="31">
        <v>44580.0</v>
      </c>
      <c r="B699" s="16">
        <v>210.4</v>
      </c>
      <c r="C699" s="16">
        <v>204.8</v>
      </c>
      <c r="D699" s="16">
        <v>211.45</v>
      </c>
      <c r="E699" s="16">
        <v>202.0</v>
      </c>
      <c r="F699" s="16" t="s">
        <v>1366</v>
      </c>
      <c r="G699" s="30">
        <v>0.0334</v>
      </c>
      <c r="H699" s="16">
        <f t="shared" si="1"/>
        <v>0.03339882122</v>
      </c>
      <c r="I699" s="16">
        <f t="shared" si="2"/>
        <v>1.033398821</v>
      </c>
      <c r="J699" s="16"/>
      <c r="K699" s="16"/>
      <c r="L699" s="16"/>
    </row>
    <row r="700">
      <c r="A700" s="31">
        <v>44579.0</v>
      </c>
      <c r="B700" s="16">
        <v>203.6</v>
      </c>
      <c r="C700" s="16">
        <v>207.75</v>
      </c>
      <c r="D700" s="16">
        <v>214.3</v>
      </c>
      <c r="E700" s="16">
        <v>201.5</v>
      </c>
      <c r="F700" s="16" t="s">
        <v>1779</v>
      </c>
      <c r="G700" s="30">
        <v>-0.014</v>
      </c>
      <c r="H700" s="16">
        <f t="shared" si="1"/>
        <v>-0.01404358354</v>
      </c>
      <c r="I700" s="16">
        <f t="shared" si="2"/>
        <v>0.9859564165</v>
      </c>
      <c r="J700" s="16"/>
      <c r="K700" s="16"/>
      <c r="L700" s="16"/>
    </row>
    <row r="701">
      <c r="A701" s="31">
        <v>44578.0</v>
      </c>
      <c r="B701" s="16">
        <v>206.5</v>
      </c>
      <c r="C701" s="16">
        <v>205.5</v>
      </c>
      <c r="D701" s="16">
        <v>210.55</v>
      </c>
      <c r="E701" s="16">
        <v>205.0</v>
      </c>
      <c r="F701" s="16" t="s">
        <v>1364</v>
      </c>
      <c r="G701" s="30">
        <v>0.0073</v>
      </c>
      <c r="H701" s="16">
        <f t="shared" si="1"/>
        <v>0.007317073171</v>
      </c>
      <c r="I701" s="16">
        <f t="shared" si="2"/>
        <v>1.007317073</v>
      </c>
      <c r="J701" s="16"/>
      <c r="K701" s="16"/>
      <c r="L701" s="16"/>
    </row>
    <row r="702">
      <c r="A702" s="31">
        <v>44575.0</v>
      </c>
      <c r="B702" s="16">
        <v>205.0</v>
      </c>
      <c r="C702" s="16">
        <v>204.0</v>
      </c>
      <c r="D702" s="16">
        <v>207.0</v>
      </c>
      <c r="E702" s="16">
        <v>201.0</v>
      </c>
      <c r="F702" s="16" t="s">
        <v>1447</v>
      </c>
      <c r="G702" s="30">
        <v>-0.0056</v>
      </c>
      <c r="H702" s="16">
        <f t="shared" si="1"/>
        <v>-0.005578462285</v>
      </c>
      <c r="I702" s="16">
        <f t="shared" si="2"/>
        <v>0.9944215377</v>
      </c>
      <c r="J702" s="16"/>
      <c r="K702" s="16"/>
      <c r="L702" s="16"/>
    </row>
    <row r="703">
      <c r="A703" s="31">
        <v>44574.0</v>
      </c>
      <c r="B703" s="16">
        <v>206.15</v>
      </c>
      <c r="C703" s="16">
        <v>192.7</v>
      </c>
      <c r="D703" s="16">
        <v>212.7</v>
      </c>
      <c r="E703" s="16">
        <v>192.7</v>
      </c>
      <c r="F703" s="16" t="s">
        <v>1780</v>
      </c>
      <c r="G703" s="30">
        <v>0.0743</v>
      </c>
      <c r="H703" s="16">
        <f t="shared" si="1"/>
        <v>0.07425742574</v>
      </c>
      <c r="I703" s="16">
        <f t="shared" si="2"/>
        <v>1.074257426</v>
      </c>
      <c r="J703" s="16"/>
      <c r="K703" s="16"/>
      <c r="L703" s="16"/>
    </row>
    <row r="704">
      <c r="A704" s="31">
        <v>44573.0</v>
      </c>
      <c r="B704" s="16">
        <v>191.9</v>
      </c>
      <c r="C704" s="16">
        <v>191.4</v>
      </c>
      <c r="D704" s="16">
        <v>192.85</v>
      </c>
      <c r="E704" s="16">
        <v>188.4</v>
      </c>
      <c r="F704" s="16" t="s">
        <v>1781</v>
      </c>
      <c r="G704" s="30">
        <v>0.0135</v>
      </c>
      <c r="H704" s="16">
        <f t="shared" si="1"/>
        <v>0.01346712437</v>
      </c>
      <c r="I704" s="16">
        <f t="shared" si="2"/>
        <v>1.013467124</v>
      </c>
      <c r="J704" s="16"/>
      <c r="K704" s="16"/>
      <c r="L704" s="16"/>
    </row>
    <row r="705">
      <c r="A705" s="31">
        <v>44572.0</v>
      </c>
      <c r="B705" s="16">
        <v>189.35</v>
      </c>
      <c r="C705" s="16">
        <v>194.9</v>
      </c>
      <c r="D705" s="16">
        <v>196.7</v>
      </c>
      <c r="E705" s="16">
        <v>188.8</v>
      </c>
      <c r="F705" s="16" t="s">
        <v>1443</v>
      </c>
      <c r="G705" s="30">
        <v>-0.0272</v>
      </c>
      <c r="H705" s="16">
        <f t="shared" si="1"/>
        <v>-0.02722835859</v>
      </c>
      <c r="I705" s="16">
        <f t="shared" si="2"/>
        <v>0.9727716414</v>
      </c>
      <c r="J705" s="16"/>
      <c r="K705" s="16"/>
      <c r="L705" s="16"/>
    </row>
    <row r="706">
      <c r="A706" s="31">
        <v>44571.0</v>
      </c>
      <c r="B706" s="16">
        <v>194.65</v>
      </c>
      <c r="C706" s="16">
        <v>196.6</v>
      </c>
      <c r="D706" s="16">
        <v>197.7</v>
      </c>
      <c r="E706" s="16">
        <v>193.5</v>
      </c>
      <c r="F706" s="16" t="s">
        <v>1782</v>
      </c>
      <c r="G706" s="30">
        <v>-0.0043</v>
      </c>
      <c r="H706" s="16">
        <f t="shared" si="1"/>
        <v>-0.004347826087</v>
      </c>
      <c r="I706" s="16">
        <f t="shared" si="2"/>
        <v>0.9956521739</v>
      </c>
      <c r="J706" s="16"/>
      <c r="K706" s="16"/>
      <c r="L706" s="16"/>
    </row>
    <row r="707">
      <c r="A707" s="31">
        <v>44568.0</v>
      </c>
      <c r="B707" s="16">
        <v>195.5</v>
      </c>
      <c r="C707" s="16">
        <v>199.05</v>
      </c>
      <c r="D707" s="16">
        <v>201.9</v>
      </c>
      <c r="E707" s="16">
        <v>194.2</v>
      </c>
      <c r="F707" s="16" t="s">
        <v>1383</v>
      </c>
      <c r="G707" s="30">
        <v>-0.0134</v>
      </c>
      <c r="H707" s="16">
        <f t="shared" si="1"/>
        <v>-0.01337370679</v>
      </c>
      <c r="I707" s="16">
        <f t="shared" si="2"/>
        <v>0.9866262932</v>
      </c>
      <c r="J707" s="16"/>
      <c r="K707" s="16"/>
      <c r="L707" s="16"/>
    </row>
    <row r="708">
      <c r="A708" s="31">
        <v>44567.0</v>
      </c>
      <c r="B708" s="16">
        <v>198.15</v>
      </c>
      <c r="C708" s="16">
        <v>199.0</v>
      </c>
      <c r="D708" s="16">
        <v>200.6</v>
      </c>
      <c r="E708" s="16">
        <v>196.9</v>
      </c>
      <c r="F708" s="16" t="s">
        <v>1783</v>
      </c>
      <c r="G708" s="30">
        <v>-0.0137</v>
      </c>
      <c r="H708" s="16">
        <f t="shared" si="1"/>
        <v>-0.01368840219</v>
      </c>
      <c r="I708" s="16">
        <f t="shared" si="2"/>
        <v>0.9863115978</v>
      </c>
      <c r="J708" s="16"/>
      <c r="K708" s="16"/>
      <c r="L708" s="16"/>
    </row>
    <row r="709">
      <c r="A709" s="31">
        <v>44566.0</v>
      </c>
      <c r="B709" s="16">
        <v>200.9</v>
      </c>
      <c r="C709" s="16">
        <v>204.4</v>
      </c>
      <c r="D709" s="16">
        <v>206.5</v>
      </c>
      <c r="E709" s="16">
        <v>197.35</v>
      </c>
      <c r="F709" s="16" t="s">
        <v>1414</v>
      </c>
      <c r="G709" s="30">
        <v>0.0106</v>
      </c>
      <c r="H709" s="16">
        <f t="shared" si="1"/>
        <v>0.01056338028</v>
      </c>
      <c r="I709" s="16">
        <f t="shared" si="2"/>
        <v>1.01056338</v>
      </c>
      <c r="J709" s="16"/>
      <c r="K709" s="16"/>
      <c r="L709" s="16"/>
    </row>
    <row r="710">
      <c r="A710" s="31">
        <v>44565.0</v>
      </c>
      <c r="B710" s="16">
        <v>198.8</v>
      </c>
      <c r="C710" s="16">
        <v>197.0</v>
      </c>
      <c r="D710" s="16">
        <v>201.8</v>
      </c>
      <c r="E710" s="16">
        <v>196.2</v>
      </c>
      <c r="F710" s="16" t="s">
        <v>1296</v>
      </c>
      <c r="G710" s="30">
        <v>0.0164</v>
      </c>
      <c r="H710" s="16">
        <f t="shared" si="1"/>
        <v>0.0163599182</v>
      </c>
      <c r="I710" s="16">
        <f t="shared" si="2"/>
        <v>1.016359918</v>
      </c>
      <c r="J710" s="16"/>
      <c r="K710" s="16"/>
      <c r="L710" s="16"/>
    </row>
    <row r="711">
      <c r="A711" s="31">
        <v>44564.0</v>
      </c>
      <c r="B711" s="16">
        <v>195.6</v>
      </c>
      <c r="C711" s="16">
        <v>199.2</v>
      </c>
      <c r="D711" s="16">
        <v>201.35</v>
      </c>
      <c r="E711" s="16">
        <v>194.5</v>
      </c>
      <c r="F711" s="16" t="s">
        <v>1327</v>
      </c>
      <c r="G711" s="30">
        <v>-0.0131</v>
      </c>
      <c r="H711" s="16">
        <f t="shared" si="1"/>
        <v>-0.01311806256</v>
      </c>
      <c r="I711" s="16">
        <f t="shared" si="2"/>
        <v>0.9868819374</v>
      </c>
      <c r="J711" s="16"/>
      <c r="K711" s="16"/>
      <c r="L711" s="16"/>
    </row>
    <row r="712">
      <c r="A712" s="29">
        <v>44561.0</v>
      </c>
      <c r="B712" s="16">
        <v>198.2</v>
      </c>
      <c r="C712" s="16">
        <v>194.35</v>
      </c>
      <c r="D712" s="16">
        <v>203.9</v>
      </c>
      <c r="E712" s="16">
        <v>194.35</v>
      </c>
      <c r="F712" s="16" t="s">
        <v>1451</v>
      </c>
      <c r="G712" s="30">
        <v>0.0084</v>
      </c>
      <c r="H712" s="16">
        <f t="shared" si="1"/>
        <v>0.008394810481</v>
      </c>
      <c r="I712" s="16">
        <f t="shared" si="2"/>
        <v>1.00839481</v>
      </c>
      <c r="J712" s="16"/>
      <c r="K712" s="16"/>
      <c r="L712" s="16"/>
    </row>
    <row r="713">
      <c r="A713" s="29">
        <v>44560.0</v>
      </c>
      <c r="B713" s="16">
        <v>196.55</v>
      </c>
      <c r="C713" s="16">
        <v>194.0</v>
      </c>
      <c r="D713" s="16">
        <v>197.95</v>
      </c>
      <c r="E713" s="16">
        <v>193.1</v>
      </c>
      <c r="F713" s="16" t="s">
        <v>1784</v>
      </c>
      <c r="G713" s="30">
        <v>0.0092</v>
      </c>
      <c r="H713" s="16">
        <f t="shared" si="1"/>
        <v>0.009242618742</v>
      </c>
      <c r="I713" s="16">
        <f t="shared" si="2"/>
        <v>1.009242619</v>
      </c>
      <c r="J713" s="16"/>
      <c r="K713" s="16"/>
      <c r="L713" s="16"/>
    </row>
    <row r="714">
      <c r="A714" s="29">
        <v>44559.0</v>
      </c>
      <c r="B714" s="16">
        <v>194.75</v>
      </c>
      <c r="C714" s="16">
        <v>194.3</v>
      </c>
      <c r="D714" s="16">
        <v>198.4</v>
      </c>
      <c r="E714" s="16">
        <v>191.85</v>
      </c>
      <c r="F714" s="16" t="s">
        <v>1364</v>
      </c>
      <c r="G714" s="30">
        <v>5.0E-4</v>
      </c>
      <c r="H714" s="16">
        <f t="shared" si="1"/>
        <v>0.0005137426149</v>
      </c>
      <c r="I714" s="16">
        <f t="shared" si="2"/>
        <v>1.000513743</v>
      </c>
      <c r="J714" s="16"/>
      <c r="K714" s="16"/>
      <c r="L714" s="16"/>
    </row>
    <row r="715">
      <c r="A715" s="29">
        <v>44558.0</v>
      </c>
      <c r="B715" s="16">
        <v>194.65</v>
      </c>
      <c r="C715" s="16">
        <v>193.45</v>
      </c>
      <c r="D715" s="16">
        <v>198.9</v>
      </c>
      <c r="E715" s="16">
        <v>190.8</v>
      </c>
      <c r="F715" s="16" t="s">
        <v>1436</v>
      </c>
      <c r="G715" s="30">
        <v>0.0106</v>
      </c>
      <c r="H715" s="16">
        <f t="shared" si="1"/>
        <v>0.01064382139</v>
      </c>
      <c r="I715" s="16">
        <f t="shared" si="2"/>
        <v>1.010643821</v>
      </c>
      <c r="J715" s="16"/>
      <c r="K715" s="16"/>
      <c r="L715" s="16"/>
    </row>
    <row r="716">
      <c r="A716" s="29">
        <v>44557.0</v>
      </c>
      <c r="B716" s="16">
        <v>192.6</v>
      </c>
      <c r="C716" s="16">
        <v>183.0</v>
      </c>
      <c r="D716" s="16">
        <v>194.9</v>
      </c>
      <c r="E716" s="16">
        <v>181.0</v>
      </c>
      <c r="F716" s="16" t="s">
        <v>1361</v>
      </c>
      <c r="G716" s="30">
        <v>0.0507</v>
      </c>
      <c r="H716" s="16">
        <f t="shared" si="1"/>
        <v>0.05073649755</v>
      </c>
      <c r="I716" s="16">
        <f t="shared" si="2"/>
        <v>1.050736498</v>
      </c>
      <c r="J716" s="16"/>
      <c r="K716" s="16"/>
      <c r="L716" s="16"/>
    </row>
    <row r="717">
      <c r="A717" s="29">
        <v>44554.0</v>
      </c>
      <c r="B717" s="16">
        <v>183.3</v>
      </c>
      <c r="C717" s="16">
        <v>182.7</v>
      </c>
      <c r="D717" s="16">
        <v>186.4</v>
      </c>
      <c r="E717" s="16">
        <v>180.3</v>
      </c>
      <c r="F717" s="16" t="s">
        <v>1785</v>
      </c>
      <c r="G717" s="30">
        <v>0.011</v>
      </c>
      <c r="H717" s="16">
        <f t="shared" si="1"/>
        <v>0.0110314396</v>
      </c>
      <c r="I717" s="16">
        <f t="shared" si="2"/>
        <v>1.01103144</v>
      </c>
      <c r="J717" s="16"/>
      <c r="K717" s="16"/>
      <c r="L717" s="16"/>
    </row>
    <row r="718">
      <c r="A718" s="29">
        <v>44553.0</v>
      </c>
      <c r="B718" s="16">
        <v>181.3</v>
      </c>
      <c r="C718" s="16">
        <v>187.0</v>
      </c>
      <c r="D718" s="16">
        <v>188.85</v>
      </c>
      <c r="E718" s="16">
        <v>179.1</v>
      </c>
      <c r="F718" s="16" t="s">
        <v>1786</v>
      </c>
      <c r="G718" s="30">
        <v>-0.0261</v>
      </c>
      <c r="H718" s="16">
        <f t="shared" si="1"/>
        <v>-0.02605425732</v>
      </c>
      <c r="I718" s="16">
        <f t="shared" si="2"/>
        <v>0.9739457427</v>
      </c>
      <c r="J718" s="16"/>
      <c r="K718" s="16"/>
      <c r="L718" s="16"/>
    </row>
    <row r="719">
      <c r="A719" s="29">
        <v>44552.0</v>
      </c>
      <c r="B719" s="16">
        <v>186.15</v>
      </c>
      <c r="C719" s="16">
        <v>181.15</v>
      </c>
      <c r="D719" s="16">
        <v>187.0</v>
      </c>
      <c r="E719" s="16">
        <v>181.15</v>
      </c>
      <c r="F719" s="16" t="s">
        <v>1787</v>
      </c>
      <c r="G719" s="30">
        <v>0.033</v>
      </c>
      <c r="H719" s="16">
        <f t="shared" si="1"/>
        <v>0.03301886792</v>
      </c>
      <c r="I719" s="16">
        <f t="shared" si="2"/>
        <v>1.033018868</v>
      </c>
      <c r="J719" s="16"/>
      <c r="K719" s="16"/>
      <c r="L719" s="16"/>
    </row>
    <row r="720">
      <c r="A720" s="29">
        <v>44551.0</v>
      </c>
      <c r="B720" s="16">
        <v>180.2</v>
      </c>
      <c r="C720" s="16">
        <v>178.8</v>
      </c>
      <c r="D720" s="16">
        <v>185.8</v>
      </c>
      <c r="E720" s="16">
        <v>178.8</v>
      </c>
      <c r="F720" s="16" t="s">
        <v>1788</v>
      </c>
      <c r="G720" s="30">
        <v>0.0138</v>
      </c>
      <c r="H720" s="16">
        <f t="shared" si="1"/>
        <v>0.01378340366</v>
      </c>
      <c r="I720" s="16">
        <f t="shared" si="2"/>
        <v>1.013783404</v>
      </c>
      <c r="J720" s="16"/>
      <c r="K720" s="16"/>
      <c r="L720" s="16"/>
    </row>
    <row r="721">
      <c r="A721" s="29">
        <v>44550.0</v>
      </c>
      <c r="B721" s="16">
        <v>177.75</v>
      </c>
      <c r="C721" s="16">
        <v>187.95</v>
      </c>
      <c r="D721" s="16">
        <v>187.95</v>
      </c>
      <c r="E721" s="16">
        <v>175.05</v>
      </c>
      <c r="F721" s="16" t="s">
        <v>1395</v>
      </c>
      <c r="G721" s="30">
        <v>-0.0545</v>
      </c>
      <c r="H721" s="16">
        <f t="shared" si="1"/>
        <v>-0.0545212766</v>
      </c>
      <c r="I721" s="16">
        <f t="shared" si="2"/>
        <v>0.9454787234</v>
      </c>
      <c r="J721" s="16"/>
      <c r="K721" s="16"/>
      <c r="L721" s="16"/>
    </row>
    <row r="722">
      <c r="A722" s="29">
        <v>44547.0</v>
      </c>
      <c r="B722" s="16">
        <v>188.0</v>
      </c>
      <c r="C722" s="16">
        <v>184.0</v>
      </c>
      <c r="D722" s="16">
        <v>189.45</v>
      </c>
      <c r="E722" s="16">
        <v>177.3</v>
      </c>
      <c r="F722" s="16" t="s">
        <v>1789</v>
      </c>
      <c r="G722" s="30">
        <v>0.0215</v>
      </c>
      <c r="H722" s="16">
        <f t="shared" si="1"/>
        <v>0.02146155936</v>
      </c>
      <c r="I722" s="16">
        <f t="shared" si="2"/>
        <v>1.021461559</v>
      </c>
      <c r="J722" s="16"/>
      <c r="K722" s="16"/>
      <c r="L722" s="16"/>
    </row>
    <row r="723">
      <c r="A723" s="29">
        <v>44546.0</v>
      </c>
      <c r="B723" s="16">
        <v>184.05</v>
      </c>
      <c r="C723" s="16">
        <v>188.4</v>
      </c>
      <c r="D723" s="16">
        <v>191.0</v>
      </c>
      <c r="E723" s="16">
        <v>182.3</v>
      </c>
      <c r="F723" s="16" t="s">
        <v>1383</v>
      </c>
      <c r="G723" s="30">
        <v>-0.0168</v>
      </c>
      <c r="H723" s="16">
        <f t="shared" si="1"/>
        <v>-0.01682692308</v>
      </c>
      <c r="I723" s="16">
        <f t="shared" si="2"/>
        <v>0.9831730769</v>
      </c>
      <c r="J723" s="16"/>
      <c r="K723" s="16"/>
      <c r="L723" s="16"/>
    </row>
    <row r="724">
      <c r="A724" s="29">
        <v>44545.0</v>
      </c>
      <c r="B724" s="16">
        <v>187.2</v>
      </c>
      <c r="C724" s="16">
        <v>190.1</v>
      </c>
      <c r="D724" s="16">
        <v>195.5</v>
      </c>
      <c r="E724" s="16">
        <v>185.5</v>
      </c>
      <c r="F724" s="16" t="s">
        <v>1721</v>
      </c>
      <c r="G724" s="30">
        <v>-0.016</v>
      </c>
      <c r="H724" s="16">
        <f t="shared" si="1"/>
        <v>-0.01603153745</v>
      </c>
      <c r="I724" s="16">
        <f t="shared" si="2"/>
        <v>0.9839684625</v>
      </c>
      <c r="J724" s="16"/>
      <c r="K724" s="16"/>
      <c r="L724" s="16"/>
    </row>
    <row r="725">
      <c r="A725" s="29">
        <v>44544.0</v>
      </c>
      <c r="B725" s="16">
        <v>190.25</v>
      </c>
      <c r="C725" s="16">
        <v>183.75</v>
      </c>
      <c r="D725" s="16">
        <v>192.45</v>
      </c>
      <c r="E725" s="16">
        <v>181.65</v>
      </c>
      <c r="F725" s="16" t="s">
        <v>1790</v>
      </c>
      <c r="G725" s="30">
        <v>0.0326</v>
      </c>
      <c r="H725" s="16">
        <f t="shared" si="1"/>
        <v>0.03256445047</v>
      </c>
      <c r="I725" s="16">
        <f t="shared" si="2"/>
        <v>1.03256445</v>
      </c>
      <c r="J725" s="16"/>
      <c r="K725" s="16"/>
      <c r="L725" s="16"/>
    </row>
    <row r="726">
      <c r="A726" s="29">
        <v>44543.0</v>
      </c>
      <c r="B726" s="16">
        <v>184.25</v>
      </c>
      <c r="C726" s="16">
        <v>174.9</v>
      </c>
      <c r="D726" s="16">
        <v>185.2</v>
      </c>
      <c r="E726" s="16">
        <v>174.6</v>
      </c>
      <c r="F726" s="16" t="s">
        <v>1487</v>
      </c>
      <c r="G726" s="30">
        <v>0.0644</v>
      </c>
      <c r="H726" s="16">
        <f t="shared" si="1"/>
        <v>0.06441363374</v>
      </c>
      <c r="I726" s="16">
        <f t="shared" si="2"/>
        <v>1.064413634</v>
      </c>
      <c r="J726" s="16"/>
      <c r="K726" s="16"/>
      <c r="L726" s="16"/>
    </row>
    <row r="727">
      <c r="A727" s="29">
        <v>44540.0</v>
      </c>
      <c r="B727" s="16">
        <v>173.1</v>
      </c>
      <c r="C727" s="16">
        <v>172.25</v>
      </c>
      <c r="D727" s="16">
        <v>174.0</v>
      </c>
      <c r="E727" s="16">
        <v>171.5</v>
      </c>
      <c r="F727" s="16" t="s">
        <v>1791</v>
      </c>
      <c r="G727" s="30">
        <v>0.007</v>
      </c>
      <c r="H727" s="16">
        <f t="shared" si="1"/>
        <v>0.006980802792</v>
      </c>
      <c r="I727" s="16">
        <f t="shared" si="2"/>
        <v>1.006980803</v>
      </c>
      <c r="J727" s="16"/>
      <c r="K727" s="16"/>
      <c r="L727" s="16"/>
    </row>
    <row r="728">
      <c r="A728" s="31">
        <v>44539.0</v>
      </c>
      <c r="B728" s="16">
        <v>171.9</v>
      </c>
      <c r="C728" s="16">
        <v>173.4</v>
      </c>
      <c r="D728" s="16">
        <v>175.9</v>
      </c>
      <c r="E728" s="16">
        <v>170.5</v>
      </c>
      <c r="F728" s="16" t="s">
        <v>1792</v>
      </c>
      <c r="G728" s="30">
        <v>-0.0064</v>
      </c>
      <c r="H728" s="16">
        <f t="shared" si="1"/>
        <v>-0.006358381503</v>
      </c>
      <c r="I728" s="16">
        <f t="shared" si="2"/>
        <v>0.9936416185</v>
      </c>
      <c r="J728" s="16"/>
      <c r="K728" s="16"/>
      <c r="L728" s="16"/>
    </row>
    <row r="729">
      <c r="A729" s="31">
        <v>44538.0</v>
      </c>
      <c r="B729" s="16">
        <v>173.0</v>
      </c>
      <c r="C729" s="16">
        <v>173.1</v>
      </c>
      <c r="D729" s="16">
        <v>175.5</v>
      </c>
      <c r="E729" s="16">
        <v>170.15</v>
      </c>
      <c r="F729" s="16" t="s">
        <v>1485</v>
      </c>
      <c r="G729" s="30">
        <v>0.0129</v>
      </c>
      <c r="H729" s="16">
        <f t="shared" si="1"/>
        <v>0.01288056206</v>
      </c>
      <c r="I729" s="16">
        <f t="shared" si="2"/>
        <v>1.012880562</v>
      </c>
      <c r="J729" s="16"/>
      <c r="K729" s="16"/>
      <c r="L729" s="16"/>
    </row>
    <row r="730">
      <c r="A730" s="31">
        <v>44537.0</v>
      </c>
      <c r="B730" s="16">
        <v>170.8</v>
      </c>
      <c r="C730" s="16">
        <v>161.95</v>
      </c>
      <c r="D730" s="16">
        <v>173.65</v>
      </c>
      <c r="E730" s="16">
        <v>161.0</v>
      </c>
      <c r="F730" s="16" t="s">
        <v>1385</v>
      </c>
      <c r="G730" s="30">
        <v>0.0665</v>
      </c>
      <c r="H730" s="16">
        <f t="shared" si="1"/>
        <v>0.0665001561</v>
      </c>
      <c r="I730" s="16">
        <f t="shared" si="2"/>
        <v>1.066500156</v>
      </c>
      <c r="J730" s="16"/>
      <c r="K730" s="16"/>
      <c r="L730" s="16"/>
    </row>
    <row r="731">
      <c r="A731" s="31">
        <v>44536.0</v>
      </c>
      <c r="B731" s="16">
        <v>160.15</v>
      </c>
      <c r="C731" s="16">
        <v>163.6</v>
      </c>
      <c r="D731" s="16">
        <v>164.55</v>
      </c>
      <c r="E731" s="16">
        <v>159.8</v>
      </c>
      <c r="F731" s="16" t="s">
        <v>1793</v>
      </c>
      <c r="G731" s="30">
        <v>-0.0163</v>
      </c>
      <c r="H731" s="16">
        <f t="shared" si="1"/>
        <v>-0.01627764128</v>
      </c>
      <c r="I731" s="16">
        <f t="shared" si="2"/>
        <v>0.9837223587</v>
      </c>
      <c r="J731" s="16"/>
      <c r="K731" s="16"/>
      <c r="L731" s="16"/>
    </row>
    <row r="732">
      <c r="A732" s="31">
        <v>44533.0</v>
      </c>
      <c r="B732" s="16">
        <v>162.8</v>
      </c>
      <c r="C732" s="16">
        <v>166.1</v>
      </c>
      <c r="D732" s="16">
        <v>167.6</v>
      </c>
      <c r="E732" s="16">
        <v>162.0</v>
      </c>
      <c r="F732" s="16" t="s">
        <v>1794</v>
      </c>
      <c r="G732" s="30">
        <v>-0.0055</v>
      </c>
      <c r="H732" s="16">
        <f t="shared" si="1"/>
        <v>-0.005497861943</v>
      </c>
      <c r="I732" s="16">
        <f t="shared" si="2"/>
        <v>0.9945021381</v>
      </c>
      <c r="J732" s="16"/>
      <c r="K732" s="16"/>
      <c r="L732" s="16"/>
    </row>
    <row r="733">
      <c r="A733" s="31">
        <v>44532.0</v>
      </c>
      <c r="B733" s="16">
        <v>163.7</v>
      </c>
      <c r="C733" s="16">
        <v>165.0</v>
      </c>
      <c r="D733" s="16">
        <v>166.5</v>
      </c>
      <c r="E733" s="16">
        <v>161.4</v>
      </c>
      <c r="F733" s="16" t="s">
        <v>1795</v>
      </c>
      <c r="G733" s="30">
        <v>-0.0067</v>
      </c>
      <c r="H733" s="16">
        <f t="shared" si="1"/>
        <v>-0.006674757282</v>
      </c>
      <c r="I733" s="16">
        <f t="shared" si="2"/>
        <v>0.9933252427</v>
      </c>
      <c r="J733" s="16"/>
      <c r="K733" s="16"/>
      <c r="L733" s="16"/>
    </row>
    <row r="734">
      <c r="A734" s="31">
        <v>44531.0</v>
      </c>
      <c r="B734" s="16">
        <v>164.8</v>
      </c>
      <c r="C734" s="16">
        <v>163.2</v>
      </c>
      <c r="D734" s="16">
        <v>166.45</v>
      </c>
      <c r="E734" s="16">
        <v>162.8</v>
      </c>
      <c r="F734" s="16" t="s">
        <v>1796</v>
      </c>
      <c r="G734" s="30">
        <v>-0.0021</v>
      </c>
      <c r="H734" s="16">
        <f t="shared" si="1"/>
        <v>-0.002119285498</v>
      </c>
      <c r="I734" s="16">
        <f t="shared" si="2"/>
        <v>0.9978807145</v>
      </c>
      <c r="J734" s="16"/>
      <c r="K734" s="16"/>
      <c r="L734" s="16"/>
    </row>
    <row r="735">
      <c r="A735" s="29">
        <v>44530.0</v>
      </c>
      <c r="B735" s="16">
        <v>165.15</v>
      </c>
      <c r="C735" s="16">
        <v>159.8</v>
      </c>
      <c r="D735" s="16">
        <v>168.95</v>
      </c>
      <c r="E735" s="16">
        <v>157.3</v>
      </c>
      <c r="F735" s="16" t="s">
        <v>1797</v>
      </c>
      <c r="G735" s="30">
        <v>0.0433</v>
      </c>
      <c r="H735" s="16">
        <f t="shared" si="1"/>
        <v>0.04327226785</v>
      </c>
      <c r="I735" s="16">
        <f t="shared" si="2"/>
        <v>1.043272268</v>
      </c>
      <c r="J735" s="16"/>
      <c r="K735" s="16"/>
      <c r="L735" s="16"/>
    </row>
    <row r="736">
      <c r="A736" s="29">
        <v>44529.0</v>
      </c>
      <c r="B736" s="16">
        <v>158.3</v>
      </c>
      <c r="C736" s="16">
        <v>168.25</v>
      </c>
      <c r="D736" s="16">
        <v>168.95</v>
      </c>
      <c r="E736" s="16">
        <v>152.2</v>
      </c>
      <c r="F736" s="16" t="s">
        <v>1656</v>
      </c>
      <c r="G736" s="30">
        <v>-0.0594</v>
      </c>
      <c r="H736" s="16">
        <f t="shared" si="1"/>
        <v>-0.05941770648</v>
      </c>
      <c r="I736" s="16">
        <f t="shared" si="2"/>
        <v>0.9405822935</v>
      </c>
      <c r="J736" s="16"/>
      <c r="K736" s="16"/>
      <c r="L736" s="16"/>
    </row>
    <row r="737">
      <c r="A737" s="29">
        <v>44526.0</v>
      </c>
      <c r="B737" s="16">
        <v>168.3</v>
      </c>
      <c r="C737" s="16">
        <v>179.0</v>
      </c>
      <c r="D737" s="16">
        <v>179.0</v>
      </c>
      <c r="E737" s="16">
        <v>167.0</v>
      </c>
      <c r="F737" s="16" t="s">
        <v>1549</v>
      </c>
      <c r="G737" s="30">
        <v>-0.0714</v>
      </c>
      <c r="H737" s="16">
        <f t="shared" si="1"/>
        <v>-0.07144827586</v>
      </c>
      <c r="I737" s="16">
        <f t="shared" si="2"/>
        <v>0.9285517241</v>
      </c>
      <c r="J737" s="16"/>
      <c r="K737" s="16"/>
      <c r="L737" s="16"/>
    </row>
    <row r="738">
      <c r="A738" s="29">
        <v>44525.0</v>
      </c>
      <c r="B738" s="16">
        <v>181.25</v>
      </c>
      <c r="C738" s="16">
        <v>175.3</v>
      </c>
      <c r="D738" s="16">
        <v>182.0</v>
      </c>
      <c r="E738" s="16">
        <v>174.6</v>
      </c>
      <c r="F738" s="16" t="s">
        <v>1713</v>
      </c>
      <c r="G738" s="30">
        <v>0.0417</v>
      </c>
      <c r="H738" s="16">
        <f t="shared" si="1"/>
        <v>0.04166666667</v>
      </c>
      <c r="I738" s="16">
        <f t="shared" si="2"/>
        <v>1.041666667</v>
      </c>
      <c r="J738" s="16"/>
      <c r="K738" s="16"/>
      <c r="L738" s="16"/>
    </row>
    <row r="739">
      <c r="A739" s="29">
        <v>44524.0</v>
      </c>
      <c r="B739" s="16">
        <v>174.0</v>
      </c>
      <c r="C739" s="16">
        <v>175.2</v>
      </c>
      <c r="D739" s="16">
        <v>178.8</v>
      </c>
      <c r="E739" s="16">
        <v>173.0</v>
      </c>
      <c r="F739" s="16" t="s">
        <v>1798</v>
      </c>
      <c r="G739" s="30">
        <v>-0.0017</v>
      </c>
      <c r="H739" s="16">
        <f t="shared" si="1"/>
        <v>-0.001721170396</v>
      </c>
      <c r="I739" s="16">
        <f t="shared" si="2"/>
        <v>0.9982788296</v>
      </c>
      <c r="J739" s="16"/>
      <c r="K739" s="16"/>
      <c r="L739" s="16"/>
    </row>
    <row r="740">
      <c r="A740" s="29">
        <v>44523.0</v>
      </c>
      <c r="B740" s="16">
        <v>174.3</v>
      </c>
      <c r="C740" s="16">
        <v>166.5</v>
      </c>
      <c r="D740" s="16">
        <v>175.55</v>
      </c>
      <c r="E740" s="16">
        <v>165.55</v>
      </c>
      <c r="F740" s="16" t="s">
        <v>1485</v>
      </c>
      <c r="G740" s="30">
        <v>0.0409</v>
      </c>
      <c r="H740" s="16">
        <f t="shared" si="1"/>
        <v>0.04090773365</v>
      </c>
      <c r="I740" s="16">
        <f t="shared" si="2"/>
        <v>1.040907734</v>
      </c>
      <c r="J740" s="16"/>
      <c r="K740" s="16"/>
      <c r="L740" s="16"/>
    </row>
    <row r="741">
      <c r="A741" s="29">
        <v>44522.0</v>
      </c>
      <c r="B741" s="16">
        <v>167.45</v>
      </c>
      <c r="C741" s="16">
        <v>173.0</v>
      </c>
      <c r="D741" s="16">
        <v>174.8</v>
      </c>
      <c r="E741" s="16">
        <v>163.65</v>
      </c>
      <c r="F741" s="16" t="s">
        <v>1728</v>
      </c>
      <c r="G741" s="30">
        <v>-0.0445</v>
      </c>
      <c r="H741" s="16">
        <f t="shared" si="1"/>
        <v>-0.04450784593</v>
      </c>
      <c r="I741" s="16">
        <f t="shared" si="2"/>
        <v>0.9554921541</v>
      </c>
      <c r="J741" s="16"/>
      <c r="K741" s="16"/>
      <c r="L741" s="16"/>
    </row>
    <row r="742">
      <c r="A742" s="29">
        <v>44518.0</v>
      </c>
      <c r="B742" s="16">
        <v>175.25</v>
      </c>
      <c r="C742" s="16">
        <v>183.8</v>
      </c>
      <c r="D742" s="16">
        <v>184.7</v>
      </c>
      <c r="E742" s="16">
        <v>171.35</v>
      </c>
      <c r="F742" s="16" t="s">
        <v>1766</v>
      </c>
      <c r="G742" s="30">
        <v>-0.0463</v>
      </c>
      <c r="H742" s="16">
        <f t="shared" si="1"/>
        <v>-0.0462585034</v>
      </c>
      <c r="I742" s="16">
        <f t="shared" si="2"/>
        <v>0.9537414966</v>
      </c>
      <c r="J742" s="16"/>
      <c r="K742" s="16"/>
      <c r="L742" s="16"/>
    </row>
    <row r="743">
      <c r="A743" s="29">
        <v>44517.0</v>
      </c>
      <c r="B743" s="16">
        <v>183.75</v>
      </c>
      <c r="C743" s="16">
        <v>182.0</v>
      </c>
      <c r="D743" s="16">
        <v>185.9</v>
      </c>
      <c r="E743" s="16">
        <v>181.35</v>
      </c>
      <c r="F743" s="16" t="s">
        <v>1799</v>
      </c>
      <c r="G743" s="30">
        <v>0.0085</v>
      </c>
      <c r="H743" s="16">
        <f t="shared" si="1"/>
        <v>0.008507135016</v>
      </c>
      <c r="I743" s="16">
        <f t="shared" si="2"/>
        <v>1.008507135</v>
      </c>
      <c r="J743" s="16"/>
      <c r="K743" s="16"/>
      <c r="L743" s="16"/>
    </row>
    <row r="744">
      <c r="A744" s="29">
        <v>44516.0</v>
      </c>
      <c r="B744" s="16">
        <v>182.2</v>
      </c>
      <c r="C744" s="16">
        <v>182.2</v>
      </c>
      <c r="D744" s="16">
        <v>184.8</v>
      </c>
      <c r="E744" s="16">
        <v>181.25</v>
      </c>
      <c r="F744" s="16" t="s">
        <v>1800</v>
      </c>
      <c r="G744" s="30">
        <v>-0.0016</v>
      </c>
      <c r="H744" s="16">
        <f t="shared" si="1"/>
        <v>-0.001643835616</v>
      </c>
      <c r="I744" s="16">
        <f t="shared" si="2"/>
        <v>0.9983561644</v>
      </c>
      <c r="J744" s="16"/>
      <c r="K744" s="16"/>
      <c r="L744" s="16"/>
    </row>
    <row r="745">
      <c r="A745" s="29">
        <v>44515.0</v>
      </c>
      <c r="B745" s="16">
        <v>182.5</v>
      </c>
      <c r="C745" s="16">
        <v>185.7</v>
      </c>
      <c r="D745" s="16">
        <v>185.9</v>
      </c>
      <c r="E745" s="16">
        <v>180.1</v>
      </c>
      <c r="F745" s="16" t="s">
        <v>1801</v>
      </c>
      <c r="G745" s="30">
        <v>-0.0095</v>
      </c>
      <c r="H745" s="16">
        <f t="shared" si="1"/>
        <v>-0.009497964722</v>
      </c>
      <c r="I745" s="16">
        <f t="shared" si="2"/>
        <v>0.9905020353</v>
      </c>
      <c r="J745" s="16"/>
      <c r="K745" s="16"/>
      <c r="L745" s="16"/>
    </row>
    <row r="746">
      <c r="A746" s="29">
        <v>44512.0</v>
      </c>
      <c r="B746" s="16">
        <v>184.25</v>
      </c>
      <c r="C746" s="16">
        <v>180.95</v>
      </c>
      <c r="D746" s="16">
        <v>186.4</v>
      </c>
      <c r="E746" s="16">
        <v>180.55</v>
      </c>
      <c r="F746" s="16" t="s">
        <v>1595</v>
      </c>
      <c r="G746" s="30">
        <v>0.0239</v>
      </c>
      <c r="H746" s="16">
        <f t="shared" si="1"/>
        <v>0.02389552654</v>
      </c>
      <c r="I746" s="16">
        <f t="shared" si="2"/>
        <v>1.023895527</v>
      </c>
      <c r="J746" s="16"/>
      <c r="K746" s="16"/>
      <c r="L746" s="16"/>
    </row>
    <row r="747">
      <c r="A747" s="29">
        <v>44511.0</v>
      </c>
      <c r="B747" s="16">
        <v>179.95</v>
      </c>
      <c r="C747" s="16">
        <v>183.8</v>
      </c>
      <c r="D747" s="16">
        <v>186.0</v>
      </c>
      <c r="E747" s="16">
        <v>178.2</v>
      </c>
      <c r="F747" s="16" t="s">
        <v>1267</v>
      </c>
      <c r="G747" s="30">
        <v>-0.0164</v>
      </c>
      <c r="H747" s="16">
        <f t="shared" si="1"/>
        <v>-0.01639792293</v>
      </c>
      <c r="I747" s="16">
        <f t="shared" si="2"/>
        <v>0.9836020771</v>
      </c>
      <c r="J747" s="16"/>
      <c r="K747" s="16"/>
      <c r="L747" s="16"/>
    </row>
    <row r="748">
      <c r="A748" s="29">
        <v>44510.0</v>
      </c>
      <c r="B748" s="16">
        <v>182.95</v>
      </c>
      <c r="C748" s="16">
        <v>189.6</v>
      </c>
      <c r="D748" s="16">
        <v>190.8</v>
      </c>
      <c r="E748" s="16">
        <v>182.0</v>
      </c>
      <c r="F748" s="16" t="s">
        <v>1432</v>
      </c>
      <c r="G748" s="30">
        <v>-0.0439</v>
      </c>
      <c r="H748" s="16">
        <f t="shared" si="1"/>
        <v>-0.0438986151</v>
      </c>
      <c r="I748" s="16">
        <f t="shared" si="2"/>
        <v>0.9561013849</v>
      </c>
      <c r="J748" s="16"/>
      <c r="K748" s="16"/>
      <c r="L748" s="16"/>
    </row>
    <row r="749">
      <c r="A749" s="31">
        <v>44509.0</v>
      </c>
      <c r="B749" s="16">
        <v>191.35</v>
      </c>
      <c r="C749" s="16">
        <v>196.4</v>
      </c>
      <c r="D749" s="16">
        <v>196.4</v>
      </c>
      <c r="E749" s="16">
        <v>190.2</v>
      </c>
      <c r="F749" s="16" t="s">
        <v>1310</v>
      </c>
      <c r="G749" s="30">
        <v>-0.0227</v>
      </c>
      <c r="H749" s="16">
        <f t="shared" si="1"/>
        <v>-0.02272727273</v>
      </c>
      <c r="I749" s="16">
        <f t="shared" si="2"/>
        <v>0.9772727273</v>
      </c>
      <c r="J749" s="16"/>
      <c r="K749" s="16"/>
      <c r="L749" s="16"/>
    </row>
    <row r="750">
      <c r="A750" s="31">
        <v>44508.0</v>
      </c>
      <c r="B750" s="16">
        <v>195.8</v>
      </c>
      <c r="C750" s="16">
        <v>193.9</v>
      </c>
      <c r="D750" s="16">
        <v>198.0</v>
      </c>
      <c r="E750" s="16">
        <v>190.5</v>
      </c>
      <c r="F750" s="16" t="s">
        <v>1802</v>
      </c>
      <c r="G750" s="30">
        <v>0.015</v>
      </c>
      <c r="H750" s="16">
        <f t="shared" si="1"/>
        <v>0.01503369622</v>
      </c>
      <c r="I750" s="16">
        <f t="shared" si="2"/>
        <v>1.015033696</v>
      </c>
      <c r="J750" s="16"/>
      <c r="K750" s="16"/>
      <c r="L750" s="16"/>
    </row>
    <row r="751">
      <c r="A751" s="31">
        <v>44504.0</v>
      </c>
      <c r="B751" s="16">
        <v>192.9</v>
      </c>
      <c r="C751" s="16">
        <v>194.0</v>
      </c>
      <c r="D751" s="16">
        <v>195.4</v>
      </c>
      <c r="E751" s="16">
        <v>191.8</v>
      </c>
      <c r="F751" s="16" t="s">
        <v>1803</v>
      </c>
      <c r="G751" s="30">
        <v>-0.0039</v>
      </c>
      <c r="H751" s="16">
        <f t="shared" si="1"/>
        <v>-0.003872966692</v>
      </c>
      <c r="I751" s="16">
        <f t="shared" si="2"/>
        <v>0.9961270333</v>
      </c>
      <c r="J751" s="16"/>
      <c r="K751" s="16"/>
      <c r="L751" s="16"/>
    </row>
    <row r="752">
      <c r="A752" s="31">
        <v>44503.0</v>
      </c>
      <c r="B752" s="16">
        <v>193.65</v>
      </c>
      <c r="C752" s="16">
        <v>197.9</v>
      </c>
      <c r="D752" s="16">
        <v>198.75</v>
      </c>
      <c r="E752" s="16">
        <v>192.0</v>
      </c>
      <c r="F752" s="16" t="s">
        <v>1804</v>
      </c>
      <c r="G752" s="30">
        <v>-0.0135</v>
      </c>
      <c r="H752" s="16">
        <f t="shared" si="1"/>
        <v>-0.01349974529</v>
      </c>
      <c r="I752" s="16">
        <f t="shared" si="2"/>
        <v>0.9865002547</v>
      </c>
      <c r="J752" s="16"/>
      <c r="K752" s="16"/>
      <c r="L752" s="16"/>
    </row>
    <row r="753">
      <c r="A753" s="31">
        <v>44502.0</v>
      </c>
      <c r="B753" s="16">
        <v>196.3</v>
      </c>
      <c r="C753" s="16">
        <v>198.5</v>
      </c>
      <c r="D753" s="16">
        <v>199.6</v>
      </c>
      <c r="E753" s="16">
        <v>193.65</v>
      </c>
      <c r="F753" s="16" t="s">
        <v>1285</v>
      </c>
      <c r="G753" s="30">
        <v>-0.0061</v>
      </c>
      <c r="H753" s="16">
        <f t="shared" si="1"/>
        <v>-0.006075949367</v>
      </c>
      <c r="I753" s="16">
        <f t="shared" si="2"/>
        <v>0.9939240506</v>
      </c>
      <c r="J753" s="16"/>
      <c r="K753" s="16"/>
      <c r="L753" s="16"/>
    </row>
    <row r="754">
      <c r="A754" s="31">
        <v>44501.0</v>
      </c>
      <c r="B754" s="16">
        <v>197.5</v>
      </c>
      <c r="C754" s="16">
        <v>193.4</v>
      </c>
      <c r="D754" s="16">
        <v>201.0</v>
      </c>
      <c r="E754" s="16">
        <v>193.4</v>
      </c>
      <c r="F754" s="16" t="s">
        <v>1368</v>
      </c>
      <c r="G754" s="30">
        <v>0.03</v>
      </c>
      <c r="H754" s="16">
        <f t="shared" si="1"/>
        <v>0.02998696219</v>
      </c>
      <c r="I754" s="16">
        <f t="shared" si="2"/>
        <v>1.029986962</v>
      </c>
      <c r="J754" s="16"/>
      <c r="K754" s="16"/>
      <c r="L754" s="16"/>
    </row>
    <row r="755">
      <c r="A755" s="29">
        <v>44498.0</v>
      </c>
      <c r="B755" s="16">
        <v>191.75</v>
      </c>
      <c r="C755" s="16">
        <v>190.45</v>
      </c>
      <c r="D755" s="16">
        <v>197.8</v>
      </c>
      <c r="E755" s="16">
        <v>180.1</v>
      </c>
      <c r="F755" s="16" t="s">
        <v>1657</v>
      </c>
      <c r="G755" s="30">
        <v>0.0047</v>
      </c>
      <c r="H755" s="16">
        <f t="shared" si="1"/>
        <v>0.00471574535</v>
      </c>
      <c r="I755" s="16">
        <f t="shared" si="2"/>
        <v>1.004715745</v>
      </c>
      <c r="J755" s="16"/>
      <c r="K755" s="16"/>
      <c r="L755" s="16"/>
    </row>
    <row r="756">
      <c r="A756" s="29">
        <v>44497.0</v>
      </c>
      <c r="B756" s="16">
        <v>190.85</v>
      </c>
      <c r="C756" s="16">
        <v>195.05</v>
      </c>
      <c r="D756" s="16">
        <v>201.75</v>
      </c>
      <c r="E756" s="16">
        <v>189.0</v>
      </c>
      <c r="F756" s="16" t="s">
        <v>1805</v>
      </c>
      <c r="G756" s="30">
        <v>-0.0215</v>
      </c>
      <c r="H756" s="16">
        <f t="shared" si="1"/>
        <v>-0.02153294027</v>
      </c>
      <c r="I756" s="16">
        <f t="shared" si="2"/>
        <v>0.9784670597</v>
      </c>
      <c r="J756" s="16"/>
      <c r="K756" s="16"/>
      <c r="L756" s="16"/>
    </row>
    <row r="757">
      <c r="A757" s="29">
        <v>44496.0</v>
      </c>
      <c r="B757" s="16">
        <v>195.05</v>
      </c>
      <c r="C757" s="16">
        <v>190.0</v>
      </c>
      <c r="D757" s="16">
        <v>207.9</v>
      </c>
      <c r="E757" s="16">
        <v>188.15</v>
      </c>
      <c r="F757" s="16" t="s">
        <v>1806</v>
      </c>
      <c r="G757" s="30">
        <v>0.014</v>
      </c>
      <c r="H757" s="16">
        <f t="shared" si="1"/>
        <v>0.01403691188</v>
      </c>
      <c r="I757" s="16">
        <f t="shared" si="2"/>
        <v>1.014036912</v>
      </c>
      <c r="J757" s="16"/>
      <c r="K757" s="16"/>
      <c r="L757" s="16"/>
    </row>
    <row r="758">
      <c r="A758" s="29">
        <v>44495.0</v>
      </c>
      <c r="B758" s="16">
        <v>192.35</v>
      </c>
      <c r="C758" s="16">
        <v>170.0</v>
      </c>
      <c r="D758" s="16">
        <v>196.75</v>
      </c>
      <c r="E758" s="16">
        <v>168.85</v>
      </c>
      <c r="F758" s="16" t="s">
        <v>1807</v>
      </c>
      <c r="G758" s="30">
        <v>0.1525</v>
      </c>
      <c r="H758" s="16">
        <f t="shared" si="1"/>
        <v>0.1524865189</v>
      </c>
      <c r="I758" s="16">
        <f t="shared" si="2"/>
        <v>1.152486519</v>
      </c>
      <c r="J758" s="16"/>
      <c r="K758" s="16"/>
      <c r="L758" s="16"/>
    </row>
    <row r="759">
      <c r="A759" s="29">
        <v>44494.0</v>
      </c>
      <c r="B759" s="16">
        <v>166.9</v>
      </c>
      <c r="C759" s="16">
        <v>167.3</v>
      </c>
      <c r="D759" s="16">
        <v>169.35</v>
      </c>
      <c r="E759" s="16">
        <v>160.95</v>
      </c>
      <c r="F759" s="16" t="s">
        <v>1802</v>
      </c>
      <c r="G759" s="30">
        <v>-0.0068</v>
      </c>
      <c r="H759" s="16">
        <f t="shared" si="1"/>
        <v>-0.006843201428</v>
      </c>
      <c r="I759" s="16">
        <f t="shared" si="2"/>
        <v>0.9931567986</v>
      </c>
      <c r="J759" s="16"/>
      <c r="K759" s="16"/>
      <c r="L759" s="16"/>
    </row>
    <row r="760">
      <c r="A760" s="29">
        <v>44491.0</v>
      </c>
      <c r="B760" s="16">
        <v>168.05</v>
      </c>
      <c r="C760" s="16">
        <v>174.2</v>
      </c>
      <c r="D760" s="16">
        <v>175.85</v>
      </c>
      <c r="E760" s="16">
        <v>166.55</v>
      </c>
      <c r="F760" s="16" t="s">
        <v>1549</v>
      </c>
      <c r="G760" s="30">
        <v>-0.0289</v>
      </c>
      <c r="H760" s="16">
        <f t="shared" si="1"/>
        <v>-0.02889338342</v>
      </c>
      <c r="I760" s="16">
        <f t="shared" si="2"/>
        <v>0.9711066166</v>
      </c>
      <c r="J760" s="16"/>
      <c r="K760" s="16"/>
      <c r="L760" s="16"/>
    </row>
    <row r="761">
      <c r="A761" s="29">
        <v>44490.0</v>
      </c>
      <c r="B761" s="16">
        <v>173.05</v>
      </c>
      <c r="C761" s="16">
        <v>173.85</v>
      </c>
      <c r="D761" s="16">
        <v>176.3</v>
      </c>
      <c r="E761" s="16">
        <v>170.0</v>
      </c>
      <c r="F761" s="16" t="s">
        <v>1322</v>
      </c>
      <c r="G761" s="30">
        <v>0.0023</v>
      </c>
      <c r="H761" s="16">
        <f t="shared" si="1"/>
        <v>0.002316825948</v>
      </c>
      <c r="I761" s="16">
        <f t="shared" si="2"/>
        <v>1.002316826</v>
      </c>
      <c r="J761" s="16"/>
      <c r="K761" s="16"/>
      <c r="L761" s="16"/>
    </row>
    <row r="762">
      <c r="A762" s="29">
        <v>44489.0</v>
      </c>
      <c r="B762" s="16">
        <v>172.65</v>
      </c>
      <c r="C762" s="16">
        <v>177.7</v>
      </c>
      <c r="D762" s="16">
        <v>178.2</v>
      </c>
      <c r="E762" s="16">
        <v>169.25</v>
      </c>
      <c r="F762" s="16" t="s">
        <v>1410</v>
      </c>
      <c r="G762" s="30">
        <v>-0.0284</v>
      </c>
      <c r="H762" s="16">
        <f t="shared" si="1"/>
        <v>-0.02841868317</v>
      </c>
      <c r="I762" s="16">
        <f t="shared" si="2"/>
        <v>0.9715813168</v>
      </c>
      <c r="J762" s="16"/>
      <c r="K762" s="16"/>
      <c r="L762" s="16"/>
    </row>
    <row r="763">
      <c r="A763" s="29">
        <v>44488.0</v>
      </c>
      <c r="B763" s="16">
        <v>177.7</v>
      </c>
      <c r="C763" s="16">
        <v>186.9</v>
      </c>
      <c r="D763" s="16">
        <v>187.5</v>
      </c>
      <c r="E763" s="16">
        <v>175.5</v>
      </c>
      <c r="F763" s="16" t="s">
        <v>1808</v>
      </c>
      <c r="G763" s="30">
        <v>-0.0418</v>
      </c>
      <c r="H763" s="16">
        <f t="shared" si="1"/>
        <v>-0.04179023996</v>
      </c>
      <c r="I763" s="16">
        <f t="shared" si="2"/>
        <v>0.95820976</v>
      </c>
      <c r="J763" s="16"/>
      <c r="K763" s="16"/>
      <c r="L763" s="16"/>
    </row>
    <row r="764">
      <c r="A764" s="29">
        <v>44487.0</v>
      </c>
      <c r="B764" s="16">
        <v>185.45</v>
      </c>
      <c r="C764" s="16">
        <v>173.6</v>
      </c>
      <c r="D764" s="16">
        <v>188.4</v>
      </c>
      <c r="E764" s="16">
        <v>173.55</v>
      </c>
      <c r="F764" s="16" t="s">
        <v>1809</v>
      </c>
      <c r="G764" s="30">
        <v>0.0779</v>
      </c>
      <c r="H764" s="16">
        <f t="shared" si="1"/>
        <v>0.07788433595</v>
      </c>
      <c r="I764" s="16">
        <f t="shared" si="2"/>
        <v>1.077884336</v>
      </c>
      <c r="J764" s="16"/>
      <c r="K764" s="16"/>
      <c r="L764" s="16"/>
    </row>
    <row r="765">
      <c r="A765" s="29">
        <v>44483.0</v>
      </c>
      <c r="B765" s="16">
        <v>172.05</v>
      </c>
      <c r="C765" s="16">
        <v>173.7</v>
      </c>
      <c r="D765" s="16">
        <v>175.55</v>
      </c>
      <c r="E765" s="16">
        <v>171.05</v>
      </c>
      <c r="F765" s="16" t="s">
        <v>1447</v>
      </c>
      <c r="G765" s="30">
        <v>0.0</v>
      </c>
      <c r="H765" s="16">
        <f t="shared" si="1"/>
        <v>0</v>
      </c>
      <c r="I765" s="16">
        <f t="shared" si="2"/>
        <v>1</v>
      </c>
      <c r="J765" s="16"/>
      <c r="K765" s="16"/>
      <c r="L765" s="16"/>
    </row>
    <row r="766">
      <c r="A766" s="29">
        <v>44482.0</v>
      </c>
      <c r="B766" s="16">
        <v>172.05</v>
      </c>
      <c r="C766" s="16">
        <v>167.45</v>
      </c>
      <c r="D766" s="16">
        <v>175.95</v>
      </c>
      <c r="E766" s="16">
        <v>165.8</v>
      </c>
      <c r="F766" s="16" t="s">
        <v>1810</v>
      </c>
      <c r="G766" s="30">
        <v>0.0327</v>
      </c>
      <c r="H766" s="16">
        <f t="shared" si="1"/>
        <v>0.03271308523</v>
      </c>
      <c r="I766" s="16">
        <f t="shared" si="2"/>
        <v>1.032713085</v>
      </c>
      <c r="J766" s="16"/>
      <c r="K766" s="16"/>
      <c r="L766" s="16"/>
    </row>
    <row r="767">
      <c r="A767" s="29">
        <v>44481.0</v>
      </c>
      <c r="B767" s="16">
        <v>166.6</v>
      </c>
      <c r="C767" s="16">
        <v>168.0</v>
      </c>
      <c r="D767" s="16">
        <v>169.3</v>
      </c>
      <c r="E767" s="16">
        <v>164.65</v>
      </c>
      <c r="F767" s="16" t="s">
        <v>1471</v>
      </c>
      <c r="G767" s="30">
        <v>-0.0063</v>
      </c>
      <c r="H767" s="16">
        <f t="shared" si="1"/>
        <v>-0.006263048017</v>
      </c>
      <c r="I767" s="16">
        <f t="shared" si="2"/>
        <v>0.993736952</v>
      </c>
      <c r="J767" s="16"/>
      <c r="K767" s="16"/>
      <c r="L767" s="16"/>
    </row>
    <row r="768">
      <c r="A768" s="29">
        <v>44480.0</v>
      </c>
      <c r="B768" s="16">
        <v>167.65</v>
      </c>
      <c r="C768" s="16">
        <v>169.45</v>
      </c>
      <c r="D768" s="16">
        <v>172.15</v>
      </c>
      <c r="E768" s="16">
        <v>166.5</v>
      </c>
      <c r="F768" s="16" t="s">
        <v>1630</v>
      </c>
      <c r="G768" s="30">
        <v>-0.0042</v>
      </c>
      <c r="H768" s="16">
        <f t="shared" si="1"/>
        <v>-0.004158004158</v>
      </c>
      <c r="I768" s="16">
        <f t="shared" si="2"/>
        <v>0.9958419958</v>
      </c>
      <c r="J768" s="16"/>
      <c r="K768" s="16"/>
      <c r="L768" s="16"/>
    </row>
    <row r="769">
      <c r="A769" s="31">
        <v>44477.0</v>
      </c>
      <c r="B769" s="16">
        <v>168.35</v>
      </c>
      <c r="C769" s="16">
        <v>169.1</v>
      </c>
      <c r="D769" s="16">
        <v>171.95</v>
      </c>
      <c r="E769" s="16">
        <v>167.5</v>
      </c>
      <c r="F769" s="16" t="s">
        <v>1713</v>
      </c>
      <c r="G769" s="30">
        <v>0.0033</v>
      </c>
      <c r="H769" s="16">
        <f t="shared" si="1"/>
        <v>0.003277711561</v>
      </c>
      <c r="I769" s="16">
        <f t="shared" si="2"/>
        <v>1.003277712</v>
      </c>
      <c r="J769" s="16"/>
      <c r="K769" s="16"/>
      <c r="L769" s="16"/>
    </row>
    <row r="770">
      <c r="A770" s="31">
        <v>44476.0</v>
      </c>
      <c r="B770" s="16">
        <v>167.8</v>
      </c>
      <c r="C770" s="16">
        <v>171.5</v>
      </c>
      <c r="D770" s="16">
        <v>174.9</v>
      </c>
      <c r="E770" s="16">
        <v>163.85</v>
      </c>
      <c r="F770" s="16" t="s">
        <v>1811</v>
      </c>
      <c r="G770" s="30">
        <v>-0.0135</v>
      </c>
      <c r="H770" s="16">
        <f t="shared" si="1"/>
        <v>-0.01352145797</v>
      </c>
      <c r="I770" s="16">
        <f t="shared" si="2"/>
        <v>0.986478542</v>
      </c>
      <c r="J770" s="16"/>
      <c r="K770" s="16"/>
      <c r="L770" s="16"/>
    </row>
    <row r="771">
      <c r="A771" s="31">
        <v>44475.0</v>
      </c>
      <c r="B771" s="16">
        <v>170.1</v>
      </c>
      <c r="C771" s="16">
        <v>178.8</v>
      </c>
      <c r="D771" s="16">
        <v>179.6</v>
      </c>
      <c r="E771" s="16">
        <v>169.05</v>
      </c>
      <c r="F771" s="16" t="s">
        <v>1409</v>
      </c>
      <c r="G771" s="30">
        <v>-0.0395</v>
      </c>
      <c r="H771" s="16">
        <f t="shared" si="1"/>
        <v>-0.0395256917</v>
      </c>
      <c r="I771" s="16">
        <f t="shared" si="2"/>
        <v>0.9604743083</v>
      </c>
      <c r="J771" s="16"/>
      <c r="K771" s="16"/>
      <c r="L771" s="16"/>
    </row>
    <row r="772">
      <c r="A772" s="31">
        <v>44474.0</v>
      </c>
      <c r="B772" s="16">
        <v>177.1</v>
      </c>
      <c r="C772" s="16">
        <v>176.0</v>
      </c>
      <c r="D772" s="16">
        <v>181.4</v>
      </c>
      <c r="E772" s="16">
        <v>175.35</v>
      </c>
      <c r="F772" s="16" t="s">
        <v>1812</v>
      </c>
      <c r="G772" s="30">
        <v>0.01</v>
      </c>
      <c r="H772" s="16">
        <f t="shared" si="1"/>
        <v>0.00998003992</v>
      </c>
      <c r="I772" s="16">
        <f t="shared" si="2"/>
        <v>1.00998004</v>
      </c>
      <c r="J772" s="16"/>
      <c r="K772" s="16"/>
      <c r="L772" s="16"/>
    </row>
    <row r="773">
      <c r="A773" s="31">
        <v>44473.0</v>
      </c>
      <c r="B773" s="16">
        <v>175.35</v>
      </c>
      <c r="C773" s="16">
        <v>170.0</v>
      </c>
      <c r="D773" s="16">
        <v>176.95</v>
      </c>
      <c r="E773" s="16">
        <v>169.05</v>
      </c>
      <c r="F773" s="16" t="s">
        <v>1813</v>
      </c>
      <c r="G773" s="30">
        <v>0.0416</v>
      </c>
      <c r="H773" s="16">
        <f t="shared" si="1"/>
        <v>0.04158004158</v>
      </c>
      <c r="I773" s="16">
        <f t="shared" si="2"/>
        <v>1.041580042</v>
      </c>
      <c r="J773" s="16"/>
      <c r="K773" s="16"/>
      <c r="L773" s="16"/>
    </row>
    <row r="774">
      <c r="A774" s="31">
        <v>44470.0</v>
      </c>
      <c r="B774" s="16">
        <v>168.35</v>
      </c>
      <c r="C774" s="16">
        <v>160.0</v>
      </c>
      <c r="D774" s="16">
        <v>169.9</v>
      </c>
      <c r="E774" s="16">
        <v>159.0</v>
      </c>
      <c r="F774" s="16" t="s">
        <v>1814</v>
      </c>
      <c r="G774" s="30">
        <v>0.0392</v>
      </c>
      <c r="H774" s="16">
        <f t="shared" si="1"/>
        <v>0.03919753086</v>
      </c>
      <c r="I774" s="16">
        <f t="shared" si="2"/>
        <v>1.039197531</v>
      </c>
      <c r="J774" s="16"/>
      <c r="K774" s="16"/>
      <c r="L774" s="16"/>
    </row>
    <row r="775">
      <c r="A775" s="31">
        <v>44469.0</v>
      </c>
      <c r="B775" s="16">
        <v>162.0</v>
      </c>
      <c r="C775" s="16">
        <v>161.4</v>
      </c>
      <c r="D775" s="16">
        <v>164.8</v>
      </c>
      <c r="E775" s="16">
        <v>160.3</v>
      </c>
      <c r="F775" s="16" t="s">
        <v>1380</v>
      </c>
      <c r="G775" s="30">
        <v>0.0109</v>
      </c>
      <c r="H775" s="16">
        <f t="shared" si="1"/>
        <v>0.01092043682</v>
      </c>
      <c r="I775" s="16">
        <f t="shared" si="2"/>
        <v>1.010920437</v>
      </c>
      <c r="J775" s="16"/>
      <c r="K775" s="16"/>
      <c r="L775" s="16"/>
    </row>
    <row r="776">
      <c r="A776" s="31">
        <v>44468.0</v>
      </c>
      <c r="B776" s="16">
        <v>160.25</v>
      </c>
      <c r="C776" s="16">
        <v>156.8</v>
      </c>
      <c r="D776" s="16">
        <v>165.8</v>
      </c>
      <c r="E776" s="16">
        <v>155.0</v>
      </c>
      <c r="F776" s="16" t="s">
        <v>1815</v>
      </c>
      <c r="G776" s="30">
        <v>0.0243</v>
      </c>
      <c r="H776" s="16">
        <f t="shared" si="1"/>
        <v>0.02428891019</v>
      </c>
      <c r="I776" s="16">
        <f t="shared" si="2"/>
        <v>1.02428891</v>
      </c>
      <c r="J776" s="16"/>
      <c r="K776" s="16"/>
      <c r="L776" s="16"/>
    </row>
    <row r="777">
      <c r="A777" s="31">
        <v>44467.0</v>
      </c>
      <c r="B777" s="16">
        <v>156.45</v>
      </c>
      <c r="C777" s="16">
        <v>156.65</v>
      </c>
      <c r="D777" s="16">
        <v>158.65</v>
      </c>
      <c r="E777" s="16">
        <v>155.0</v>
      </c>
      <c r="F777" s="16" t="s">
        <v>1379</v>
      </c>
      <c r="G777" s="30">
        <v>-0.0016</v>
      </c>
      <c r="H777" s="16">
        <f t="shared" si="1"/>
        <v>-0.001595405233</v>
      </c>
      <c r="I777" s="16">
        <f t="shared" si="2"/>
        <v>0.9984045948</v>
      </c>
      <c r="J777" s="16"/>
      <c r="K777" s="16"/>
      <c r="L777" s="16"/>
    </row>
    <row r="778">
      <c r="A778" s="31">
        <v>44466.0</v>
      </c>
      <c r="B778" s="16">
        <v>156.7</v>
      </c>
      <c r="C778" s="16">
        <v>162.0</v>
      </c>
      <c r="D778" s="16">
        <v>162.0</v>
      </c>
      <c r="E778" s="16">
        <v>156.0</v>
      </c>
      <c r="F778" s="16" t="s">
        <v>1816</v>
      </c>
      <c r="G778" s="30">
        <v>-0.0222</v>
      </c>
      <c r="H778" s="16">
        <f t="shared" si="1"/>
        <v>-0.02215288612</v>
      </c>
      <c r="I778" s="16">
        <f t="shared" si="2"/>
        <v>0.9778471139</v>
      </c>
      <c r="J778" s="16"/>
      <c r="K778" s="16"/>
      <c r="L778" s="16"/>
    </row>
    <row r="779">
      <c r="A779" s="31">
        <v>44463.0</v>
      </c>
      <c r="B779" s="16">
        <v>160.25</v>
      </c>
      <c r="C779" s="16">
        <v>164.55</v>
      </c>
      <c r="D779" s="16">
        <v>164.55</v>
      </c>
      <c r="E779" s="16">
        <v>157.3</v>
      </c>
      <c r="F779" s="16" t="s">
        <v>1728</v>
      </c>
      <c r="G779" s="30">
        <v>-0.0157</v>
      </c>
      <c r="H779" s="16">
        <f t="shared" si="1"/>
        <v>-0.01566339066</v>
      </c>
      <c r="I779" s="16">
        <f t="shared" si="2"/>
        <v>0.9843366093</v>
      </c>
      <c r="J779" s="16"/>
      <c r="K779" s="16"/>
      <c r="L779" s="16"/>
    </row>
    <row r="780">
      <c r="A780" s="31">
        <v>44462.0</v>
      </c>
      <c r="B780" s="16">
        <v>162.8</v>
      </c>
      <c r="C780" s="16">
        <v>164.05</v>
      </c>
      <c r="D780" s="16">
        <v>166.7</v>
      </c>
      <c r="E780" s="16">
        <v>162.0</v>
      </c>
      <c r="F780" s="16" t="s">
        <v>1585</v>
      </c>
      <c r="G780" s="30">
        <v>0.0102</v>
      </c>
      <c r="H780" s="16">
        <f t="shared" si="1"/>
        <v>0.01023890785</v>
      </c>
      <c r="I780" s="16">
        <f t="shared" si="2"/>
        <v>1.010238908</v>
      </c>
      <c r="J780" s="16"/>
      <c r="K780" s="16"/>
      <c r="L780" s="16"/>
    </row>
    <row r="781">
      <c r="A781" s="31">
        <v>44461.0</v>
      </c>
      <c r="B781" s="16">
        <v>161.15</v>
      </c>
      <c r="C781" s="16">
        <v>158.0</v>
      </c>
      <c r="D781" s="16">
        <v>161.95</v>
      </c>
      <c r="E781" s="16">
        <v>156.9</v>
      </c>
      <c r="F781" s="16" t="s">
        <v>1728</v>
      </c>
      <c r="G781" s="30">
        <v>0.0209</v>
      </c>
      <c r="H781" s="16">
        <f t="shared" si="1"/>
        <v>0.02090592334</v>
      </c>
      <c r="I781" s="16">
        <f t="shared" si="2"/>
        <v>1.020905923</v>
      </c>
      <c r="J781" s="16"/>
      <c r="K781" s="16"/>
      <c r="L781" s="16"/>
    </row>
    <row r="782">
      <c r="A782" s="31">
        <v>44460.0</v>
      </c>
      <c r="B782" s="16">
        <v>157.85</v>
      </c>
      <c r="C782" s="16">
        <v>155.15</v>
      </c>
      <c r="D782" s="16">
        <v>158.9</v>
      </c>
      <c r="E782" s="16">
        <v>149.0</v>
      </c>
      <c r="F782" s="16" t="s">
        <v>1397</v>
      </c>
      <c r="G782" s="30">
        <v>0.0174</v>
      </c>
      <c r="H782" s="16">
        <f t="shared" si="1"/>
        <v>0.0174025137</v>
      </c>
      <c r="I782" s="16">
        <f t="shared" si="2"/>
        <v>1.017402514</v>
      </c>
      <c r="J782" s="16"/>
      <c r="K782" s="16"/>
      <c r="L782" s="16"/>
    </row>
    <row r="783">
      <c r="A783" s="31">
        <v>44459.0</v>
      </c>
      <c r="B783" s="16">
        <v>155.15</v>
      </c>
      <c r="C783" s="16">
        <v>161.0</v>
      </c>
      <c r="D783" s="16">
        <v>161.85</v>
      </c>
      <c r="E783" s="16">
        <v>154.0</v>
      </c>
      <c r="F783" s="16" t="s">
        <v>1817</v>
      </c>
      <c r="G783" s="30">
        <v>-0.0528</v>
      </c>
      <c r="H783" s="16">
        <f t="shared" si="1"/>
        <v>-0.05280830281</v>
      </c>
      <c r="I783" s="16">
        <f t="shared" si="2"/>
        <v>0.9471916972</v>
      </c>
      <c r="J783" s="16"/>
      <c r="K783" s="16"/>
      <c r="L783" s="16"/>
    </row>
    <row r="784">
      <c r="A784" s="31">
        <v>44456.0</v>
      </c>
      <c r="B784" s="16">
        <v>163.8</v>
      </c>
      <c r="C784" s="16">
        <v>168.35</v>
      </c>
      <c r="D784" s="16">
        <v>168.35</v>
      </c>
      <c r="E784" s="16">
        <v>158.7</v>
      </c>
      <c r="F784" s="16" t="s">
        <v>1818</v>
      </c>
      <c r="G784" s="30">
        <v>-0.02</v>
      </c>
      <c r="H784" s="16">
        <f t="shared" si="1"/>
        <v>-0.02004187855</v>
      </c>
      <c r="I784" s="16">
        <f t="shared" si="2"/>
        <v>0.9799581214</v>
      </c>
      <c r="J784" s="16"/>
      <c r="K784" s="16"/>
      <c r="L784" s="16"/>
    </row>
    <row r="785">
      <c r="A785" s="31">
        <v>44455.0</v>
      </c>
      <c r="B785" s="16">
        <v>167.15</v>
      </c>
      <c r="C785" s="16">
        <v>165.0</v>
      </c>
      <c r="D785" s="16">
        <v>174.4</v>
      </c>
      <c r="E785" s="16">
        <v>165.0</v>
      </c>
      <c r="F785" s="16" t="s">
        <v>1819</v>
      </c>
      <c r="G785" s="30">
        <v>0.0245</v>
      </c>
      <c r="H785" s="16">
        <f t="shared" si="1"/>
        <v>0.02451731535</v>
      </c>
      <c r="I785" s="16">
        <f t="shared" si="2"/>
        <v>1.024517315</v>
      </c>
      <c r="J785" s="16"/>
      <c r="K785" s="16"/>
      <c r="L785" s="16"/>
    </row>
    <row r="786">
      <c r="A786" s="31">
        <v>44454.0</v>
      </c>
      <c r="B786" s="16">
        <v>163.15</v>
      </c>
      <c r="C786" s="16">
        <v>164.4</v>
      </c>
      <c r="D786" s="16">
        <v>167.0</v>
      </c>
      <c r="E786" s="16">
        <v>162.4</v>
      </c>
      <c r="F786" s="16" t="s">
        <v>1371</v>
      </c>
      <c r="G786" s="30">
        <v>-0.0067</v>
      </c>
      <c r="H786" s="16">
        <f t="shared" si="1"/>
        <v>-0.006697108067</v>
      </c>
      <c r="I786" s="16">
        <f t="shared" si="2"/>
        <v>0.9933028919</v>
      </c>
      <c r="J786" s="16"/>
      <c r="K786" s="16"/>
      <c r="L786" s="16"/>
    </row>
    <row r="787">
      <c r="A787" s="31">
        <v>44453.0</v>
      </c>
      <c r="B787" s="16">
        <v>164.25</v>
      </c>
      <c r="C787" s="16">
        <v>164.7</v>
      </c>
      <c r="D787" s="16">
        <v>168.75</v>
      </c>
      <c r="E787" s="16">
        <v>162.25</v>
      </c>
      <c r="F787" s="16" t="s">
        <v>1450</v>
      </c>
      <c r="G787" s="30">
        <v>0.0046</v>
      </c>
      <c r="H787" s="16">
        <f t="shared" si="1"/>
        <v>0.004587155963</v>
      </c>
      <c r="I787" s="16">
        <f t="shared" si="2"/>
        <v>1.004587156</v>
      </c>
      <c r="J787" s="16"/>
      <c r="K787" s="16"/>
      <c r="L787" s="16"/>
    </row>
    <row r="788">
      <c r="A788" s="31">
        <v>44452.0</v>
      </c>
      <c r="B788" s="16">
        <v>163.5</v>
      </c>
      <c r="C788" s="16">
        <v>164.4</v>
      </c>
      <c r="D788" s="16">
        <v>164.8</v>
      </c>
      <c r="E788" s="16">
        <v>161.1</v>
      </c>
      <c r="F788" s="16" t="s">
        <v>1458</v>
      </c>
      <c r="G788" s="30">
        <v>-0.0034</v>
      </c>
      <c r="H788" s="16">
        <f t="shared" si="1"/>
        <v>-0.003352636391</v>
      </c>
      <c r="I788" s="16">
        <f t="shared" si="2"/>
        <v>0.9966473636</v>
      </c>
      <c r="J788" s="16"/>
      <c r="K788" s="16"/>
      <c r="L788" s="16"/>
    </row>
    <row r="789">
      <c r="A789" s="31">
        <v>44448.0</v>
      </c>
      <c r="B789" s="16">
        <v>164.05</v>
      </c>
      <c r="C789" s="16">
        <v>160.0</v>
      </c>
      <c r="D789" s="16">
        <v>167.75</v>
      </c>
      <c r="E789" s="16">
        <v>160.0</v>
      </c>
      <c r="F789" s="16" t="s">
        <v>1820</v>
      </c>
      <c r="G789" s="30">
        <v>0.0292</v>
      </c>
      <c r="H789" s="16">
        <f t="shared" si="1"/>
        <v>0.0291718946</v>
      </c>
      <c r="I789" s="16">
        <f t="shared" si="2"/>
        <v>1.029171895</v>
      </c>
      <c r="J789" s="16"/>
      <c r="K789" s="16"/>
      <c r="L789" s="16"/>
    </row>
    <row r="790">
      <c r="A790" s="31">
        <v>44447.0</v>
      </c>
      <c r="B790" s="16">
        <v>159.4</v>
      </c>
      <c r="C790" s="16">
        <v>159.9</v>
      </c>
      <c r="D790" s="16">
        <v>161.6</v>
      </c>
      <c r="E790" s="16">
        <v>157.0</v>
      </c>
      <c r="F790" s="16" t="s">
        <v>1821</v>
      </c>
      <c r="G790" s="30">
        <v>0.0022</v>
      </c>
      <c r="H790" s="16">
        <f t="shared" si="1"/>
        <v>0.00220056586</v>
      </c>
      <c r="I790" s="16">
        <f t="shared" si="2"/>
        <v>1.002200566</v>
      </c>
      <c r="J790" s="16"/>
      <c r="K790" s="16"/>
      <c r="L790" s="16"/>
    </row>
    <row r="791">
      <c r="A791" s="31">
        <v>44446.0</v>
      </c>
      <c r="B791" s="16">
        <v>159.05</v>
      </c>
      <c r="C791" s="16">
        <v>160.5</v>
      </c>
      <c r="D791" s="16">
        <v>162.7</v>
      </c>
      <c r="E791" s="16">
        <v>156.3</v>
      </c>
      <c r="F791" s="16" t="s">
        <v>1822</v>
      </c>
      <c r="G791" s="30">
        <v>-0.0059</v>
      </c>
      <c r="H791" s="16">
        <f t="shared" si="1"/>
        <v>-0.0059375</v>
      </c>
      <c r="I791" s="16">
        <f t="shared" si="2"/>
        <v>0.9940625</v>
      </c>
      <c r="J791" s="16"/>
      <c r="K791" s="16"/>
      <c r="L791" s="16"/>
    </row>
    <row r="792">
      <c r="A792" s="31">
        <v>44445.0</v>
      </c>
      <c r="B792" s="16">
        <v>160.0</v>
      </c>
      <c r="C792" s="16">
        <v>152.9</v>
      </c>
      <c r="D792" s="16">
        <v>161.8</v>
      </c>
      <c r="E792" s="16">
        <v>152.6</v>
      </c>
      <c r="F792" s="16" t="s">
        <v>1823</v>
      </c>
      <c r="G792" s="30">
        <v>0.0558</v>
      </c>
      <c r="H792" s="16">
        <f t="shared" si="1"/>
        <v>0.05575717585</v>
      </c>
      <c r="I792" s="16">
        <f t="shared" si="2"/>
        <v>1.055757176</v>
      </c>
      <c r="J792" s="16"/>
      <c r="K792" s="16"/>
      <c r="L792" s="16"/>
    </row>
    <row r="793">
      <c r="A793" s="31">
        <v>44442.0</v>
      </c>
      <c r="B793" s="16">
        <v>151.55</v>
      </c>
      <c r="C793" s="16">
        <v>149.95</v>
      </c>
      <c r="D793" s="16">
        <v>154.95</v>
      </c>
      <c r="E793" s="16">
        <v>149.0</v>
      </c>
      <c r="F793" s="16" t="s">
        <v>1429</v>
      </c>
      <c r="G793" s="30">
        <v>0.0158</v>
      </c>
      <c r="H793" s="16">
        <f t="shared" si="1"/>
        <v>0.01575067024</v>
      </c>
      <c r="I793" s="16">
        <f t="shared" si="2"/>
        <v>1.01575067</v>
      </c>
      <c r="J793" s="16"/>
      <c r="K793" s="16"/>
      <c r="L793" s="16"/>
    </row>
    <row r="794">
      <c r="A794" s="31">
        <v>44441.0</v>
      </c>
      <c r="B794" s="16">
        <v>149.2</v>
      </c>
      <c r="C794" s="16">
        <v>147.5</v>
      </c>
      <c r="D794" s="16">
        <v>150.55</v>
      </c>
      <c r="E794" s="16">
        <v>147.25</v>
      </c>
      <c r="F794" s="16" t="s">
        <v>1315</v>
      </c>
      <c r="G794" s="30">
        <v>0.0108</v>
      </c>
      <c r="H794" s="16">
        <f t="shared" si="1"/>
        <v>0.0108401084</v>
      </c>
      <c r="I794" s="16">
        <f t="shared" si="2"/>
        <v>1.010840108</v>
      </c>
      <c r="J794" s="16"/>
      <c r="K794" s="16"/>
      <c r="L794" s="16"/>
    </row>
    <row r="795">
      <c r="A795" s="31">
        <v>44440.0</v>
      </c>
      <c r="B795" s="16">
        <v>147.6</v>
      </c>
      <c r="C795" s="16">
        <v>150.85</v>
      </c>
      <c r="D795" s="16">
        <v>151.4</v>
      </c>
      <c r="E795" s="16">
        <v>145.3</v>
      </c>
      <c r="F795" s="16" t="s">
        <v>1410</v>
      </c>
      <c r="G795" s="30">
        <v>-0.0193</v>
      </c>
      <c r="H795" s="16">
        <f t="shared" si="1"/>
        <v>-0.01926910299</v>
      </c>
      <c r="I795" s="16">
        <f t="shared" si="2"/>
        <v>0.980730897</v>
      </c>
      <c r="J795" s="16"/>
      <c r="K795" s="16"/>
      <c r="L795" s="16"/>
    </row>
    <row r="796">
      <c r="A796" s="31">
        <v>44439.0</v>
      </c>
      <c r="B796" s="16">
        <v>150.5</v>
      </c>
      <c r="C796" s="16">
        <v>152.1</v>
      </c>
      <c r="D796" s="16">
        <v>154.05</v>
      </c>
      <c r="E796" s="16">
        <v>148.55</v>
      </c>
      <c r="F796" s="16" t="s">
        <v>1444</v>
      </c>
      <c r="G796" s="30">
        <v>-0.004</v>
      </c>
      <c r="H796" s="16">
        <f t="shared" si="1"/>
        <v>-0.003970880212</v>
      </c>
      <c r="I796" s="16">
        <f t="shared" si="2"/>
        <v>0.9960291198</v>
      </c>
      <c r="J796" s="16"/>
      <c r="K796" s="16"/>
      <c r="L796" s="16"/>
    </row>
    <row r="797">
      <c r="A797" s="31">
        <v>44438.0</v>
      </c>
      <c r="B797" s="16">
        <v>151.1</v>
      </c>
      <c r="C797" s="16">
        <v>148.2</v>
      </c>
      <c r="D797" s="16">
        <v>157.2</v>
      </c>
      <c r="E797" s="16">
        <v>148.0</v>
      </c>
      <c r="F797" s="16" t="s">
        <v>1824</v>
      </c>
      <c r="G797" s="30">
        <v>0.0307</v>
      </c>
      <c r="H797" s="16">
        <f t="shared" si="1"/>
        <v>0.0306957708</v>
      </c>
      <c r="I797" s="16">
        <f t="shared" si="2"/>
        <v>1.030695771</v>
      </c>
      <c r="J797" s="16"/>
      <c r="K797" s="16"/>
      <c r="L797" s="16"/>
    </row>
    <row r="798">
      <c r="A798" s="31">
        <v>44435.0</v>
      </c>
      <c r="B798" s="16">
        <v>146.6</v>
      </c>
      <c r="C798" s="16">
        <v>145.0</v>
      </c>
      <c r="D798" s="16">
        <v>149.9</v>
      </c>
      <c r="E798" s="16">
        <v>144.65</v>
      </c>
      <c r="F798" s="16" t="s">
        <v>1825</v>
      </c>
      <c r="G798" s="30">
        <v>0.0142</v>
      </c>
      <c r="H798" s="16">
        <f t="shared" si="1"/>
        <v>0.01418194396</v>
      </c>
      <c r="I798" s="16">
        <f t="shared" si="2"/>
        <v>1.014181944</v>
      </c>
      <c r="J798" s="16"/>
      <c r="K798" s="16"/>
      <c r="L798" s="16"/>
    </row>
    <row r="799">
      <c r="A799" s="31">
        <v>44434.0</v>
      </c>
      <c r="B799" s="16">
        <v>144.55</v>
      </c>
      <c r="C799" s="16">
        <v>148.45</v>
      </c>
      <c r="D799" s="16">
        <v>149.55</v>
      </c>
      <c r="E799" s="16">
        <v>144.05</v>
      </c>
      <c r="F799" s="16" t="s">
        <v>1475</v>
      </c>
      <c r="G799" s="30">
        <v>-0.0341</v>
      </c>
      <c r="H799" s="16">
        <f t="shared" si="1"/>
        <v>-0.03407951888</v>
      </c>
      <c r="I799" s="16">
        <f t="shared" si="2"/>
        <v>0.9659204811</v>
      </c>
      <c r="J799" s="16"/>
      <c r="K799" s="16"/>
      <c r="L799" s="16"/>
    </row>
    <row r="800">
      <c r="A800" s="31">
        <v>44433.0</v>
      </c>
      <c r="B800" s="16">
        <v>149.65</v>
      </c>
      <c r="C800" s="16">
        <v>149.2</v>
      </c>
      <c r="D800" s="16">
        <v>153.8</v>
      </c>
      <c r="E800" s="16">
        <v>146.55</v>
      </c>
      <c r="F800" s="16" t="s">
        <v>1819</v>
      </c>
      <c r="G800" s="30">
        <v>-0.008</v>
      </c>
      <c r="H800" s="16">
        <f t="shared" si="1"/>
        <v>-0.007954922108</v>
      </c>
      <c r="I800" s="16">
        <f t="shared" si="2"/>
        <v>0.9920450779</v>
      </c>
      <c r="J800" s="16"/>
      <c r="K800" s="16"/>
      <c r="L800" s="16"/>
    </row>
    <row r="801">
      <c r="A801" s="31">
        <v>44432.0</v>
      </c>
      <c r="B801" s="16">
        <v>150.85</v>
      </c>
      <c r="C801" s="16">
        <v>128.85</v>
      </c>
      <c r="D801" s="16">
        <v>153.95</v>
      </c>
      <c r="E801" s="16">
        <v>128.85</v>
      </c>
      <c r="F801" s="16" t="s">
        <v>1826</v>
      </c>
      <c r="G801" s="30">
        <v>0.1707</v>
      </c>
      <c r="H801" s="16">
        <f t="shared" si="1"/>
        <v>0.1707411719</v>
      </c>
      <c r="I801" s="16">
        <f t="shared" si="2"/>
        <v>1.170741172</v>
      </c>
      <c r="J801" s="16"/>
      <c r="K801" s="16"/>
      <c r="L801" s="16"/>
    </row>
    <row r="802">
      <c r="A802" s="31">
        <v>44431.0</v>
      </c>
      <c r="B802" s="16">
        <v>128.85</v>
      </c>
      <c r="C802" s="16">
        <v>139.4</v>
      </c>
      <c r="D802" s="16">
        <v>141.8</v>
      </c>
      <c r="E802" s="16">
        <v>125.65</v>
      </c>
      <c r="F802" s="16" t="s">
        <v>1827</v>
      </c>
      <c r="G802" s="30">
        <v>-0.0581</v>
      </c>
      <c r="H802" s="16">
        <f t="shared" si="1"/>
        <v>-0.05811403509</v>
      </c>
      <c r="I802" s="16">
        <f t="shared" si="2"/>
        <v>0.9418859649</v>
      </c>
      <c r="J802" s="16"/>
      <c r="K802" s="16"/>
      <c r="L802" s="16"/>
    </row>
    <row r="803">
      <c r="A803" s="31">
        <v>44428.0</v>
      </c>
      <c r="B803" s="16">
        <v>136.8</v>
      </c>
      <c r="C803" s="16">
        <v>144.8</v>
      </c>
      <c r="D803" s="16">
        <v>146.25</v>
      </c>
      <c r="E803" s="16">
        <v>135.05</v>
      </c>
      <c r="F803" s="16" t="s">
        <v>1441</v>
      </c>
      <c r="G803" s="30">
        <v>-0.076</v>
      </c>
      <c r="H803" s="16">
        <f t="shared" si="1"/>
        <v>-0.07598784195</v>
      </c>
      <c r="I803" s="16">
        <f t="shared" si="2"/>
        <v>0.9240121581</v>
      </c>
      <c r="J803" s="16"/>
      <c r="K803" s="16"/>
      <c r="L803" s="16"/>
    </row>
    <row r="804">
      <c r="A804" s="31">
        <v>44426.0</v>
      </c>
      <c r="B804" s="16">
        <v>148.05</v>
      </c>
      <c r="C804" s="16">
        <v>153.0</v>
      </c>
      <c r="D804" s="16">
        <v>154.2</v>
      </c>
      <c r="E804" s="16">
        <v>147.25</v>
      </c>
      <c r="F804" s="16" t="s">
        <v>1585</v>
      </c>
      <c r="G804" s="30">
        <v>-0.0305</v>
      </c>
      <c r="H804" s="16">
        <f t="shared" si="1"/>
        <v>-0.0304518664</v>
      </c>
      <c r="I804" s="16">
        <f t="shared" si="2"/>
        <v>0.9695481336</v>
      </c>
      <c r="J804" s="16"/>
      <c r="K804" s="16"/>
      <c r="L804" s="16"/>
    </row>
    <row r="805">
      <c r="A805" s="31">
        <v>44425.0</v>
      </c>
      <c r="B805" s="16">
        <v>152.7</v>
      </c>
      <c r="C805" s="16">
        <v>154.65</v>
      </c>
      <c r="D805" s="16">
        <v>157.0</v>
      </c>
      <c r="E805" s="16">
        <v>151.8</v>
      </c>
      <c r="F805" s="16" t="s">
        <v>1426</v>
      </c>
      <c r="G805" s="30">
        <v>-0.0212</v>
      </c>
      <c r="H805" s="16">
        <f t="shared" si="1"/>
        <v>-0.02115384615</v>
      </c>
      <c r="I805" s="16">
        <f t="shared" si="2"/>
        <v>0.9788461538</v>
      </c>
      <c r="J805" s="16"/>
      <c r="K805" s="16"/>
      <c r="L805" s="16"/>
    </row>
    <row r="806">
      <c r="A806" s="31">
        <v>44424.0</v>
      </c>
      <c r="B806" s="16">
        <v>156.0</v>
      </c>
      <c r="C806" s="16">
        <v>157.9</v>
      </c>
      <c r="D806" s="16">
        <v>158.75</v>
      </c>
      <c r="E806" s="16">
        <v>153.25</v>
      </c>
      <c r="F806" s="16" t="s">
        <v>1642</v>
      </c>
      <c r="G806" s="30">
        <v>-0.0204</v>
      </c>
      <c r="H806" s="16">
        <f t="shared" si="1"/>
        <v>-0.02040816327</v>
      </c>
      <c r="I806" s="16">
        <f t="shared" si="2"/>
        <v>0.9795918367</v>
      </c>
      <c r="J806" s="16"/>
      <c r="K806" s="16"/>
      <c r="L806" s="16"/>
    </row>
    <row r="807">
      <c r="A807" s="31">
        <v>44421.0</v>
      </c>
      <c r="B807" s="16">
        <v>159.25</v>
      </c>
      <c r="C807" s="16">
        <v>155.9</v>
      </c>
      <c r="D807" s="16">
        <v>162.9</v>
      </c>
      <c r="E807" s="16">
        <v>155.1</v>
      </c>
      <c r="F807" s="16" t="s">
        <v>1416</v>
      </c>
      <c r="G807" s="30">
        <v>0.0271</v>
      </c>
      <c r="H807" s="16">
        <f t="shared" si="1"/>
        <v>0.02708803612</v>
      </c>
      <c r="I807" s="16">
        <f t="shared" si="2"/>
        <v>1.027088036</v>
      </c>
      <c r="J807" s="16"/>
      <c r="K807" s="16"/>
      <c r="L807" s="16"/>
    </row>
    <row r="808">
      <c r="A808" s="31">
        <v>44420.0</v>
      </c>
      <c r="B808" s="16">
        <v>155.05</v>
      </c>
      <c r="C808" s="16">
        <v>152.3</v>
      </c>
      <c r="D808" s="16">
        <v>158.4</v>
      </c>
      <c r="E808" s="16">
        <v>150.0</v>
      </c>
      <c r="F808" s="16" t="s">
        <v>1417</v>
      </c>
      <c r="G808" s="30">
        <v>0.0228</v>
      </c>
      <c r="H808" s="16">
        <f t="shared" si="1"/>
        <v>0.02275725594</v>
      </c>
      <c r="I808" s="16">
        <f t="shared" si="2"/>
        <v>1.022757256</v>
      </c>
      <c r="J808" s="16"/>
      <c r="K808" s="16"/>
      <c r="L808" s="16"/>
    </row>
    <row r="809">
      <c r="A809" s="31">
        <v>44419.0</v>
      </c>
      <c r="B809" s="16">
        <v>151.6</v>
      </c>
      <c r="C809" s="16">
        <v>145.0</v>
      </c>
      <c r="D809" s="16">
        <v>152.9</v>
      </c>
      <c r="E809" s="16">
        <v>140.0</v>
      </c>
      <c r="F809" s="16" t="s">
        <v>1828</v>
      </c>
      <c r="G809" s="30">
        <v>0.0359</v>
      </c>
      <c r="H809" s="16">
        <f t="shared" si="1"/>
        <v>0.03587290741</v>
      </c>
      <c r="I809" s="16">
        <f t="shared" si="2"/>
        <v>1.035872907</v>
      </c>
      <c r="J809" s="16"/>
      <c r="K809" s="16"/>
      <c r="L809" s="16"/>
    </row>
    <row r="810">
      <c r="A810" s="31">
        <v>44418.0</v>
      </c>
      <c r="B810" s="16">
        <v>146.35</v>
      </c>
      <c r="C810" s="16">
        <v>160.0</v>
      </c>
      <c r="D810" s="16">
        <v>160.0</v>
      </c>
      <c r="E810" s="16">
        <v>140.1</v>
      </c>
      <c r="F810" s="16" t="s">
        <v>1829</v>
      </c>
      <c r="G810" s="30">
        <v>-0.0862</v>
      </c>
      <c r="H810" s="16">
        <f t="shared" si="1"/>
        <v>-0.08616921636</v>
      </c>
      <c r="I810" s="16">
        <f t="shared" si="2"/>
        <v>0.9138307836</v>
      </c>
      <c r="J810" s="16"/>
      <c r="K810" s="16"/>
      <c r="L810" s="16"/>
    </row>
    <row r="811">
      <c r="A811" s="31">
        <v>44417.0</v>
      </c>
      <c r="B811" s="16">
        <v>160.15</v>
      </c>
      <c r="C811" s="16">
        <v>164.5</v>
      </c>
      <c r="D811" s="16">
        <v>167.9</v>
      </c>
      <c r="E811" s="16">
        <v>157.2</v>
      </c>
      <c r="F811" s="16" t="s">
        <v>1811</v>
      </c>
      <c r="G811" s="30">
        <v>-0.0208</v>
      </c>
      <c r="H811" s="16">
        <f t="shared" si="1"/>
        <v>-0.02078874962</v>
      </c>
      <c r="I811" s="16">
        <f t="shared" si="2"/>
        <v>0.9792112504</v>
      </c>
      <c r="J811" s="16"/>
      <c r="K811" s="16"/>
      <c r="L811" s="16"/>
    </row>
    <row r="812">
      <c r="A812" s="31">
        <v>44414.0</v>
      </c>
      <c r="B812" s="16">
        <v>163.55</v>
      </c>
      <c r="C812" s="16">
        <v>153.3</v>
      </c>
      <c r="D812" s="16">
        <v>165.8</v>
      </c>
      <c r="E812" s="16">
        <v>153.3</v>
      </c>
      <c r="F812" s="16" t="s">
        <v>1560</v>
      </c>
      <c r="G812" s="30">
        <v>0.0679</v>
      </c>
      <c r="H812" s="16">
        <f t="shared" si="1"/>
        <v>0.06790728044</v>
      </c>
      <c r="I812" s="16">
        <f t="shared" si="2"/>
        <v>1.06790728</v>
      </c>
      <c r="J812" s="16"/>
      <c r="K812" s="16"/>
      <c r="L812" s="16"/>
    </row>
    <row r="813">
      <c r="A813" s="31">
        <v>44413.0</v>
      </c>
      <c r="B813" s="16">
        <v>153.15</v>
      </c>
      <c r="C813" s="16">
        <v>158.25</v>
      </c>
      <c r="D813" s="16">
        <v>158.45</v>
      </c>
      <c r="E813" s="16">
        <v>151.05</v>
      </c>
      <c r="F813" s="16" t="s">
        <v>1451</v>
      </c>
      <c r="G813" s="30">
        <v>-0.0285</v>
      </c>
      <c r="H813" s="16">
        <f t="shared" si="1"/>
        <v>-0.02854424358</v>
      </c>
      <c r="I813" s="16">
        <f t="shared" si="2"/>
        <v>0.9714557564</v>
      </c>
      <c r="J813" s="16"/>
      <c r="K813" s="16"/>
      <c r="L813" s="16"/>
    </row>
    <row r="814">
      <c r="A814" s="31">
        <v>44412.0</v>
      </c>
      <c r="B814" s="16">
        <v>157.65</v>
      </c>
      <c r="C814" s="16">
        <v>159.45</v>
      </c>
      <c r="D814" s="16">
        <v>164.3</v>
      </c>
      <c r="E814" s="16">
        <v>156.0</v>
      </c>
      <c r="F814" s="16" t="s">
        <v>1598</v>
      </c>
      <c r="G814" s="30">
        <v>-0.0022</v>
      </c>
      <c r="H814" s="16">
        <f t="shared" si="1"/>
        <v>-0.002215189873</v>
      </c>
      <c r="I814" s="16">
        <f t="shared" si="2"/>
        <v>0.9977848101</v>
      </c>
      <c r="J814" s="16"/>
      <c r="K814" s="16"/>
      <c r="L814" s="16"/>
    </row>
    <row r="815">
      <c r="A815" s="31">
        <v>44411.0</v>
      </c>
      <c r="B815" s="16">
        <v>158.0</v>
      </c>
      <c r="C815" s="16">
        <v>159.15</v>
      </c>
      <c r="D815" s="16">
        <v>160.0</v>
      </c>
      <c r="E815" s="16">
        <v>155.0</v>
      </c>
      <c r="F815" s="16" t="s">
        <v>1364</v>
      </c>
      <c r="G815" s="30">
        <v>-0.0035</v>
      </c>
      <c r="H815" s="16">
        <f t="shared" si="1"/>
        <v>-0.003468937244</v>
      </c>
      <c r="I815" s="16">
        <f t="shared" si="2"/>
        <v>0.9965310628</v>
      </c>
      <c r="J815" s="16"/>
      <c r="K815" s="16"/>
      <c r="L815" s="16"/>
    </row>
    <row r="816">
      <c r="A816" s="31">
        <v>44410.0</v>
      </c>
      <c r="B816" s="16">
        <v>158.55</v>
      </c>
      <c r="C816" s="16">
        <v>164.05</v>
      </c>
      <c r="D816" s="16">
        <v>164.05</v>
      </c>
      <c r="E816" s="16">
        <v>156.0</v>
      </c>
      <c r="F816" s="16" t="s">
        <v>1830</v>
      </c>
      <c r="G816" s="30">
        <v>-0.0231</v>
      </c>
      <c r="H816" s="16">
        <f t="shared" si="1"/>
        <v>-0.02310536044</v>
      </c>
      <c r="I816" s="16">
        <f t="shared" si="2"/>
        <v>0.9768946396</v>
      </c>
      <c r="J816" s="16"/>
      <c r="K816" s="16"/>
      <c r="L816" s="16"/>
    </row>
    <row r="817">
      <c r="A817" s="31">
        <v>44407.0</v>
      </c>
      <c r="B817" s="16">
        <v>162.3</v>
      </c>
      <c r="C817" s="16">
        <v>159.6</v>
      </c>
      <c r="D817" s="16">
        <v>168.4</v>
      </c>
      <c r="E817" s="16">
        <v>158.5</v>
      </c>
      <c r="F817" s="16" t="s">
        <v>1831</v>
      </c>
      <c r="G817" s="30">
        <v>0.022</v>
      </c>
      <c r="H817" s="16">
        <f t="shared" si="1"/>
        <v>0.02204030227</v>
      </c>
      <c r="I817" s="16">
        <f t="shared" si="2"/>
        <v>1.022040302</v>
      </c>
      <c r="J817" s="16"/>
      <c r="K817" s="16"/>
      <c r="L817" s="16"/>
    </row>
    <row r="818">
      <c r="A818" s="31">
        <v>44406.0</v>
      </c>
      <c r="B818" s="16">
        <v>158.8</v>
      </c>
      <c r="C818" s="16">
        <v>151.75</v>
      </c>
      <c r="D818" s="16">
        <v>164.7</v>
      </c>
      <c r="E818" s="16">
        <v>148.0</v>
      </c>
      <c r="F818" s="16" t="s">
        <v>1832</v>
      </c>
      <c r="G818" s="30">
        <v>0.0537</v>
      </c>
      <c r="H818" s="16">
        <f t="shared" si="1"/>
        <v>0.05374917054</v>
      </c>
      <c r="I818" s="16">
        <f t="shared" si="2"/>
        <v>1.053749171</v>
      </c>
      <c r="J818" s="16"/>
      <c r="K818" s="16"/>
      <c r="L818" s="16"/>
    </row>
    <row r="819">
      <c r="A819" s="31">
        <v>44405.0</v>
      </c>
      <c r="B819" s="16">
        <v>150.7</v>
      </c>
      <c r="C819" s="16">
        <v>155.5</v>
      </c>
      <c r="D819" s="16">
        <v>155.9</v>
      </c>
      <c r="E819" s="16">
        <v>144.0</v>
      </c>
      <c r="F819" s="16" t="s">
        <v>1833</v>
      </c>
      <c r="G819" s="30">
        <v>-0.0306</v>
      </c>
      <c r="H819" s="16">
        <f t="shared" si="1"/>
        <v>-0.03055644902</v>
      </c>
      <c r="I819" s="16">
        <f t="shared" si="2"/>
        <v>0.969443551</v>
      </c>
      <c r="J819" s="16"/>
      <c r="K819" s="16"/>
      <c r="L819" s="16"/>
    </row>
    <row r="820">
      <c r="A820" s="31">
        <v>44404.0</v>
      </c>
      <c r="B820" s="16">
        <v>155.45</v>
      </c>
      <c r="C820" s="16">
        <v>157.0</v>
      </c>
      <c r="D820" s="16">
        <v>160.9</v>
      </c>
      <c r="E820" s="16">
        <v>150.2</v>
      </c>
      <c r="F820" s="16" t="s">
        <v>1834</v>
      </c>
      <c r="G820" s="30">
        <v>0.0197</v>
      </c>
      <c r="H820" s="16">
        <f t="shared" si="1"/>
        <v>0.01967858314</v>
      </c>
      <c r="I820" s="16">
        <f t="shared" si="2"/>
        <v>1.019678583</v>
      </c>
      <c r="J820" s="16"/>
      <c r="K820" s="16"/>
      <c r="L820" s="16"/>
    </row>
    <row r="821">
      <c r="A821" s="31">
        <v>44403.0</v>
      </c>
      <c r="B821" s="16">
        <v>152.45</v>
      </c>
      <c r="C821" s="16">
        <v>160.8</v>
      </c>
      <c r="D821" s="16">
        <v>165.7</v>
      </c>
      <c r="E821" s="16">
        <v>148.05</v>
      </c>
      <c r="F821" s="16" t="s">
        <v>1835</v>
      </c>
      <c r="G821" s="30">
        <v>-0.0145</v>
      </c>
      <c r="H821" s="16">
        <f t="shared" si="1"/>
        <v>-0.01454427925</v>
      </c>
      <c r="I821" s="16">
        <f t="shared" si="2"/>
        <v>0.9854557207</v>
      </c>
      <c r="J821" s="16"/>
      <c r="K821" s="16"/>
      <c r="L821" s="16"/>
    </row>
    <row r="822">
      <c r="A822" s="31">
        <v>44400.0</v>
      </c>
      <c r="B822" s="16">
        <v>154.7</v>
      </c>
      <c r="C822" s="16">
        <v>148.0</v>
      </c>
      <c r="D822" s="16">
        <v>158.4</v>
      </c>
      <c r="E822" s="16">
        <v>139.05</v>
      </c>
      <c r="F822" s="16" t="s">
        <v>1836</v>
      </c>
      <c r="G822" s="30">
        <v>0.0643</v>
      </c>
      <c r="H822" s="16">
        <f t="shared" si="1"/>
        <v>0.06432748538</v>
      </c>
      <c r="I822" s="16">
        <f t="shared" si="2"/>
        <v>1.064327485</v>
      </c>
      <c r="J822" s="16"/>
      <c r="K822" s="16"/>
      <c r="L822" s="16"/>
    </row>
    <row r="823">
      <c r="A823" s="31">
        <v>44399.0</v>
      </c>
      <c r="B823" s="16">
        <v>145.35</v>
      </c>
      <c r="C823" s="16">
        <v>123.75</v>
      </c>
      <c r="D823" s="16">
        <v>146.85</v>
      </c>
      <c r="E823" s="16">
        <v>123.2</v>
      </c>
      <c r="F823" s="16" t="s">
        <v>1837</v>
      </c>
      <c r="G823" s="30">
        <v>0.1875</v>
      </c>
      <c r="H823" s="16">
        <f t="shared" si="1"/>
        <v>0.1875</v>
      </c>
      <c r="I823" s="16">
        <f t="shared" si="2"/>
        <v>1.1875</v>
      </c>
      <c r="J823" s="16"/>
      <c r="K823" s="16"/>
      <c r="L823" s="16"/>
    </row>
    <row r="824">
      <c r="A824" s="31">
        <v>44397.0</v>
      </c>
      <c r="B824" s="16">
        <v>122.4</v>
      </c>
      <c r="C824" s="16">
        <v>126.15</v>
      </c>
      <c r="D824" s="16">
        <v>126.15</v>
      </c>
      <c r="E824" s="16">
        <v>118.75</v>
      </c>
      <c r="F824" s="16" t="s">
        <v>1356</v>
      </c>
      <c r="G824" s="30">
        <v>-0.02</v>
      </c>
      <c r="H824" s="16">
        <f t="shared" si="1"/>
        <v>-0.02001601281</v>
      </c>
      <c r="I824" s="16">
        <f t="shared" si="2"/>
        <v>0.9799839872</v>
      </c>
      <c r="J824" s="16"/>
      <c r="K824" s="16"/>
      <c r="L824" s="16"/>
    </row>
    <row r="825">
      <c r="A825" s="31">
        <v>44396.0</v>
      </c>
      <c r="B825" s="16">
        <v>124.9</v>
      </c>
      <c r="C825" s="16">
        <v>122.95</v>
      </c>
      <c r="D825" s="16">
        <v>126.5</v>
      </c>
      <c r="E825" s="16">
        <v>122.5</v>
      </c>
      <c r="F825" s="16" t="s">
        <v>1368</v>
      </c>
      <c r="G825" s="30">
        <v>0.0089</v>
      </c>
      <c r="H825" s="16">
        <f t="shared" si="1"/>
        <v>0.008885298869</v>
      </c>
      <c r="I825" s="16">
        <f t="shared" si="2"/>
        <v>1.008885299</v>
      </c>
      <c r="J825" s="16"/>
      <c r="K825" s="16"/>
      <c r="L825" s="16"/>
    </row>
    <row r="826">
      <c r="A826" s="31">
        <v>44393.0</v>
      </c>
      <c r="B826" s="16">
        <v>123.8</v>
      </c>
      <c r="C826" s="16">
        <v>126.45</v>
      </c>
      <c r="D826" s="16">
        <v>127.35</v>
      </c>
      <c r="E826" s="16">
        <v>121.75</v>
      </c>
      <c r="F826" s="16" t="s">
        <v>1299</v>
      </c>
      <c r="G826" s="30">
        <v>-0.012</v>
      </c>
      <c r="H826" s="16">
        <f t="shared" si="1"/>
        <v>-0.01197126895</v>
      </c>
      <c r="I826" s="16">
        <f t="shared" si="2"/>
        <v>0.988028731</v>
      </c>
      <c r="J826" s="16"/>
      <c r="K826" s="16"/>
      <c r="L826" s="16"/>
    </row>
    <row r="827">
      <c r="A827" s="31">
        <v>44392.0</v>
      </c>
      <c r="B827" s="16">
        <v>125.3</v>
      </c>
      <c r="C827" s="16">
        <v>121.6</v>
      </c>
      <c r="D827" s="16">
        <v>126.0</v>
      </c>
      <c r="E827" s="16">
        <v>117.05</v>
      </c>
      <c r="F827" s="16" t="s">
        <v>1838</v>
      </c>
      <c r="G827" s="30">
        <v>0.0216</v>
      </c>
      <c r="H827" s="16">
        <f t="shared" si="1"/>
        <v>0.02160619649</v>
      </c>
      <c r="I827" s="16">
        <f t="shared" si="2"/>
        <v>1.021606196</v>
      </c>
      <c r="J827" s="16"/>
      <c r="K827" s="16"/>
      <c r="L827" s="16"/>
    </row>
    <row r="828">
      <c r="A828" s="31">
        <v>44391.0</v>
      </c>
      <c r="B828" s="16">
        <v>122.65</v>
      </c>
      <c r="C828" s="16">
        <v>124.55</v>
      </c>
      <c r="D828" s="16">
        <v>126.5</v>
      </c>
      <c r="E828" s="16">
        <v>121.5</v>
      </c>
      <c r="F828" s="16" t="s">
        <v>1839</v>
      </c>
      <c r="G828" s="30">
        <v>-0.0157</v>
      </c>
      <c r="H828" s="16">
        <f t="shared" si="1"/>
        <v>-0.01565008026</v>
      </c>
      <c r="I828" s="16">
        <f t="shared" si="2"/>
        <v>0.9843499197</v>
      </c>
      <c r="J828" s="16"/>
      <c r="K828" s="16"/>
      <c r="L828" s="16"/>
    </row>
    <row r="829">
      <c r="A829" s="31">
        <v>44390.0</v>
      </c>
      <c r="B829" s="16">
        <v>124.6</v>
      </c>
      <c r="C829" s="16">
        <v>126.7</v>
      </c>
      <c r="D829" s="16">
        <v>127.4</v>
      </c>
      <c r="E829" s="16">
        <v>123.05</v>
      </c>
      <c r="F829" s="16" t="s">
        <v>1779</v>
      </c>
      <c r="G829" s="30">
        <v>-0.0088</v>
      </c>
      <c r="H829" s="16">
        <f t="shared" si="1"/>
        <v>-0.008750994431</v>
      </c>
      <c r="I829" s="16">
        <f t="shared" si="2"/>
        <v>0.9912490056</v>
      </c>
      <c r="J829" s="16"/>
      <c r="K829" s="16"/>
      <c r="L829" s="16"/>
    </row>
    <row r="830">
      <c r="A830" s="31">
        <v>44389.0</v>
      </c>
      <c r="B830" s="16">
        <v>125.7</v>
      </c>
      <c r="C830" s="16">
        <v>124.0</v>
      </c>
      <c r="D830" s="16">
        <v>129.6</v>
      </c>
      <c r="E830" s="16">
        <v>121.5</v>
      </c>
      <c r="F830" s="16" t="s">
        <v>1840</v>
      </c>
      <c r="G830" s="30">
        <v>0.0406</v>
      </c>
      <c r="H830" s="16">
        <f t="shared" si="1"/>
        <v>0.04056291391</v>
      </c>
      <c r="I830" s="16">
        <f t="shared" si="2"/>
        <v>1.040562914</v>
      </c>
      <c r="J830" s="16"/>
      <c r="K830" s="16"/>
      <c r="L830" s="16"/>
    </row>
    <row r="831">
      <c r="A831" s="31">
        <v>44386.0</v>
      </c>
      <c r="B831" s="16">
        <v>120.8</v>
      </c>
      <c r="C831" s="16">
        <v>108.95</v>
      </c>
      <c r="D831" s="16">
        <v>124.2</v>
      </c>
      <c r="E831" s="16">
        <v>108.75</v>
      </c>
      <c r="F831" s="16" t="s">
        <v>1841</v>
      </c>
      <c r="G831" s="30">
        <v>0.0972</v>
      </c>
      <c r="H831" s="16">
        <f t="shared" si="1"/>
        <v>0.09718437784</v>
      </c>
      <c r="I831" s="16">
        <f t="shared" si="2"/>
        <v>1.097184378</v>
      </c>
      <c r="J831" s="16"/>
      <c r="K831" s="16"/>
      <c r="L831" s="16"/>
    </row>
    <row r="832">
      <c r="A832" s="31">
        <v>44385.0</v>
      </c>
      <c r="B832" s="16">
        <v>110.1</v>
      </c>
      <c r="C832" s="16">
        <v>108.25</v>
      </c>
      <c r="D832" s="16">
        <v>112.05</v>
      </c>
      <c r="E832" s="16">
        <v>108.25</v>
      </c>
      <c r="F832" s="16" t="s">
        <v>1842</v>
      </c>
      <c r="G832" s="30">
        <v>0.0014</v>
      </c>
      <c r="H832" s="16">
        <f t="shared" si="1"/>
        <v>0.00136425648</v>
      </c>
      <c r="I832" s="16">
        <f t="shared" si="2"/>
        <v>1.001364256</v>
      </c>
      <c r="J832" s="16"/>
      <c r="K832" s="16"/>
      <c r="L832" s="16"/>
    </row>
    <row r="833">
      <c r="A833" s="31">
        <v>44384.0</v>
      </c>
      <c r="B833" s="16">
        <v>109.95</v>
      </c>
      <c r="C833" s="16">
        <v>106.1</v>
      </c>
      <c r="D833" s="16">
        <v>111.5</v>
      </c>
      <c r="E833" s="16">
        <v>105.5</v>
      </c>
      <c r="F833" s="16" t="s">
        <v>1397</v>
      </c>
      <c r="G833" s="30">
        <v>0.0358</v>
      </c>
      <c r="H833" s="16">
        <f t="shared" si="1"/>
        <v>0.03579839849</v>
      </c>
      <c r="I833" s="16">
        <f t="shared" si="2"/>
        <v>1.035798398</v>
      </c>
      <c r="J833" s="16"/>
      <c r="K833" s="16"/>
      <c r="L833" s="16"/>
    </row>
    <row r="834">
      <c r="A834" s="31">
        <v>44383.0</v>
      </c>
      <c r="B834" s="16">
        <v>106.15</v>
      </c>
      <c r="C834" s="16">
        <v>107.0</v>
      </c>
      <c r="D834" s="16">
        <v>109.5</v>
      </c>
      <c r="E834" s="16">
        <v>105.3</v>
      </c>
      <c r="F834" s="16" t="s">
        <v>1523</v>
      </c>
      <c r="G834" s="30">
        <v>-0.0014</v>
      </c>
      <c r="H834" s="16">
        <f t="shared" si="1"/>
        <v>-0.001411100659</v>
      </c>
      <c r="I834" s="16">
        <f t="shared" si="2"/>
        <v>0.9985888993</v>
      </c>
      <c r="J834" s="16"/>
      <c r="K834" s="16"/>
      <c r="L834" s="16"/>
    </row>
    <row r="835">
      <c r="A835" s="31">
        <v>44382.0</v>
      </c>
      <c r="B835" s="16">
        <v>106.3</v>
      </c>
      <c r="C835" s="16">
        <v>110.6</v>
      </c>
      <c r="D835" s="16">
        <v>110.8</v>
      </c>
      <c r="E835" s="16">
        <v>105.7</v>
      </c>
      <c r="F835" s="16" t="s">
        <v>1766</v>
      </c>
      <c r="G835" s="30">
        <v>-0.027</v>
      </c>
      <c r="H835" s="16">
        <f t="shared" si="1"/>
        <v>-0.02700228833</v>
      </c>
      <c r="I835" s="16">
        <f t="shared" si="2"/>
        <v>0.9729977117</v>
      </c>
      <c r="J835" s="16"/>
      <c r="K835" s="16"/>
      <c r="L835" s="16"/>
    </row>
    <row r="836">
      <c r="A836" s="31">
        <v>44379.0</v>
      </c>
      <c r="B836" s="16">
        <v>109.25</v>
      </c>
      <c r="C836" s="16">
        <v>109.35</v>
      </c>
      <c r="D836" s="16">
        <v>110.25</v>
      </c>
      <c r="E836" s="16">
        <v>108.15</v>
      </c>
      <c r="F836" s="16" t="s">
        <v>1364</v>
      </c>
      <c r="G836" s="30">
        <v>-5.0E-4</v>
      </c>
      <c r="H836" s="16">
        <f t="shared" si="1"/>
        <v>-0.0004574565416</v>
      </c>
      <c r="I836" s="16">
        <f t="shared" si="2"/>
        <v>0.9995425435</v>
      </c>
      <c r="J836" s="16"/>
      <c r="K836" s="16"/>
      <c r="L836" s="16"/>
    </row>
    <row r="837">
      <c r="A837" s="31">
        <v>44378.0</v>
      </c>
      <c r="B837" s="16">
        <v>109.3</v>
      </c>
      <c r="C837" s="16">
        <v>109.95</v>
      </c>
      <c r="D837" s="16">
        <v>110.75</v>
      </c>
      <c r="E837" s="16">
        <v>107.1</v>
      </c>
      <c r="F837" s="16" t="s">
        <v>1451</v>
      </c>
      <c r="G837" s="30">
        <v>-0.0032</v>
      </c>
      <c r="H837" s="16">
        <f t="shared" si="1"/>
        <v>-0.003191974464</v>
      </c>
      <c r="I837" s="16">
        <f t="shared" si="2"/>
        <v>0.9968080255</v>
      </c>
      <c r="J837" s="16"/>
      <c r="K837" s="16"/>
      <c r="L837" s="16"/>
    </row>
    <row r="838">
      <c r="A838" s="31">
        <v>44377.0</v>
      </c>
      <c r="B838" s="16">
        <v>109.65</v>
      </c>
      <c r="C838" s="16">
        <v>108.0</v>
      </c>
      <c r="D838" s="16">
        <v>113.45</v>
      </c>
      <c r="E838" s="16">
        <v>108.0</v>
      </c>
      <c r="F838" s="16" t="s">
        <v>1843</v>
      </c>
      <c r="G838" s="30">
        <v>0.0209</v>
      </c>
      <c r="H838" s="16">
        <f t="shared" si="1"/>
        <v>0.02094972067</v>
      </c>
      <c r="I838" s="16">
        <f t="shared" si="2"/>
        <v>1.020949721</v>
      </c>
      <c r="J838" s="16"/>
      <c r="K838" s="16"/>
      <c r="L838" s="16"/>
    </row>
    <row r="839">
      <c r="A839" s="31">
        <v>44376.0</v>
      </c>
      <c r="B839" s="16">
        <v>107.4</v>
      </c>
      <c r="C839" s="16">
        <v>106.9</v>
      </c>
      <c r="D839" s="16">
        <v>109.8</v>
      </c>
      <c r="E839" s="16">
        <v>106.05</v>
      </c>
      <c r="F839" s="16" t="s">
        <v>1761</v>
      </c>
      <c r="G839" s="30">
        <v>-0.0037</v>
      </c>
      <c r="H839" s="16">
        <f t="shared" si="1"/>
        <v>-0.003710575139</v>
      </c>
      <c r="I839" s="16">
        <f t="shared" si="2"/>
        <v>0.9962894249</v>
      </c>
      <c r="J839" s="16"/>
      <c r="K839" s="16"/>
      <c r="L839" s="16"/>
    </row>
    <row r="840">
      <c r="A840" s="31">
        <v>44375.0</v>
      </c>
      <c r="B840" s="16">
        <v>107.8</v>
      </c>
      <c r="C840" s="16">
        <v>106.65</v>
      </c>
      <c r="D840" s="16">
        <v>109.7</v>
      </c>
      <c r="E840" s="16">
        <v>105.3</v>
      </c>
      <c r="F840" s="16" t="s">
        <v>1450</v>
      </c>
      <c r="G840" s="30">
        <v>0.0098</v>
      </c>
      <c r="H840" s="16">
        <f t="shared" si="1"/>
        <v>0.009836065574</v>
      </c>
      <c r="I840" s="16">
        <f t="shared" si="2"/>
        <v>1.009836066</v>
      </c>
      <c r="J840" s="16"/>
      <c r="K840" s="16"/>
      <c r="L840" s="16"/>
    </row>
    <row r="841">
      <c r="A841" s="31">
        <v>44372.0</v>
      </c>
      <c r="B841" s="16">
        <v>106.75</v>
      </c>
      <c r="C841" s="16">
        <v>105.2</v>
      </c>
      <c r="D841" s="16">
        <v>108.6</v>
      </c>
      <c r="E841" s="16">
        <v>105.0</v>
      </c>
      <c r="F841" s="16" t="s">
        <v>1844</v>
      </c>
      <c r="G841" s="30">
        <v>0.0186</v>
      </c>
      <c r="H841" s="16">
        <f t="shared" si="1"/>
        <v>0.01860687023</v>
      </c>
      <c r="I841" s="16">
        <f t="shared" si="2"/>
        <v>1.01860687</v>
      </c>
      <c r="J841" s="16"/>
      <c r="K841" s="16"/>
      <c r="L841" s="16"/>
    </row>
    <row r="842">
      <c r="A842" s="31">
        <v>44371.0</v>
      </c>
      <c r="B842" s="16">
        <v>104.8</v>
      </c>
      <c r="C842" s="16">
        <v>102.6</v>
      </c>
      <c r="D842" s="16">
        <v>105.25</v>
      </c>
      <c r="E842" s="16">
        <v>101.75</v>
      </c>
      <c r="F842" s="16" t="s">
        <v>1433</v>
      </c>
      <c r="G842" s="30">
        <v>0.0264</v>
      </c>
      <c r="H842" s="16">
        <f t="shared" si="1"/>
        <v>0.0264446621</v>
      </c>
      <c r="I842" s="16">
        <f t="shared" si="2"/>
        <v>1.026444662</v>
      </c>
      <c r="J842" s="16"/>
      <c r="K842" s="16"/>
      <c r="L842" s="16"/>
    </row>
    <row r="843">
      <c r="A843" s="31">
        <v>44370.0</v>
      </c>
      <c r="B843" s="16">
        <v>102.1</v>
      </c>
      <c r="C843" s="16">
        <v>107.0</v>
      </c>
      <c r="D843" s="16">
        <v>107.5</v>
      </c>
      <c r="E843" s="16">
        <v>100.3</v>
      </c>
      <c r="F843" s="16" t="s">
        <v>1845</v>
      </c>
      <c r="G843" s="30">
        <v>-0.0341</v>
      </c>
      <c r="H843" s="16">
        <f t="shared" si="1"/>
        <v>-0.03405865658</v>
      </c>
      <c r="I843" s="16">
        <f t="shared" si="2"/>
        <v>0.9659413434</v>
      </c>
      <c r="J843" s="16"/>
      <c r="K843" s="16"/>
      <c r="L843" s="16"/>
    </row>
    <row r="844">
      <c r="A844" s="31">
        <v>44369.0</v>
      </c>
      <c r="B844" s="16">
        <v>105.7</v>
      </c>
      <c r="C844" s="16">
        <v>102.15</v>
      </c>
      <c r="D844" s="16">
        <v>107.4</v>
      </c>
      <c r="E844" s="16">
        <v>101.8</v>
      </c>
      <c r="F844" s="16" t="s">
        <v>1846</v>
      </c>
      <c r="G844" s="30">
        <v>0.0491</v>
      </c>
      <c r="H844" s="16">
        <f t="shared" si="1"/>
        <v>0.04913151365</v>
      </c>
      <c r="I844" s="16">
        <f t="shared" si="2"/>
        <v>1.049131514</v>
      </c>
      <c r="J844" s="16"/>
      <c r="K844" s="16"/>
      <c r="L844" s="16"/>
    </row>
    <row r="845">
      <c r="A845" s="31">
        <v>44368.0</v>
      </c>
      <c r="B845" s="16">
        <v>100.75</v>
      </c>
      <c r="C845" s="16">
        <v>94.0</v>
      </c>
      <c r="D845" s="16">
        <v>102.05</v>
      </c>
      <c r="E845" s="16">
        <v>92.3</v>
      </c>
      <c r="F845" s="16" t="s">
        <v>1401</v>
      </c>
      <c r="G845" s="30">
        <v>0.0451</v>
      </c>
      <c r="H845" s="16">
        <f t="shared" si="1"/>
        <v>0.04512448133</v>
      </c>
      <c r="I845" s="16">
        <f t="shared" si="2"/>
        <v>1.045124481</v>
      </c>
      <c r="J845" s="16"/>
      <c r="K845" s="16"/>
      <c r="L845" s="16"/>
    </row>
    <row r="846">
      <c r="A846" s="31">
        <v>44365.0</v>
      </c>
      <c r="B846" s="16">
        <v>96.4</v>
      </c>
      <c r="C846" s="16">
        <v>98.5</v>
      </c>
      <c r="D846" s="16">
        <v>99.45</v>
      </c>
      <c r="E846" s="16">
        <v>90.55</v>
      </c>
      <c r="F846" s="16" t="s">
        <v>1847</v>
      </c>
      <c r="G846" s="30">
        <v>-0.0193</v>
      </c>
      <c r="H846" s="16">
        <f t="shared" si="1"/>
        <v>-0.01932858596</v>
      </c>
      <c r="I846" s="16">
        <f t="shared" si="2"/>
        <v>0.980671414</v>
      </c>
      <c r="J846" s="16"/>
      <c r="K846" s="16"/>
      <c r="L846" s="16"/>
    </row>
    <row r="847">
      <c r="A847" s="31">
        <v>44364.0</v>
      </c>
      <c r="B847" s="16">
        <v>98.3</v>
      </c>
      <c r="C847" s="16">
        <v>100.25</v>
      </c>
      <c r="D847" s="16">
        <v>104.65</v>
      </c>
      <c r="E847" s="16">
        <v>96.0</v>
      </c>
      <c r="F847" s="16" t="s">
        <v>1848</v>
      </c>
      <c r="G847" s="30">
        <v>-0.0372</v>
      </c>
      <c r="H847" s="16">
        <f t="shared" si="1"/>
        <v>-0.03721841332</v>
      </c>
      <c r="I847" s="16">
        <f t="shared" si="2"/>
        <v>0.9627815867</v>
      </c>
      <c r="J847" s="16"/>
      <c r="K847" s="16"/>
      <c r="L847" s="16"/>
    </row>
    <row r="848">
      <c r="A848" s="31">
        <v>44363.0</v>
      </c>
      <c r="B848" s="16">
        <v>102.1</v>
      </c>
      <c r="C848" s="16">
        <v>104.1</v>
      </c>
      <c r="D848" s="16">
        <v>107.5</v>
      </c>
      <c r="E848" s="16">
        <v>100.1</v>
      </c>
      <c r="F848" s="16" t="s">
        <v>1849</v>
      </c>
      <c r="G848" s="30">
        <v>-0.023</v>
      </c>
      <c r="H848" s="16">
        <f t="shared" si="1"/>
        <v>-0.02296650718</v>
      </c>
      <c r="I848" s="16">
        <f t="shared" si="2"/>
        <v>0.9770334928</v>
      </c>
      <c r="J848" s="16"/>
      <c r="K848" s="16"/>
      <c r="L848" s="16"/>
    </row>
    <row r="849">
      <c r="A849" s="31">
        <v>44362.0</v>
      </c>
      <c r="B849" s="16">
        <v>104.5</v>
      </c>
      <c r="C849" s="16">
        <v>107.8</v>
      </c>
      <c r="D849" s="16">
        <v>109.5</v>
      </c>
      <c r="E849" s="16">
        <v>103.3</v>
      </c>
      <c r="F849" s="16" t="s">
        <v>1431</v>
      </c>
      <c r="G849" s="30">
        <v>-0.032</v>
      </c>
      <c r="H849" s="16">
        <f t="shared" si="1"/>
        <v>-0.03195924039</v>
      </c>
      <c r="I849" s="16">
        <f t="shared" si="2"/>
        <v>0.9680407596</v>
      </c>
      <c r="J849" s="16"/>
      <c r="K849" s="16"/>
      <c r="L849" s="16"/>
    </row>
    <row r="850">
      <c r="A850" s="31">
        <v>44361.0</v>
      </c>
      <c r="B850" s="16">
        <v>107.95</v>
      </c>
      <c r="C850" s="16">
        <v>105.0</v>
      </c>
      <c r="D850" s="16">
        <v>110.7</v>
      </c>
      <c r="E850" s="16">
        <v>99.0</v>
      </c>
      <c r="F850" s="16" t="s">
        <v>1850</v>
      </c>
      <c r="G850" s="30">
        <v>0.0257</v>
      </c>
      <c r="H850" s="16">
        <f t="shared" si="1"/>
        <v>0.02565320665</v>
      </c>
      <c r="I850" s="16">
        <f t="shared" si="2"/>
        <v>1.025653207</v>
      </c>
      <c r="J850" s="16"/>
      <c r="K850" s="16"/>
      <c r="L850" s="16"/>
    </row>
    <row r="851">
      <c r="A851" s="31">
        <v>44358.0</v>
      </c>
      <c r="B851" s="16">
        <v>105.25</v>
      </c>
      <c r="C851" s="16">
        <v>101.8</v>
      </c>
      <c r="D851" s="16">
        <v>106.7</v>
      </c>
      <c r="E851" s="16">
        <v>97.3</v>
      </c>
      <c r="F851" s="16" t="s">
        <v>1851</v>
      </c>
      <c r="G851" s="30">
        <v>0.0431</v>
      </c>
      <c r="H851" s="16">
        <f t="shared" si="1"/>
        <v>0.04311199207</v>
      </c>
      <c r="I851" s="16">
        <f t="shared" si="2"/>
        <v>1.043111992</v>
      </c>
      <c r="J851" s="16"/>
      <c r="K851" s="16"/>
      <c r="L851" s="16"/>
    </row>
    <row r="852">
      <c r="A852" s="31">
        <v>44357.0</v>
      </c>
      <c r="B852" s="16">
        <v>100.9</v>
      </c>
      <c r="C852" s="16">
        <v>93.6</v>
      </c>
      <c r="D852" s="16">
        <v>102.0</v>
      </c>
      <c r="E852" s="16">
        <v>92.45</v>
      </c>
      <c r="F852" s="16" t="s">
        <v>1852</v>
      </c>
      <c r="G852" s="30">
        <v>0.0867</v>
      </c>
      <c r="H852" s="16">
        <f t="shared" si="1"/>
        <v>0.08669897684</v>
      </c>
      <c r="I852" s="16">
        <f t="shared" si="2"/>
        <v>1.086698977</v>
      </c>
      <c r="J852" s="16"/>
      <c r="K852" s="16"/>
      <c r="L852" s="16"/>
    </row>
    <row r="853">
      <c r="A853" s="31">
        <v>44356.0</v>
      </c>
      <c r="B853" s="16">
        <v>92.85</v>
      </c>
      <c r="C853" s="16">
        <v>92.5</v>
      </c>
      <c r="D853" s="16">
        <v>94.45</v>
      </c>
      <c r="E853" s="16">
        <v>91.4</v>
      </c>
      <c r="F853" s="16" t="s">
        <v>1764</v>
      </c>
      <c r="G853" s="30">
        <v>0.0</v>
      </c>
      <c r="H853" s="16">
        <f t="shared" si="1"/>
        <v>0</v>
      </c>
      <c r="I853" s="16">
        <f t="shared" si="2"/>
        <v>1</v>
      </c>
      <c r="J853" s="16"/>
      <c r="K853" s="16"/>
      <c r="L853" s="16"/>
    </row>
    <row r="854">
      <c r="A854" s="31">
        <v>44355.0</v>
      </c>
      <c r="B854" s="16">
        <v>92.85</v>
      </c>
      <c r="C854" s="16">
        <v>93.2</v>
      </c>
      <c r="D854" s="16">
        <v>93.95</v>
      </c>
      <c r="E854" s="16">
        <v>92.25</v>
      </c>
      <c r="F854" s="16" t="s">
        <v>1853</v>
      </c>
      <c r="G854" s="30">
        <v>-0.0038</v>
      </c>
      <c r="H854" s="16">
        <f t="shared" si="1"/>
        <v>-0.003755364807</v>
      </c>
      <c r="I854" s="16">
        <f t="shared" si="2"/>
        <v>0.9962446352</v>
      </c>
      <c r="J854" s="16"/>
      <c r="K854" s="16"/>
      <c r="L854" s="16"/>
    </row>
    <row r="855">
      <c r="A855" s="31">
        <v>44354.0</v>
      </c>
      <c r="B855" s="16">
        <v>93.2</v>
      </c>
      <c r="C855" s="16">
        <v>92.7</v>
      </c>
      <c r="D855" s="16">
        <v>94.25</v>
      </c>
      <c r="E855" s="16">
        <v>92.7</v>
      </c>
      <c r="F855" s="16" t="s">
        <v>1854</v>
      </c>
      <c r="G855" s="30">
        <v>0.0108</v>
      </c>
      <c r="H855" s="16">
        <f t="shared" si="1"/>
        <v>0.01084598698</v>
      </c>
      <c r="I855" s="16">
        <f t="shared" si="2"/>
        <v>1.010845987</v>
      </c>
      <c r="J855" s="16"/>
      <c r="K855" s="16"/>
      <c r="L855" s="16"/>
    </row>
    <row r="856">
      <c r="A856" s="31">
        <v>44351.0</v>
      </c>
      <c r="B856" s="16">
        <v>92.2</v>
      </c>
      <c r="C856" s="16">
        <v>93.7</v>
      </c>
      <c r="D856" s="16">
        <v>94.1</v>
      </c>
      <c r="E856" s="16">
        <v>92.0</v>
      </c>
      <c r="F856" s="16" t="s">
        <v>1564</v>
      </c>
      <c r="G856" s="30">
        <v>-0.0191</v>
      </c>
      <c r="H856" s="16">
        <f t="shared" si="1"/>
        <v>-0.01914893617</v>
      </c>
      <c r="I856" s="16">
        <f t="shared" si="2"/>
        <v>0.9808510638</v>
      </c>
      <c r="J856" s="16"/>
      <c r="K856" s="16"/>
      <c r="L856" s="16"/>
    </row>
    <row r="857">
      <c r="A857" s="31">
        <v>44350.0</v>
      </c>
      <c r="B857" s="16">
        <v>94.0</v>
      </c>
      <c r="C857" s="16">
        <v>94.4</v>
      </c>
      <c r="D857" s="16">
        <v>94.9</v>
      </c>
      <c r="E857" s="16">
        <v>93.4</v>
      </c>
      <c r="F857" s="16" t="s">
        <v>1855</v>
      </c>
      <c r="G857" s="30">
        <v>0.0037</v>
      </c>
      <c r="H857" s="16">
        <f t="shared" si="1"/>
        <v>0.003737319808</v>
      </c>
      <c r="I857" s="16">
        <f t="shared" si="2"/>
        <v>1.00373732</v>
      </c>
      <c r="J857" s="16"/>
      <c r="K857" s="16"/>
      <c r="L857" s="16"/>
    </row>
    <row r="858">
      <c r="A858" s="31">
        <v>44349.0</v>
      </c>
      <c r="B858" s="16">
        <v>93.65</v>
      </c>
      <c r="C858" s="16">
        <v>91.25</v>
      </c>
      <c r="D858" s="16">
        <v>94.0</v>
      </c>
      <c r="E858" s="16">
        <v>91.25</v>
      </c>
      <c r="F858" s="16" t="s">
        <v>1386</v>
      </c>
      <c r="G858" s="30">
        <v>0.0241</v>
      </c>
      <c r="H858" s="16">
        <f t="shared" si="1"/>
        <v>0.02405686167</v>
      </c>
      <c r="I858" s="16">
        <f t="shared" si="2"/>
        <v>1.024056862</v>
      </c>
      <c r="J858" s="16"/>
      <c r="K858" s="16"/>
      <c r="L858" s="16"/>
    </row>
    <row r="859">
      <c r="A859" s="31">
        <v>44348.0</v>
      </c>
      <c r="B859" s="16">
        <v>91.45</v>
      </c>
      <c r="C859" s="16">
        <v>93.35</v>
      </c>
      <c r="D859" s="16">
        <v>93.6</v>
      </c>
      <c r="E859" s="16">
        <v>90.7</v>
      </c>
      <c r="F859" s="16" t="s">
        <v>1856</v>
      </c>
      <c r="G859" s="30">
        <v>-0.0124</v>
      </c>
      <c r="H859" s="16">
        <f t="shared" si="1"/>
        <v>-0.01241900648</v>
      </c>
      <c r="I859" s="16">
        <f t="shared" si="2"/>
        <v>0.9875809935</v>
      </c>
      <c r="J859" s="16"/>
      <c r="K859" s="16"/>
      <c r="L859" s="16"/>
    </row>
    <row r="860">
      <c r="A860" s="31">
        <v>44347.0</v>
      </c>
      <c r="B860" s="16">
        <v>92.6</v>
      </c>
      <c r="C860" s="16">
        <v>93.65</v>
      </c>
      <c r="D860" s="16">
        <v>95.4</v>
      </c>
      <c r="E860" s="16">
        <v>91.6</v>
      </c>
      <c r="F860" s="16" t="s">
        <v>1363</v>
      </c>
      <c r="G860" s="30">
        <v>5.0E-4</v>
      </c>
      <c r="H860" s="16">
        <f t="shared" si="1"/>
        <v>0.0005402485143</v>
      </c>
      <c r="I860" s="16">
        <f t="shared" si="2"/>
        <v>1.000540249</v>
      </c>
      <c r="J860" s="16"/>
      <c r="K860" s="16"/>
      <c r="L860" s="16"/>
    </row>
    <row r="861">
      <c r="A861" s="31">
        <v>44344.0</v>
      </c>
      <c r="B861" s="16">
        <v>92.55</v>
      </c>
      <c r="C861" s="16">
        <v>92.15</v>
      </c>
      <c r="D861" s="16">
        <v>97.0</v>
      </c>
      <c r="E861" s="16">
        <v>91.65</v>
      </c>
      <c r="F861" s="16" t="s">
        <v>1857</v>
      </c>
      <c r="G861" s="30">
        <v>0.0126</v>
      </c>
      <c r="H861" s="16">
        <f t="shared" si="1"/>
        <v>0.01258205689</v>
      </c>
      <c r="I861" s="16">
        <f t="shared" si="2"/>
        <v>1.012582057</v>
      </c>
      <c r="J861" s="16"/>
      <c r="K861" s="16"/>
      <c r="L861" s="16"/>
    </row>
    <row r="862">
      <c r="A862" s="31">
        <v>44343.0</v>
      </c>
      <c r="B862" s="16">
        <v>91.4</v>
      </c>
      <c r="C862" s="16">
        <v>92.65</v>
      </c>
      <c r="D862" s="16">
        <v>94.0</v>
      </c>
      <c r="E862" s="16">
        <v>91.0</v>
      </c>
      <c r="F862" s="16" t="s">
        <v>1267</v>
      </c>
      <c r="G862" s="30">
        <v>-0.0135</v>
      </c>
      <c r="H862" s="16">
        <f t="shared" si="1"/>
        <v>-0.01349163519</v>
      </c>
      <c r="I862" s="16">
        <f t="shared" si="2"/>
        <v>0.9865083648</v>
      </c>
      <c r="J862" s="16"/>
      <c r="K862" s="16"/>
      <c r="L862" s="16"/>
    </row>
    <row r="863">
      <c r="A863" s="31">
        <v>44342.0</v>
      </c>
      <c r="B863" s="16">
        <v>92.65</v>
      </c>
      <c r="C863" s="16">
        <v>94.5</v>
      </c>
      <c r="D863" s="16">
        <v>94.5</v>
      </c>
      <c r="E863" s="16">
        <v>91.2</v>
      </c>
      <c r="F863" s="16" t="s">
        <v>1353</v>
      </c>
      <c r="G863" s="30">
        <v>-0.0138</v>
      </c>
      <c r="H863" s="16">
        <f t="shared" si="1"/>
        <v>-0.01383714742</v>
      </c>
      <c r="I863" s="16">
        <f t="shared" si="2"/>
        <v>0.9861628526</v>
      </c>
      <c r="J863" s="16"/>
      <c r="K863" s="16"/>
      <c r="L863" s="16"/>
    </row>
    <row r="864">
      <c r="A864" s="31">
        <v>44341.0</v>
      </c>
      <c r="B864" s="16">
        <v>93.95</v>
      </c>
      <c r="C864" s="16">
        <v>94.8</v>
      </c>
      <c r="D864" s="16">
        <v>96.85</v>
      </c>
      <c r="E864" s="16">
        <v>93.1</v>
      </c>
      <c r="F864" s="16" t="s">
        <v>1858</v>
      </c>
      <c r="G864" s="30">
        <v>-0.009</v>
      </c>
      <c r="H864" s="16">
        <f t="shared" si="1"/>
        <v>-0.008966244726</v>
      </c>
      <c r="I864" s="16">
        <f t="shared" si="2"/>
        <v>0.9910337553</v>
      </c>
      <c r="J864" s="16"/>
      <c r="K864" s="16"/>
      <c r="L864" s="16"/>
    </row>
    <row r="865">
      <c r="A865" s="31">
        <v>44340.0</v>
      </c>
      <c r="B865" s="16">
        <v>94.8</v>
      </c>
      <c r="C865" s="16">
        <v>96.0</v>
      </c>
      <c r="D865" s="16">
        <v>96.4</v>
      </c>
      <c r="E865" s="16">
        <v>92.8</v>
      </c>
      <c r="F865" s="16" t="s">
        <v>1612</v>
      </c>
      <c r="G865" s="30">
        <v>-0.0104</v>
      </c>
      <c r="H865" s="16">
        <f t="shared" si="1"/>
        <v>-0.01043841336</v>
      </c>
      <c r="I865" s="16">
        <f t="shared" si="2"/>
        <v>0.9895615866</v>
      </c>
      <c r="J865" s="16"/>
      <c r="K865" s="16"/>
      <c r="L865" s="16"/>
    </row>
    <row r="866">
      <c r="A866" s="31">
        <v>44337.0</v>
      </c>
      <c r="B866" s="16">
        <v>95.8</v>
      </c>
      <c r="C866" s="16">
        <v>95.2</v>
      </c>
      <c r="D866" s="16">
        <v>98.3</v>
      </c>
      <c r="E866" s="16">
        <v>95.0</v>
      </c>
      <c r="F866" s="16" t="s">
        <v>1266</v>
      </c>
      <c r="G866" s="30">
        <v>0.0138</v>
      </c>
      <c r="H866" s="16">
        <f t="shared" si="1"/>
        <v>0.01375661376</v>
      </c>
      <c r="I866" s="16">
        <f t="shared" si="2"/>
        <v>1.013756614</v>
      </c>
      <c r="J866" s="16"/>
      <c r="K866" s="16"/>
      <c r="L866" s="16"/>
    </row>
    <row r="867">
      <c r="A867" s="31">
        <v>44336.0</v>
      </c>
      <c r="B867" s="16">
        <v>94.5</v>
      </c>
      <c r="C867" s="16">
        <v>94.0</v>
      </c>
      <c r="D867" s="16">
        <v>96.35</v>
      </c>
      <c r="E867" s="16">
        <v>92.05</v>
      </c>
      <c r="F867" s="16" t="s">
        <v>1265</v>
      </c>
      <c r="G867" s="30">
        <v>0.0011</v>
      </c>
      <c r="H867" s="16">
        <f t="shared" si="1"/>
        <v>0.001059322034</v>
      </c>
      <c r="I867" s="16">
        <f t="shared" si="2"/>
        <v>1.001059322</v>
      </c>
      <c r="J867" s="16"/>
      <c r="K867" s="16"/>
      <c r="L867" s="16"/>
    </row>
    <row r="868">
      <c r="A868" s="31">
        <v>44335.0</v>
      </c>
      <c r="B868" s="16">
        <v>94.4</v>
      </c>
      <c r="C868" s="16">
        <v>93.9</v>
      </c>
      <c r="D868" s="16">
        <v>95.2</v>
      </c>
      <c r="E868" s="16">
        <v>93.55</v>
      </c>
      <c r="F868" s="16" t="s">
        <v>1319</v>
      </c>
      <c r="G868" s="30">
        <v>0.0172</v>
      </c>
      <c r="H868" s="16">
        <f t="shared" si="1"/>
        <v>0.01724137931</v>
      </c>
      <c r="I868" s="16">
        <f t="shared" si="2"/>
        <v>1.017241379</v>
      </c>
      <c r="J868" s="16"/>
      <c r="K868" s="16"/>
      <c r="L868" s="16"/>
    </row>
    <row r="869">
      <c r="A869" s="31">
        <v>44334.0</v>
      </c>
      <c r="B869" s="16">
        <v>92.8</v>
      </c>
      <c r="C869" s="16">
        <v>96.0</v>
      </c>
      <c r="D869" s="16">
        <v>97.2</v>
      </c>
      <c r="E869" s="16">
        <v>92.5</v>
      </c>
      <c r="F869" s="16" t="s">
        <v>1458</v>
      </c>
      <c r="G869" s="30">
        <v>-0.0237</v>
      </c>
      <c r="H869" s="16">
        <f t="shared" si="1"/>
        <v>-0.02367175171</v>
      </c>
      <c r="I869" s="16">
        <f t="shared" si="2"/>
        <v>0.9763282483</v>
      </c>
      <c r="J869" s="16"/>
      <c r="K869" s="16"/>
      <c r="L869" s="16"/>
    </row>
    <row r="870">
      <c r="A870" s="31">
        <v>44333.0</v>
      </c>
      <c r="B870" s="16">
        <v>95.05</v>
      </c>
      <c r="C870" s="16">
        <v>92.0</v>
      </c>
      <c r="D870" s="16">
        <v>97.0</v>
      </c>
      <c r="E870" s="16">
        <v>90.65</v>
      </c>
      <c r="F870" s="16" t="s">
        <v>1859</v>
      </c>
      <c r="G870" s="30">
        <v>0.0399</v>
      </c>
      <c r="H870" s="16">
        <f t="shared" si="1"/>
        <v>0.03993435449</v>
      </c>
      <c r="I870" s="16">
        <f t="shared" si="2"/>
        <v>1.039934354</v>
      </c>
      <c r="J870" s="16"/>
      <c r="K870" s="16"/>
      <c r="L870" s="16"/>
    </row>
    <row r="871">
      <c r="A871" s="31">
        <v>44330.0</v>
      </c>
      <c r="B871" s="16">
        <v>91.4</v>
      </c>
      <c r="C871" s="16">
        <v>97.0</v>
      </c>
      <c r="D871" s="16">
        <v>100.15</v>
      </c>
      <c r="E871" s="16">
        <v>90.25</v>
      </c>
      <c r="F871" s="16" t="s">
        <v>1860</v>
      </c>
      <c r="G871" s="30">
        <v>-0.0474</v>
      </c>
      <c r="H871" s="16">
        <f t="shared" si="1"/>
        <v>-0.04742053153</v>
      </c>
      <c r="I871" s="16">
        <f t="shared" si="2"/>
        <v>0.9525794685</v>
      </c>
      <c r="J871" s="16"/>
      <c r="K871" s="16"/>
      <c r="L871" s="16"/>
    </row>
    <row r="872">
      <c r="A872" s="31">
        <v>44328.0</v>
      </c>
      <c r="B872" s="16">
        <v>95.95</v>
      </c>
      <c r="C872" s="16">
        <v>93.9</v>
      </c>
      <c r="D872" s="16">
        <v>100.2</v>
      </c>
      <c r="E872" s="16">
        <v>90.2</v>
      </c>
      <c r="F872" s="16" t="s">
        <v>1653</v>
      </c>
      <c r="G872" s="30">
        <v>0.0218</v>
      </c>
      <c r="H872" s="16">
        <f t="shared" si="1"/>
        <v>0.02183173589</v>
      </c>
      <c r="I872" s="16">
        <f t="shared" si="2"/>
        <v>1.021831736</v>
      </c>
      <c r="J872" s="16"/>
      <c r="K872" s="16"/>
      <c r="L872" s="16"/>
    </row>
    <row r="873">
      <c r="A873" s="31">
        <v>44327.0</v>
      </c>
      <c r="B873" s="16">
        <v>93.9</v>
      </c>
      <c r="C873" s="16">
        <v>96.6</v>
      </c>
      <c r="D873" s="16">
        <v>96.6</v>
      </c>
      <c r="E873" s="16">
        <v>92.2</v>
      </c>
      <c r="F873" s="16" t="s">
        <v>1822</v>
      </c>
      <c r="G873" s="30">
        <v>-0.0467</v>
      </c>
      <c r="H873" s="16">
        <f t="shared" si="1"/>
        <v>-0.04670050761</v>
      </c>
      <c r="I873" s="16">
        <f t="shared" si="2"/>
        <v>0.9532994924</v>
      </c>
      <c r="J873" s="16"/>
      <c r="K873" s="16"/>
      <c r="L873" s="16"/>
    </row>
    <row r="874">
      <c r="A874" s="31">
        <v>44326.0</v>
      </c>
      <c r="B874" s="16">
        <v>98.5</v>
      </c>
      <c r="C874" s="16">
        <v>99.4</v>
      </c>
      <c r="D874" s="16">
        <v>102.9</v>
      </c>
      <c r="E874" s="16">
        <v>95.55</v>
      </c>
      <c r="F874" s="16" t="s">
        <v>1861</v>
      </c>
      <c r="G874" s="30">
        <v>0.0036</v>
      </c>
      <c r="H874" s="16">
        <f t="shared" si="1"/>
        <v>0.003565970453</v>
      </c>
      <c r="I874" s="16">
        <f t="shared" si="2"/>
        <v>1.00356597</v>
      </c>
      <c r="J874" s="16"/>
      <c r="K874" s="16"/>
      <c r="L874" s="16"/>
    </row>
    <row r="875">
      <c r="A875" s="31">
        <v>44323.0</v>
      </c>
      <c r="B875" s="16">
        <v>98.15</v>
      </c>
      <c r="C875" s="16">
        <v>92.0</v>
      </c>
      <c r="D875" s="16">
        <v>101.9</v>
      </c>
      <c r="E875" s="16">
        <v>90.0</v>
      </c>
      <c r="F875" s="16" t="s">
        <v>1862</v>
      </c>
      <c r="G875" s="30">
        <v>0.0863</v>
      </c>
      <c r="H875" s="16">
        <f t="shared" si="1"/>
        <v>0.08633093525</v>
      </c>
      <c r="I875" s="16">
        <f t="shared" si="2"/>
        <v>1.086330935</v>
      </c>
      <c r="J875" s="16"/>
      <c r="K875" s="16"/>
      <c r="L875" s="16"/>
    </row>
    <row r="876">
      <c r="A876" s="31">
        <v>44322.0</v>
      </c>
      <c r="B876" s="16">
        <v>90.35</v>
      </c>
      <c r="C876" s="16">
        <v>92.4</v>
      </c>
      <c r="D876" s="16">
        <v>93.2</v>
      </c>
      <c r="E876" s="16">
        <v>90.0</v>
      </c>
      <c r="F876" s="16" t="s">
        <v>1371</v>
      </c>
      <c r="G876" s="30">
        <v>-0.0109</v>
      </c>
      <c r="H876" s="16">
        <f t="shared" si="1"/>
        <v>-0.0109469075</v>
      </c>
      <c r="I876" s="16">
        <f t="shared" si="2"/>
        <v>0.9890530925</v>
      </c>
      <c r="J876" s="16"/>
      <c r="K876" s="16"/>
      <c r="L876" s="16"/>
    </row>
    <row r="877">
      <c r="A877" s="31">
        <v>44321.0</v>
      </c>
      <c r="B877" s="16">
        <v>91.35</v>
      </c>
      <c r="C877" s="16">
        <v>90.05</v>
      </c>
      <c r="D877" s="16">
        <v>94.9</v>
      </c>
      <c r="E877" s="16">
        <v>89.1</v>
      </c>
      <c r="F877" s="16" t="s">
        <v>1427</v>
      </c>
      <c r="G877" s="30">
        <v>0.0287</v>
      </c>
      <c r="H877" s="16">
        <f t="shared" si="1"/>
        <v>0.02871621622</v>
      </c>
      <c r="I877" s="16">
        <f t="shared" si="2"/>
        <v>1.028716216</v>
      </c>
      <c r="J877" s="16"/>
      <c r="K877" s="16"/>
      <c r="L877" s="16"/>
    </row>
    <row r="878">
      <c r="A878" s="31">
        <v>44320.0</v>
      </c>
      <c r="B878" s="16">
        <v>88.8</v>
      </c>
      <c r="C878" s="16">
        <v>93.4</v>
      </c>
      <c r="D878" s="16">
        <v>95.1</v>
      </c>
      <c r="E878" s="16">
        <v>87.3</v>
      </c>
      <c r="F878" s="16" t="s">
        <v>1839</v>
      </c>
      <c r="G878" s="30">
        <v>-0.0441</v>
      </c>
      <c r="H878" s="16">
        <f t="shared" si="1"/>
        <v>-0.04413347686</v>
      </c>
      <c r="I878" s="16">
        <f t="shared" si="2"/>
        <v>0.9558665231</v>
      </c>
      <c r="J878" s="16"/>
      <c r="K878" s="16"/>
      <c r="L878" s="16"/>
    </row>
    <row r="879">
      <c r="A879" s="31">
        <v>44319.0</v>
      </c>
      <c r="B879" s="16">
        <v>92.9</v>
      </c>
      <c r="C879" s="16">
        <v>89.7</v>
      </c>
      <c r="D879" s="16">
        <v>93.8</v>
      </c>
      <c r="E879" s="16">
        <v>89.25</v>
      </c>
      <c r="F879" s="16" t="s">
        <v>1441</v>
      </c>
      <c r="G879" s="30">
        <v>0.0409</v>
      </c>
      <c r="H879" s="16">
        <f t="shared" si="1"/>
        <v>0.04089635854</v>
      </c>
      <c r="I879" s="16">
        <f t="shared" si="2"/>
        <v>1.040896359</v>
      </c>
      <c r="J879" s="16"/>
      <c r="K879" s="16"/>
      <c r="L879" s="16"/>
    </row>
    <row r="880">
      <c r="A880" s="31">
        <v>44316.0</v>
      </c>
      <c r="B880" s="16">
        <v>89.25</v>
      </c>
      <c r="C880" s="16">
        <v>89.45</v>
      </c>
      <c r="D880" s="16">
        <v>93.0</v>
      </c>
      <c r="E880" s="16">
        <v>87.0</v>
      </c>
      <c r="F880" s="16" t="s">
        <v>1818</v>
      </c>
      <c r="G880" s="30">
        <v>-0.0116</v>
      </c>
      <c r="H880" s="16">
        <f t="shared" si="1"/>
        <v>-0.01162790698</v>
      </c>
      <c r="I880" s="16">
        <f t="shared" si="2"/>
        <v>0.988372093</v>
      </c>
      <c r="J880" s="16"/>
      <c r="K880" s="16"/>
      <c r="L880" s="16"/>
    </row>
    <row r="881">
      <c r="A881" s="31">
        <v>44315.0</v>
      </c>
      <c r="B881" s="16">
        <v>90.3</v>
      </c>
      <c r="C881" s="16">
        <v>87.85</v>
      </c>
      <c r="D881" s="16">
        <v>91.0</v>
      </c>
      <c r="E881" s="16">
        <v>86.8</v>
      </c>
      <c r="F881" s="16" t="s">
        <v>1863</v>
      </c>
      <c r="G881" s="30">
        <v>0.0415</v>
      </c>
      <c r="H881" s="16">
        <f t="shared" si="1"/>
        <v>0.04152249135</v>
      </c>
      <c r="I881" s="16">
        <f t="shared" si="2"/>
        <v>1.041522491</v>
      </c>
      <c r="J881" s="16"/>
      <c r="K881" s="16"/>
      <c r="L881" s="16"/>
    </row>
    <row r="882">
      <c r="A882" s="31">
        <v>44314.0</v>
      </c>
      <c r="B882" s="16">
        <v>86.7</v>
      </c>
      <c r="C882" s="16">
        <v>84.4</v>
      </c>
      <c r="D882" s="16">
        <v>87.55</v>
      </c>
      <c r="E882" s="16">
        <v>82.5</v>
      </c>
      <c r="F882" s="16" t="s">
        <v>1864</v>
      </c>
      <c r="G882" s="30">
        <v>0.0396</v>
      </c>
      <c r="H882" s="16">
        <f t="shared" si="1"/>
        <v>0.03956834532</v>
      </c>
      <c r="I882" s="16">
        <f t="shared" si="2"/>
        <v>1.039568345</v>
      </c>
      <c r="J882" s="16"/>
      <c r="K882" s="16"/>
      <c r="L882" s="16"/>
    </row>
    <row r="883">
      <c r="A883" s="31">
        <v>44313.0</v>
      </c>
      <c r="B883" s="16">
        <v>83.4</v>
      </c>
      <c r="C883" s="16">
        <v>85.0</v>
      </c>
      <c r="D883" s="16">
        <v>87.4</v>
      </c>
      <c r="E883" s="16">
        <v>82.75</v>
      </c>
      <c r="F883" s="16" t="s">
        <v>1805</v>
      </c>
      <c r="G883" s="30">
        <v>-0.0136</v>
      </c>
      <c r="H883" s="16">
        <f t="shared" si="1"/>
        <v>-0.01360141928</v>
      </c>
      <c r="I883" s="16">
        <f t="shared" si="2"/>
        <v>0.9863985807</v>
      </c>
      <c r="J883" s="16"/>
      <c r="K883" s="16"/>
      <c r="L883" s="16"/>
    </row>
    <row r="884">
      <c r="A884" s="31">
        <v>44312.0</v>
      </c>
      <c r="B884" s="16">
        <v>84.55</v>
      </c>
      <c r="C884" s="16">
        <v>79.85</v>
      </c>
      <c r="D884" s="16">
        <v>86.0</v>
      </c>
      <c r="E884" s="16">
        <v>78.3</v>
      </c>
      <c r="F884" s="16" t="s">
        <v>1865</v>
      </c>
      <c r="G884" s="30">
        <v>0.0833</v>
      </c>
      <c r="H884" s="16">
        <f t="shared" si="1"/>
        <v>0.08327994875</v>
      </c>
      <c r="I884" s="16">
        <f t="shared" si="2"/>
        <v>1.083279949</v>
      </c>
      <c r="J884" s="16"/>
      <c r="K884" s="16"/>
      <c r="L884" s="16"/>
    </row>
    <row r="885">
      <c r="A885" s="31">
        <v>44309.0</v>
      </c>
      <c r="B885" s="16">
        <v>78.05</v>
      </c>
      <c r="C885" s="16">
        <v>77.3</v>
      </c>
      <c r="D885" s="16">
        <v>81.35</v>
      </c>
      <c r="E885" s="16">
        <v>75.35</v>
      </c>
      <c r="F885" s="16" t="s">
        <v>1866</v>
      </c>
      <c r="G885" s="30">
        <v>0.015</v>
      </c>
      <c r="H885" s="16">
        <f t="shared" si="1"/>
        <v>0.01495448635</v>
      </c>
      <c r="I885" s="16">
        <f t="shared" si="2"/>
        <v>1.014954486</v>
      </c>
      <c r="J885" s="16"/>
      <c r="K885" s="16"/>
      <c r="L885" s="16"/>
    </row>
    <row r="886">
      <c r="A886" s="31">
        <v>44308.0</v>
      </c>
      <c r="B886" s="16">
        <v>76.9</v>
      </c>
      <c r="C886" s="16">
        <v>75.25</v>
      </c>
      <c r="D886" s="16">
        <v>77.6</v>
      </c>
      <c r="E886" s="16">
        <v>75.25</v>
      </c>
      <c r="F886" s="16" t="s">
        <v>1867</v>
      </c>
      <c r="G886" s="30">
        <v>0.0138</v>
      </c>
      <c r="H886" s="16">
        <f t="shared" si="1"/>
        <v>0.0138431114</v>
      </c>
      <c r="I886" s="16">
        <f t="shared" si="2"/>
        <v>1.013843111</v>
      </c>
      <c r="J886" s="16"/>
      <c r="K886" s="16"/>
      <c r="L886" s="16"/>
    </row>
    <row r="887">
      <c r="A887" s="31">
        <v>44306.0</v>
      </c>
      <c r="B887" s="16">
        <v>75.85</v>
      </c>
      <c r="C887" s="16">
        <v>77.9</v>
      </c>
      <c r="D887" s="16">
        <v>78.65</v>
      </c>
      <c r="E887" s="16">
        <v>75.1</v>
      </c>
      <c r="F887" s="16" t="s">
        <v>1868</v>
      </c>
      <c r="G887" s="30">
        <v>0.014</v>
      </c>
      <c r="H887" s="16">
        <f t="shared" si="1"/>
        <v>0.01403743316</v>
      </c>
      <c r="I887" s="16">
        <f t="shared" si="2"/>
        <v>1.014037433</v>
      </c>
      <c r="J887" s="16"/>
      <c r="K887" s="16"/>
      <c r="L887" s="16"/>
    </row>
    <row r="888">
      <c r="A888" s="31">
        <v>44305.0</v>
      </c>
      <c r="B888" s="16">
        <v>74.8</v>
      </c>
      <c r="C888" s="16">
        <v>73.7</v>
      </c>
      <c r="D888" s="16">
        <v>75.85</v>
      </c>
      <c r="E888" s="16">
        <v>71.0</v>
      </c>
      <c r="F888" s="16" t="s">
        <v>1869</v>
      </c>
      <c r="G888" s="30">
        <v>-0.0066</v>
      </c>
      <c r="H888" s="16">
        <f t="shared" si="1"/>
        <v>-0.006640106242</v>
      </c>
      <c r="I888" s="16">
        <f t="shared" si="2"/>
        <v>0.9933598938</v>
      </c>
      <c r="J888" s="16"/>
      <c r="K888" s="16"/>
      <c r="L888" s="16"/>
    </row>
    <row r="889">
      <c r="A889" s="31">
        <v>44302.0</v>
      </c>
      <c r="B889" s="16">
        <v>75.3</v>
      </c>
      <c r="C889" s="16">
        <v>74.15</v>
      </c>
      <c r="D889" s="16">
        <v>76.65</v>
      </c>
      <c r="E889" s="16">
        <v>73.0</v>
      </c>
      <c r="F889" s="16" t="s">
        <v>1870</v>
      </c>
      <c r="G889" s="30">
        <v>0.0231</v>
      </c>
      <c r="H889" s="16">
        <f t="shared" si="1"/>
        <v>0.02309782609</v>
      </c>
      <c r="I889" s="16">
        <f t="shared" si="2"/>
        <v>1.023097826</v>
      </c>
      <c r="J889" s="16"/>
      <c r="K889" s="16"/>
      <c r="L889" s="16"/>
    </row>
    <row r="890">
      <c r="A890" s="31">
        <v>44301.0</v>
      </c>
      <c r="B890" s="16">
        <v>73.6</v>
      </c>
      <c r="C890" s="16">
        <v>73.85</v>
      </c>
      <c r="D890" s="16">
        <v>74.95</v>
      </c>
      <c r="E890" s="16">
        <v>72.7</v>
      </c>
      <c r="F890" s="16" t="s">
        <v>1871</v>
      </c>
      <c r="G890" s="30">
        <v>0.0103</v>
      </c>
      <c r="H890" s="16">
        <f t="shared" si="1"/>
        <v>0.01029512697</v>
      </c>
      <c r="I890" s="16">
        <f t="shared" si="2"/>
        <v>1.010295127</v>
      </c>
      <c r="J890" s="16"/>
      <c r="K890" s="16"/>
      <c r="L890" s="16"/>
    </row>
    <row r="891">
      <c r="A891" s="31">
        <v>44299.0</v>
      </c>
      <c r="B891" s="16">
        <v>72.85</v>
      </c>
      <c r="C891" s="16">
        <v>72.7</v>
      </c>
      <c r="D891" s="16">
        <v>73.9</v>
      </c>
      <c r="E891" s="16">
        <v>70.6</v>
      </c>
      <c r="F891" s="16" t="s">
        <v>1872</v>
      </c>
      <c r="G891" s="30">
        <v>0.0189</v>
      </c>
      <c r="H891" s="16">
        <f t="shared" si="1"/>
        <v>0.01888111888</v>
      </c>
      <c r="I891" s="16">
        <f t="shared" si="2"/>
        <v>1.018881119</v>
      </c>
      <c r="J891" s="16"/>
      <c r="K891" s="16"/>
      <c r="L891" s="16"/>
    </row>
    <row r="892">
      <c r="A892" s="31">
        <v>44298.0</v>
      </c>
      <c r="B892" s="16">
        <v>71.5</v>
      </c>
      <c r="C892" s="16">
        <v>77.85</v>
      </c>
      <c r="D892" s="16">
        <v>77.85</v>
      </c>
      <c r="E892" s="16">
        <v>70.5</v>
      </c>
      <c r="F892" s="16" t="s">
        <v>1789</v>
      </c>
      <c r="G892" s="30">
        <v>-0.1018</v>
      </c>
      <c r="H892" s="16">
        <f t="shared" si="1"/>
        <v>-0.101758794</v>
      </c>
      <c r="I892" s="16">
        <f t="shared" si="2"/>
        <v>0.898241206</v>
      </c>
      <c r="J892" s="16"/>
      <c r="K892" s="16"/>
      <c r="L892" s="16"/>
    </row>
    <row r="893">
      <c r="A893" s="31">
        <v>44295.0</v>
      </c>
      <c r="B893" s="16">
        <v>79.6</v>
      </c>
      <c r="C893" s="16">
        <v>79.0</v>
      </c>
      <c r="D893" s="16">
        <v>80.75</v>
      </c>
      <c r="E893" s="16">
        <v>77.8</v>
      </c>
      <c r="F893" s="16" t="s">
        <v>1644</v>
      </c>
      <c r="G893" s="30">
        <v>0.067</v>
      </c>
      <c r="H893" s="16">
        <f t="shared" si="1"/>
        <v>0.06702412869</v>
      </c>
      <c r="I893" s="16">
        <f t="shared" si="2"/>
        <v>1.067024129</v>
      </c>
      <c r="J893" s="16"/>
      <c r="K893" s="16"/>
      <c r="L893" s="16"/>
    </row>
    <row r="894">
      <c r="A894" s="31">
        <v>44294.0</v>
      </c>
      <c r="B894" s="16">
        <v>74.6</v>
      </c>
      <c r="C894" s="16">
        <v>72.0</v>
      </c>
      <c r="D894" s="16">
        <v>76.2</v>
      </c>
      <c r="E894" s="16">
        <v>71.65</v>
      </c>
      <c r="F894" s="16" t="s">
        <v>1873</v>
      </c>
      <c r="G894" s="30">
        <v>0.0589</v>
      </c>
      <c r="H894" s="16">
        <f t="shared" si="1"/>
        <v>0.05890702626</v>
      </c>
      <c r="I894" s="16">
        <f t="shared" si="2"/>
        <v>1.058907026</v>
      </c>
      <c r="J894" s="16"/>
      <c r="K894" s="16"/>
      <c r="L894" s="16"/>
    </row>
    <row r="895">
      <c r="A895" s="31">
        <v>44293.0</v>
      </c>
      <c r="B895" s="16">
        <v>70.45</v>
      </c>
      <c r="C895" s="16">
        <v>71.3</v>
      </c>
      <c r="D895" s="16">
        <v>71.6</v>
      </c>
      <c r="E895" s="16">
        <v>69.5</v>
      </c>
      <c r="F895" s="16" t="s">
        <v>1874</v>
      </c>
      <c r="G895" s="30">
        <v>-0.0077</v>
      </c>
      <c r="H895" s="16">
        <f t="shared" si="1"/>
        <v>-0.007746478873</v>
      </c>
      <c r="I895" s="16">
        <f t="shared" si="2"/>
        <v>0.9922535211</v>
      </c>
      <c r="J895" s="16"/>
      <c r="K895" s="16"/>
      <c r="L895" s="16"/>
    </row>
    <row r="896">
      <c r="A896" s="31">
        <v>44292.0</v>
      </c>
      <c r="B896" s="16">
        <v>71.0</v>
      </c>
      <c r="C896" s="16">
        <v>70.85</v>
      </c>
      <c r="D896" s="16">
        <v>71.65</v>
      </c>
      <c r="E896" s="16">
        <v>70.2</v>
      </c>
      <c r="F896" s="16" t="s">
        <v>1875</v>
      </c>
      <c r="G896" s="30">
        <v>0.0128</v>
      </c>
      <c r="H896" s="16">
        <f t="shared" si="1"/>
        <v>0.01283880171</v>
      </c>
      <c r="I896" s="16">
        <f t="shared" si="2"/>
        <v>1.012838802</v>
      </c>
      <c r="J896" s="16"/>
      <c r="K896" s="16"/>
      <c r="L896" s="16"/>
    </row>
    <row r="897">
      <c r="A897" s="31">
        <v>44291.0</v>
      </c>
      <c r="B897" s="16">
        <v>70.1</v>
      </c>
      <c r="C897" s="16">
        <v>70.0</v>
      </c>
      <c r="D897" s="16">
        <v>72.25</v>
      </c>
      <c r="E897" s="16">
        <v>68.0</v>
      </c>
      <c r="F897" s="16" t="s">
        <v>1876</v>
      </c>
      <c r="G897" s="30">
        <v>0.0036</v>
      </c>
      <c r="H897" s="16">
        <f t="shared" si="1"/>
        <v>0.003579098067</v>
      </c>
      <c r="I897" s="16">
        <f t="shared" si="2"/>
        <v>1.003579098</v>
      </c>
      <c r="J897" s="16"/>
      <c r="K897" s="16"/>
      <c r="L897" s="16"/>
    </row>
    <row r="898">
      <c r="A898" s="31">
        <v>44287.0</v>
      </c>
      <c r="B898" s="16">
        <v>69.85</v>
      </c>
      <c r="C898" s="16">
        <v>68.15</v>
      </c>
      <c r="D898" s="16">
        <v>70.9</v>
      </c>
      <c r="E898" s="16">
        <v>67.8</v>
      </c>
      <c r="F898" s="16" t="s">
        <v>1353</v>
      </c>
      <c r="G898" s="30">
        <v>0.0333</v>
      </c>
      <c r="H898" s="16">
        <f t="shared" si="1"/>
        <v>0.03328402367</v>
      </c>
      <c r="I898" s="16">
        <f t="shared" si="2"/>
        <v>1.033284024</v>
      </c>
      <c r="J898" s="16"/>
      <c r="K898" s="16"/>
      <c r="L898" s="16"/>
    </row>
    <row r="899">
      <c r="A899" s="31">
        <v>44286.0</v>
      </c>
      <c r="B899" s="16">
        <v>67.6</v>
      </c>
      <c r="C899" s="16">
        <v>68.2</v>
      </c>
      <c r="D899" s="16">
        <v>69.8</v>
      </c>
      <c r="E899" s="16">
        <v>67.0</v>
      </c>
      <c r="F899" s="16" t="s">
        <v>1630</v>
      </c>
      <c r="G899" s="30">
        <v>-0.0044</v>
      </c>
      <c r="H899" s="16">
        <f t="shared" si="1"/>
        <v>-0.00441826215</v>
      </c>
      <c r="I899" s="16">
        <f t="shared" si="2"/>
        <v>0.9955817378</v>
      </c>
      <c r="J899" s="16"/>
      <c r="K899" s="16"/>
      <c r="L899" s="16"/>
    </row>
    <row r="900">
      <c r="A900" s="31">
        <v>44285.0</v>
      </c>
      <c r="B900" s="16">
        <v>67.9</v>
      </c>
      <c r="C900" s="16">
        <v>66.95</v>
      </c>
      <c r="D900" s="16">
        <v>68.3</v>
      </c>
      <c r="E900" s="16">
        <v>66.1</v>
      </c>
      <c r="F900" s="16" t="s">
        <v>1877</v>
      </c>
      <c r="G900" s="30">
        <v>0.0272</v>
      </c>
      <c r="H900" s="16">
        <f t="shared" si="1"/>
        <v>0.02723146747</v>
      </c>
      <c r="I900" s="16">
        <f t="shared" si="2"/>
        <v>1.027231467</v>
      </c>
      <c r="J900" s="16"/>
      <c r="K900" s="16"/>
      <c r="L900" s="16"/>
    </row>
    <row r="901">
      <c r="A901" s="31">
        <v>44281.0</v>
      </c>
      <c r="B901" s="16">
        <v>66.1</v>
      </c>
      <c r="C901" s="16">
        <v>66.1</v>
      </c>
      <c r="D901" s="16">
        <v>67.25</v>
      </c>
      <c r="E901" s="16">
        <v>65.5</v>
      </c>
      <c r="F901" s="16" t="s">
        <v>1373</v>
      </c>
      <c r="G901" s="30">
        <v>0.0061</v>
      </c>
      <c r="H901" s="16">
        <f t="shared" si="1"/>
        <v>0.006088280061</v>
      </c>
      <c r="I901" s="16">
        <f t="shared" si="2"/>
        <v>1.00608828</v>
      </c>
      <c r="J901" s="16"/>
      <c r="K901" s="16"/>
      <c r="L901" s="16"/>
    </row>
    <row r="902">
      <c r="A902" s="31">
        <v>44280.0</v>
      </c>
      <c r="B902" s="16">
        <v>65.7</v>
      </c>
      <c r="C902" s="16">
        <v>66.55</v>
      </c>
      <c r="D902" s="16">
        <v>66.95</v>
      </c>
      <c r="E902" s="16">
        <v>64.1</v>
      </c>
      <c r="F902" s="16" t="s">
        <v>1878</v>
      </c>
      <c r="G902" s="30">
        <v>-0.0209</v>
      </c>
      <c r="H902" s="16">
        <f t="shared" si="1"/>
        <v>-0.02086438152</v>
      </c>
      <c r="I902" s="16">
        <f t="shared" si="2"/>
        <v>0.9791356185</v>
      </c>
      <c r="J902" s="16"/>
      <c r="K902" s="16"/>
      <c r="L902" s="16"/>
    </row>
    <row r="903">
      <c r="A903" s="31">
        <v>44279.0</v>
      </c>
      <c r="B903" s="16">
        <v>67.1</v>
      </c>
      <c r="C903" s="16">
        <v>65.0</v>
      </c>
      <c r="D903" s="16">
        <v>67.5</v>
      </c>
      <c r="E903" s="16">
        <v>63.65</v>
      </c>
      <c r="F903" s="16" t="s">
        <v>1523</v>
      </c>
      <c r="G903" s="30">
        <v>0.0291</v>
      </c>
      <c r="H903" s="16">
        <f t="shared" si="1"/>
        <v>0.02914110429</v>
      </c>
      <c r="I903" s="16">
        <f t="shared" si="2"/>
        <v>1.029141104</v>
      </c>
      <c r="J903" s="16"/>
      <c r="K903" s="16"/>
      <c r="L903" s="16"/>
    </row>
    <row r="904">
      <c r="A904" s="31">
        <v>44278.0</v>
      </c>
      <c r="B904" s="16">
        <v>65.2</v>
      </c>
      <c r="C904" s="16">
        <v>66.0</v>
      </c>
      <c r="D904" s="16">
        <v>66.4</v>
      </c>
      <c r="E904" s="16">
        <v>64.7</v>
      </c>
      <c r="F904" s="16" t="s">
        <v>1879</v>
      </c>
      <c r="G904" s="30">
        <v>-0.0046</v>
      </c>
      <c r="H904" s="16">
        <f t="shared" si="1"/>
        <v>-0.004580152672</v>
      </c>
      <c r="I904" s="16">
        <f t="shared" si="2"/>
        <v>0.9954198473</v>
      </c>
      <c r="J904" s="16"/>
      <c r="K904" s="16"/>
      <c r="L904" s="16"/>
    </row>
    <row r="905">
      <c r="A905" s="31">
        <v>44277.0</v>
      </c>
      <c r="B905" s="16">
        <v>65.5</v>
      </c>
      <c r="C905" s="16">
        <v>66.5</v>
      </c>
      <c r="D905" s="16">
        <v>66.65</v>
      </c>
      <c r="E905" s="16">
        <v>65.0</v>
      </c>
      <c r="F905" s="16" t="s">
        <v>1880</v>
      </c>
      <c r="G905" s="30">
        <v>-0.0038</v>
      </c>
      <c r="H905" s="16">
        <f t="shared" si="1"/>
        <v>-0.003802281369</v>
      </c>
      <c r="I905" s="16">
        <f t="shared" si="2"/>
        <v>0.9961977186</v>
      </c>
      <c r="J905" s="16"/>
      <c r="K905" s="16"/>
      <c r="L905" s="16"/>
    </row>
    <row r="906">
      <c r="A906" s="31">
        <v>44274.0</v>
      </c>
      <c r="B906" s="16">
        <v>65.75</v>
      </c>
      <c r="C906" s="16">
        <v>64.0</v>
      </c>
      <c r="D906" s="16">
        <v>66.3</v>
      </c>
      <c r="E906" s="16">
        <v>60.45</v>
      </c>
      <c r="F906" s="16" t="s">
        <v>1881</v>
      </c>
      <c r="G906" s="30">
        <v>0.01</v>
      </c>
      <c r="H906" s="16">
        <f t="shared" si="1"/>
        <v>0.009984639017</v>
      </c>
      <c r="I906" s="16">
        <f t="shared" si="2"/>
        <v>1.009984639</v>
      </c>
      <c r="J906" s="16"/>
      <c r="K906" s="16"/>
      <c r="L906" s="16"/>
    </row>
    <row r="907">
      <c r="A907" s="31">
        <v>44273.0</v>
      </c>
      <c r="B907" s="16">
        <v>65.1</v>
      </c>
      <c r="C907" s="16">
        <v>68.45</v>
      </c>
      <c r="D907" s="16">
        <v>69.0</v>
      </c>
      <c r="E907" s="16">
        <v>63.55</v>
      </c>
      <c r="F907" s="16" t="s">
        <v>1882</v>
      </c>
      <c r="G907" s="30">
        <v>-0.0334</v>
      </c>
      <c r="H907" s="16">
        <f t="shared" si="1"/>
        <v>-0.03340757238</v>
      </c>
      <c r="I907" s="16">
        <f t="shared" si="2"/>
        <v>0.9665924276</v>
      </c>
      <c r="J907" s="16"/>
      <c r="K907" s="16"/>
      <c r="L907" s="16"/>
    </row>
    <row r="908">
      <c r="A908" s="31">
        <v>44272.0</v>
      </c>
      <c r="B908" s="16">
        <v>67.35</v>
      </c>
      <c r="C908" s="16">
        <v>70.2</v>
      </c>
      <c r="D908" s="16">
        <v>70.2</v>
      </c>
      <c r="E908" s="16">
        <v>66.75</v>
      </c>
      <c r="F908" s="16" t="s">
        <v>1883</v>
      </c>
      <c r="G908" s="30">
        <v>-0.0288</v>
      </c>
      <c r="H908" s="16">
        <f t="shared" si="1"/>
        <v>-0.02883922134</v>
      </c>
      <c r="I908" s="16">
        <f t="shared" si="2"/>
        <v>0.9711607787</v>
      </c>
      <c r="J908" s="16"/>
      <c r="K908" s="16"/>
      <c r="L908" s="16"/>
    </row>
    <row r="909">
      <c r="A909" s="31">
        <v>44271.0</v>
      </c>
      <c r="B909" s="16">
        <v>69.35</v>
      </c>
      <c r="C909" s="16">
        <v>70.85</v>
      </c>
      <c r="D909" s="16">
        <v>71.35</v>
      </c>
      <c r="E909" s="16">
        <v>69.1</v>
      </c>
      <c r="F909" s="16" t="s">
        <v>1884</v>
      </c>
      <c r="G909" s="30">
        <v>-0.0093</v>
      </c>
      <c r="H909" s="16">
        <f t="shared" si="1"/>
        <v>-0.009285714286</v>
      </c>
      <c r="I909" s="16">
        <f t="shared" si="2"/>
        <v>0.9907142857</v>
      </c>
      <c r="J909" s="16"/>
      <c r="K909" s="16"/>
      <c r="L909" s="16"/>
    </row>
    <row r="910">
      <c r="A910" s="31">
        <v>44270.0</v>
      </c>
      <c r="B910" s="16">
        <v>70.0</v>
      </c>
      <c r="C910" s="16">
        <v>73.4</v>
      </c>
      <c r="D910" s="16">
        <v>73.4</v>
      </c>
      <c r="E910" s="16">
        <v>69.3</v>
      </c>
      <c r="F910" s="16" t="s">
        <v>1885</v>
      </c>
      <c r="G910" s="30">
        <v>-0.0278</v>
      </c>
      <c r="H910" s="16">
        <f t="shared" si="1"/>
        <v>-0.02777777778</v>
      </c>
      <c r="I910" s="16">
        <f t="shared" si="2"/>
        <v>0.9722222222</v>
      </c>
      <c r="J910" s="16"/>
      <c r="K910" s="16"/>
      <c r="L910" s="16"/>
    </row>
    <row r="911">
      <c r="A911" s="31">
        <v>44267.0</v>
      </c>
      <c r="B911" s="16">
        <v>72.0</v>
      </c>
      <c r="C911" s="16">
        <v>73.75</v>
      </c>
      <c r="D911" s="16">
        <v>73.9</v>
      </c>
      <c r="E911" s="16">
        <v>71.55</v>
      </c>
      <c r="F911" s="16" t="s">
        <v>1886</v>
      </c>
      <c r="G911" s="30">
        <v>-0.0103</v>
      </c>
      <c r="H911" s="16">
        <f t="shared" si="1"/>
        <v>-0.01030927835</v>
      </c>
      <c r="I911" s="16">
        <f t="shared" si="2"/>
        <v>0.9896907216</v>
      </c>
      <c r="J911" s="16"/>
      <c r="K911" s="16"/>
      <c r="L911" s="16"/>
    </row>
    <row r="912">
      <c r="A912" s="31">
        <v>44265.0</v>
      </c>
      <c r="B912" s="16">
        <v>72.75</v>
      </c>
      <c r="C912" s="16">
        <v>73.5</v>
      </c>
      <c r="D912" s="16">
        <v>73.6</v>
      </c>
      <c r="E912" s="16">
        <v>72.05</v>
      </c>
      <c r="F912" s="16" t="s">
        <v>1887</v>
      </c>
      <c r="G912" s="30">
        <v>0.0069</v>
      </c>
      <c r="H912" s="16">
        <f t="shared" si="1"/>
        <v>0.006920415225</v>
      </c>
      <c r="I912" s="16">
        <f t="shared" si="2"/>
        <v>1.006920415</v>
      </c>
      <c r="J912" s="16"/>
      <c r="K912" s="16"/>
      <c r="L912" s="16"/>
    </row>
    <row r="913">
      <c r="A913" s="31">
        <v>44264.0</v>
      </c>
      <c r="B913" s="16">
        <v>72.25</v>
      </c>
      <c r="C913" s="16">
        <v>73.8</v>
      </c>
      <c r="D913" s="16">
        <v>74.8</v>
      </c>
      <c r="E913" s="16">
        <v>72.05</v>
      </c>
      <c r="F913" s="16" t="s">
        <v>1888</v>
      </c>
      <c r="G913" s="30">
        <v>-0.0197</v>
      </c>
      <c r="H913" s="16">
        <f t="shared" si="1"/>
        <v>-0.0196743555</v>
      </c>
      <c r="I913" s="16">
        <f t="shared" si="2"/>
        <v>0.9803256445</v>
      </c>
      <c r="J913" s="16"/>
      <c r="K913" s="16"/>
      <c r="L913" s="16"/>
    </row>
    <row r="914">
      <c r="A914" s="31">
        <v>44263.0</v>
      </c>
      <c r="B914" s="16">
        <v>73.7</v>
      </c>
      <c r="C914" s="16">
        <v>74.65</v>
      </c>
      <c r="D914" s="16">
        <v>74.85</v>
      </c>
      <c r="E914" s="16">
        <v>73.5</v>
      </c>
      <c r="F914" s="16" t="s">
        <v>1889</v>
      </c>
      <c r="G914" s="30">
        <v>0.0</v>
      </c>
      <c r="H914" s="16">
        <f t="shared" si="1"/>
        <v>0</v>
      </c>
      <c r="I914" s="16">
        <f t="shared" si="2"/>
        <v>1</v>
      </c>
      <c r="J914" s="16"/>
      <c r="K914" s="16"/>
      <c r="L914" s="16"/>
    </row>
    <row r="915">
      <c r="A915" s="31">
        <v>44260.0</v>
      </c>
      <c r="B915" s="16">
        <v>73.7</v>
      </c>
      <c r="C915" s="16">
        <v>75.4</v>
      </c>
      <c r="D915" s="16">
        <v>75.75</v>
      </c>
      <c r="E915" s="16">
        <v>73.0</v>
      </c>
      <c r="F915" s="16" t="s">
        <v>1890</v>
      </c>
      <c r="G915" s="30">
        <v>-0.0225</v>
      </c>
      <c r="H915" s="16">
        <f t="shared" si="1"/>
        <v>-0.0225464191</v>
      </c>
      <c r="I915" s="16">
        <f t="shared" si="2"/>
        <v>0.9774535809</v>
      </c>
      <c r="J915" s="16"/>
      <c r="K915" s="16"/>
      <c r="L915" s="16"/>
    </row>
    <row r="916">
      <c r="A916" s="31">
        <v>44259.0</v>
      </c>
      <c r="B916" s="16">
        <v>75.4</v>
      </c>
      <c r="C916" s="16">
        <v>76.25</v>
      </c>
      <c r="D916" s="16">
        <v>77.4</v>
      </c>
      <c r="E916" s="16">
        <v>74.55</v>
      </c>
      <c r="F916" s="16" t="s">
        <v>1410</v>
      </c>
      <c r="G916" s="30">
        <v>-0.0284</v>
      </c>
      <c r="H916" s="16">
        <f t="shared" si="1"/>
        <v>-0.02835051546</v>
      </c>
      <c r="I916" s="16">
        <f t="shared" si="2"/>
        <v>0.9716494845</v>
      </c>
      <c r="J916" s="16"/>
      <c r="K916" s="16"/>
      <c r="L916" s="16"/>
    </row>
    <row r="917">
      <c r="A917" s="31">
        <v>44258.0</v>
      </c>
      <c r="B917" s="16">
        <v>77.6</v>
      </c>
      <c r="C917" s="16">
        <v>70.9</v>
      </c>
      <c r="D917" s="16">
        <v>79.9</v>
      </c>
      <c r="E917" s="16">
        <v>70.6</v>
      </c>
      <c r="F917" s="16" t="s">
        <v>1891</v>
      </c>
      <c r="G917" s="30">
        <v>0.1078</v>
      </c>
      <c r="H917" s="16">
        <f t="shared" si="1"/>
        <v>0.107780157</v>
      </c>
      <c r="I917" s="16">
        <f t="shared" si="2"/>
        <v>1.107780157</v>
      </c>
      <c r="J917" s="16"/>
      <c r="K917" s="16"/>
      <c r="L917" s="16"/>
    </row>
    <row r="918">
      <c r="A918" s="31">
        <v>44257.0</v>
      </c>
      <c r="B918" s="16">
        <v>70.05</v>
      </c>
      <c r="C918" s="16">
        <v>70.85</v>
      </c>
      <c r="D918" s="16">
        <v>71.45</v>
      </c>
      <c r="E918" s="16">
        <v>69.75</v>
      </c>
      <c r="F918" s="16" t="s">
        <v>1892</v>
      </c>
      <c r="G918" s="30">
        <v>-0.0028</v>
      </c>
      <c r="H918" s="16">
        <f t="shared" si="1"/>
        <v>-0.002846975089</v>
      </c>
      <c r="I918" s="16">
        <f t="shared" si="2"/>
        <v>0.9971530249</v>
      </c>
      <c r="J918" s="16"/>
      <c r="K918" s="16"/>
      <c r="L918" s="16"/>
    </row>
    <row r="919">
      <c r="A919" s="31">
        <v>44256.0</v>
      </c>
      <c r="B919" s="16">
        <v>70.25</v>
      </c>
      <c r="C919" s="16">
        <v>71.75</v>
      </c>
      <c r="D919" s="16">
        <v>72.6</v>
      </c>
      <c r="E919" s="16">
        <v>70.05</v>
      </c>
      <c r="F919" s="16" t="s">
        <v>1893</v>
      </c>
      <c r="G919" s="30">
        <v>-0.0133</v>
      </c>
      <c r="H919" s="16">
        <f t="shared" si="1"/>
        <v>-0.01334269663</v>
      </c>
      <c r="I919" s="16">
        <f t="shared" si="2"/>
        <v>0.9866573034</v>
      </c>
      <c r="J919" s="16"/>
      <c r="K919" s="16"/>
      <c r="L919" s="16"/>
    </row>
    <row r="920">
      <c r="A920" s="31">
        <v>44253.0</v>
      </c>
      <c r="B920" s="16">
        <v>71.2</v>
      </c>
      <c r="C920" s="16">
        <v>72.1</v>
      </c>
      <c r="D920" s="16">
        <v>73.45</v>
      </c>
      <c r="E920" s="16">
        <v>70.5</v>
      </c>
      <c r="F920" s="16" t="s">
        <v>1894</v>
      </c>
      <c r="G920" s="30">
        <v>-0.0273</v>
      </c>
      <c r="H920" s="16">
        <f t="shared" si="1"/>
        <v>-0.02732240437</v>
      </c>
      <c r="I920" s="16">
        <f t="shared" si="2"/>
        <v>0.9726775956</v>
      </c>
      <c r="J920" s="16"/>
      <c r="K920" s="16"/>
      <c r="L920" s="16"/>
    </row>
    <row r="921">
      <c r="A921" s="31">
        <v>44252.0</v>
      </c>
      <c r="B921" s="16">
        <v>73.2</v>
      </c>
      <c r="C921" s="16">
        <v>70.7</v>
      </c>
      <c r="D921" s="16">
        <v>74.7</v>
      </c>
      <c r="E921" s="16">
        <v>70.3</v>
      </c>
      <c r="F921" s="16" t="s">
        <v>1349</v>
      </c>
      <c r="G921" s="30">
        <v>0.0405</v>
      </c>
      <c r="H921" s="16">
        <f t="shared" si="1"/>
        <v>0.04051172708</v>
      </c>
      <c r="I921" s="16">
        <f t="shared" si="2"/>
        <v>1.040511727</v>
      </c>
      <c r="J921" s="16"/>
      <c r="K921" s="16"/>
      <c r="L921" s="16"/>
    </row>
    <row r="922">
      <c r="A922" s="31">
        <v>44251.0</v>
      </c>
      <c r="B922" s="16">
        <v>70.35</v>
      </c>
      <c r="C922" s="16">
        <v>70.25</v>
      </c>
      <c r="D922" s="16">
        <v>72.8</v>
      </c>
      <c r="E922" s="16">
        <v>69.9</v>
      </c>
      <c r="F922" s="16" t="s">
        <v>1895</v>
      </c>
      <c r="G922" s="30">
        <v>0.0086</v>
      </c>
      <c r="H922" s="16">
        <f t="shared" si="1"/>
        <v>0.008602150538</v>
      </c>
      <c r="I922" s="16">
        <f t="shared" si="2"/>
        <v>1.008602151</v>
      </c>
      <c r="J922" s="16"/>
      <c r="K922" s="16"/>
      <c r="L922" s="16"/>
    </row>
    <row r="923">
      <c r="A923" s="31">
        <v>44250.0</v>
      </c>
      <c r="B923" s="16">
        <v>69.75</v>
      </c>
      <c r="C923" s="16">
        <v>69.5</v>
      </c>
      <c r="D923" s="16">
        <v>71.4</v>
      </c>
      <c r="E923" s="16">
        <v>68.75</v>
      </c>
      <c r="F923" s="16" t="s">
        <v>1896</v>
      </c>
      <c r="G923" s="30">
        <v>0.0079</v>
      </c>
      <c r="H923" s="16">
        <f t="shared" si="1"/>
        <v>0.007947976879</v>
      </c>
      <c r="I923" s="16">
        <f t="shared" si="2"/>
        <v>1.007947977</v>
      </c>
      <c r="J923" s="16"/>
      <c r="K923" s="16"/>
      <c r="L923" s="16"/>
    </row>
    <row r="924">
      <c r="A924" s="31">
        <v>44249.0</v>
      </c>
      <c r="B924" s="16">
        <v>69.2</v>
      </c>
      <c r="C924" s="16">
        <v>70.05</v>
      </c>
      <c r="D924" s="16">
        <v>71.5</v>
      </c>
      <c r="E924" s="16">
        <v>68.4</v>
      </c>
      <c r="F924" s="16" t="s">
        <v>1897</v>
      </c>
      <c r="G924" s="30">
        <v>-0.0072</v>
      </c>
      <c r="H924" s="16">
        <f t="shared" si="1"/>
        <v>-0.007173601148</v>
      </c>
      <c r="I924" s="16">
        <f t="shared" si="2"/>
        <v>0.9928263989</v>
      </c>
      <c r="J924" s="16"/>
      <c r="K924" s="16"/>
      <c r="L924" s="16"/>
    </row>
    <row r="925">
      <c r="A925" s="31">
        <v>44246.0</v>
      </c>
      <c r="B925" s="16">
        <v>69.7</v>
      </c>
      <c r="C925" s="16">
        <v>69.9</v>
      </c>
      <c r="D925" s="16">
        <v>71.0</v>
      </c>
      <c r="E925" s="16">
        <v>69.1</v>
      </c>
      <c r="F925" s="16" t="s">
        <v>1898</v>
      </c>
      <c r="G925" s="30">
        <v>-0.0036</v>
      </c>
      <c r="H925" s="16">
        <f t="shared" si="1"/>
        <v>-0.003573981415</v>
      </c>
      <c r="I925" s="16">
        <f t="shared" si="2"/>
        <v>0.9964260186</v>
      </c>
      <c r="J925" s="16"/>
      <c r="K925" s="16"/>
      <c r="L925" s="16"/>
    </row>
    <row r="926">
      <c r="A926" s="31">
        <v>44245.0</v>
      </c>
      <c r="B926" s="16">
        <v>69.95</v>
      </c>
      <c r="C926" s="16">
        <v>71.65</v>
      </c>
      <c r="D926" s="16">
        <v>72.35</v>
      </c>
      <c r="E926" s="16">
        <v>69.5</v>
      </c>
      <c r="F926" s="16" t="s">
        <v>1899</v>
      </c>
      <c r="G926" s="30">
        <v>-0.0141</v>
      </c>
      <c r="H926" s="16">
        <f t="shared" si="1"/>
        <v>-0.0140944327</v>
      </c>
      <c r="I926" s="16">
        <f t="shared" si="2"/>
        <v>0.9859055673</v>
      </c>
      <c r="J926" s="16"/>
      <c r="K926" s="16"/>
      <c r="L926" s="16"/>
    </row>
    <row r="927">
      <c r="A927" s="31">
        <v>44244.0</v>
      </c>
      <c r="B927" s="16">
        <v>70.95</v>
      </c>
      <c r="C927" s="16">
        <v>71.5</v>
      </c>
      <c r="D927" s="16">
        <v>72.35</v>
      </c>
      <c r="E927" s="16">
        <v>70.65</v>
      </c>
      <c r="F927" s="16" t="s">
        <v>1900</v>
      </c>
      <c r="G927" s="30">
        <v>-0.0098</v>
      </c>
      <c r="H927" s="16">
        <f t="shared" si="1"/>
        <v>-0.009769713887</v>
      </c>
      <c r="I927" s="16">
        <f t="shared" si="2"/>
        <v>0.9902302861</v>
      </c>
      <c r="J927" s="16"/>
      <c r="K927" s="16"/>
      <c r="L927" s="16"/>
    </row>
    <row r="928">
      <c r="A928" s="31">
        <v>44243.0</v>
      </c>
      <c r="B928" s="16">
        <v>71.65</v>
      </c>
      <c r="C928" s="16">
        <v>71.65</v>
      </c>
      <c r="D928" s="16">
        <v>74.15</v>
      </c>
      <c r="E928" s="16">
        <v>70.8</v>
      </c>
      <c r="F928" s="16" t="s">
        <v>1901</v>
      </c>
      <c r="G928" s="30">
        <v>0.0092</v>
      </c>
      <c r="H928" s="16">
        <f t="shared" si="1"/>
        <v>0.009154929577</v>
      </c>
      <c r="I928" s="16">
        <f t="shared" si="2"/>
        <v>1.00915493</v>
      </c>
      <c r="J928" s="16"/>
      <c r="K928" s="16"/>
      <c r="L928" s="16"/>
    </row>
    <row r="929">
      <c r="A929" s="31">
        <v>44242.0</v>
      </c>
      <c r="B929" s="16">
        <v>71.0</v>
      </c>
      <c r="C929" s="16">
        <v>74.3</v>
      </c>
      <c r="D929" s="16">
        <v>74.4</v>
      </c>
      <c r="E929" s="16">
        <v>69.9</v>
      </c>
      <c r="F929" s="16" t="s">
        <v>1902</v>
      </c>
      <c r="G929" s="30">
        <v>-0.0366</v>
      </c>
      <c r="H929" s="16">
        <f t="shared" si="1"/>
        <v>-0.03663500678</v>
      </c>
      <c r="I929" s="16">
        <f t="shared" si="2"/>
        <v>0.9633649932</v>
      </c>
      <c r="J929" s="16"/>
      <c r="K929" s="16"/>
      <c r="L929" s="16"/>
    </row>
    <row r="930">
      <c r="A930" s="31">
        <v>44239.0</v>
      </c>
      <c r="B930" s="16">
        <v>73.7</v>
      </c>
      <c r="C930" s="16">
        <v>75.8</v>
      </c>
      <c r="D930" s="16">
        <v>75.95</v>
      </c>
      <c r="E930" s="16">
        <v>73.5</v>
      </c>
      <c r="F930" s="16" t="s">
        <v>1903</v>
      </c>
      <c r="G930" s="30">
        <v>-0.0225</v>
      </c>
      <c r="H930" s="16">
        <f t="shared" si="1"/>
        <v>-0.0225464191</v>
      </c>
      <c r="I930" s="16">
        <f t="shared" si="2"/>
        <v>0.9774535809</v>
      </c>
      <c r="J930" s="16"/>
      <c r="K930" s="16"/>
      <c r="L930" s="16"/>
    </row>
    <row r="931">
      <c r="A931" s="31">
        <v>44238.0</v>
      </c>
      <c r="B931" s="16">
        <v>75.4</v>
      </c>
      <c r="C931" s="16">
        <v>74.9</v>
      </c>
      <c r="D931" s="16">
        <v>77.0</v>
      </c>
      <c r="E931" s="16">
        <v>74.55</v>
      </c>
      <c r="F931" s="16" t="s">
        <v>1904</v>
      </c>
      <c r="G931" s="30">
        <v>0.0027</v>
      </c>
      <c r="H931" s="16">
        <f t="shared" si="1"/>
        <v>0.002659574468</v>
      </c>
      <c r="I931" s="16">
        <f t="shared" si="2"/>
        <v>1.002659574</v>
      </c>
      <c r="J931" s="16"/>
      <c r="K931" s="16"/>
      <c r="L931" s="16"/>
    </row>
    <row r="932">
      <c r="A932" s="31">
        <v>44237.0</v>
      </c>
      <c r="B932" s="16">
        <v>75.2</v>
      </c>
      <c r="C932" s="16">
        <v>75.45</v>
      </c>
      <c r="D932" s="16">
        <v>76.25</v>
      </c>
      <c r="E932" s="16">
        <v>73.8</v>
      </c>
      <c r="F932" s="16" t="s">
        <v>1905</v>
      </c>
      <c r="G932" s="30">
        <v>-0.002</v>
      </c>
      <c r="H932" s="16">
        <f t="shared" si="1"/>
        <v>-0.00199071002</v>
      </c>
      <c r="I932" s="16">
        <f t="shared" si="2"/>
        <v>0.99800929</v>
      </c>
      <c r="J932" s="16"/>
      <c r="K932" s="16"/>
      <c r="L932" s="16"/>
    </row>
    <row r="933">
      <c r="A933" s="31">
        <v>44236.0</v>
      </c>
      <c r="B933" s="16">
        <v>75.35</v>
      </c>
      <c r="C933" s="16">
        <v>78.4</v>
      </c>
      <c r="D933" s="16">
        <v>79.5</v>
      </c>
      <c r="E933" s="16">
        <v>74.95</v>
      </c>
      <c r="F933" s="16" t="s">
        <v>1392</v>
      </c>
      <c r="G933" s="30">
        <v>-0.024</v>
      </c>
      <c r="H933" s="16">
        <f t="shared" si="1"/>
        <v>-0.02396373057</v>
      </c>
      <c r="I933" s="16">
        <f t="shared" si="2"/>
        <v>0.9760362694</v>
      </c>
      <c r="J933" s="16"/>
      <c r="K933" s="16"/>
      <c r="L933" s="16"/>
    </row>
    <row r="934">
      <c r="A934" s="31">
        <v>44235.0</v>
      </c>
      <c r="B934" s="16">
        <v>77.2</v>
      </c>
      <c r="C934" s="16">
        <v>76.55</v>
      </c>
      <c r="D934" s="16">
        <v>78.4</v>
      </c>
      <c r="E934" s="16">
        <v>76.0</v>
      </c>
      <c r="F934" s="16" t="s">
        <v>1368</v>
      </c>
      <c r="G934" s="30">
        <v>0.0098</v>
      </c>
      <c r="H934" s="16">
        <f t="shared" si="1"/>
        <v>0.009810333551</v>
      </c>
      <c r="I934" s="16">
        <f t="shared" si="2"/>
        <v>1.009810334</v>
      </c>
      <c r="J934" s="16"/>
      <c r="K934" s="16"/>
      <c r="L934" s="16"/>
    </row>
    <row r="935">
      <c r="A935" s="31">
        <v>44232.0</v>
      </c>
      <c r="B935" s="16">
        <v>76.45</v>
      </c>
      <c r="C935" s="16">
        <v>81.7</v>
      </c>
      <c r="D935" s="16">
        <v>82.7</v>
      </c>
      <c r="E935" s="16">
        <v>75.25</v>
      </c>
      <c r="F935" s="16" t="s">
        <v>1431</v>
      </c>
      <c r="G935" s="30">
        <v>-0.023</v>
      </c>
      <c r="H935" s="16">
        <f t="shared" si="1"/>
        <v>-0.02300319489</v>
      </c>
      <c r="I935" s="16">
        <f t="shared" si="2"/>
        <v>0.9769968051</v>
      </c>
      <c r="J935" s="16"/>
      <c r="K935" s="16"/>
      <c r="L935" s="16"/>
    </row>
    <row r="936">
      <c r="A936" s="31">
        <v>44231.0</v>
      </c>
      <c r="B936" s="16">
        <v>78.25</v>
      </c>
      <c r="C936" s="16">
        <v>77.3</v>
      </c>
      <c r="D936" s="16">
        <v>78.9</v>
      </c>
      <c r="E936" s="16">
        <v>76.55</v>
      </c>
      <c r="F936" s="16" t="s">
        <v>1906</v>
      </c>
      <c r="G936" s="30">
        <v>0.0123</v>
      </c>
      <c r="H936" s="16">
        <f t="shared" si="1"/>
        <v>0.01228978008</v>
      </c>
      <c r="I936" s="16">
        <f t="shared" si="2"/>
        <v>1.01228978</v>
      </c>
      <c r="J936" s="16"/>
      <c r="K936" s="16"/>
      <c r="L936" s="16"/>
    </row>
    <row r="937">
      <c r="A937" s="31">
        <v>44230.0</v>
      </c>
      <c r="B937" s="16">
        <v>77.3</v>
      </c>
      <c r="C937" s="16">
        <v>74.0</v>
      </c>
      <c r="D937" s="16">
        <v>77.9</v>
      </c>
      <c r="E937" s="16">
        <v>72.55</v>
      </c>
      <c r="F937" s="16" t="s">
        <v>1598</v>
      </c>
      <c r="G937" s="30">
        <v>0.0474</v>
      </c>
      <c r="H937" s="16">
        <f t="shared" si="1"/>
        <v>0.04742547425</v>
      </c>
      <c r="I937" s="16">
        <f t="shared" si="2"/>
        <v>1.047425474</v>
      </c>
      <c r="J937" s="16"/>
      <c r="K937" s="16"/>
      <c r="L937" s="16"/>
    </row>
    <row r="938">
      <c r="A938" s="31">
        <v>44229.0</v>
      </c>
      <c r="B938" s="16">
        <v>73.8</v>
      </c>
      <c r="C938" s="16">
        <v>76.0</v>
      </c>
      <c r="D938" s="16">
        <v>78.75</v>
      </c>
      <c r="E938" s="16">
        <v>73.35</v>
      </c>
      <c r="F938" s="16" t="s">
        <v>1789</v>
      </c>
      <c r="G938" s="30">
        <v>-0.0047</v>
      </c>
      <c r="H938" s="16">
        <f t="shared" si="1"/>
        <v>-0.004720161834</v>
      </c>
      <c r="I938" s="16">
        <f t="shared" si="2"/>
        <v>0.9952798382</v>
      </c>
      <c r="J938" s="16"/>
      <c r="K938" s="16"/>
      <c r="L938" s="16"/>
    </row>
    <row r="939">
      <c r="A939" s="31">
        <v>44228.0</v>
      </c>
      <c r="B939" s="16">
        <v>74.15</v>
      </c>
      <c r="C939" s="16">
        <v>80.3</v>
      </c>
      <c r="D939" s="16">
        <v>81.85</v>
      </c>
      <c r="E939" s="16">
        <v>68.7</v>
      </c>
      <c r="F939" s="16" t="s">
        <v>1907</v>
      </c>
      <c r="G939" s="30">
        <v>-0.0868</v>
      </c>
      <c r="H939" s="16">
        <f t="shared" si="1"/>
        <v>-0.0868226601</v>
      </c>
      <c r="I939" s="16">
        <f t="shared" si="2"/>
        <v>0.9131773399</v>
      </c>
      <c r="J939" s="16"/>
      <c r="K939" s="16"/>
      <c r="L939" s="16"/>
    </row>
    <row r="940">
      <c r="A940" s="31">
        <v>44225.0</v>
      </c>
      <c r="B940" s="16">
        <v>81.2</v>
      </c>
      <c r="C940" s="16">
        <v>83.0</v>
      </c>
      <c r="D940" s="16">
        <v>85.35</v>
      </c>
      <c r="E940" s="16">
        <v>80.05</v>
      </c>
      <c r="F940" s="16" t="s">
        <v>1908</v>
      </c>
      <c r="G940" s="30">
        <v>-0.0217</v>
      </c>
      <c r="H940" s="16">
        <f t="shared" si="1"/>
        <v>-0.02168674699</v>
      </c>
      <c r="I940" s="16">
        <f t="shared" si="2"/>
        <v>0.978313253</v>
      </c>
      <c r="J940" s="16"/>
      <c r="K940" s="16"/>
      <c r="L940" s="16"/>
    </row>
    <row r="941">
      <c r="A941" s="31">
        <v>44224.0</v>
      </c>
      <c r="B941" s="16">
        <v>83.0</v>
      </c>
      <c r="C941" s="16">
        <v>82.8</v>
      </c>
      <c r="D941" s="16">
        <v>83.5</v>
      </c>
      <c r="E941" s="16">
        <v>81.15</v>
      </c>
      <c r="F941" s="16" t="s">
        <v>1909</v>
      </c>
      <c r="G941" s="30">
        <v>-0.0066</v>
      </c>
      <c r="H941" s="16">
        <f t="shared" si="1"/>
        <v>-0.0065828845</v>
      </c>
      <c r="I941" s="16">
        <f t="shared" si="2"/>
        <v>0.9934171155</v>
      </c>
      <c r="J941" s="16"/>
      <c r="K941" s="16"/>
      <c r="L941" s="16"/>
    </row>
    <row r="942">
      <c r="A942" s="31">
        <v>44223.0</v>
      </c>
      <c r="B942" s="16">
        <v>83.55</v>
      </c>
      <c r="C942" s="16">
        <v>79.7</v>
      </c>
      <c r="D942" s="16">
        <v>88.8</v>
      </c>
      <c r="E942" s="16">
        <v>78.0</v>
      </c>
      <c r="F942" s="16" t="s">
        <v>1630</v>
      </c>
      <c r="G942" s="30">
        <v>0.0189</v>
      </c>
      <c r="H942" s="16">
        <f t="shared" si="1"/>
        <v>0.01890243902</v>
      </c>
      <c r="I942" s="16">
        <f t="shared" si="2"/>
        <v>1.018902439</v>
      </c>
      <c r="J942" s="16"/>
      <c r="K942" s="16"/>
      <c r="L942" s="16"/>
    </row>
    <row r="943">
      <c r="A943" s="31">
        <v>44221.0</v>
      </c>
      <c r="B943" s="16">
        <v>82.0</v>
      </c>
      <c r="C943" s="16">
        <v>86.45</v>
      </c>
      <c r="D943" s="16">
        <v>86.75</v>
      </c>
      <c r="E943" s="16">
        <v>81.25</v>
      </c>
      <c r="F943" s="16" t="s">
        <v>1910</v>
      </c>
      <c r="G943" s="30">
        <v>-0.0421</v>
      </c>
      <c r="H943" s="16">
        <f t="shared" si="1"/>
        <v>-0.04205607477</v>
      </c>
      <c r="I943" s="16">
        <f t="shared" si="2"/>
        <v>0.9579439252</v>
      </c>
      <c r="J943" s="16"/>
      <c r="K943" s="16"/>
      <c r="L943" s="16"/>
    </row>
    <row r="944">
      <c r="A944" s="31">
        <v>44218.0</v>
      </c>
      <c r="B944" s="16">
        <v>85.6</v>
      </c>
      <c r="C944" s="16">
        <v>89.0</v>
      </c>
      <c r="D944" s="16">
        <v>89.95</v>
      </c>
      <c r="E944" s="16">
        <v>85.1</v>
      </c>
      <c r="F944" s="16" t="s">
        <v>1911</v>
      </c>
      <c r="G944" s="30">
        <v>-0.0494</v>
      </c>
      <c r="H944" s="16">
        <f t="shared" si="1"/>
        <v>-0.04941699056</v>
      </c>
      <c r="I944" s="16">
        <f t="shared" si="2"/>
        <v>0.9505830094</v>
      </c>
      <c r="J944" s="16"/>
      <c r="K944" s="16"/>
      <c r="L944" s="16"/>
    </row>
    <row r="945">
      <c r="A945" s="31">
        <v>44217.0</v>
      </c>
      <c r="B945" s="16">
        <v>90.05</v>
      </c>
      <c r="C945" s="16">
        <v>90.0</v>
      </c>
      <c r="D945" s="16">
        <v>91.15</v>
      </c>
      <c r="E945" s="16">
        <v>89.0</v>
      </c>
      <c r="F945" s="16" t="s">
        <v>1764</v>
      </c>
      <c r="G945" s="30">
        <v>0.0033</v>
      </c>
      <c r="H945" s="16">
        <f t="shared" si="1"/>
        <v>0.003342618384</v>
      </c>
      <c r="I945" s="16">
        <f t="shared" si="2"/>
        <v>1.003342618</v>
      </c>
      <c r="J945" s="16"/>
      <c r="K945" s="16"/>
      <c r="L945" s="16"/>
    </row>
    <row r="946">
      <c r="A946" s="31">
        <v>44216.0</v>
      </c>
      <c r="B946" s="16">
        <v>89.75</v>
      </c>
      <c r="C946" s="16">
        <v>88.1</v>
      </c>
      <c r="D946" s="16">
        <v>90.8</v>
      </c>
      <c r="E946" s="16">
        <v>87.5</v>
      </c>
      <c r="F946" s="16" t="s">
        <v>1498</v>
      </c>
      <c r="G946" s="30">
        <v>0.0275</v>
      </c>
      <c r="H946" s="16">
        <f t="shared" si="1"/>
        <v>0.02747567258</v>
      </c>
      <c r="I946" s="16">
        <f t="shared" si="2"/>
        <v>1.027475673</v>
      </c>
      <c r="J946" s="16"/>
      <c r="K946" s="16"/>
      <c r="L946" s="16"/>
    </row>
    <row r="947">
      <c r="A947" s="31">
        <v>44215.0</v>
      </c>
      <c r="B947" s="16">
        <v>87.35</v>
      </c>
      <c r="C947" s="16">
        <v>86.55</v>
      </c>
      <c r="D947" s="16">
        <v>88.9</v>
      </c>
      <c r="E947" s="16">
        <v>86.25</v>
      </c>
      <c r="F947" s="16" t="s">
        <v>1912</v>
      </c>
      <c r="G947" s="30">
        <v>0.0163</v>
      </c>
      <c r="H947" s="16">
        <f t="shared" si="1"/>
        <v>0.01628853985</v>
      </c>
      <c r="I947" s="16">
        <f t="shared" si="2"/>
        <v>1.01628854</v>
      </c>
      <c r="J947" s="16"/>
      <c r="K947" s="16"/>
      <c r="L947" s="16"/>
    </row>
    <row r="948">
      <c r="A948" s="31">
        <v>44214.0</v>
      </c>
      <c r="B948" s="16">
        <v>85.95</v>
      </c>
      <c r="C948" s="16">
        <v>89.05</v>
      </c>
      <c r="D948" s="16">
        <v>89.35</v>
      </c>
      <c r="E948" s="16">
        <v>85.2</v>
      </c>
      <c r="F948" s="16" t="s">
        <v>1913</v>
      </c>
      <c r="G948" s="30">
        <v>-0.0386</v>
      </c>
      <c r="H948" s="16">
        <f t="shared" si="1"/>
        <v>-0.03859060403</v>
      </c>
      <c r="I948" s="16">
        <f t="shared" si="2"/>
        <v>0.961409396</v>
      </c>
      <c r="J948" s="16"/>
      <c r="K948" s="16"/>
      <c r="L948" s="16"/>
    </row>
    <row r="949">
      <c r="A949" s="31">
        <v>44211.0</v>
      </c>
      <c r="B949" s="16">
        <v>89.4</v>
      </c>
      <c r="C949" s="16">
        <v>90.0</v>
      </c>
      <c r="D949" s="16">
        <v>92.75</v>
      </c>
      <c r="E949" s="16">
        <v>88.55</v>
      </c>
      <c r="F949" s="16" t="s">
        <v>1377</v>
      </c>
      <c r="G949" s="30">
        <v>-0.0033</v>
      </c>
      <c r="H949" s="16">
        <f t="shared" si="1"/>
        <v>-0.003344481605</v>
      </c>
      <c r="I949" s="16">
        <f t="shared" si="2"/>
        <v>0.9966555184</v>
      </c>
      <c r="J949" s="16"/>
      <c r="K949" s="16"/>
      <c r="L949" s="16"/>
    </row>
    <row r="950">
      <c r="A950" s="31">
        <v>44210.0</v>
      </c>
      <c r="B950" s="16">
        <v>89.7</v>
      </c>
      <c r="C950" s="16">
        <v>92.75</v>
      </c>
      <c r="D950" s="16">
        <v>92.75</v>
      </c>
      <c r="E950" s="16">
        <v>89.2</v>
      </c>
      <c r="F950" s="16" t="s">
        <v>1428</v>
      </c>
      <c r="G950" s="30">
        <v>-0.0344</v>
      </c>
      <c r="H950" s="16">
        <f t="shared" si="1"/>
        <v>-0.03444564047</v>
      </c>
      <c r="I950" s="16">
        <f t="shared" si="2"/>
        <v>0.9655543595</v>
      </c>
      <c r="J950" s="16"/>
      <c r="K950" s="16"/>
      <c r="L950" s="16"/>
    </row>
    <row r="951">
      <c r="A951" s="31">
        <v>44209.0</v>
      </c>
      <c r="B951" s="16">
        <v>92.9</v>
      </c>
      <c r="C951" s="16">
        <v>93.85</v>
      </c>
      <c r="D951" s="16">
        <v>95.5</v>
      </c>
      <c r="E951" s="16">
        <v>91.0</v>
      </c>
      <c r="F951" s="16" t="s">
        <v>1429</v>
      </c>
      <c r="G951" s="30">
        <v>-0.0143</v>
      </c>
      <c r="H951" s="16">
        <f t="shared" si="1"/>
        <v>-0.01432360743</v>
      </c>
      <c r="I951" s="16">
        <f t="shared" si="2"/>
        <v>0.9856763926</v>
      </c>
      <c r="J951" s="16"/>
      <c r="K951" s="16"/>
      <c r="L951" s="16"/>
    </row>
    <row r="952">
      <c r="A952" s="31">
        <v>44208.0</v>
      </c>
      <c r="B952" s="16">
        <v>94.25</v>
      </c>
      <c r="C952" s="16">
        <v>85.05</v>
      </c>
      <c r="D952" s="16">
        <v>96.0</v>
      </c>
      <c r="E952" s="16">
        <v>85.05</v>
      </c>
      <c r="F952" s="16" t="s">
        <v>1914</v>
      </c>
      <c r="G952" s="30">
        <v>0.0815</v>
      </c>
      <c r="H952" s="16">
        <f t="shared" si="1"/>
        <v>0.08146873207</v>
      </c>
      <c r="I952" s="16">
        <f t="shared" si="2"/>
        <v>1.081468732</v>
      </c>
      <c r="J952" s="16"/>
      <c r="K952" s="16"/>
      <c r="L952" s="16"/>
    </row>
    <row r="953">
      <c r="A953" s="31">
        <v>44207.0</v>
      </c>
      <c r="B953" s="16">
        <v>87.15</v>
      </c>
      <c r="C953" s="16">
        <v>89.0</v>
      </c>
      <c r="D953" s="16">
        <v>89.4</v>
      </c>
      <c r="E953" s="16">
        <v>85.55</v>
      </c>
      <c r="F953" s="16" t="s">
        <v>1764</v>
      </c>
      <c r="G953" s="30">
        <v>-0.0158</v>
      </c>
      <c r="H953" s="16">
        <f t="shared" si="1"/>
        <v>-0.01581027668</v>
      </c>
      <c r="I953" s="16">
        <f t="shared" si="2"/>
        <v>0.9841897233</v>
      </c>
      <c r="J953" s="16"/>
      <c r="K953" s="16"/>
      <c r="L953" s="16"/>
    </row>
    <row r="954">
      <c r="A954" s="31">
        <v>44204.0</v>
      </c>
      <c r="B954" s="16">
        <v>88.55</v>
      </c>
      <c r="C954" s="16">
        <v>87.9</v>
      </c>
      <c r="D954" s="16">
        <v>90.2</v>
      </c>
      <c r="E954" s="16">
        <v>87.3</v>
      </c>
      <c r="F954" s="16" t="s">
        <v>1285</v>
      </c>
      <c r="G954" s="30">
        <v>0.0114</v>
      </c>
      <c r="H954" s="16">
        <f t="shared" si="1"/>
        <v>0.01142204455</v>
      </c>
      <c r="I954" s="16">
        <f t="shared" si="2"/>
        <v>1.011422045</v>
      </c>
      <c r="J954" s="16"/>
      <c r="K954" s="16"/>
      <c r="L954" s="16"/>
    </row>
    <row r="955">
      <c r="A955" s="31">
        <v>44203.0</v>
      </c>
      <c r="B955" s="16">
        <v>87.55</v>
      </c>
      <c r="C955" s="16">
        <v>88.4</v>
      </c>
      <c r="D955" s="16">
        <v>89.8</v>
      </c>
      <c r="E955" s="16">
        <v>87.0</v>
      </c>
      <c r="F955" s="16" t="s">
        <v>1789</v>
      </c>
      <c r="G955" s="30">
        <v>6.0E-4</v>
      </c>
      <c r="H955" s="16">
        <f t="shared" si="1"/>
        <v>0.0005714285714</v>
      </c>
      <c r="I955" s="16">
        <f t="shared" si="2"/>
        <v>1.000571429</v>
      </c>
      <c r="J955" s="16"/>
      <c r="K955" s="16"/>
      <c r="L955" s="16"/>
    </row>
    <row r="956">
      <c r="A956" s="31">
        <v>44202.0</v>
      </c>
      <c r="B956" s="16">
        <v>87.5</v>
      </c>
      <c r="C956" s="16">
        <v>88.8</v>
      </c>
      <c r="D956" s="16">
        <v>92.0</v>
      </c>
      <c r="E956" s="16">
        <v>85.7</v>
      </c>
      <c r="F956" s="16" t="s">
        <v>1805</v>
      </c>
      <c r="G956" s="30">
        <v>-0.0163</v>
      </c>
      <c r="H956" s="16">
        <f t="shared" si="1"/>
        <v>-0.01630129286</v>
      </c>
      <c r="I956" s="16">
        <f t="shared" si="2"/>
        <v>0.9836987071</v>
      </c>
      <c r="J956" s="16"/>
      <c r="K956" s="16"/>
      <c r="L956" s="16"/>
    </row>
    <row r="957">
      <c r="A957" s="31">
        <v>44201.0</v>
      </c>
      <c r="B957" s="16">
        <v>88.95</v>
      </c>
      <c r="C957" s="16">
        <v>83.5</v>
      </c>
      <c r="D957" s="16">
        <v>90.2</v>
      </c>
      <c r="E957" s="16">
        <v>82.1</v>
      </c>
      <c r="F957" s="16" t="s">
        <v>1915</v>
      </c>
      <c r="G957" s="30">
        <v>0.0615</v>
      </c>
      <c r="H957" s="16">
        <f t="shared" si="1"/>
        <v>0.06145584726</v>
      </c>
      <c r="I957" s="16">
        <f t="shared" si="2"/>
        <v>1.061455847</v>
      </c>
      <c r="J957" s="16"/>
      <c r="K957" s="16"/>
      <c r="L957" s="16"/>
    </row>
    <row r="958">
      <c r="A958" s="31">
        <v>44200.0</v>
      </c>
      <c r="B958" s="16">
        <v>83.8</v>
      </c>
      <c r="C958" s="16">
        <v>77.75</v>
      </c>
      <c r="D958" s="16">
        <v>84.7</v>
      </c>
      <c r="E958" s="16">
        <v>77.3</v>
      </c>
      <c r="F958" s="16" t="s">
        <v>1916</v>
      </c>
      <c r="G958" s="30">
        <v>0.099</v>
      </c>
      <c r="H958" s="16">
        <f t="shared" si="1"/>
        <v>0.09901639344</v>
      </c>
      <c r="I958" s="16">
        <f t="shared" si="2"/>
        <v>1.099016393</v>
      </c>
      <c r="J958" s="16"/>
      <c r="K958" s="16"/>
      <c r="L958" s="16"/>
    </row>
    <row r="959">
      <c r="A959" s="31">
        <v>44197.0</v>
      </c>
      <c r="B959" s="16">
        <v>76.25</v>
      </c>
      <c r="C959" s="16">
        <v>76.1</v>
      </c>
      <c r="D959" s="16">
        <v>77.25</v>
      </c>
      <c r="E959" s="16">
        <v>75.2</v>
      </c>
      <c r="F959" s="16" t="s">
        <v>1549</v>
      </c>
      <c r="G959" s="30">
        <v>0.0073</v>
      </c>
      <c r="H959" s="16">
        <f t="shared" si="1"/>
        <v>0.007265521797</v>
      </c>
      <c r="I959" s="16">
        <f t="shared" si="2"/>
        <v>1.007265522</v>
      </c>
      <c r="J959" s="16"/>
      <c r="K959" s="16"/>
      <c r="L959" s="16"/>
    </row>
    <row r="960">
      <c r="A960" s="29">
        <v>44196.0</v>
      </c>
      <c r="B960" s="16">
        <v>75.7</v>
      </c>
      <c r="C960" s="16">
        <v>76.95</v>
      </c>
      <c r="D960" s="16">
        <v>77.35</v>
      </c>
      <c r="E960" s="16">
        <v>74.3</v>
      </c>
      <c r="F960" s="16" t="s">
        <v>1640</v>
      </c>
      <c r="G960" s="30">
        <v>-0.0169</v>
      </c>
      <c r="H960" s="16">
        <f t="shared" si="1"/>
        <v>-0.01688311688</v>
      </c>
      <c r="I960" s="16">
        <f t="shared" si="2"/>
        <v>0.9831168831</v>
      </c>
      <c r="J960" s="16"/>
      <c r="K960" s="16"/>
      <c r="L960" s="16"/>
    </row>
    <row r="961">
      <c r="A961" s="29">
        <v>44195.0</v>
      </c>
      <c r="B961" s="16">
        <v>77.0</v>
      </c>
      <c r="C961" s="16">
        <v>82.4</v>
      </c>
      <c r="D961" s="16">
        <v>82.4</v>
      </c>
      <c r="E961" s="16">
        <v>76.1</v>
      </c>
      <c r="F961" s="16" t="s">
        <v>1917</v>
      </c>
      <c r="G961" s="30">
        <v>-0.0393</v>
      </c>
      <c r="H961" s="16">
        <f t="shared" si="1"/>
        <v>-0.03930131004</v>
      </c>
      <c r="I961" s="16">
        <f t="shared" si="2"/>
        <v>0.96069869</v>
      </c>
      <c r="J961" s="16"/>
      <c r="K961" s="16"/>
      <c r="L961" s="16"/>
    </row>
    <row r="962">
      <c r="A962" s="29">
        <v>44194.0</v>
      </c>
      <c r="B962" s="16">
        <v>80.15</v>
      </c>
      <c r="C962" s="16">
        <v>85.35</v>
      </c>
      <c r="D962" s="16">
        <v>85.35</v>
      </c>
      <c r="E962" s="16">
        <v>79.35</v>
      </c>
      <c r="F962" s="16" t="s">
        <v>1918</v>
      </c>
      <c r="G962" s="30">
        <v>0.0094</v>
      </c>
      <c r="H962" s="16">
        <f t="shared" si="1"/>
        <v>0.009445843829</v>
      </c>
      <c r="I962" s="16">
        <f t="shared" si="2"/>
        <v>1.009445844</v>
      </c>
      <c r="J962" s="16"/>
      <c r="K962" s="16"/>
      <c r="L962" s="16"/>
    </row>
    <row r="963">
      <c r="A963" s="29">
        <v>44193.0</v>
      </c>
      <c r="B963" s="16">
        <v>79.4</v>
      </c>
      <c r="C963" s="16">
        <v>72.75</v>
      </c>
      <c r="D963" s="16">
        <v>84.0</v>
      </c>
      <c r="E963" s="16">
        <v>72.2</v>
      </c>
      <c r="F963" s="16" t="s">
        <v>1919</v>
      </c>
      <c r="G963" s="30">
        <v>0.1012</v>
      </c>
      <c r="H963" s="16">
        <f t="shared" si="1"/>
        <v>0.1012482663</v>
      </c>
      <c r="I963" s="16">
        <f t="shared" si="2"/>
        <v>1.101248266</v>
      </c>
      <c r="J963" s="16"/>
      <c r="K963" s="16"/>
      <c r="L963" s="16"/>
    </row>
    <row r="964">
      <c r="A964" s="29">
        <v>44189.0</v>
      </c>
      <c r="B964" s="16">
        <v>72.1</v>
      </c>
      <c r="C964" s="16">
        <v>71.95</v>
      </c>
      <c r="D964" s="16">
        <v>74.25</v>
      </c>
      <c r="E964" s="16">
        <v>71.2</v>
      </c>
      <c r="F964" s="16" t="s">
        <v>1920</v>
      </c>
      <c r="G964" s="30">
        <v>0.0148</v>
      </c>
      <c r="H964" s="16">
        <f t="shared" si="1"/>
        <v>0.01477832512</v>
      </c>
      <c r="I964" s="16">
        <f t="shared" si="2"/>
        <v>1.014778325</v>
      </c>
      <c r="J964" s="16"/>
      <c r="K964" s="16"/>
      <c r="L964" s="16"/>
    </row>
    <row r="965">
      <c r="A965" s="29">
        <v>44188.0</v>
      </c>
      <c r="B965" s="16">
        <v>71.05</v>
      </c>
      <c r="C965" s="16">
        <v>68.15</v>
      </c>
      <c r="D965" s="16">
        <v>72.2</v>
      </c>
      <c r="E965" s="16">
        <v>66.8</v>
      </c>
      <c r="F965" s="16" t="s">
        <v>1443</v>
      </c>
      <c r="G965" s="30">
        <v>0.0636</v>
      </c>
      <c r="H965" s="16">
        <f t="shared" si="1"/>
        <v>0.06362275449</v>
      </c>
      <c r="I965" s="16">
        <f t="shared" si="2"/>
        <v>1.063622754</v>
      </c>
      <c r="J965" s="16"/>
      <c r="K965" s="16"/>
      <c r="L965" s="16"/>
    </row>
    <row r="966">
      <c r="A966" s="29">
        <v>44187.0</v>
      </c>
      <c r="B966" s="16">
        <v>66.8</v>
      </c>
      <c r="C966" s="16">
        <v>67.3</v>
      </c>
      <c r="D966" s="16">
        <v>69.45</v>
      </c>
      <c r="E966" s="16">
        <v>62.5</v>
      </c>
      <c r="F966" s="16" t="s">
        <v>1921</v>
      </c>
      <c r="G966" s="30">
        <v>-0.0169</v>
      </c>
      <c r="H966" s="16">
        <f t="shared" si="1"/>
        <v>-0.01692420898</v>
      </c>
      <c r="I966" s="16">
        <f t="shared" si="2"/>
        <v>0.983075791</v>
      </c>
      <c r="J966" s="16"/>
      <c r="K966" s="16"/>
      <c r="L966" s="16"/>
    </row>
    <row r="967">
      <c r="A967" s="29">
        <v>44186.0</v>
      </c>
      <c r="B967" s="16">
        <v>67.95</v>
      </c>
      <c r="C967" s="16">
        <v>72.35</v>
      </c>
      <c r="D967" s="16">
        <v>73.4</v>
      </c>
      <c r="E967" s="16">
        <v>65.35</v>
      </c>
      <c r="F967" s="16" t="s">
        <v>1327</v>
      </c>
      <c r="G967" s="30">
        <v>-0.0483</v>
      </c>
      <c r="H967" s="16">
        <f t="shared" si="1"/>
        <v>-0.04831932773</v>
      </c>
      <c r="I967" s="16">
        <f t="shared" si="2"/>
        <v>0.9516806723</v>
      </c>
      <c r="J967" s="16"/>
      <c r="K967" s="16"/>
      <c r="L967" s="16"/>
    </row>
    <row r="968">
      <c r="A968" s="29">
        <v>44183.0</v>
      </c>
      <c r="B968" s="16">
        <v>71.4</v>
      </c>
      <c r="C968" s="16">
        <v>70.5</v>
      </c>
      <c r="D968" s="16">
        <v>72.7</v>
      </c>
      <c r="E968" s="16">
        <v>68.55</v>
      </c>
      <c r="F968" s="16" t="s">
        <v>1817</v>
      </c>
      <c r="G968" s="30">
        <v>0.0207</v>
      </c>
      <c r="H968" s="16">
        <f t="shared" si="1"/>
        <v>0.02072909221</v>
      </c>
      <c r="I968" s="16">
        <f t="shared" si="2"/>
        <v>1.020729092</v>
      </c>
      <c r="J968" s="16"/>
      <c r="K968" s="16"/>
      <c r="L968" s="16"/>
    </row>
    <row r="969">
      <c r="A969" s="29">
        <v>44182.0</v>
      </c>
      <c r="B969" s="16">
        <v>69.95</v>
      </c>
      <c r="C969" s="16">
        <v>67.7</v>
      </c>
      <c r="D969" s="16">
        <v>71.35</v>
      </c>
      <c r="E969" s="16">
        <v>65.7</v>
      </c>
      <c r="F969" s="16" t="s">
        <v>1437</v>
      </c>
      <c r="G969" s="30">
        <v>0.0332</v>
      </c>
      <c r="H969" s="16">
        <f t="shared" si="1"/>
        <v>0.03323485968</v>
      </c>
      <c r="I969" s="16">
        <f t="shared" si="2"/>
        <v>1.03323486</v>
      </c>
      <c r="J969" s="16"/>
      <c r="K969" s="16"/>
      <c r="L969" s="16"/>
    </row>
    <row r="970">
      <c r="A970" s="29">
        <v>44181.0</v>
      </c>
      <c r="B970" s="16">
        <v>67.7</v>
      </c>
      <c r="C970" s="16">
        <v>67.4</v>
      </c>
      <c r="D970" s="16">
        <v>68.8</v>
      </c>
      <c r="E970" s="16">
        <v>67.15</v>
      </c>
      <c r="F970" s="16" t="s">
        <v>1922</v>
      </c>
      <c r="G970" s="30">
        <v>0.0142</v>
      </c>
      <c r="H970" s="16">
        <f t="shared" si="1"/>
        <v>0.01423220974</v>
      </c>
      <c r="I970" s="16">
        <f t="shared" si="2"/>
        <v>1.01423221</v>
      </c>
      <c r="J970" s="16"/>
      <c r="K970" s="16"/>
      <c r="L970" s="16"/>
    </row>
    <row r="971">
      <c r="A971" s="29">
        <v>44180.0</v>
      </c>
      <c r="B971" s="16">
        <v>66.75</v>
      </c>
      <c r="C971" s="16">
        <v>67.4</v>
      </c>
      <c r="D971" s="16">
        <v>68.05</v>
      </c>
      <c r="E971" s="16">
        <v>66.3</v>
      </c>
      <c r="F971" s="16" t="s">
        <v>1923</v>
      </c>
      <c r="G971" s="30">
        <v>-0.0015</v>
      </c>
      <c r="H971" s="16">
        <f t="shared" si="1"/>
        <v>-0.001495886313</v>
      </c>
      <c r="I971" s="16">
        <f t="shared" si="2"/>
        <v>0.9985041137</v>
      </c>
      <c r="J971" s="16"/>
      <c r="K971" s="16"/>
      <c r="L971" s="16"/>
    </row>
    <row r="972">
      <c r="A972" s="29">
        <v>44179.0</v>
      </c>
      <c r="B972" s="16">
        <v>66.85</v>
      </c>
      <c r="C972" s="16">
        <v>68.35</v>
      </c>
      <c r="D972" s="16">
        <v>70.15</v>
      </c>
      <c r="E972" s="16">
        <v>66.6</v>
      </c>
      <c r="F972" s="16" t="s">
        <v>1924</v>
      </c>
      <c r="G972" s="30">
        <v>-0.0118</v>
      </c>
      <c r="H972" s="16">
        <f t="shared" si="1"/>
        <v>-0.0118255728</v>
      </c>
      <c r="I972" s="16">
        <f t="shared" si="2"/>
        <v>0.9881744272</v>
      </c>
      <c r="J972" s="16"/>
      <c r="K972" s="16"/>
      <c r="L972" s="16"/>
    </row>
    <row r="973">
      <c r="A973" s="29">
        <v>44176.0</v>
      </c>
      <c r="B973" s="16">
        <v>67.65</v>
      </c>
      <c r="C973" s="16">
        <v>67.35</v>
      </c>
      <c r="D973" s="16">
        <v>69.6</v>
      </c>
      <c r="E973" s="16">
        <v>67.0</v>
      </c>
      <c r="F973" s="16" t="s">
        <v>1925</v>
      </c>
      <c r="G973" s="30">
        <v>0.0196</v>
      </c>
      <c r="H973" s="16">
        <f t="shared" si="1"/>
        <v>0.01959306707</v>
      </c>
      <c r="I973" s="16">
        <f t="shared" si="2"/>
        <v>1.019593067</v>
      </c>
      <c r="J973" s="16"/>
      <c r="K973" s="16"/>
      <c r="L973" s="16"/>
    </row>
    <row r="974">
      <c r="A974" s="29">
        <v>44175.0</v>
      </c>
      <c r="B974" s="16">
        <v>66.35</v>
      </c>
      <c r="C974" s="16">
        <v>68.0</v>
      </c>
      <c r="D974" s="16">
        <v>68.0</v>
      </c>
      <c r="E974" s="16">
        <v>64.8</v>
      </c>
      <c r="F974" s="16" t="s">
        <v>1926</v>
      </c>
      <c r="G974" s="30">
        <v>-0.0271</v>
      </c>
      <c r="H974" s="16">
        <f t="shared" si="1"/>
        <v>-0.02712609971</v>
      </c>
      <c r="I974" s="16">
        <f t="shared" si="2"/>
        <v>0.9728739003</v>
      </c>
      <c r="J974" s="16"/>
      <c r="K974" s="16"/>
      <c r="L974" s="16"/>
    </row>
    <row r="975">
      <c r="A975" s="31">
        <v>44174.0</v>
      </c>
      <c r="B975" s="16">
        <v>68.2</v>
      </c>
      <c r="C975" s="16">
        <v>68.95</v>
      </c>
      <c r="D975" s="16">
        <v>69.75</v>
      </c>
      <c r="E975" s="16">
        <v>67.05</v>
      </c>
      <c r="F975" s="16" t="s">
        <v>1927</v>
      </c>
      <c r="G975" s="30">
        <v>-7.0E-4</v>
      </c>
      <c r="H975" s="16">
        <f t="shared" si="1"/>
        <v>-0.0007326007326</v>
      </c>
      <c r="I975" s="16">
        <f t="shared" si="2"/>
        <v>0.9992673993</v>
      </c>
      <c r="J975" s="16"/>
      <c r="K975" s="16"/>
      <c r="L975" s="16"/>
    </row>
    <row r="976">
      <c r="A976" s="31">
        <v>44173.0</v>
      </c>
      <c r="B976" s="16">
        <v>68.25</v>
      </c>
      <c r="C976" s="16">
        <v>70.45</v>
      </c>
      <c r="D976" s="16">
        <v>71.0</v>
      </c>
      <c r="E976" s="16">
        <v>65.8</v>
      </c>
      <c r="F976" s="16" t="s">
        <v>1928</v>
      </c>
      <c r="G976" s="30">
        <v>-0.0312</v>
      </c>
      <c r="H976" s="16">
        <f t="shared" si="1"/>
        <v>-0.03122782115</v>
      </c>
      <c r="I976" s="16">
        <f t="shared" si="2"/>
        <v>0.9687721789</v>
      </c>
      <c r="J976" s="16"/>
      <c r="K976" s="16"/>
      <c r="L976" s="16"/>
    </row>
    <row r="977">
      <c r="A977" s="31">
        <v>44172.0</v>
      </c>
      <c r="B977" s="16">
        <v>70.45</v>
      </c>
      <c r="C977" s="16">
        <v>70.1</v>
      </c>
      <c r="D977" s="16">
        <v>71.4</v>
      </c>
      <c r="E977" s="16">
        <v>70.1</v>
      </c>
      <c r="F977" s="16" t="s">
        <v>1929</v>
      </c>
      <c r="G977" s="30">
        <v>-0.0014</v>
      </c>
      <c r="H977" s="16">
        <f t="shared" si="1"/>
        <v>-0.001417434444</v>
      </c>
      <c r="I977" s="16">
        <f t="shared" si="2"/>
        <v>0.9985825656</v>
      </c>
      <c r="J977" s="16"/>
      <c r="K977" s="16"/>
      <c r="L977" s="16"/>
    </row>
    <row r="978">
      <c r="A978" s="31">
        <v>44169.0</v>
      </c>
      <c r="B978" s="16">
        <v>70.55</v>
      </c>
      <c r="C978" s="16">
        <v>72.25</v>
      </c>
      <c r="D978" s="16">
        <v>72.55</v>
      </c>
      <c r="E978" s="16">
        <v>69.35</v>
      </c>
      <c r="F978" s="16" t="s">
        <v>1930</v>
      </c>
      <c r="G978" s="30">
        <v>-0.016</v>
      </c>
      <c r="H978" s="16">
        <f t="shared" si="1"/>
        <v>-0.0160390516</v>
      </c>
      <c r="I978" s="16">
        <f t="shared" si="2"/>
        <v>0.9839609484</v>
      </c>
      <c r="J978" s="16"/>
      <c r="K978" s="16"/>
      <c r="L978" s="16"/>
    </row>
    <row r="979">
      <c r="A979" s="31">
        <v>44168.0</v>
      </c>
      <c r="B979" s="16">
        <v>71.7</v>
      </c>
      <c r="C979" s="16">
        <v>69.9</v>
      </c>
      <c r="D979" s="16">
        <v>73.0</v>
      </c>
      <c r="E979" s="16">
        <v>69.6</v>
      </c>
      <c r="F979" s="16" t="s">
        <v>1327</v>
      </c>
      <c r="G979" s="30">
        <v>0.0354</v>
      </c>
      <c r="H979" s="16">
        <f t="shared" si="1"/>
        <v>0.03537906137</v>
      </c>
      <c r="I979" s="16">
        <f t="shared" si="2"/>
        <v>1.035379061</v>
      </c>
      <c r="J979" s="16"/>
      <c r="K979" s="16"/>
      <c r="L979" s="16"/>
    </row>
    <row r="980">
      <c r="A980" s="31">
        <v>44167.0</v>
      </c>
      <c r="B980" s="16">
        <v>69.25</v>
      </c>
      <c r="C980" s="16">
        <v>64.85</v>
      </c>
      <c r="D980" s="16">
        <v>69.9</v>
      </c>
      <c r="E980" s="16">
        <v>64.1</v>
      </c>
      <c r="F980" s="16" t="s">
        <v>1931</v>
      </c>
      <c r="G980" s="30">
        <v>0.0761</v>
      </c>
      <c r="H980" s="16">
        <f t="shared" si="1"/>
        <v>0.07614607615</v>
      </c>
      <c r="I980" s="16">
        <f t="shared" si="2"/>
        <v>1.076146076</v>
      </c>
      <c r="J980" s="16"/>
      <c r="K980" s="16"/>
      <c r="L980" s="16"/>
    </row>
    <row r="981">
      <c r="A981" s="31">
        <v>44166.0</v>
      </c>
      <c r="B981" s="16">
        <v>64.35</v>
      </c>
      <c r="C981" s="16">
        <v>63.75</v>
      </c>
      <c r="D981" s="16">
        <v>65.5</v>
      </c>
      <c r="E981" s="16">
        <v>62.55</v>
      </c>
      <c r="F981" s="16" t="s">
        <v>1932</v>
      </c>
      <c r="G981" s="30">
        <v>0.0094</v>
      </c>
      <c r="H981" s="16">
        <f t="shared" si="1"/>
        <v>0.009411764706</v>
      </c>
      <c r="I981" s="16">
        <f t="shared" si="2"/>
        <v>1.009411765</v>
      </c>
      <c r="J981" s="16"/>
      <c r="K981" s="16"/>
      <c r="L981" s="16"/>
    </row>
    <row r="982">
      <c r="A982" s="29">
        <v>44162.0</v>
      </c>
      <c r="B982" s="16">
        <v>63.75</v>
      </c>
      <c r="C982" s="16">
        <v>64.55</v>
      </c>
      <c r="D982" s="16">
        <v>65.35</v>
      </c>
      <c r="E982" s="16">
        <v>63.2</v>
      </c>
      <c r="F982" s="16" t="s">
        <v>1933</v>
      </c>
      <c r="G982" s="30">
        <v>-0.0086</v>
      </c>
      <c r="H982" s="16">
        <f t="shared" si="1"/>
        <v>-0.008553654743</v>
      </c>
      <c r="I982" s="16">
        <f t="shared" si="2"/>
        <v>0.9914463453</v>
      </c>
      <c r="J982" s="16"/>
      <c r="K982" s="16"/>
      <c r="L982" s="16"/>
    </row>
    <row r="983">
      <c r="A983" s="29">
        <v>44161.0</v>
      </c>
      <c r="B983" s="16">
        <v>64.3</v>
      </c>
      <c r="C983" s="16">
        <v>63.6</v>
      </c>
      <c r="D983" s="16">
        <v>64.8</v>
      </c>
      <c r="E983" s="16">
        <v>63.5</v>
      </c>
      <c r="F983" s="16" t="s">
        <v>1934</v>
      </c>
      <c r="G983" s="30">
        <v>0.0047</v>
      </c>
      <c r="H983" s="16">
        <f t="shared" si="1"/>
        <v>0.0046875</v>
      </c>
      <c r="I983" s="16">
        <f t="shared" si="2"/>
        <v>1.0046875</v>
      </c>
      <c r="J983" s="16"/>
      <c r="K983" s="16"/>
      <c r="L983" s="16"/>
    </row>
    <row r="984">
      <c r="A984" s="29">
        <v>44160.0</v>
      </c>
      <c r="B984" s="16">
        <v>64.0</v>
      </c>
      <c r="C984" s="16">
        <v>66.1</v>
      </c>
      <c r="D984" s="16">
        <v>66.1</v>
      </c>
      <c r="E984" s="16">
        <v>62.5</v>
      </c>
      <c r="F984" s="16" t="s">
        <v>1935</v>
      </c>
      <c r="G984" s="30">
        <v>-0.0222</v>
      </c>
      <c r="H984" s="16">
        <f t="shared" si="1"/>
        <v>-0.02215431627</v>
      </c>
      <c r="I984" s="16">
        <f t="shared" si="2"/>
        <v>0.9778456837</v>
      </c>
      <c r="J984" s="16"/>
      <c r="K984" s="16"/>
      <c r="L984" s="16"/>
    </row>
    <row r="985">
      <c r="A985" s="29">
        <v>44159.0</v>
      </c>
      <c r="B985" s="16">
        <v>65.45</v>
      </c>
      <c r="C985" s="16">
        <v>67.0</v>
      </c>
      <c r="D985" s="16">
        <v>67.0</v>
      </c>
      <c r="E985" s="16">
        <v>65.0</v>
      </c>
      <c r="F985" s="16" t="s">
        <v>1936</v>
      </c>
      <c r="G985" s="30">
        <v>-0.018</v>
      </c>
      <c r="H985" s="16">
        <f t="shared" si="1"/>
        <v>-0.01800450113</v>
      </c>
      <c r="I985" s="16">
        <f t="shared" si="2"/>
        <v>0.9819954989</v>
      </c>
      <c r="J985" s="16"/>
      <c r="K985" s="16"/>
      <c r="L985" s="16"/>
    </row>
    <row r="986">
      <c r="A986" s="29">
        <v>44158.0</v>
      </c>
      <c r="B986" s="16">
        <v>66.65</v>
      </c>
      <c r="C986" s="16">
        <v>66.1</v>
      </c>
      <c r="D986" s="16">
        <v>67.0</v>
      </c>
      <c r="E986" s="16">
        <v>65.3</v>
      </c>
      <c r="F986" s="16" t="s">
        <v>1937</v>
      </c>
      <c r="G986" s="30">
        <v>0.0121</v>
      </c>
      <c r="H986" s="16">
        <f t="shared" si="1"/>
        <v>0.01214882308</v>
      </c>
      <c r="I986" s="16">
        <f t="shared" si="2"/>
        <v>1.012148823</v>
      </c>
      <c r="J986" s="16"/>
      <c r="K986" s="16"/>
      <c r="L986" s="16"/>
    </row>
    <row r="987">
      <c r="A987" s="29">
        <v>44155.0</v>
      </c>
      <c r="B987" s="16">
        <v>65.85</v>
      </c>
      <c r="C987" s="16">
        <v>65.75</v>
      </c>
      <c r="D987" s="16">
        <v>67.35</v>
      </c>
      <c r="E987" s="16">
        <v>65.4</v>
      </c>
      <c r="F987" s="16" t="s">
        <v>1383</v>
      </c>
      <c r="G987" s="30">
        <v>0.0084</v>
      </c>
      <c r="H987" s="16">
        <f t="shared" si="1"/>
        <v>0.008422664625</v>
      </c>
      <c r="I987" s="16">
        <f t="shared" si="2"/>
        <v>1.008422665</v>
      </c>
      <c r="J987" s="16"/>
      <c r="K987" s="16"/>
      <c r="L987" s="16"/>
    </row>
    <row r="988">
      <c r="A988" s="29">
        <v>44154.0</v>
      </c>
      <c r="B988" s="16">
        <v>65.3</v>
      </c>
      <c r="C988" s="16">
        <v>62.3</v>
      </c>
      <c r="D988" s="16">
        <v>66.0</v>
      </c>
      <c r="E988" s="16">
        <v>61.5</v>
      </c>
      <c r="F988" s="16" t="s">
        <v>1451</v>
      </c>
      <c r="G988" s="30">
        <v>0.0482</v>
      </c>
      <c r="H988" s="16">
        <f t="shared" si="1"/>
        <v>0.0481540931</v>
      </c>
      <c r="I988" s="16">
        <f t="shared" si="2"/>
        <v>1.048154093</v>
      </c>
      <c r="J988" s="16"/>
      <c r="K988" s="16"/>
      <c r="L988" s="16"/>
    </row>
    <row r="989">
      <c r="A989" s="29">
        <v>44153.0</v>
      </c>
      <c r="B989" s="16">
        <v>62.3</v>
      </c>
      <c r="C989" s="16">
        <v>63.25</v>
      </c>
      <c r="D989" s="16">
        <v>64.1</v>
      </c>
      <c r="E989" s="16">
        <v>62.0</v>
      </c>
      <c r="F989" s="16" t="s">
        <v>1938</v>
      </c>
      <c r="G989" s="30">
        <v>-0.0111</v>
      </c>
      <c r="H989" s="16">
        <f t="shared" si="1"/>
        <v>-0.01111111111</v>
      </c>
      <c r="I989" s="16">
        <f t="shared" si="2"/>
        <v>0.9888888889</v>
      </c>
      <c r="J989" s="16"/>
      <c r="K989" s="16"/>
      <c r="L989" s="16"/>
    </row>
    <row r="990">
      <c r="A990" s="29">
        <v>44152.0</v>
      </c>
      <c r="B990" s="16">
        <v>63.0</v>
      </c>
      <c r="C990" s="16">
        <v>61.75</v>
      </c>
      <c r="D990" s="16">
        <v>63.5</v>
      </c>
      <c r="E990" s="16">
        <v>61.7</v>
      </c>
      <c r="F990" s="16" t="s">
        <v>1939</v>
      </c>
      <c r="G990" s="30">
        <v>0.0169</v>
      </c>
      <c r="H990" s="16">
        <f t="shared" si="1"/>
        <v>0.01694915254</v>
      </c>
      <c r="I990" s="16">
        <f t="shared" si="2"/>
        <v>1.016949153</v>
      </c>
      <c r="J990" s="16"/>
      <c r="K990" s="16"/>
      <c r="L990" s="16"/>
    </row>
    <row r="991">
      <c r="A991" s="29">
        <v>44148.0</v>
      </c>
      <c r="B991" s="16">
        <v>61.95</v>
      </c>
      <c r="C991" s="16">
        <v>59.6</v>
      </c>
      <c r="D991" s="16">
        <v>62.5</v>
      </c>
      <c r="E991" s="16">
        <v>58.6</v>
      </c>
      <c r="F991" s="16" t="s">
        <v>1353</v>
      </c>
      <c r="G991" s="30">
        <v>0.0465</v>
      </c>
      <c r="H991" s="16">
        <f t="shared" si="1"/>
        <v>0.0464527027</v>
      </c>
      <c r="I991" s="16">
        <f t="shared" si="2"/>
        <v>1.046452703</v>
      </c>
      <c r="J991" s="16"/>
      <c r="K991" s="16"/>
      <c r="L991" s="16"/>
    </row>
    <row r="992">
      <c r="A992" s="29">
        <v>44147.0</v>
      </c>
      <c r="B992" s="16">
        <v>59.2</v>
      </c>
      <c r="C992" s="16">
        <v>59.65</v>
      </c>
      <c r="D992" s="16">
        <v>59.8</v>
      </c>
      <c r="E992" s="16">
        <v>58.8</v>
      </c>
      <c r="F992" s="16" t="s">
        <v>1940</v>
      </c>
      <c r="G992" s="30">
        <v>0.0034</v>
      </c>
      <c r="H992" s="16">
        <f t="shared" si="1"/>
        <v>0.003389830508</v>
      </c>
      <c r="I992" s="16">
        <f t="shared" si="2"/>
        <v>1.003389831</v>
      </c>
      <c r="J992" s="16"/>
      <c r="K992" s="16"/>
      <c r="L992" s="16"/>
    </row>
    <row r="993">
      <c r="A993" s="29">
        <v>44146.0</v>
      </c>
      <c r="B993" s="16">
        <v>59.0</v>
      </c>
      <c r="C993" s="16">
        <v>60.9</v>
      </c>
      <c r="D993" s="16">
        <v>60.9</v>
      </c>
      <c r="E993" s="16">
        <v>58.7</v>
      </c>
      <c r="F993" s="16" t="s">
        <v>1941</v>
      </c>
      <c r="G993" s="30">
        <v>-0.0224</v>
      </c>
      <c r="H993" s="16">
        <f t="shared" si="1"/>
        <v>-0.02236951118</v>
      </c>
      <c r="I993" s="16">
        <f t="shared" si="2"/>
        <v>0.9776304888</v>
      </c>
      <c r="J993" s="16"/>
      <c r="K993" s="16"/>
      <c r="L993" s="16"/>
    </row>
    <row r="994">
      <c r="A994" s="29">
        <v>44145.0</v>
      </c>
      <c r="B994" s="16">
        <v>60.35</v>
      </c>
      <c r="C994" s="16">
        <v>60.5</v>
      </c>
      <c r="D994" s="16">
        <v>60.65</v>
      </c>
      <c r="E994" s="16">
        <v>59.4</v>
      </c>
      <c r="F994" s="16" t="s">
        <v>1942</v>
      </c>
      <c r="G994" s="30">
        <v>0.0042</v>
      </c>
      <c r="H994" s="16">
        <f t="shared" si="1"/>
        <v>0.004159733777</v>
      </c>
      <c r="I994" s="16">
        <f t="shared" si="2"/>
        <v>1.004159734</v>
      </c>
      <c r="J994" s="16"/>
      <c r="K994" s="16"/>
      <c r="L994" s="16"/>
    </row>
    <row r="995">
      <c r="A995" s="31">
        <v>44144.0</v>
      </c>
      <c r="B995" s="16">
        <v>60.1</v>
      </c>
      <c r="C995" s="16">
        <v>59.15</v>
      </c>
      <c r="D995" s="16">
        <v>60.5</v>
      </c>
      <c r="E995" s="16">
        <v>58.5</v>
      </c>
      <c r="F995" s="16" t="s">
        <v>1943</v>
      </c>
      <c r="G995" s="30">
        <v>0.0291</v>
      </c>
      <c r="H995" s="16">
        <f t="shared" si="1"/>
        <v>0.02910958904</v>
      </c>
      <c r="I995" s="16">
        <f t="shared" si="2"/>
        <v>1.029109589</v>
      </c>
      <c r="J995" s="16"/>
      <c r="K995" s="16"/>
      <c r="L995" s="16"/>
    </row>
    <row r="996">
      <c r="A996" s="31">
        <v>44141.0</v>
      </c>
      <c r="B996" s="16">
        <v>58.4</v>
      </c>
      <c r="C996" s="16">
        <v>58.5</v>
      </c>
      <c r="D996" s="16">
        <v>60.7</v>
      </c>
      <c r="E996" s="16">
        <v>58.0</v>
      </c>
      <c r="F996" s="16" t="s">
        <v>1447</v>
      </c>
      <c r="G996" s="30">
        <v>0.006</v>
      </c>
      <c r="H996" s="16">
        <f t="shared" si="1"/>
        <v>0.006029285099</v>
      </c>
      <c r="I996" s="16">
        <f t="shared" si="2"/>
        <v>1.006029285</v>
      </c>
      <c r="J996" s="16"/>
      <c r="K996" s="16"/>
      <c r="L996" s="16"/>
    </row>
    <row r="997">
      <c r="A997" s="31">
        <v>44140.0</v>
      </c>
      <c r="B997" s="16">
        <v>58.05</v>
      </c>
      <c r="C997" s="16">
        <v>58.9</v>
      </c>
      <c r="D997" s="16">
        <v>58.95</v>
      </c>
      <c r="E997" s="16">
        <v>56.5</v>
      </c>
      <c r="F997" s="16" t="s">
        <v>1612</v>
      </c>
      <c r="G997" s="30">
        <v>0.0061</v>
      </c>
      <c r="H997" s="16">
        <f t="shared" si="1"/>
        <v>0.006065857886</v>
      </c>
      <c r="I997" s="16">
        <f t="shared" si="2"/>
        <v>1.006065858</v>
      </c>
      <c r="J997" s="16"/>
      <c r="K997" s="16"/>
      <c r="L997" s="16"/>
    </row>
    <row r="998">
      <c r="A998" s="31">
        <v>44139.0</v>
      </c>
      <c r="B998" s="16">
        <v>57.7</v>
      </c>
      <c r="C998" s="16">
        <v>58.5</v>
      </c>
      <c r="D998" s="16">
        <v>59.9</v>
      </c>
      <c r="E998" s="16">
        <v>57.1</v>
      </c>
      <c r="F998" s="16" t="s">
        <v>1589</v>
      </c>
      <c r="G998" s="30">
        <v>-0.0179</v>
      </c>
      <c r="H998" s="16">
        <f t="shared" si="1"/>
        <v>-0.01787234043</v>
      </c>
      <c r="I998" s="16">
        <f t="shared" si="2"/>
        <v>0.9821276596</v>
      </c>
      <c r="J998" s="16"/>
      <c r="K998" s="16"/>
      <c r="L998" s="16"/>
    </row>
    <row r="999">
      <c r="A999" s="31">
        <v>44138.0</v>
      </c>
      <c r="B999" s="16">
        <v>58.75</v>
      </c>
      <c r="C999" s="16">
        <v>59.4</v>
      </c>
      <c r="D999" s="16">
        <v>59.9</v>
      </c>
      <c r="E999" s="16">
        <v>58.1</v>
      </c>
      <c r="F999" s="16" t="s">
        <v>1944</v>
      </c>
      <c r="G999" s="30">
        <v>-0.0034</v>
      </c>
      <c r="H999" s="16">
        <f t="shared" si="1"/>
        <v>-0.003392705683</v>
      </c>
      <c r="I999" s="16">
        <f t="shared" si="2"/>
        <v>0.9966072943</v>
      </c>
      <c r="J999" s="16"/>
      <c r="K999" s="16"/>
      <c r="L999" s="16"/>
    </row>
    <row r="1000">
      <c r="A1000" s="31">
        <v>44137.0</v>
      </c>
      <c r="B1000" s="16">
        <v>58.95</v>
      </c>
      <c r="C1000" s="16">
        <v>62.65</v>
      </c>
      <c r="D1000" s="16">
        <v>62.65</v>
      </c>
      <c r="E1000" s="16">
        <v>58.1</v>
      </c>
      <c r="F1000" s="16" t="s">
        <v>1442</v>
      </c>
      <c r="G1000" s="30">
        <v>-0.0583</v>
      </c>
      <c r="H1000" s="16">
        <f t="shared" si="1"/>
        <v>-0.05830670927</v>
      </c>
      <c r="I1000" s="16">
        <f t="shared" si="2"/>
        <v>0.9416932907</v>
      </c>
      <c r="J1000" s="16"/>
      <c r="K1000" s="16"/>
      <c r="L1000" s="16"/>
    </row>
    <row r="1001">
      <c r="A1001" s="29">
        <v>44134.0</v>
      </c>
      <c r="B1001" s="16">
        <v>62.6</v>
      </c>
      <c r="C1001" s="16">
        <v>62.1</v>
      </c>
      <c r="D1001" s="16">
        <v>63.2</v>
      </c>
      <c r="E1001" s="16">
        <v>61.0</v>
      </c>
      <c r="F1001" s="16" t="s">
        <v>1372</v>
      </c>
      <c r="G1001" s="30">
        <v>0.0129</v>
      </c>
      <c r="H1001" s="16">
        <f t="shared" si="1"/>
        <v>0.01294498382</v>
      </c>
      <c r="I1001" s="16">
        <f t="shared" si="2"/>
        <v>1.012944984</v>
      </c>
      <c r="J1001" s="16"/>
      <c r="K1001" s="16"/>
      <c r="L1001" s="16"/>
    </row>
    <row r="1002">
      <c r="A1002" s="29">
        <v>44133.0</v>
      </c>
      <c r="B1002" s="16">
        <v>61.8</v>
      </c>
      <c r="C1002" s="16">
        <v>60.05</v>
      </c>
      <c r="D1002" s="16">
        <v>62.25</v>
      </c>
      <c r="E1002" s="16">
        <v>58.6</v>
      </c>
      <c r="F1002" s="16" t="s">
        <v>1945</v>
      </c>
      <c r="G1002" s="30">
        <v>0.0291</v>
      </c>
      <c r="H1002" s="16">
        <f t="shared" si="1"/>
        <v>0.02914238135</v>
      </c>
      <c r="I1002" s="16">
        <f t="shared" si="2"/>
        <v>1.029142381</v>
      </c>
      <c r="J1002" s="16"/>
      <c r="K1002" s="16"/>
      <c r="L1002" s="16"/>
    </row>
    <row r="1003">
      <c r="A1003" s="29">
        <v>44132.0</v>
      </c>
      <c r="B1003" s="16">
        <v>60.05</v>
      </c>
      <c r="C1003" s="16">
        <v>56.8</v>
      </c>
      <c r="D1003" s="16">
        <v>60.65</v>
      </c>
      <c r="E1003" s="16">
        <v>56.5</v>
      </c>
      <c r="F1003" s="16" t="s">
        <v>1946</v>
      </c>
      <c r="G1003" s="30">
        <v>0.0462</v>
      </c>
      <c r="H1003" s="16">
        <f t="shared" si="1"/>
        <v>0.04616724739</v>
      </c>
      <c r="I1003" s="16">
        <f t="shared" si="2"/>
        <v>1.046167247</v>
      </c>
      <c r="J1003" s="16"/>
      <c r="K1003" s="16"/>
      <c r="L1003" s="16"/>
    </row>
    <row r="1004">
      <c r="A1004" s="29">
        <v>44131.0</v>
      </c>
      <c r="B1004" s="16">
        <v>57.4</v>
      </c>
      <c r="C1004" s="16">
        <v>54.45</v>
      </c>
      <c r="D1004" s="16">
        <v>57.9</v>
      </c>
      <c r="E1004" s="16">
        <v>53.5</v>
      </c>
      <c r="F1004" s="16" t="s">
        <v>1315</v>
      </c>
      <c r="G1004" s="30">
        <v>0.0561</v>
      </c>
      <c r="H1004" s="16">
        <f t="shared" si="1"/>
        <v>0.05611775529</v>
      </c>
      <c r="I1004" s="16">
        <f t="shared" si="2"/>
        <v>1.056117755</v>
      </c>
      <c r="J1004" s="16"/>
      <c r="K1004" s="16"/>
      <c r="L1004" s="16"/>
    </row>
    <row r="1005">
      <c r="A1005" s="29">
        <v>44130.0</v>
      </c>
      <c r="B1005" s="16">
        <v>54.35</v>
      </c>
      <c r="C1005" s="16">
        <v>58.15</v>
      </c>
      <c r="D1005" s="16">
        <v>58.2</v>
      </c>
      <c r="E1005" s="16">
        <v>52.5</v>
      </c>
      <c r="F1005" s="16" t="s">
        <v>1265</v>
      </c>
      <c r="G1005" s="30">
        <v>-0.0589</v>
      </c>
      <c r="H1005" s="16">
        <f t="shared" si="1"/>
        <v>-0.05887445887</v>
      </c>
      <c r="I1005" s="16">
        <f t="shared" si="2"/>
        <v>0.9411255411</v>
      </c>
      <c r="J1005" s="16"/>
      <c r="K1005" s="16"/>
      <c r="L1005" s="16"/>
    </row>
    <row r="1006">
      <c r="A1006" s="29">
        <v>44127.0</v>
      </c>
      <c r="B1006" s="16">
        <v>57.75</v>
      </c>
      <c r="C1006" s="16">
        <v>58.6</v>
      </c>
      <c r="D1006" s="16">
        <v>59.5</v>
      </c>
      <c r="E1006" s="16">
        <v>57.4</v>
      </c>
      <c r="F1006" s="16" t="s">
        <v>1947</v>
      </c>
      <c r="G1006" s="30">
        <v>-0.0187</v>
      </c>
      <c r="H1006" s="16">
        <f t="shared" si="1"/>
        <v>-0.01869158879</v>
      </c>
      <c r="I1006" s="16">
        <f t="shared" si="2"/>
        <v>0.9813084112</v>
      </c>
      <c r="J1006" s="16"/>
      <c r="K1006" s="16"/>
      <c r="L1006" s="16"/>
    </row>
    <row r="1007">
      <c r="A1007" s="29">
        <v>44126.0</v>
      </c>
      <c r="B1007" s="16">
        <v>58.85</v>
      </c>
      <c r="C1007" s="16">
        <v>59.8</v>
      </c>
      <c r="D1007" s="16">
        <v>59.8</v>
      </c>
      <c r="E1007" s="16">
        <v>58.35</v>
      </c>
      <c r="F1007" s="16" t="s">
        <v>1948</v>
      </c>
      <c r="G1007" s="30">
        <v>-0.0084</v>
      </c>
      <c r="H1007" s="16">
        <f t="shared" si="1"/>
        <v>-0.008424599832</v>
      </c>
      <c r="I1007" s="16">
        <f t="shared" si="2"/>
        <v>0.9915754002</v>
      </c>
      <c r="J1007" s="16"/>
      <c r="K1007" s="16"/>
      <c r="L1007" s="16"/>
    </row>
    <row r="1008">
      <c r="A1008" s="29">
        <v>44125.0</v>
      </c>
      <c r="B1008" s="16">
        <v>59.35</v>
      </c>
      <c r="C1008" s="16">
        <v>59.6</v>
      </c>
      <c r="D1008" s="16">
        <v>60.0</v>
      </c>
      <c r="E1008" s="16">
        <v>57.0</v>
      </c>
      <c r="F1008" s="16" t="s">
        <v>1310</v>
      </c>
      <c r="G1008" s="30">
        <v>0.0059</v>
      </c>
      <c r="H1008" s="16">
        <f t="shared" si="1"/>
        <v>0.00593220339</v>
      </c>
      <c r="I1008" s="16">
        <f t="shared" si="2"/>
        <v>1.005932203</v>
      </c>
      <c r="J1008" s="16"/>
      <c r="K1008" s="16"/>
      <c r="L1008" s="16"/>
    </row>
    <row r="1009">
      <c r="A1009" s="29">
        <v>44124.0</v>
      </c>
      <c r="B1009" s="16">
        <v>59.0</v>
      </c>
      <c r="C1009" s="16">
        <v>59.8</v>
      </c>
      <c r="D1009" s="16">
        <v>60.5</v>
      </c>
      <c r="E1009" s="16">
        <v>58.2</v>
      </c>
      <c r="F1009" s="16" t="s">
        <v>1322</v>
      </c>
      <c r="G1009" s="30">
        <v>-0.0134</v>
      </c>
      <c r="H1009" s="16">
        <f t="shared" si="1"/>
        <v>-0.01337792642</v>
      </c>
      <c r="I1009" s="16">
        <f t="shared" si="2"/>
        <v>0.9866220736</v>
      </c>
      <c r="J1009" s="16"/>
      <c r="K1009" s="16"/>
      <c r="L1009" s="16"/>
    </row>
    <row r="1010">
      <c r="A1010" s="29">
        <v>44123.0</v>
      </c>
      <c r="B1010" s="16">
        <v>59.8</v>
      </c>
      <c r="C1010" s="16">
        <v>58.75</v>
      </c>
      <c r="D1010" s="16">
        <v>62.0</v>
      </c>
      <c r="E1010" s="16">
        <v>57.3</v>
      </c>
      <c r="F1010" s="16" t="s">
        <v>1949</v>
      </c>
      <c r="G1010" s="30">
        <v>0.0565</v>
      </c>
      <c r="H1010" s="16">
        <f t="shared" si="1"/>
        <v>0.05653710247</v>
      </c>
      <c r="I1010" s="16">
        <f t="shared" si="2"/>
        <v>1.056537102</v>
      </c>
      <c r="J1010" s="16"/>
      <c r="K1010" s="16"/>
      <c r="L1010" s="16"/>
    </row>
    <row r="1011">
      <c r="A1011" s="29">
        <v>44120.0</v>
      </c>
      <c r="B1011" s="16">
        <v>56.6</v>
      </c>
      <c r="C1011" s="16">
        <v>53.3</v>
      </c>
      <c r="D1011" s="16">
        <v>57.5</v>
      </c>
      <c r="E1011" s="16">
        <v>51.3</v>
      </c>
      <c r="F1011" s="16" t="s">
        <v>1950</v>
      </c>
      <c r="G1011" s="30">
        <v>0.054</v>
      </c>
      <c r="H1011" s="16">
        <f t="shared" si="1"/>
        <v>0.05400372439</v>
      </c>
      <c r="I1011" s="16">
        <f t="shared" si="2"/>
        <v>1.054003724</v>
      </c>
      <c r="J1011" s="16"/>
      <c r="K1011" s="16"/>
      <c r="L1011" s="16"/>
    </row>
    <row r="1012">
      <c r="A1012" s="29">
        <v>44119.0</v>
      </c>
      <c r="B1012" s="16">
        <v>53.7</v>
      </c>
      <c r="C1012" s="16">
        <v>54.9</v>
      </c>
      <c r="D1012" s="16">
        <v>57.5</v>
      </c>
      <c r="E1012" s="16">
        <v>52.7</v>
      </c>
      <c r="F1012" s="16" t="s">
        <v>1939</v>
      </c>
      <c r="G1012" s="30">
        <v>-0.0245</v>
      </c>
      <c r="H1012" s="16">
        <f t="shared" si="1"/>
        <v>-0.02452316076</v>
      </c>
      <c r="I1012" s="16">
        <f t="shared" si="2"/>
        <v>0.9754768392</v>
      </c>
      <c r="J1012" s="16"/>
      <c r="K1012" s="16"/>
      <c r="L1012" s="16"/>
    </row>
    <row r="1013">
      <c r="A1013" s="29">
        <v>44118.0</v>
      </c>
      <c r="B1013" s="16">
        <v>55.05</v>
      </c>
      <c r="C1013" s="16">
        <v>51.35</v>
      </c>
      <c r="D1013" s="16">
        <v>58.3</v>
      </c>
      <c r="E1013" s="16">
        <v>50.4</v>
      </c>
      <c r="F1013" s="16" t="s">
        <v>1834</v>
      </c>
      <c r="G1013" s="30">
        <v>0.0446</v>
      </c>
      <c r="H1013" s="16">
        <f t="shared" si="1"/>
        <v>0.04459203036</v>
      </c>
      <c r="I1013" s="16">
        <f t="shared" si="2"/>
        <v>1.04459203</v>
      </c>
      <c r="J1013" s="16"/>
      <c r="K1013" s="16"/>
      <c r="L1013" s="16"/>
    </row>
    <row r="1014">
      <c r="A1014" s="29">
        <v>44117.0</v>
      </c>
      <c r="B1014" s="16">
        <v>52.7</v>
      </c>
      <c r="C1014" s="16">
        <v>51.9</v>
      </c>
      <c r="D1014" s="16">
        <v>53.5</v>
      </c>
      <c r="E1014" s="16">
        <v>49.35</v>
      </c>
      <c r="F1014" s="16" t="s">
        <v>1415</v>
      </c>
      <c r="G1014" s="30">
        <v>0.0263</v>
      </c>
      <c r="H1014" s="16">
        <f t="shared" si="1"/>
        <v>0.02629016553</v>
      </c>
      <c r="I1014" s="16">
        <f t="shared" si="2"/>
        <v>1.026290166</v>
      </c>
      <c r="J1014" s="16"/>
      <c r="K1014" s="16"/>
      <c r="L1014" s="16"/>
    </row>
    <row r="1015">
      <c r="A1015" s="29">
        <v>44116.0</v>
      </c>
      <c r="B1015" s="16">
        <v>51.35</v>
      </c>
      <c r="C1015" s="16">
        <v>45.15</v>
      </c>
      <c r="D1015" s="16">
        <v>52.0</v>
      </c>
      <c r="E1015" s="16">
        <v>45.15</v>
      </c>
      <c r="F1015" s="16" t="s">
        <v>1951</v>
      </c>
      <c r="G1015" s="30">
        <v>0.1845</v>
      </c>
      <c r="H1015" s="16">
        <f t="shared" si="1"/>
        <v>0.184544406</v>
      </c>
      <c r="I1015" s="16">
        <f t="shared" si="2"/>
        <v>1.184544406</v>
      </c>
      <c r="J1015" s="16"/>
      <c r="K1015" s="16"/>
      <c r="L1015" s="16"/>
    </row>
    <row r="1016">
      <c r="A1016" s="31">
        <v>44113.0</v>
      </c>
      <c r="B1016" s="16">
        <v>43.35</v>
      </c>
      <c r="C1016" s="16">
        <v>44.0</v>
      </c>
      <c r="D1016" s="16">
        <v>44.15</v>
      </c>
      <c r="E1016" s="16">
        <v>42.85</v>
      </c>
      <c r="F1016" s="16" t="s">
        <v>1952</v>
      </c>
      <c r="G1016" s="30">
        <v>-0.0023</v>
      </c>
      <c r="H1016" s="16">
        <f t="shared" si="1"/>
        <v>-0.002301495972</v>
      </c>
      <c r="I1016" s="16">
        <f t="shared" si="2"/>
        <v>0.997698504</v>
      </c>
      <c r="J1016" s="16"/>
      <c r="K1016" s="16"/>
      <c r="L1016" s="16"/>
    </row>
    <row r="1017">
      <c r="A1017" s="31">
        <v>44112.0</v>
      </c>
      <c r="B1017" s="16">
        <v>43.45</v>
      </c>
      <c r="C1017" s="16">
        <v>44.45</v>
      </c>
      <c r="D1017" s="16">
        <v>45.15</v>
      </c>
      <c r="E1017" s="16">
        <v>43.1</v>
      </c>
      <c r="F1017" s="16" t="s">
        <v>1953</v>
      </c>
      <c r="G1017" s="30">
        <v>-0.0147</v>
      </c>
      <c r="H1017" s="16">
        <f t="shared" si="1"/>
        <v>-0.01473922902</v>
      </c>
      <c r="I1017" s="16">
        <f t="shared" si="2"/>
        <v>0.985260771</v>
      </c>
      <c r="J1017" s="16"/>
      <c r="K1017" s="16"/>
      <c r="L1017" s="16"/>
    </row>
    <row r="1018">
      <c r="A1018" s="31">
        <v>44111.0</v>
      </c>
      <c r="B1018" s="16">
        <v>44.1</v>
      </c>
      <c r="C1018" s="16">
        <v>44.2</v>
      </c>
      <c r="D1018" s="16">
        <v>44.7</v>
      </c>
      <c r="E1018" s="16">
        <v>43.9</v>
      </c>
      <c r="F1018" s="16" t="s">
        <v>1954</v>
      </c>
      <c r="G1018" s="30">
        <v>-0.0023</v>
      </c>
      <c r="H1018" s="16">
        <f t="shared" si="1"/>
        <v>-0.002262443439</v>
      </c>
      <c r="I1018" s="16">
        <f t="shared" si="2"/>
        <v>0.9977375566</v>
      </c>
      <c r="J1018" s="16"/>
      <c r="K1018" s="16"/>
      <c r="L1018" s="16"/>
    </row>
    <row r="1019">
      <c r="A1019" s="31">
        <v>44110.0</v>
      </c>
      <c r="B1019" s="16">
        <v>44.2</v>
      </c>
      <c r="C1019" s="16">
        <v>44.9</v>
      </c>
      <c r="D1019" s="16">
        <v>44.9</v>
      </c>
      <c r="E1019" s="16">
        <v>44.0</v>
      </c>
      <c r="F1019" s="16" t="s">
        <v>1955</v>
      </c>
      <c r="G1019" s="30">
        <v>-0.0045</v>
      </c>
      <c r="H1019" s="16">
        <f t="shared" si="1"/>
        <v>-0.004504504505</v>
      </c>
      <c r="I1019" s="16">
        <f t="shared" si="2"/>
        <v>0.9954954955</v>
      </c>
      <c r="J1019" s="16"/>
      <c r="K1019" s="16"/>
      <c r="L1019" s="16"/>
    </row>
    <row r="1020">
      <c r="A1020" s="31">
        <v>44109.0</v>
      </c>
      <c r="B1020" s="16">
        <v>44.4</v>
      </c>
      <c r="C1020" s="16">
        <v>45.8</v>
      </c>
      <c r="D1020" s="16">
        <v>45.8</v>
      </c>
      <c r="E1020" s="16">
        <v>44.2</v>
      </c>
      <c r="F1020" s="16" t="s">
        <v>1956</v>
      </c>
      <c r="G1020" s="30">
        <v>-0.0034</v>
      </c>
      <c r="H1020" s="16">
        <f t="shared" si="1"/>
        <v>-0.003367003367</v>
      </c>
      <c r="I1020" s="16">
        <f t="shared" si="2"/>
        <v>0.9966329966</v>
      </c>
      <c r="J1020" s="16"/>
      <c r="K1020" s="16"/>
      <c r="L1020" s="16"/>
    </row>
    <row r="1021">
      <c r="A1021" s="31">
        <v>44105.0</v>
      </c>
      <c r="B1021" s="16">
        <v>44.55</v>
      </c>
      <c r="C1021" s="16">
        <v>45.0</v>
      </c>
      <c r="D1021" s="16">
        <v>45.45</v>
      </c>
      <c r="E1021" s="16">
        <v>43.8</v>
      </c>
      <c r="F1021" s="16" t="s">
        <v>1957</v>
      </c>
      <c r="G1021" s="30">
        <v>0.0045</v>
      </c>
      <c r="H1021" s="16">
        <f t="shared" si="1"/>
        <v>0.004509582864</v>
      </c>
      <c r="I1021" s="16">
        <f t="shared" si="2"/>
        <v>1.004509583</v>
      </c>
      <c r="J1021" s="16"/>
      <c r="K1021" s="16"/>
      <c r="L1021" s="16"/>
    </row>
    <row r="1022">
      <c r="A1022" s="31">
        <v>44104.0</v>
      </c>
      <c r="B1022" s="16">
        <v>44.35</v>
      </c>
      <c r="C1022" s="16">
        <v>43.5</v>
      </c>
      <c r="D1022" s="16">
        <v>45.7</v>
      </c>
      <c r="E1022" s="16">
        <v>42.35</v>
      </c>
      <c r="F1022" s="16" t="s">
        <v>1958</v>
      </c>
      <c r="G1022" s="30">
        <v>0.035</v>
      </c>
      <c r="H1022" s="16">
        <f t="shared" si="1"/>
        <v>0.03500583431</v>
      </c>
      <c r="I1022" s="16">
        <f t="shared" si="2"/>
        <v>1.035005834</v>
      </c>
      <c r="J1022" s="16"/>
      <c r="K1022" s="16"/>
      <c r="L1022" s="16"/>
    </row>
    <row r="1023">
      <c r="A1023" s="31">
        <v>44103.0</v>
      </c>
      <c r="B1023" s="16">
        <v>42.85</v>
      </c>
      <c r="C1023" s="16">
        <v>44.2</v>
      </c>
      <c r="D1023" s="16">
        <v>44.2</v>
      </c>
      <c r="E1023" s="16">
        <v>42.3</v>
      </c>
      <c r="F1023" s="16" t="s">
        <v>1959</v>
      </c>
      <c r="G1023" s="30">
        <v>-0.0115</v>
      </c>
      <c r="H1023" s="16">
        <f t="shared" si="1"/>
        <v>-0.01153402537</v>
      </c>
      <c r="I1023" s="16">
        <f t="shared" si="2"/>
        <v>0.9884659746</v>
      </c>
      <c r="J1023" s="16"/>
      <c r="K1023" s="16"/>
      <c r="L1023" s="16"/>
    </row>
    <row r="1024">
      <c r="A1024" s="31">
        <v>44102.0</v>
      </c>
      <c r="B1024" s="16">
        <v>43.35</v>
      </c>
      <c r="C1024" s="16">
        <v>42.05</v>
      </c>
      <c r="D1024" s="16">
        <v>43.5</v>
      </c>
      <c r="E1024" s="16">
        <v>42.05</v>
      </c>
      <c r="F1024" s="16" t="s">
        <v>1960</v>
      </c>
      <c r="G1024" s="30">
        <v>0.0152</v>
      </c>
      <c r="H1024" s="16">
        <f t="shared" si="1"/>
        <v>0.01522248244</v>
      </c>
      <c r="I1024" s="16">
        <f t="shared" si="2"/>
        <v>1.015222482</v>
      </c>
      <c r="J1024" s="16"/>
      <c r="K1024" s="16"/>
      <c r="L1024" s="16"/>
    </row>
    <row r="1025">
      <c r="A1025" s="31">
        <v>44099.0</v>
      </c>
      <c r="B1025" s="16">
        <v>42.7</v>
      </c>
      <c r="C1025" s="16">
        <v>41.2</v>
      </c>
      <c r="D1025" s="16">
        <v>47.1</v>
      </c>
      <c r="E1025" s="16">
        <v>39.75</v>
      </c>
      <c r="F1025" s="16" t="s">
        <v>1961</v>
      </c>
      <c r="G1025" s="30">
        <v>0.0504</v>
      </c>
      <c r="H1025" s="16">
        <f t="shared" si="1"/>
        <v>0.05043050431</v>
      </c>
      <c r="I1025" s="16">
        <f t="shared" si="2"/>
        <v>1.050430504</v>
      </c>
      <c r="J1025" s="16"/>
      <c r="K1025" s="16"/>
      <c r="L1025" s="16"/>
    </row>
    <row r="1026">
      <c r="A1026" s="31">
        <v>44098.0</v>
      </c>
      <c r="B1026" s="16">
        <v>40.65</v>
      </c>
      <c r="C1026" s="16">
        <v>41.85</v>
      </c>
      <c r="D1026" s="16">
        <v>41.85</v>
      </c>
      <c r="E1026" s="16">
        <v>39.35</v>
      </c>
      <c r="F1026" s="16" t="s">
        <v>1962</v>
      </c>
      <c r="G1026" s="30">
        <v>-0.0133</v>
      </c>
      <c r="H1026" s="16">
        <f t="shared" si="1"/>
        <v>-0.01334951456</v>
      </c>
      <c r="I1026" s="16">
        <f t="shared" si="2"/>
        <v>0.9866504854</v>
      </c>
      <c r="J1026" s="16"/>
      <c r="K1026" s="16"/>
      <c r="L1026" s="16"/>
    </row>
    <row r="1027">
      <c r="A1027" s="31">
        <v>44097.0</v>
      </c>
      <c r="B1027" s="16">
        <v>41.2</v>
      </c>
      <c r="C1027" s="16">
        <v>41.6</v>
      </c>
      <c r="D1027" s="16">
        <v>43.0</v>
      </c>
      <c r="E1027" s="16">
        <v>40.9</v>
      </c>
      <c r="F1027" s="16" t="s">
        <v>1963</v>
      </c>
      <c r="G1027" s="30">
        <v>-0.012</v>
      </c>
      <c r="H1027" s="16">
        <f t="shared" si="1"/>
        <v>-0.01199040767</v>
      </c>
      <c r="I1027" s="16">
        <f t="shared" si="2"/>
        <v>0.9880095923</v>
      </c>
      <c r="J1027" s="16"/>
      <c r="K1027" s="16"/>
      <c r="L1027" s="16"/>
    </row>
    <row r="1028">
      <c r="A1028" s="31">
        <v>44096.0</v>
      </c>
      <c r="B1028" s="16">
        <v>41.7</v>
      </c>
      <c r="C1028" s="16">
        <v>42.9</v>
      </c>
      <c r="D1028" s="16">
        <v>43.4</v>
      </c>
      <c r="E1028" s="16">
        <v>40.2</v>
      </c>
      <c r="F1028" s="16" t="s">
        <v>1964</v>
      </c>
      <c r="G1028" s="30">
        <v>-0.0347</v>
      </c>
      <c r="H1028" s="16">
        <f t="shared" si="1"/>
        <v>-0.03472222222</v>
      </c>
      <c r="I1028" s="16">
        <f t="shared" si="2"/>
        <v>0.9652777778</v>
      </c>
      <c r="J1028" s="16"/>
      <c r="K1028" s="16"/>
      <c r="L1028" s="16"/>
    </row>
    <row r="1029">
      <c r="A1029" s="31">
        <v>44095.0</v>
      </c>
      <c r="B1029" s="16">
        <v>43.2</v>
      </c>
      <c r="C1029" s="16">
        <v>44.1</v>
      </c>
      <c r="D1029" s="16">
        <v>45.15</v>
      </c>
      <c r="E1029" s="16">
        <v>43.1</v>
      </c>
      <c r="F1029" s="16" t="s">
        <v>1965</v>
      </c>
      <c r="G1029" s="30">
        <v>-0.0182</v>
      </c>
      <c r="H1029" s="16">
        <f t="shared" si="1"/>
        <v>-0.01818181818</v>
      </c>
      <c r="I1029" s="16">
        <f t="shared" si="2"/>
        <v>0.9818181818</v>
      </c>
      <c r="J1029" s="16"/>
      <c r="K1029" s="16"/>
      <c r="L1029" s="16"/>
    </row>
    <row r="1030">
      <c r="A1030" s="31">
        <v>44092.0</v>
      </c>
      <c r="B1030" s="16">
        <v>44.0</v>
      </c>
      <c r="C1030" s="16">
        <v>44.35</v>
      </c>
      <c r="D1030" s="16">
        <v>45.2</v>
      </c>
      <c r="E1030" s="16">
        <v>43.5</v>
      </c>
      <c r="F1030" s="16" t="s">
        <v>1966</v>
      </c>
      <c r="G1030" s="30">
        <v>-0.0123</v>
      </c>
      <c r="H1030" s="16">
        <f t="shared" si="1"/>
        <v>-0.01234567901</v>
      </c>
      <c r="I1030" s="16">
        <f t="shared" si="2"/>
        <v>0.987654321</v>
      </c>
      <c r="J1030" s="16"/>
      <c r="K1030" s="16"/>
      <c r="L1030" s="16"/>
    </row>
    <row r="1031">
      <c r="A1031" s="31">
        <v>44091.0</v>
      </c>
      <c r="B1031" s="16">
        <v>44.55</v>
      </c>
      <c r="C1031" s="16">
        <v>44.5</v>
      </c>
      <c r="D1031" s="16">
        <v>45.1</v>
      </c>
      <c r="E1031" s="16">
        <v>44.1</v>
      </c>
      <c r="F1031" s="16" t="s">
        <v>1967</v>
      </c>
      <c r="G1031" s="30">
        <v>-0.0022</v>
      </c>
      <c r="H1031" s="16">
        <f t="shared" si="1"/>
        <v>-0.002239641657</v>
      </c>
      <c r="I1031" s="16">
        <f t="shared" si="2"/>
        <v>0.9977603583</v>
      </c>
      <c r="J1031" s="16"/>
      <c r="K1031" s="16"/>
      <c r="L1031" s="16"/>
    </row>
    <row r="1032">
      <c r="A1032" s="31">
        <v>44090.0</v>
      </c>
      <c r="B1032" s="16">
        <v>44.65</v>
      </c>
      <c r="C1032" s="16">
        <v>44.6</v>
      </c>
      <c r="D1032" s="16">
        <v>45.4</v>
      </c>
      <c r="E1032" s="16">
        <v>44.15</v>
      </c>
      <c r="F1032" s="16" t="s">
        <v>1968</v>
      </c>
      <c r="G1032" s="30">
        <v>0.009</v>
      </c>
      <c r="H1032" s="16">
        <f t="shared" si="1"/>
        <v>0.009039548023</v>
      </c>
      <c r="I1032" s="16">
        <f t="shared" si="2"/>
        <v>1.009039548</v>
      </c>
      <c r="J1032" s="16"/>
      <c r="K1032" s="16"/>
      <c r="L1032" s="16"/>
    </row>
    <row r="1033">
      <c r="A1033" s="31">
        <v>44089.0</v>
      </c>
      <c r="B1033" s="16">
        <v>44.25</v>
      </c>
      <c r="C1033" s="16">
        <v>45.9</v>
      </c>
      <c r="D1033" s="16">
        <v>45.9</v>
      </c>
      <c r="E1033" s="16">
        <v>44.1</v>
      </c>
      <c r="F1033" s="16" t="s">
        <v>1969</v>
      </c>
      <c r="G1033" s="30">
        <v>-0.0296</v>
      </c>
      <c r="H1033" s="16">
        <f t="shared" si="1"/>
        <v>-0.02960526316</v>
      </c>
      <c r="I1033" s="16">
        <f t="shared" si="2"/>
        <v>0.9703947368</v>
      </c>
      <c r="J1033" s="16"/>
      <c r="K1033" s="16"/>
      <c r="L1033" s="16"/>
    </row>
    <row r="1034">
      <c r="A1034" s="31">
        <v>44088.0</v>
      </c>
      <c r="B1034" s="16">
        <v>45.6</v>
      </c>
      <c r="C1034" s="16">
        <v>45.5</v>
      </c>
      <c r="D1034" s="16">
        <v>46.5</v>
      </c>
      <c r="E1034" s="16">
        <v>45.25</v>
      </c>
      <c r="F1034" s="16" t="s">
        <v>1970</v>
      </c>
      <c r="G1034" s="30">
        <v>0.0055</v>
      </c>
      <c r="H1034" s="16">
        <f t="shared" si="1"/>
        <v>0.005512679162</v>
      </c>
      <c r="I1034" s="16">
        <f t="shared" si="2"/>
        <v>1.005512679</v>
      </c>
      <c r="J1034" s="16"/>
      <c r="K1034" s="16"/>
      <c r="L1034" s="16"/>
    </row>
    <row r="1035">
      <c r="A1035" s="31">
        <v>44085.0</v>
      </c>
      <c r="B1035" s="16">
        <v>45.35</v>
      </c>
      <c r="C1035" s="16">
        <v>45.75</v>
      </c>
      <c r="D1035" s="16">
        <v>45.9</v>
      </c>
      <c r="E1035" s="16">
        <v>45.0</v>
      </c>
      <c r="F1035" s="16" t="s">
        <v>1971</v>
      </c>
      <c r="G1035" s="30">
        <v>-0.012</v>
      </c>
      <c r="H1035" s="16">
        <f t="shared" si="1"/>
        <v>-0.01198257081</v>
      </c>
      <c r="I1035" s="16">
        <f t="shared" si="2"/>
        <v>0.9880174292</v>
      </c>
      <c r="J1035" s="16"/>
      <c r="K1035" s="16"/>
      <c r="L1035" s="16"/>
    </row>
    <row r="1036">
      <c r="A1036" s="31">
        <v>44084.0</v>
      </c>
      <c r="B1036" s="16">
        <v>45.9</v>
      </c>
      <c r="C1036" s="16">
        <v>45.35</v>
      </c>
      <c r="D1036" s="16">
        <v>46.4</v>
      </c>
      <c r="E1036" s="16">
        <v>44.65</v>
      </c>
      <c r="F1036" s="16" t="s">
        <v>1972</v>
      </c>
      <c r="G1036" s="30">
        <v>0.0373</v>
      </c>
      <c r="H1036" s="16">
        <f t="shared" si="1"/>
        <v>0.03728813559</v>
      </c>
      <c r="I1036" s="16">
        <f t="shared" si="2"/>
        <v>1.037288136</v>
      </c>
      <c r="J1036" s="16"/>
      <c r="K1036" s="16"/>
      <c r="L1036" s="16"/>
    </row>
    <row r="1037">
      <c r="A1037" s="31">
        <v>44083.0</v>
      </c>
      <c r="B1037" s="16">
        <v>44.25</v>
      </c>
      <c r="C1037" s="16">
        <v>44.3</v>
      </c>
      <c r="D1037" s="16">
        <v>44.85</v>
      </c>
      <c r="E1037" s="16">
        <v>43.0</v>
      </c>
      <c r="F1037" s="16" t="s">
        <v>1973</v>
      </c>
      <c r="G1037" s="30">
        <v>-0.0112</v>
      </c>
      <c r="H1037" s="16">
        <f t="shared" si="1"/>
        <v>-0.01117318436</v>
      </c>
      <c r="I1037" s="16">
        <f t="shared" si="2"/>
        <v>0.9888268156</v>
      </c>
      <c r="J1037" s="16"/>
      <c r="K1037" s="16"/>
      <c r="L1037" s="16"/>
    </row>
    <row r="1038">
      <c r="A1038" s="31">
        <v>44082.0</v>
      </c>
      <c r="B1038" s="16">
        <v>44.75</v>
      </c>
      <c r="C1038" s="16">
        <v>47.8</v>
      </c>
      <c r="D1038" s="16">
        <v>47.8</v>
      </c>
      <c r="E1038" s="16">
        <v>44.3</v>
      </c>
      <c r="F1038" s="16" t="s">
        <v>1974</v>
      </c>
      <c r="G1038" s="30">
        <v>-0.0387</v>
      </c>
      <c r="H1038" s="16">
        <f t="shared" si="1"/>
        <v>-0.03866809882</v>
      </c>
      <c r="I1038" s="16">
        <f t="shared" si="2"/>
        <v>0.9613319012</v>
      </c>
      <c r="J1038" s="16"/>
      <c r="K1038" s="16"/>
      <c r="L1038" s="16"/>
    </row>
    <row r="1039">
      <c r="A1039" s="31">
        <v>44081.0</v>
      </c>
      <c r="B1039" s="16">
        <v>46.55</v>
      </c>
      <c r="C1039" s="16">
        <v>46.6</v>
      </c>
      <c r="D1039" s="16">
        <v>46.95</v>
      </c>
      <c r="E1039" s="16">
        <v>45.05</v>
      </c>
      <c r="F1039" s="16" t="s">
        <v>1975</v>
      </c>
      <c r="G1039" s="30">
        <v>-0.0011</v>
      </c>
      <c r="H1039" s="16">
        <f t="shared" si="1"/>
        <v>-0.001072961373</v>
      </c>
      <c r="I1039" s="16">
        <f t="shared" si="2"/>
        <v>0.9989270386</v>
      </c>
      <c r="J1039" s="16"/>
      <c r="K1039" s="16"/>
      <c r="L1039" s="16"/>
    </row>
    <row r="1040">
      <c r="A1040" s="31">
        <v>44078.0</v>
      </c>
      <c r="B1040" s="16">
        <v>46.6</v>
      </c>
      <c r="C1040" s="16">
        <v>46.0</v>
      </c>
      <c r="D1040" s="16">
        <v>48.45</v>
      </c>
      <c r="E1040" s="16">
        <v>44.5</v>
      </c>
      <c r="F1040" s="16" t="s">
        <v>1976</v>
      </c>
      <c r="G1040" s="30">
        <v>-0.0096</v>
      </c>
      <c r="H1040" s="16">
        <f t="shared" si="1"/>
        <v>-0.009564293305</v>
      </c>
      <c r="I1040" s="16">
        <f t="shared" si="2"/>
        <v>0.9904357067</v>
      </c>
      <c r="J1040" s="16"/>
      <c r="K1040" s="16"/>
      <c r="L1040" s="16"/>
    </row>
    <row r="1041">
      <c r="A1041" s="31">
        <v>44077.0</v>
      </c>
      <c r="B1041" s="16">
        <v>47.05</v>
      </c>
      <c r="C1041" s="16">
        <v>48.4</v>
      </c>
      <c r="D1041" s="16">
        <v>48.4</v>
      </c>
      <c r="E1041" s="16">
        <v>46.8</v>
      </c>
      <c r="F1041" s="16" t="s">
        <v>1977</v>
      </c>
      <c r="G1041" s="30">
        <v>-0.0198</v>
      </c>
      <c r="H1041" s="16">
        <f t="shared" si="1"/>
        <v>-0.01979166667</v>
      </c>
      <c r="I1041" s="16">
        <f t="shared" si="2"/>
        <v>0.9802083333</v>
      </c>
      <c r="J1041" s="16"/>
      <c r="K1041" s="16"/>
      <c r="L1041" s="16"/>
    </row>
    <row r="1042">
      <c r="A1042" s="31">
        <v>44076.0</v>
      </c>
      <c r="B1042" s="16">
        <v>48.0</v>
      </c>
      <c r="C1042" s="16">
        <v>46.3</v>
      </c>
      <c r="D1042" s="16">
        <v>48.65</v>
      </c>
      <c r="E1042" s="16">
        <v>45.75</v>
      </c>
      <c r="F1042" s="16" t="s">
        <v>1656</v>
      </c>
      <c r="G1042" s="30">
        <v>0.0492</v>
      </c>
      <c r="H1042" s="16">
        <f t="shared" si="1"/>
        <v>0.04918032787</v>
      </c>
      <c r="I1042" s="16">
        <f t="shared" si="2"/>
        <v>1.049180328</v>
      </c>
      <c r="J1042" s="16"/>
      <c r="K1042" s="16"/>
      <c r="L1042" s="16"/>
    </row>
    <row r="1043">
      <c r="A1043" s="31">
        <v>44075.0</v>
      </c>
      <c r="B1043" s="16">
        <v>45.75</v>
      </c>
      <c r="C1043" s="16">
        <v>42.6</v>
      </c>
      <c r="D1043" s="16">
        <v>46.95</v>
      </c>
      <c r="E1043" s="16">
        <v>42.1</v>
      </c>
      <c r="F1043" s="16" t="s">
        <v>1978</v>
      </c>
      <c r="G1043" s="30">
        <v>0.0627</v>
      </c>
      <c r="H1043" s="16">
        <f t="shared" si="1"/>
        <v>0.06271777003</v>
      </c>
      <c r="I1043" s="16">
        <f t="shared" si="2"/>
        <v>1.06271777</v>
      </c>
      <c r="J1043" s="16"/>
      <c r="K1043" s="16"/>
      <c r="L1043" s="16"/>
    </row>
    <row r="1044">
      <c r="A1044" s="31">
        <v>44074.0</v>
      </c>
      <c r="B1044" s="16">
        <v>43.05</v>
      </c>
      <c r="C1044" s="16">
        <v>48.15</v>
      </c>
      <c r="D1044" s="16">
        <v>48.7</v>
      </c>
      <c r="E1044" s="16">
        <v>42.3</v>
      </c>
      <c r="F1044" s="16" t="s">
        <v>1296</v>
      </c>
      <c r="G1044" s="30">
        <v>-0.0879</v>
      </c>
      <c r="H1044" s="16">
        <f t="shared" si="1"/>
        <v>-0.08792372881</v>
      </c>
      <c r="I1044" s="16">
        <f t="shared" si="2"/>
        <v>0.9120762712</v>
      </c>
      <c r="J1044" s="16"/>
      <c r="K1044" s="16"/>
      <c r="L1044" s="16"/>
    </row>
    <row r="1045">
      <c r="A1045" s="31">
        <v>44071.0</v>
      </c>
      <c r="B1045" s="16">
        <v>47.2</v>
      </c>
      <c r="C1045" s="16">
        <v>49.65</v>
      </c>
      <c r="D1045" s="16">
        <v>50.0</v>
      </c>
      <c r="E1045" s="16">
        <v>46.8</v>
      </c>
      <c r="F1045" s="16" t="s">
        <v>1630</v>
      </c>
      <c r="G1045" s="30">
        <v>-0.0484</v>
      </c>
      <c r="H1045" s="16">
        <f t="shared" si="1"/>
        <v>-0.04838709677</v>
      </c>
      <c r="I1045" s="16">
        <f t="shared" si="2"/>
        <v>0.9516129032</v>
      </c>
      <c r="J1045" s="16"/>
      <c r="K1045" s="16"/>
      <c r="L1045" s="16"/>
    </row>
    <row r="1046">
      <c r="A1046" s="31">
        <v>44070.0</v>
      </c>
      <c r="B1046" s="16">
        <v>49.6</v>
      </c>
      <c r="C1046" s="16">
        <v>52.2</v>
      </c>
      <c r="D1046" s="16">
        <v>52.9</v>
      </c>
      <c r="E1046" s="16">
        <v>49.2</v>
      </c>
      <c r="F1046" s="16" t="s">
        <v>1371</v>
      </c>
      <c r="G1046" s="30">
        <v>-0.0303</v>
      </c>
      <c r="H1046" s="16">
        <f t="shared" si="1"/>
        <v>-0.0303030303</v>
      </c>
      <c r="I1046" s="16">
        <f t="shared" si="2"/>
        <v>0.9696969697</v>
      </c>
      <c r="J1046" s="16"/>
      <c r="K1046" s="16"/>
      <c r="L1046" s="16"/>
    </row>
    <row r="1047">
      <c r="A1047" s="31">
        <v>44069.0</v>
      </c>
      <c r="B1047" s="16">
        <v>51.15</v>
      </c>
      <c r="C1047" s="16">
        <v>50.3</v>
      </c>
      <c r="D1047" s="16">
        <v>52.3</v>
      </c>
      <c r="E1047" s="16">
        <v>49.35</v>
      </c>
      <c r="F1047" s="16" t="s">
        <v>1703</v>
      </c>
      <c r="G1047" s="30">
        <v>0.0271</v>
      </c>
      <c r="H1047" s="16">
        <f t="shared" si="1"/>
        <v>0.02710843373</v>
      </c>
      <c r="I1047" s="16">
        <f t="shared" si="2"/>
        <v>1.027108434</v>
      </c>
      <c r="J1047" s="16"/>
      <c r="K1047" s="16"/>
      <c r="L1047" s="16"/>
    </row>
    <row r="1048">
      <c r="A1048" s="31">
        <v>44068.0</v>
      </c>
      <c r="B1048" s="16">
        <v>49.8</v>
      </c>
      <c r="C1048" s="16">
        <v>51.05</v>
      </c>
      <c r="D1048" s="16">
        <v>51.05</v>
      </c>
      <c r="E1048" s="16">
        <v>48.9</v>
      </c>
      <c r="F1048" s="16" t="s">
        <v>1979</v>
      </c>
      <c r="G1048" s="30">
        <v>-0.0139</v>
      </c>
      <c r="H1048" s="16">
        <f t="shared" si="1"/>
        <v>-0.01386138614</v>
      </c>
      <c r="I1048" s="16">
        <f t="shared" si="2"/>
        <v>0.9861386139</v>
      </c>
      <c r="J1048" s="16"/>
      <c r="K1048" s="16"/>
      <c r="L1048" s="16"/>
    </row>
    <row r="1049">
      <c r="A1049" s="31">
        <v>44067.0</v>
      </c>
      <c r="B1049" s="16">
        <v>50.5</v>
      </c>
      <c r="C1049" s="16">
        <v>52.45</v>
      </c>
      <c r="D1049" s="16">
        <v>52.6</v>
      </c>
      <c r="E1049" s="16">
        <v>50.05</v>
      </c>
      <c r="F1049" s="16" t="s">
        <v>1267</v>
      </c>
      <c r="G1049" s="30">
        <v>-0.0127</v>
      </c>
      <c r="H1049" s="16">
        <f t="shared" si="1"/>
        <v>-0.01270772239</v>
      </c>
      <c r="I1049" s="16">
        <f t="shared" si="2"/>
        <v>0.9872922776</v>
      </c>
      <c r="J1049" s="16"/>
      <c r="K1049" s="16"/>
      <c r="L1049" s="16"/>
    </row>
    <row r="1050">
      <c r="A1050" s="31">
        <v>44064.0</v>
      </c>
      <c r="B1050" s="16">
        <v>51.15</v>
      </c>
      <c r="C1050" s="16">
        <v>52.95</v>
      </c>
      <c r="D1050" s="16">
        <v>53.0</v>
      </c>
      <c r="E1050" s="16">
        <v>50.1</v>
      </c>
      <c r="F1050" s="16" t="s">
        <v>1645</v>
      </c>
      <c r="G1050" s="30">
        <v>0.0791</v>
      </c>
      <c r="H1050" s="16">
        <f t="shared" si="1"/>
        <v>0.07911392405</v>
      </c>
      <c r="I1050" s="16">
        <f t="shared" si="2"/>
        <v>1.079113924</v>
      </c>
      <c r="J1050" s="16"/>
      <c r="K1050" s="16"/>
      <c r="L1050" s="16"/>
    </row>
    <row r="1051">
      <c r="A1051" s="31">
        <v>44063.0</v>
      </c>
      <c r="B1051" s="16">
        <v>47.4</v>
      </c>
      <c r="C1051" s="16">
        <v>50.35</v>
      </c>
      <c r="D1051" s="16">
        <v>50.35</v>
      </c>
      <c r="E1051" s="16">
        <v>45.6</v>
      </c>
      <c r="F1051" s="16" t="s">
        <v>1443</v>
      </c>
      <c r="G1051" s="30">
        <v>-0.0605</v>
      </c>
      <c r="H1051" s="16">
        <f t="shared" si="1"/>
        <v>-0.06045589693</v>
      </c>
      <c r="I1051" s="16">
        <f t="shared" si="2"/>
        <v>0.9395441031</v>
      </c>
      <c r="J1051" s="16"/>
      <c r="K1051" s="16"/>
      <c r="L1051" s="16"/>
    </row>
    <row r="1052">
      <c r="A1052" s="31">
        <v>44062.0</v>
      </c>
      <c r="B1052" s="16">
        <v>50.45</v>
      </c>
      <c r="C1052" s="16">
        <v>51.05</v>
      </c>
      <c r="D1052" s="16">
        <v>52.2</v>
      </c>
      <c r="E1052" s="16">
        <v>50.05</v>
      </c>
      <c r="F1052" s="16" t="s">
        <v>1295</v>
      </c>
      <c r="G1052" s="30">
        <v>-0.0137</v>
      </c>
      <c r="H1052" s="16">
        <f t="shared" si="1"/>
        <v>-0.01368523949</v>
      </c>
      <c r="I1052" s="16">
        <f t="shared" si="2"/>
        <v>0.9863147605</v>
      </c>
      <c r="J1052" s="16"/>
      <c r="K1052" s="16"/>
      <c r="L1052" s="16"/>
    </row>
    <row r="1053">
      <c r="A1053" s="31">
        <v>44061.0</v>
      </c>
      <c r="B1053" s="16">
        <v>51.15</v>
      </c>
      <c r="C1053" s="16">
        <v>47.5</v>
      </c>
      <c r="D1053" s="16">
        <v>51.85</v>
      </c>
      <c r="E1053" s="16">
        <v>47.1</v>
      </c>
      <c r="F1053" s="16" t="s">
        <v>1980</v>
      </c>
      <c r="G1053" s="30">
        <v>0.0768</v>
      </c>
      <c r="H1053" s="16">
        <f t="shared" si="1"/>
        <v>0.07684210526</v>
      </c>
      <c r="I1053" s="16">
        <f t="shared" si="2"/>
        <v>1.076842105</v>
      </c>
      <c r="J1053" s="16"/>
      <c r="K1053" s="16"/>
      <c r="L1053" s="16"/>
    </row>
    <row r="1054">
      <c r="A1054" s="31">
        <v>44060.0</v>
      </c>
      <c r="B1054" s="16">
        <v>47.5</v>
      </c>
      <c r="C1054" s="16">
        <v>45.15</v>
      </c>
      <c r="D1054" s="16">
        <v>47.9</v>
      </c>
      <c r="E1054" s="16">
        <v>45.1</v>
      </c>
      <c r="F1054" s="16" t="s">
        <v>1981</v>
      </c>
      <c r="G1054" s="30">
        <v>0.0615</v>
      </c>
      <c r="H1054" s="16">
        <f t="shared" si="1"/>
        <v>0.06145251397</v>
      </c>
      <c r="I1054" s="16">
        <f t="shared" si="2"/>
        <v>1.061452514</v>
      </c>
      <c r="J1054" s="16"/>
      <c r="K1054" s="16"/>
      <c r="L1054" s="16"/>
    </row>
    <row r="1055">
      <c r="A1055" s="31">
        <v>44057.0</v>
      </c>
      <c r="B1055" s="16">
        <v>44.75</v>
      </c>
      <c r="C1055" s="16">
        <v>44.0</v>
      </c>
      <c r="D1055" s="16">
        <v>47.15</v>
      </c>
      <c r="E1055" s="16">
        <v>43.5</v>
      </c>
      <c r="F1055" s="16" t="s">
        <v>1931</v>
      </c>
      <c r="G1055" s="30">
        <v>0.017</v>
      </c>
      <c r="H1055" s="16">
        <f t="shared" si="1"/>
        <v>0.01704545455</v>
      </c>
      <c r="I1055" s="16">
        <f t="shared" si="2"/>
        <v>1.017045455</v>
      </c>
      <c r="J1055" s="16"/>
      <c r="K1055" s="16"/>
      <c r="L1055" s="16"/>
    </row>
    <row r="1056">
      <c r="A1056" s="31">
        <v>44056.0</v>
      </c>
      <c r="B1056" s="16">
        <v>44.0</v>
      </c>
      <c r="C1056" s="16">
        <v>43.75</v>
      </c>
      <c r="D1056" s="16">
        <v>45.2</v>
      </c>
      <c r="E1056" s="16">
        <v>43.05</v>
      </c>
      <c r="F1056" s="16" t="s">
        <v>1982</v>
      </c>
      <c r="G1056" s="30">
        <v>0.0</v>
      </c>
      <c r="H1056" s="16">
        <f t="shared" si="1"/>
        <v>0</v>
      </c>
      <c r="I1056" s="16">
        <f t="shared" si="2"/>
        <v>1</v>
      </c>
      <c r="J1056" s="16"/>
      <c r="K1056" s="16"/>
      <c r="L1056" s="16"/>
    </row>
    <row r="1057">
      <c r="A1057" s="31">
        <v>44055.0</v>
      </c>
      <c r="B1057" s="16">
        <v>44.0</v>
      </c>
      <c r="C1057" s="16">
        <v>43.9</v>
      </c>
      <c r="D1057" s="16">
        <v>44.2</v>
      </c>
      <c r="E1057" s="16">
        <v>43.1</v>
      </c>
      <c r="F1057" s="16" t="s">
        <v>1443</v>
      </c>
      <c r="G1057" s="30">
        <v>0.0</v>
      </c>
      <c r="H1057" s="16">
        <f t="shared" si="1"/>
        <v>0</v>
      </c>
      <c r="I1057" s="16">
        <f t="shared" si="2"/>
        <v>1</v>
      </c>
      <c r="J1057" s="16"/>
      <c r="K1057" s="16"/>
      <c r="L1057" s="16"/>
    </row>
    <row r="1058">
      <c r="A1058" s="31">
        <v>44054.0</v>
      </c>
      <c r="B1058" s="16">
        <v>44.0</v>
      </c>
      <c r="C1058" s="16">
        <v>43.4</v>
      </c>
      <c r="D1058" s="16">
        <v>44.65</v>
      </c>
      <c r="E1058" s="16">
        <v>43.4</v>
      </c>
      <c r="F1058" s="16" t="s">
        <v>1427</v>
      </c>
      <c r="G1058" s="30">
        <v>0.0115</v>
      </c>
      <c r="H1058" s="16">
        <f t="shared" si="1"/>
        <v>0.01149425287</v>
      </c>
      <c r="I1058" s="16">
        <f t="shared" si="2"/>
        <v>1.011494253</v>
      </c>
      <c r="J1058" s="16"/>
      <c r="K1058" s="16"/>
      <c r="L1058" s="16"/>
    </row>
    <row r="1059">
      <c r="A1059" s="31">
        <v>44053.0</v>
      </c>
      <c r="B1059" s="16">
        <v>43.5</v>
      </c>
      <c r="C1059" s="16">
        <v>40.05</v>
      </c>
      <c r="D1059" s="16">
        <v>44.05</v>
      </c>
      <c r="E1059" s="16">
        <v>40.05</v>
      </c>
      <c r="F1059" s="16" t="s">
        <v>1766</v>
      </c>
      <c r="G1059" s="30">
        <v>0.1027</v>
      </c>
      <c r="H1059" s="16">
        <f t="shared" si="1"/>
        <v>0.102661597</v>
      </c>
      <c r="I1059" s="16">
        <f t="shared" si="2"/>
        <v>1.102661597</v>
      </c>
      <c r="J1059" s="16"/>
      <c r="K1059" s="16"/>
      <c r="L1059" s="16"/>
    </row>
    <row r="1060">
      <c r="A1060" s="31">
        <v>44050.0</v>
      </c>
      <c r="B1060" s="16">
        <v>39.45</v>
      </c>
      <c r="C1060" s="16">
        <v>38.2</v>
      </c>
      <c r="D1060" s="16">
        <v>39.8</v>
      </c>
      <c r="E1060" s="16">
        <v>38.0</v>
      </c>
      <c r="F1060" s="16" t="s">
        <v>1983</v>
      </c>
      <c r="G1060" s="30">
        <v>0.0437</v>
      </c>
      <c r="H1060" s="16">
        <f t="shared" si="1"/>
        <v>0.04365079365</v>
      </c>
      <c r="I1060" s="16">
        <f t="shared" si="2"/>
        <v>1.043650794</v>
      </c>
      <c r="J1060" s="16"/>
      <c r="K1060" s="16"/>
      <c r="L1060" s="16"/>
    </row>
    <row r="1061">
      <c r="A1061" s="31">
        <v>44049.0</v>
      </c>
      <c r="B1061" s="16">
        <v>37.8</v>
      </c>
      <c r="C1061" s="16">
        <v>38.95</v>
      </c>
      <c r="D1061" s="16">
        <v>40.0</v>
      </c>
      <c r="E1061" s="16">
        <v>37.7</v>
      </c>
      <c r="F1061" s="16" t="s">
        <v>1984</v>
      </c>
      <c r="G1061" s="30">
        <v>-0.0195</v>
      </c>
      <c r="H1061" s="16">
        <f t="shared" si="1"/>
        <v>-0.01945525292</v>
      </c>
      <c r="I1061" s="16">
        <f t="shared" si="2"/>
        <v>0.9805447471</v>
      </c>
      <c r="J1061" s="16"/>
      <c r="K1061" s="16"/>
      <c r="L1061" s="16"/>
    </row>
    <row r="1062">
      <c r="A1062" s="31">
        <v>44048.0</v>
      </c>
      <c r="B1062" s="16">
        <v>38.55</v>
      </c>
      <c r="C1062" s="16">
        <v>37.1</v>
      </c>
      <c r="D1062" s="16">
        <v>39.0</v>
      </c>
      <c r="E1062" s="16">
        <v>37.1</v>
      </c>
      <c r="F1062" s="16" t="s">
        <v>1985</v>
      </c>
      <c r="G1062" s="30">
        <v>0.0504</v>
      </c>
      <c r="H1062" s="16">
        <f t="shared" si="1"/>
        <v>0.05040871935</v>
      </c>
      <c r="I1062" s="16">
        <f t="shared" si="2"/>
        <v>1.050408719</v>
      </c>
      <c r="J1062" s="16"/>
      <c r="K1062" s="16"/>
      <c r="L1062" s="16"/>
    </row>
    <row r="1063">
      <c r="A1063" s="31">
        <v>44047.0</v>
      </c>
      <c r="B1063" s="16">
        <v>36.7</v>
      </c>
      <c r="C1063" s="16">
        <v>36.25</v>
      </c>
      <c r="D1063" s="16">
        <v>36.95</v>
      </c>
      <c r="E1063" s="16">
        <v>36.1</v>
      </c>
      <c r="F1063" s="16" t="s">
        <v>1986</v>
      </c>
      <c r="G1063" s="30">
        <v>0.0237</v>
      </c>
      <c r="H1063" s="16">
        <f t="shared" si="1"/>
        <v>0.02370990237</v>
      </c>
      <c r="I1063" s="16">
        <f t="shared" si="2"/>
        <v>1.023709902</v>
      </c>
      <c r="J1063" s="16"/>
      <c r="K1063" s="16"/>
      <c r="L1063" s="16"/>
    </row>
    <row r="1064">
      <c r="A1064" s="31">
        <v>44046.0</v>
      </c>
      <c r="B1064" s="16">
        <v>35.85</v>
      </c>
      <c r="C1064" s="16">
        <v>35.45</v>
      </c>
      <c r="D1064" s="16">
        <v>36.35</v>
      </c>
      <c r="E1064" s="16">
        <v>35.3</v>
      </c>
      <c r="F1064" s="16" t="s">
        <v>1987</v>
      </c>
      <c r="G1064" s="30">
        <v>0.0113</v>
      </c>
      <c r="H1064" s="16">
        <f t="shared" si="1"/>
        <v>0.01128349788</v>
      </c>
      <c r="I1064" s="16">
        <f t="shared" si="2"/>
        <v>1.011283498</v>
      </c>
      <c r="J1064" s="16"/>
      <c r="K1064" s="16"/>
      <c r="L1064" s="16"/>
    </row>
    <row r="1065">
      <c r="A1065" s="31">
        <v>44043.0</v>
      </c>
      <c r="B1065" s="16">
        <v>35.45</v>
      </c>
      <c r="C1065" s="16">
        <v>36.0</v>
      </c>
      <c r="D1065" s="16">
        <v>36.45</v>
      </c>
      <c r="E1065" s="16">
        <v>35.25</v>
      </c>
      <c r="F1065" s="16" t="s">
        <v>1988</v>
      </c>
      <c r="G1065" s="30">
        <v>-0.0098</v>
      </c>
      <c r="H1065" s="16">
        <f t="shared" si="1"/>
        <v>-0.009776536313</v>
      </c>
      <c r="I1065" s="16">
        <f t="shared" si="2"/>
        <v>0.9902234637</v>
      </c>
      <c r="J1065" s="16"/>
      <c r="K1065" s="16"/>
      <c r="L1065" s="16"/>
    </row>
    <row r="1066">
      <c r="A1066" s="31">
        <v>44042.0</v>
      </c>
      <c r="B1066" s="16">
        <v>35.8</v>
      </c>
      <c r="C1066" s="16">
        <v>37.3</v>
      </c>
      <c r="D1066" s="16">
        <v>38.0</v>
      </c>
      <c r="E1066" s="16">
        <v>35.6</v>
      </c>
      <c r="F1066" s="16" t="s">
        <v>1989</v>
      </c>
      <c r="G1066" s="30">
        <v>-0.0285</v>
      </c>
      <c r="H1066" s="16">
        <f t="shared" si="1"/>
        <v>-0.02849389417</v>
      </c>
      <c r="I1066" s="16">
        <f t="shared" si="2"/>
        <v>0.9715061058</v>
      </c>
      <c r="J1066" s="16"/>
      <c r="K1066" s="16"/>
      <c r="L1066" s="16"/>
    </row>
    <row r="1067">
      <c r="A1067" s="31">
        <v>44041.0</v>
      </c>
      <c r="B1067" s="16">
        <v>36.85</v>
      </c>
      <c r="C1067" s="16">
        <v>36.45</v>
      </c>
      <c r="D1067" s="16">
        <v>37.4</v>
      </c>
      <c r="E1067" s="16">
        <v>36.45</v>
      </c>
      <c r="F1067" s="16" t="s">
        <v>1990</v>
      </c>
      <c r="G1067" s="30">
        <v>0.0082</v>
      </c>
      <c r="H1067" s="16">
        <f t="shared" si="1"/>
        <v>0.008207934337</v>
      </c>
      <c r="I1067" s="16">
        <f t="shared" si="2"/>
        <v>1.008207934</v>
      </c>
      <c r="J1067" s="16"/>
      <c r="K1067" s="16"/>
      <c r="L1067" s="16"/>
    </row>
    <row r="1068">
      <c r="A1068" s="31">
        <v>44040.0</v>
      </c>
      <c r="B1068" s="16">
        <v>36.55</v>
      </c>
      <c r="C1068" s="16">
        <v>36.5</v>
      </c>
      <c r="D1068" s="16">
        <v>37.2</v>
      </c>
      <c r="E1068" s="16">
        <v>36.3</v>
      </c>
      <c r="F1068" s="16" t="s">
        <v>1991</v>
      </c>
      <c r="G1068" s="30">
        <v>0.0069</v>
      </c>
      <c r="H1068" s="16">
        <f t="shared" si="1"/>
        <v>0.006887052342</v>
      </c>
      <c r="I1068" s="16">
        <f t="shared" si="2"/>
        <v>1.006887052</v>
      </c>
      <c r="J1068" s="16"/>
      <c r="K1068" s="16"/>
      <c r="L1068" s="16"/>
    </row>
    <row r="1069">
      <c r="A1069" s="31">
        <v>44039.0</v>
      </c>
      <c r="B1069" s="16">
        <v>36.3</v>
      </c>
      <c r="C1069" s="16">
        <v>37.75</v>
      </c>
      <c r="D1069" s="16">
        <v>37.95</v>
      </c>
      <c r="E1069" s="16">
        <v>35.4</v>
      </c>
      <c r="F1069" s="16" t="s">
        <v>1992</v>
      </c>
      <c r="G1069" s="30">
        <v>-0.0384</v>
      </c>
      <c r="H1069" s="16">
        <f t="shared" si="1"/>
        <v>-0.03841059603</v>
      </c>
      <c r="I1069" s="16">
        <f t="shared" si="2"/>
        <v>0.961589404</v>
      </c>
      <c r="J1069" s="16"/>
      <c r="K1069" s="16"/>
      <c r="L1069" s="16"/>
    </row>
    <row r="1070">
      <c r="A1070" s="31">
        <v>44036.0</v>
      </c>
      <c r="B1070" s="16">
        <v>37.75</v>
      </c>
      <c r="C1070" s="16">
        <v>38.75</v>
      </c>
      <c r="D1070" s="16">
        <v>38.75</v>
      </c>
      <c r="E1070" s="16">
        <v>37.3</v>
      </c>
      <c r="F1070" s="16" t="s">
        <v>1993</v>
      </c>
      <c r="G1070" s="30">
        <v>-0.0258</v>
      </c>
      <c r="H1070" s="16">
        <f t="shared" si="1"/>
        <v>-0.02580645161</v>
      </c>
      <c r="I1070" s="16">
        <f t="shared" si="2"/>
        <v>0.9741935484</v>
      </c>
      <c r="J1070" s="16"/>
      <c r="K1070" s="16"/>
      <c r="L1070" s="16"/>
    </row>
    <row r="1071">
      <c r="A1071" s="31">
        <v>44035.0</v>
      </c>
      <c r="B1071" s="16">
        <v>38.75</v>
      </c>
      <c r="C1071" s="16">
        <v>39.1</v>
      </c>
      <c r="D1071" s="16">
        <v>39.95</v>
      </c>
      <c r="E1071" s="16">
        <v>38.15</v>
      </c>
      <c r="F1071" s="16" t="s">
        <v>1994</v>
      </c>
      <c r="G1071" s="30">
        <v>-0.0051</v>
      </c>
      <c r="H1071" s="16">
        <f t="shared" si="1"/>
        <v>-0.00513478819</v>
      </c>
      <c r="I1071" s="16">
        <f t="shared" si="2"/>
        <v>0.9948652118</v>
      </c>
      <c r="J1071" s="16"/>
      <c r="K1071" s="16"/>
      <c r="L1071" s="16"/>
    </row>
    <row r="1072">
      <c r="A1072" s="31">
        <v>44034.0</v>
      </c>
      <c r="B1072" s="16">
        <v>38.95</v>
      </c>
      <c r="C1072" s="16">
        <v>38.4</v>
      </c>
      <c r="D1072" s="16">
        <v>39.25</v>
      </c>
      <c r="E1072" s="16">
        <v>37.7</v>
      </c>
      <c r="F1072" s="16" t="s">
        <v>1995</v>
      </c>
      <c r="G1072" s="30">
        <v>0.0143</v>
      </c>
      <c r="H1072" s="16">
        <f t="shared" si="1"/>
        <v>0.01432291667</v>
      </c>
      <c r="I1072" s="16">
        <f t="shared" si="2"/>
        <v>1.014322917</v>
      </c>
      <c r="J1072" s="16"/>
      <c r="K1072" s="16"/>
      <c r="L1072" s="16"/>
    </row>
    <row r="1073">
      <c r="A1073" s="31">
        <v>44033.0</v>
      </c>
      <c r="B1073" s="16">
        <v>38.4</v>
      </c>
      <c r="C1073" s="16">
        <v>38.7</v>
      </c>
      <c r="D1073" s="16">
        <v>38.75</v>
      </c>
      <c r="E1073" s="16">
        <v>38.15</v>
      </c>
      <c r="F1073" s="16" t="s">
        <v>1996</v>
      </c>
      <c r="G1073" s="30">
        <v>0.0013</v>
      </c>
      <c r="H1073" s="16">
        <f t="shared" si="1"/>
        <v>0.001303780965</v>
      </c>
      <c r="I1073" s="16">
        <f t="shared" si="2"/>
        <v>1.001303781</v>
      </c>
      <c r="J1073" s="16"/>
      <c r="K1073" s="16"/>
      <c r="L1073" s="16"/>
    </row>
    <row r="1074">
      <c r="A1074" s="31">
        <v>44032.0</v>
      </c>
      <c r="B1074" s="16">
        <v>38.35</v>
      </c>
      <c r="C1074" s="16">
        <v>38.6</v>
      </c>
      <c r="D1074" s="16">
        <v>38.9</v>
      </c>
      <c r="E1074" s="16">
        <v>38.05</v>
      </c>
      <c r="F1074" s="16" t="s">
        <v>1997</v>
      </c>
      <c r="G1074" s="30">
        <v>-0.0013</v>
      </c>
      <c r="H1074" s="16">
        <f t="shared" si="1"/>
        <v>-0.001302083333</v>
      </c>
      <c r="I1074" s="16">
        <f t="shared" si="2"/>
        <v>0.9986979167</v>
      </c>
      <c r="J1074" s="16"/>
      <c r="K1074" s="16"/>
      <c r="L1074" s="16"/>
    </row>
    <row r="1075">
      <c r="A1075" s="31">
        <v>44029.0</v>
      </c>
      <c r="B1075" s="16">
        <v>38.4</v>
      </c>
      <c r="C1075" s="16">
        <v>39.6</v>
      </c>
      <c r="D1075" s="16">
        <v>40.15</v>
      </c>
      <c r="E1075" s="16">
        <v>38.25</v>
      </c>
      <c r="F1075" s="16" t="s">
        <v>1998</v>
      </c>
      <c r="G1075" s="30">
        <v>-0.0078</v>
      </c>
      <c r="H1075" s="16">
        <f t="shared" si="1"/>
        <v>-0.007751937984</v>
      </c>
      <c r="I1075" s="16">
        <f t="shared" si="2"/>
        <v>0.992248062</v>
      </c>
      <c r="J1075" s="16"/>
      <c r="K1075" s="16"/>
      <c r="L1075" s="16"/>
    </row>
    <row r="1076">
      <c r="A1076" s="31">
        <v>44028.0</v>
      </c>
      <c r="B1076" s="16">
        <v>38.7</v>
      </c>
      <c r="C1076" s="16">
        <v>39.8</v>
      </c>
      <c r="D1076" s="16">
        <v>39.85</v>
      </c>
      <c r="E1076" s="16">
        <v>38.05</v>
      </c>
      <c r="F1076" s="16" t="s">
        <v>1999</v>
      </c>
      <c r="G1076" s="30">
        <v>-0.0276</v>
      </c>
      <c r="H1076" s="16">
        <f t="shared" si="1"/>
        <v>-0.02763819095</v>
      </c>
      <c r="I1076" s="16">
        <f t="shared" si="2"/>
        <v>0.972361809</v>
      </c>
      <c r="J1076" s="16"/>
      <c r="K1076" s="16"/>
      <c r="L1076" s="16"/>
    </row>
    <row r="1077">
      <c r="A1077" s="31">
        <v>44027.0</v>
      </c>
      <c r="B1077" s="16">
        <v>39.8</v>
      </c>
      <c r="C1077" s="16">
        <v>39.7</v>
      </c>
      <c r="D1077" s="16">
        <v>40.3</v>
      </c>
      <c r="E1077" s="16">
        <v>39.05</v>
      </c>
      <c r="F1077" s="16" t="s">
        <v>2000</v>
      </c>
      <c r="G1077" s="30">
        <v>0.0089</v>
      </c>
      <c r="H1077" s="16">
        <f t="shared" si="1"/>
        <v>0.008871989861</v>
      </c>
      <c r="I1077" s="16">
        <f t="shared" si="2"/>
        <v>1.00887199</v>
      </c>
      <c r="J1077" s="16"/>
      <c r="K1077" s="16"/>
      <c r="L1077" s="16"/>
    </row>
    <row r="1078">
      <c r="A1078" s="31">
        <v>44026.0</v>
      </c>
      <c r="B1078" s="16">
        <v>39.45</v>
      </c>
      <c r="C1078" s="16">
        <v>40.95</v>
      </c>
      <c r="D1078" s="16">
        <v>40.95</v>
      </c>
      <c r="E1078" s="16">
        <v>38.65</v>
      </c>
      <c r="F1078" s="16" t="s">
        <v>2001</v>
      </c>
      <c r="G1078" s="30">
        <v>-0.0343</v>
      </c>
      <c r="H1078" s="16">
        <f t="shared" si="1"/>
        <v>-0.03427172583</v>
      </c>
      <c r="I1078" s="16">
        <f t="shared" si="2"/>
        <v>0.9657282742</v>
      </c>
      <c r="J1078" s="16"/>
      <c r="K1078" s="16"/>
      <c r="L1078" s="16"/>
    </row>
    <row r="1079">
      <c r="A1079" s="31">
        <v>44025.0</v>
      </c>
      <c r="B1079" s="16">
        <v>40.85</v>
      </c>
      <c r="C1079" s="16">
        <v>40.95</v>
      </c>
      <c r="D1079" s="16">
        <v>41.2</v>
      </c>
      <c r="E1079" s="16">
        <v>40.65</v>
      </c>
      <c r="F1079" s="16" t="s">
        <v>2002</v>
      </c>
      <c r="G1079" s="30">
        <v>0.0049</v>
      </c>
      <c r="H1079" s="16">
        <f t="shared" si="1"/>
        <v>0.0049200492</v>
      </c>
      <c r="I1079" s="16">
        <f t="shared" si="2"/>
        <v>1.004920049</v>
      </c>
      <c r="J1079" s="16"/>
      <c r="K1079" s="16"/>
      <c r="L1079" s="16"/>
    </row>
    <row r="1080">
      <c r="A1080" s="31">
        <v>44022.0</v>
      </c>
      <c r="B1080" s="16">
        <v>40.65</v>
      </c>
      <c r="C1080" s="16">
        <v>40.35</v>
      </c>
      <c r="D1080" s="16">
        <v>41.45</v>
      </c>
      <c r="E1080" s="16">
        <v>39.9</v>
      </c>
      <c r="F1080" s="16" t="s">
        <v>2003</v>
      </c>
      <c r="G1080" s="30">
        <v>0.0012</v>
      </c>
      <c r="H1080" s="16">
        <f t="shared" si="1"/>
        <v>0.001231527094</v>
      </c>
      <c r="I1080" s="16">
        <f t="shared" si="2"/>
        <v>1.001231527</v>
      </c>
      <c r="J1080" s="16"/>
      <c r="K1080" s="16"/>
      <c r="L1080" s="16"/>
    </row>
    <row r="1081">
      <c r="A1081" s="31">
        <v>44021.0</v>
      </c>
      <c r="B1081" s="16">
        <v>40.6</v>
      </c>
      <c r="C1081" s="16">
        <v>40.85</v>
      </c>
      <c r="D1081" s="16">
        <v>42.4</v>
      </c>
      <c r="E1081" s="16">
        <v>40.35</v>
      </c>
      <c r="F1081" s="16" t="s">
        <v>2004</v>
      </c>
      <c r="G1081" s="30">
        <v>0.0025</v>
      </c>
      <c r="H1081" s="16">
        <f t="shared" si="1"/>
        <v>0.002469135802</v>
      </c>
      <c r="I1081" s="16">
        <f t="shared" si="2"/>
        <v>1.002469136</v>
      </c>
      <c r="J1081" s="16"/>
      <c r="K1081" s="16"/>
      <c r="L1081" s="16"/>
    </row>
    <row r="1082">
      <c r="A1082" s="31">
        <v>44020.0</v>
      </c>
      <c r="B1082" s="16">
        <v>40.5</v>
      </c>
      <c r="C1082" s="16">
        <v>40.05</v>
      </c>
      <c r="D1082" s="16">
        <v>41.75</v>
      </c>
      <c r="E1082" s="16">
        <v>40.05</v>
      </c>
      <c r="F1082" s="16" t="s">
        <v>1498</v>
      </c>
      <c r="G1082" s="30">
        <v>0.0012</v>
      </c>
      <c r="H1082" s="16">
        <f t="shared" si="1"/>
        <v>0.001236093943</v>
      </c>
      <c r="I1082" s="16">
        <f t="shared" si="2"/>
        <v>1.001236094</v>
      </c>
      <c r="J1082" s="16"/>
      <c r="K1082" s="16"/>
      <c r="L1082" s="16"/>
    </row>
    <row r="1083">
      <c r="A1083" s="31">
        <v>44019.0</v>
      </c>
      <c r="B1083" s="16">
        <v>40.45</v>
      </c>
      <c r="C1083" s="16">
        <v>40.7</v>
      </c>
      <c r="D1083" s="16">
        <v>41.25</v>
      </c>
      <c r="E1083" s="16">
        <v>40.0</v>
      </c>
      <c r="F1083" s="16" t="s">
        <v>2005</v>
      </c>
      <c r="G1083" s="30">
        <v>0.0025</v>
      </c>
      <c r="H1083" s="16">
        <f t="shared" si="1"/>
        <v>0.002478314746</v>
      </c>
      <c r="I1083" s="16">
        <f t="shared" si="2"/>
        <v>1.002478315</v>
      </c>
      <c r="J1083" s="16"/>
      <c r="K1083" s="16"/>
      <c r="L1083" s="16"/>
    </row>
    <row r="1084">
      <c r="A1084" s="31">
        <v>44018.0</v>
      </c>
      <c r="B1084" s="16">
        <v>40.35</v>
      </c>
      <c r="C1084" s="16">
        <v>40.7</v>
      </c>
      <c r="D1084" s="16">
        <v>41.15</v>
      </c>
      <c r="E1084" s="16">
        <v>39.8</v>
      </c>
      <c r="F1084" s="16" t="s">
        <v>2006</v>
      </c>
      <c r="G1084" s="30">
        <v>0.0</v>
      </c>
      <c r="H1084" s="16">
        <f t="shared" si="1"/>
        <v>0</v>
      </c>
      <c r="I1084" s="16">
        <f t="shared" si="2"/>
        <v>1</v>
      </c>
      <c r="J1084" s="16"/>
      <c r="K1084" s="16"/>
      <c r="L1084" s="16"/>
    </row>
    <row r="1085">
      <c r="A1085" s="31">
        <v>44015.0</v>
      </c>
      <c r="B1085" s="16">
        <v>40.35</v>
      </c>
      <c r="C1085" s="16">
        <v>41.4</v>
      </c>
      <c r="D1085" s="16">
        <v>41.6</v>
      </c>
      <c r="E1085" s="16">
        <v>39.6</v>
      </c>
      <c r="F1085" s="16" t="s">
        <v>2007</v>
      </c>
      <c r="G1085" s="30">
        <v>-0.0171</v>
      </c>
      <c r="H1085" s="16">
        <f t="shared" si="1"/>
        <v>-0.01705237515</v>
      </c>
      <c r="I1085" s="16">
        <f t="shared" si="2"/>
        <v>0.9829476248</v>
      </c>
      <c r="J1085" s="16"/>
      <c r="K1085" s="16"/>
      <c r="L1085" s="16"/>
    </row>
    <row r="1086">
      <c r="A1086" s="31">
        <v>44014.0</v>
      </c>
      <c r="B1086" s="16">
        <v>41.05</v>
      </c>
      <c r="C1086" s="16">
        <v>39.95</v>
      </c>
      <c r="D1086" s="16">
        <v>42.0</v>
      </c>
      <c r="E1086" s="16">
        <v>39.55</v>
      </c>
      <c r="F1086" s="16" t="s">
        <v>1310</v>
      </c>
      <c r="G1086" s="30">
        <v>0.0392</v>
      </c>
      <c r="H1086" s="16">
        <f t="shared" si="1"/>
        <v>0.03924050633</v>
      </c>
      <c r="I1086" s="16">
        <f t="shared" si="2"/>
        <v>1.039240506</v>
      </c>
      <c r="J1086" s="16"/>
      <c r="K1086" s="16"/>
      <c r="L1086" s="16"/>
    </row>
    <row r="1087">
      <c r="A1087" s="31">
        <v>44013.0</v>
      </c>
      <c r="B1087" s="16">
        <v>39.5</v>
      </c>
      <c r="C1087" s="16">
        <v>40.55</v>
      </c>
      <c r="D1087" s="16">
        <v>40.55</v>
      </c>
      <c r="E1087" s="16">
        <v>39.2</v>
      </c>
      <c r="F1087" s="16" t="s">
        <v>2008</v>
      </c>
      <c r="G1087" s="30">
        <v>-0.0271</v>
      </c>
      <c r="H1087" s="16">
        <f t="shared" si="1"/>
        <v>-0.02709359606</v>
      </c>
      <c r="I1087" s="16">
        <f t="shared" si="2"/>
        <v>0.9729064039</v>
      </c>
      <c r="J1087" s="16"/>
      <c r="K1087" s="16"/>
      <c r="L1087" s="16"/>
    </row>
    <row r="1088">
      <c r="A1088" s="31">
        <v>44012.0</v>
      </c>
      <c r="B1088" s="16">
        <v>40.6</v>
      </c>
      <c r="C1088" s="16">
        <v>39.75</v>
      </c>
      <c r="D1088" s="16">
        <v>40.8</v>
      </c>
      <c r="E1088" s="16">
        <v>39.1</v>
      </c>
      <c r="F1088" s="16" t="s">
        <v>1701</v>
      </c>
      <c r="G1088" s="30">
        <v>0.0214</v>
      </c>
      <c r="H1088" s="16">
        <f t="shared" si="1"/>
        <v>0.0213836478</v>
      </c>
      <c r="I1088" s="16">
        <f t="shared" si="2"/>
        <v>1.021383648</v>
      </c>
      <c r="J1088" s="16"/>
      <c r="K1088" s="16"/>
      <c r="L1088" s="16"/>
    </row>
    <row r="1089">
      <c r="A1089" s="31">
        <v>44011.0</v>
      </c>
      <c r="B1089" s="16">
        <v>39.75</v>
      </c>
      <c r="C1089" s="16">
        <v>37.5</v>
      </c>
      <c r="D1089" s="16">
        <v>40.1</v>
      </c>
      <c r="E1089" s="16">
        <v>36.4</v>
      </c>
      <c r="F1089" s="16" t="s">
        <v>1476</v>
      </c>
      <c r="G1089" s="30">
        <v>0.0628</v>
      </c>
      <c r="H1089" s="16">
        <f t="shared" si="1"/>
        <v>0.0628342246</v>
      </c>
      <c r="I1089" s="16">
        <f t="shared" si="2"/>
        <v>1.062834225</v>
      </c>
      <c r="J1089" s="16"/>
      <c r="K1089" s="16"/>
      <c r="L1089" s="16"/>
    </row>
    <row r="1090">
      <c r="A1090" s="31">
        <v>44008.0</v>
      </c>
      <c r="B1090" s="16">
        <v>37.4</v>
      </c>
      <c r="C1090" s="16">
        <v>38.0</v>
      </c>
      <c r="D1090" s="16">
        <v>38.45</v>
      </c>
      <c r="E1090" s="16">
        <v>37.2</v>
      </c>
      <c r="F1090" s="16" t="s">
        <v>2009</v>
      </c>
      <c r="G1090" s="30">
        <v>0.0013</v>
      </c>
      <c r="H1090" s="16">
        <f t="shared" si="1"/>
        <v>0.001338688086</v>
      </c>
      <c r="I1090" s="16">
        <f t="shared" si="2"/>
        <v>1.001338688</v>
      </c>
      <c r="J1090" s="16"/>
      <c r="K1090" s="16"/>
      <c r="L1090" s="16"/>
    </row>
    <row r="1091">
      <c r="A1091" s="31">
        <v>44007.0</v>
      </c>
      <c r="B1091" s="16">
        <v>37.35</v>
      </c>
      <c r="C1091" s="16">
        <v>38.0</v>
      </c>
      <c r="D1091" s="16">
        <v>38.45</v>
      </c>
      <c r="E1091" s="16">
        <v>37.05</v>
      </c>
      <c r="F1091" s="16" t="s">
        <v>2010</v>
      </c>
      <c r="G1091" s="30">
        <v>-0.0132</v>
      </c>
      <c r="H1091" s="16">
        <f t="shared" si="1"/>
        <v>-0.01321003963</v>
      </c>
      <c r="I1091" s="16">
        <f t="shared" si="2"/>
        <v>0.9867899604</v>
      </c>
      <c r="J1091" s="16"/>
      <c r="K1091" s="16"/>
      <c r="L1091" s="16"/>
    </row>
    <row r="1092">
      <c r="A1092" s="31">
        <v>44006.0</v>
      </c>
      <c r="B1092" s="16">
        <v>37.85</v>
      </c>
      <c r="C1092" s="16">
        <v>39.25</v>
      </c>
      <c r="D1092" s="16">
        <v>40.6</v>
      </c>
      <c r="E1092" s="16">
        <v>37.55</v>
      </c>
      <c r="F1092" s="16" t="s">
        <v>2011</v>
      </c>
      <c r="G1092" s="30">
        <v>-0.0169</v>
      </c>
      <c r="H1092" s="16">
        <f t="shared" si="1"/>
        <v>-0.01688311688</v>
      </c>
      <c r="I1092" s="16">
        <f t="shared" si="2"/>
        <v>0.9831168831</v>
      </c>
      <c r="J1092" s="16"/>
      <c r="K1092" s="16"/>
      <c r="L1092" s="16"/>
    </row>
    <row r="1093">
      <c r="A1093" s="31">
        <v>44005.0</v>
      </c>
      <c r="B1093" s="16">
        <v>38.5</v>
      </c>
      <c r="C1093" s="16">
        <v>38.0</v>
      </c>
      <c r="D1093" s="16">
        <v>39.0</v>
      </c>
      <c r="E1093" s="16">
        <v>37.6</v>
      </c>
      <c r="F1093" s="16" t="s">
        <v>2012</v>
      </c>
      <c r="G1093" s="30">
        <v>0.0185</v>
      </c>
      <c r="H1093" s="16">
        <f t="shared" si="1"/>
        <v>0.01851851852</v>
      </c>
      <c r="I1093" s="16">
        <f t="shared" si="2"/>
        <v>1.018518519</v>
      </c>
      <c r="J1093" s="16"/>
      <c r="K1093" s="16"/>
      <c r="L1093" s="16"/>
    </row>
    <row r="1094">
      <c r="A1094" s="31">
        <v>44004.0</v>
      </c>
      <c r="B1094" s="16">
        <v>37.8</v>
      </c>
      <c r="C1094" s="16">
        <v>39.1</v>
      </c>
      <c r="D1094" s="16">
        <v>41.55</v>
      </c>
      <c r="E1094" s="16">
        <v>37.0</v>
      </c>
      <c r="F1094" s="16" t="s">
        <v>1476</v>
      </c>
      <c r="G1094" s="30">
        <v>-0.0332</v>
      </c>
      <c r="H1094" s="16">
        <f t="shared" si="1"/>
        <v>-0.03324808184</v>
      </c>
      <c r="I1094" s="16">
        <f t="shared" si="2"/>
        <v>0.9667519182</v>
      </c>
      <c r="J1094" s="16"/>
      <c r="K1094" s="16"/>
      <c r="L1094" s="16"/>
    </row>
    <row r="1095">
      <c r="A1095" s="31">
        <v>44001.0</v>
      </c>
      <c r="B1095" s="16">
        <v>39.1</v>
      </c>
      <c r="C1095" s="16">
        <v>36.8</v>
      </c>
      <c r="D1095" s="16">
        <v>41.5</v>
      </c>
      <c r="E1095" s="16">
        <v>36.8</v>
      </c>
      <c r="F1095" s="16" t="s">
        <v>1857</v>
      </c>
      <c r="G1095" s="30">
        <v>0.0771</v>
      </c>
      <c r="H1095" s="16">
        <f t="shared" si="1"/>
        <v>0.07713498623</v>
      </c>
      <c r="I1095" s="16">
        <f t="shared" si="2"/>
        <v>1.077134986</v>
      </c>
      <c r="J1095" s="16"/>
      <c r="K1095" s="16"/>
      <c r="L1095" s="16"/>
    </row>
    <row r="1096">
      <c r="A1096" s="31">
        <v>44000.0</v>
      </c>
      <c r="B1096" s="16">
        <v>36.3</v>
      </c>
      <c r="C1096" s="16">
        <v>33.65</v>
      </c>
      <c r="D1096" s="16">
        <v>36.6</v>
      </c>
      <c r="E1096" s="16">
        <v>33.6</v>
      </c>
      <c r="F1096" s="16" t="s">
        <v>1432</v>
      </c>
      <c r="G1096" s="30">
        <v>0.0852</v>
      </c>
      <c r="H1096" s="16">
        <f t="shared" si="1"/>
        <v>0.08520179372</v>
      </c>
      <c r="I1096" s="16">
        <f t="shared" si="2"/>
        <v>1.085201794</v>
      </c>
      <c r="J1096" s="16"/>
      <c r="K1096" s="16"/>
      <c r="L1096" s="16"/>
    </row>
    <row r="1097">
      <c r="A1097" s="31">
        <v>43999.0</v>
      </c>
      <c r="B1097" s="16">
        <v>33.45</v>
      </c>
      <c r="C1097" s="16">
        <v>34.8</v>
      </c>
      <c r="D1097" s="16">
        <v>34.9</v>
      </c>
      <c r="E1097" s="16">
        <v>32.7</v>
      </c>
      <c r="F1097" s="16" t="s">
        <v>2013</v>
      </c>
      <c r="G1097" s="30">
        <v>-0.0133</v>
      </c>
      <c r="H1097" s="16">
        <f t="shared" si="1"/>
        <v>-0.01327433628</v>
      </c>
      <c r="I1097" s="16">
        <f t="shared" si="2"/>
        <v>0.9867256637</v>
      </c>
      <c r="J1097" s="16"/>
      <c r="K1097" s="16"/>
      <c r="L1097" s="16"/>
    </row>
    <row r="1098">
      <c r="A1098" s="31">
        <v>43998.0</v>
      </c>
      <c r="B1098" s="16">
        <v>33.9</v>
      </c>
      <c r="C1098" s="16">
        <v>32.95</v>
      </c>
      <c r="D1098" s="16">
        <v>35.95</v>
      </c>
      <c r="E1098" s="16">
        <v>32.65</v>
      </c>
      <c r="F1098" s="16" t="s">
        <v>1379</v>
      </c>
      <c r="G1098" s="30">
        <v>0.0544</v>
      </c>
      <c r="H1098" s="16">
        <f t="shared" si="1"/>
        <v>0.05443234837</v>
      </c>
      <c r="I1098" s="16">
        <f t="shared" si="2"/>
        <v>1.054432348</v>
      </c>
      <c r="J1098" s="16"/>
      <c r="K1098" s="16"/>
      <c r="L1098" s="16"/>
    </row>
    <row r="1099">
      <c r="A1099" s="31">
        <v>43997.0</v>
      </c>
      <c r="B1099" s="16">
        <v>32.15</v>
      </c>
      <c r="C1099" s="16">
        <v>33.3</v>
      </c>
      <c r="D1099" s="16">
        <v>33.3</v>
      </c>
      <c r="E1099" s="16">
        <v>31.8</v>
      </c>
      <c r="F1099" s="16" t="s">
        <v>2014</v>
      </c>
      <c r="G1099" s="30">
        <v>-0.0258</v>
      </c>
      <c r="H1099" s="16">
        <f t="shared" si="1"/>
        <v>-0.02575757576</v>
      </c>
      <c r="I1099" s="16">
        <f t="shared" si="2"/>
        <v>0.9742424242</v>
      </c>
      <c r="J1099" s="16"/>
      <c r="K1099" s="16"/>
      <c r="L1099" s="16"/>
    </row>
    <row r="1100">
      <c r="A1100" s="31">
        <v>43994.0</v>
      </c>
      <c r="B1100" s="16">
        <v>33.0</v>
      </c>
      <c r="C1100" s="16">
        <v>32.0</v>
      </c>
      <c r="D1100" s="16">
        <v>33.2</v>
      </c>
      <c r="E1100" s="16">
        <v>30.75</v>
      </c>
      <c r="F1100" s="16" t="s">
        <v>2015</v>
      </c>
      <c r="G1100" s="30">
        <v>0.0015</v>
      </c>
      <c r="H1100" s="16">
        <f t="shared" si="1"/>
        <v>0.001517450683</v>
      </c>
      <c r="I1100" s="16">
        <f t="shared" si="2"/>
        <v>1.001517451</v>
      </c>
      <c r="J1100" s="16"/>
      <c r="K1100" s="16"/>
      <c r="L1100" s="16"/>
    </row>
    <row r="1101">
      <c r="A1101" s="31">
        <v>43993.0</v>
      </c>
      <c r="B1101" s="16">
        <v>32.95</v>
      </c>
      <c r="C1101" s="16">
        <v>33.0</v>
      </c>
      <c r="D1101" s="16">
        <v>34.5</v>
      </c>
      <c r="E1101" s="16">
        <v>31.85</v>
      </c>
      <c r="F1101" s="16" t="s">
        <v>2016</v>
      </c>
      <c r="G1101" s="30">
        <v>0.017</v>
      </c>
      <c r="H1101" s="16">
        <f t="shared" si="1"/>
        <v>0.01697530864</v>
      </c>
      <c r="I1101" s="16">
        <f t="shared" si="2"/>
        <v>1.016975309</v>
      </c>
      <c r="J1101" s="16"/>
      <c r="K1101" s="16"/>
      <c r="L1101" s="16"/>
    </row>
    <row r="1102">
      <c r="A1102" s="31">
        <v>43992.0</v>
      </c>
      <c r="B1102" s="16">
        <v>32.4</v>
      </c>
      <c r="C1102" s="16">
        <v>34.1</v>
      </c>
      <c r="D1102" s="16">
        <v>34.5</v>
      </c>
      <c r="E1102" s="16">
        <v>31.5</v>
      </c>
      <c r="F1102" s="16" t="s">
        <v>2017</v>
      </c>
      <c r="G1102" s="30">
        <v>-0.0499</v>
      </c>
      <c r="H1102" s="16">
        <f t="shared" si="1"/>
        <v>-0.04985337243</v>
      </c>
      <c r="I1102" s="16">
        <f t="shared" si="2"/>
        <v>0.9501466276</v>
      </c>
      <c r="J1102" s="16"/>
      <c r="K1102" s="16"/>
      <c r="L1102" s="16"/>
    </row>
    <row r="1103">
      <c r="A1103" s="31">
        <v>43991.0</v>
      </c>
      <c r="B1103" s="16">
        <v>34.1</v>
      </c>
      <c r="C1103" s="16">
        <v>34.7</v>
      </c>
      <c r="D1103" s="16">
        <v>35.6</v>
      </c>
      <c r="E1103" s="16">
        <v>33.5</v>
      </c>
      <c r="F1103" s="16" t="s">
        <v>2018</v>
      </c>
      <c r="G1103" s="30">
        <v>-0.0173</v>
      </c>
      <c r="H1103" s="16">
        <f t="shared" si="1"/>
        <v>-0.01729106628</v>
      </c>
      <c r="I1103" s="16">
        <f t="shared" si="2"/>
        <v>0.9827089337</v>
      </c>
      <c r="J1103" s="16"/>
      <c r="K1103" s="16"/>
      <c r="L1103" s="16"/>
    </row>
    <row r="1104">
      <c r="A1104" s="31">
        <v>43990.0</v>
      </c>
      <c r="B1104" s="16">
        <v>34.7</v>
      </c>
      <c r="C1104" s="16">
        <v>36.7</v>
      </c>
      <c r="D1104" s="16">
        <v>36.7</v>
      </c>
      <c r="E1104" s="16">
        <v>34.3</v>
      </c>
      <c r="F1104" s="16" t="s">
        <v>1549</v>
      </c>
      <c r="G1104" s="30">
        <v>-0.0519</v>
      </c>
      <c r="H1104" s="16">
        <f t="shared" si="1"/>
        <v>-0.05191256831</v>
      </c>
      <c r="I1104" s="16">
        <f t="shared" si="2"/>
        <v>0.9480874317</v>
      </c>
      <c r="J1104" s="16"/>
      <c r="K1104" s="16"/>
      <c r="L1104" s="16"/>
    </row>
    <row r="1105">
      <c r="A1105" s="31">
        <v>43987.0</v>
      </c>
      <c r="B1105" s="16">
        <v>36.6</v>
      </c>
      <c r="C1105" s="16">
        <v>33.5</v>
      </c>
      <c r="D1105" s="16">
        <v>38.4</v>
      </c>
      <c r="E1105" s="16">
        <v>33.25</v>
      </c>
      <c r="F1105" s="16" t="s">
        <v>2019</v>
      </c>
      <c r="G1105" s="30">
        <v>0.1176</v>
      </c>
      <c r="H1105" s="16">
        <f t="shared" si="1"/>
        <v>0.1175572519</v>
      </c>
      <c r="I1105" s="16">
        <f t="shared" si="2"/>
        <v>1.117557252</v>
      </c>
      <c r="J1105" s="16"/>
      <c r="K1105" s="16"/>
      <c r="L1105" s="16"/>
    </row>
    <row r="1106">
      <c r="A1106" s="31">
        <v>43986.0</v>
      </c>
      <c r="B1106" s="16">
        <v>32.75</v>
      </c>
      <c r="C1106" s="16">
        <v>31.8</v>
      </c>
      <c r="D1106" s="16">
        <v>33.3</v>
      </c>
      <c r="E1106" s="16">
        <v>25.8</v>
      </c>
      <c r="F1106" s="16" t="s">
        <v>1523</v>
      </c>
      <c r="G1106" s="30">
        <v>0.0413</v>
      </c>
      <c r="H1106" s="16">
        <f t="shared" si="1"/>
        <v>0.0413354531</v>
      </c>
      <c r="I1106" s="16">
        <f t="shared" si="2"/>
        <v>1.041335453</v>
      </c>
      <c r="J1106" s="16"/>
      <c r="K1106" s="16"/>
      <c r="L1106" s="16"/>
    </row>
    <row r="1107">
      <c r="A1107" s="31">
        <v>43985.0</v>
      </c>
      <c r="B1107" s="16">
        <v>31.45</v>
      </c>
      <c r="C1107" s="16">
        <v>31.15</v>
      </c>
      <c r="D1107" s="16">
        <v>33.0</v>
      </c>
      <c r="E1107" s="16">
        <v>30.7</v>
      </c>
      <c r="F1107" s="16" t="s">
        <v>2020</v>
      </c>
      <c r="G1107" s="30">
        <v>0.0431</v>
      </c>
      <c r="H1107" s="16">
        <f t="shared" si="1"/>
        <v>0.04311774461</v>
      </c>
      <c r="I1107" s="16">
        <f t="shared" si="2"/>
        <v>1.043117745</v>
      </c>
      <c r="J1107" s="16"/>
      <c r="K1107" s="16"/>
      <c r="L1107" s="16"/>
    </row>
    <row r="1108">
      <c r="A1108" s="31">
        <v>43984.0</v>
      </c>
      <c r="B1108" s="16">
        <v>30.15</v>
      </c>
      <c r="C1108" s="16">
        <v>31.4</v>
      </c>
      <c r="D1108" s="16">
        <v>31.4</v>
      </c>
      <c r="E1108" s="16">
        <v>29.6</v>
      </c>
      <c r="F1108" s="16" t="s">
        <v>2021</v>
      </c>
      <c r="G1108" s="30">
        <v>-0.0115</v>
      </c>
      <c r="H1108" s="16">
        <f t="shared" si="1"/>
        <v>-0.01147540984</v>
      </c>
      <c r="I1108" s="16">
        <f t="shared" si="2"/>
        <v>0.9885245902</v>
      </c>
      <c r="J1108" s="16"/>
      <c r="K1108" s="16"/>
      <c r="L1108" s="16"/>
    </row>
    <row r="1109">
      <c r="A1109" s="31">
        <v>43983.0</v>
      </c>
      <c r="B1109" s="16">
        <v>30.5</v>
      </c>
      <c r="C1109" s="16">
        <v>27.45</v>
      </c>
      <c r="D1109" s="16">
        <v>31.3</v>
      </c>
      <c r="E1109" s="16">
        <v>27.25</v>
      </c>
      <c r="F1109" s="16" t="s">
        <v>2022</v>
      </c>
      <c r="G1109" s="30">
        <v>0.1296</v>
      </c>
      <c r="H1109" s="16">
        <f t="shared" si="1"/>
        <v>0.1296296296</v>
      </c>
      <c r="I1109" s="16">
        <f t="shared" si="2"/>
        <v>1.12962963</v>
      </c>
      <c r="J1109" s="16"/>
      <c r="K1109" s="16"/>
      <c r="L1109" s="16"/>
    </row>
    <row r="1110">
      <c r="A1110" s="31">
        <v>43980.0</v>
      </c>
      <c r="B1110" s="16">
        <v>27.0</v>
      </c>
      <c r="C1110" s="16">
        <v>26.4</v>
      </c>
      <c r="D1110" s="16">
        <v>27.2</v>
      </c>
      <c r="E1110" s="16">
        <v>26.4</v>
      </c>
      <c r="F1110" s="16" t="s">
        <v>2023</v>
      </c>
      <c r="G1110" s="30">
        <v>0.015</v>
      </c>
      <c r="H1110" s="16">
        <f t="shared" si="1"/>
        <v>0.01503759398</v>
      </c>
      <c r="I1110" s="16">
        <f t="shared" si="2"/>
        <v>1.015037594</v>
      </c>
      <c r="J1110" s="16"/>
      <c r="K1110" s="16"/>
      <c r="L1110" s="16"/>
    </row>
    <row r="1111">
      <c r="A1111" s="31">
        <v>43979.0</v>
      </c>
      <c r="B1111" s="16">
        <v>26.6</v>
      </c>
      <c r="C1111" s="16">
        <v>26.8</v>
      </c>
      <c r="D1111" s="16">
        <v>27.45</v>
      </c>
      <c r="E1111" s="16">
        <v>26.3</v>
      </c>
      <c r="F1111" s="16" t="s">
        <v>2024</v>
      </c>
      <c r="G1111" s="30">
        <v>-0.0056</v>
      </c>
      <c r="H1111" s="16">
        <f t="shared" si="1"/>
        <v>-0.005607476636</v>
      </c>
      <c r="I1111" s="16">
        <f t="shared" si="2"/>
        <v>0.9943925234</v>
      </c>
      <c r="J1111" s="16"/>
      <c r="K1111" s="16"/>
      <c r="L1111" s="16"/>
    </row>
    <row r="1112">
      <c r="A1112" s="31">
        <v>43978.0</v>
      </c>
      <c r="B1112" s="16">
        <v>26.75</v>
      </c>
      <c r="C1112" s="16">
        <v>27.05</v>
      </c>
      <c r="D1112" s="16">
        <v>27.3</v>
      </c>
      <c r="E1112" s="16">
        <v>26.5</v>
      </c>
      <c r="F1112" s="16" t="s">
        <v>2025</v>
      </c>
      <c r="G1112" s="30">
        <v>-0.0019</v>
      </c>
      <c r="H1112" s="16">
        <f t="shared" si="1"/>
        <v>-0.001865671642</v>
      </c>
      <c r="I1112" s="16">
        <f t="shared" si="2"/>
        <v>0.9981343284</v>
      </c>
      <c r="J1112" s="16"/>
      <c r="K1112" s="16"/>
      <c r="L1112" s="16"/>
    </row>
    <row r="1113">
      <c r="A1113" s="31">
        <v>43977.0</v>
      </c>
      <c r="B1113" s="16">
        <v>26.8</v>
      </c>
      <c r="C1113" s="16">
        <v>26.85</v>
      </c>
      <c r="D1113" s="16">
        <v>27.5</v>
      </c>
      <c r="E1113" s="16">
        <v>26.7</v>
      </c>
      <c r="F1113" s="16" t="s">
        <v>2026</v>
      </c>
      <c r="G1113" s="30">
        <v>0.0</v>
      </c>
      <c r="H1113" s="16">
        <f t="shared" si="1"/>
        <v>0</v>
      </c>
      <c r="I1113" s="16">
        <f t="shared" si="2"/>
        <v>1</v>
      </c>
      <c r="J1113" s="16"/>
      <c r="K1113" s="16"/>
      <c r="L1113" s="16"/>
    </row>
    <row r="1114">
      <c r="A1114" s="31">
        <v>43973.0</v>
      </c>
      <c r="B1114" s="16">
        <v>26.8</v>
      </c>
      <c r="C1114" s="16">
        <v>26.7</v>
      </c>
      <c r="D1114" s="16">
        <v>27.35</v>
      </c>
      <c r="E1114" s="16">
        <v>26.2</v>
      </c>
      <c r="F1114" s="16" t="s">
        <v>2027</v>
      </c>
      <c r="G1114" s="30">
        <v>0.0</v>
      </c>
      <c r="H1114" s="16">
        <f t="shared" si="1"/>
        <v>0</v>
      </c>
      <c r="I1114" s="16">
        <f t="shared" si="2"/>
        <v>1</v>
      </c>
      <c r="J1114" s="16"/>
      <c r="K1114" s="16"/>
      <c r="L1114" s="16"/>
    </row>
    <row r="1115">
      <c r="A1115" s="31">
        <v>43972.0</v>
      </c>
      <c r="B1115" s="16">
        <v>26.8</v>
      </c>
      <c r="C1115" s="16">
        <v>27.0</v>
      </c>
      <c r="D1115" s="16">
        <v>27.5</v>
      </c>
      <c r="E1115" s="16">
        <v>26.55</v>
      </c>
      <c r="F1115" s="16" t="s">
        <v>2028</v>
      </c>
      <c r="G1115" s="30">
        <v>0.0094</v>
      </c>
      <c r="H1115" s="16">
        <f t="shared" si="1"/>
        <v>0.009416195857</v>
      </c>
      <c r="I1115" s="16">
        <f t="shared" si="2"/>
        <v>1.009416196</v>
      </c>
      <c r="J1115" s="16"/>
      <c r="K1115" s="16"/>
      <c r="L1115" s="16"/>
    </row>
    <row r="1116">
      <c r="A1116" s="31">
        <v>43971.0</v>
      </c>
      <c r="B1116" s="16">
        <v>26.55</v>
      </c>
      <c r="C1116" s="16">
        <v>26.6</v>
      </c>
      <c r="D1116" s="16">
        <v>27.1</v>
      </c>
      <c r="E1116" s="16">
        <v>26.35</v>
      </c>
      <c r="F1116" s="16" t="s">
        <v>2029</v>
      </c>
      <c r="G1116" s="30">
        <v>0.0</v>
      </c>
      <c r="H1116" s="16">
        <f t="shared" si="1"/>
        <v>0</v>
      </c>
      <c r="I1116" s="16">
        <f t="shared" si="2"/>
        <v>1</v>
      </c>
      <c r="J1116" s="16"/>
      <c r="K1116" s="16"/>
      <c r="L1116" s="16"/>
    </row>
    <row r="1117">
      <c r="A1117" s="31">
        <v>43970.0</v>
      </c>
      <c r="B1117" s="16">
        <v>26.55</v>
      </c>
      <c r="C1117" s="16">
        <v>27.5</v>
      </c>
      <c r="D1117" s="16">
        <v>28.25</v>
      </c>
      <c r="E1117" s="16">
        <v>26.3</v>
      </c>
      <c r="F1117" s="16" t="s">
        <v>2030</v>
      </c>
      <c r="G1117" s="30">
        <v>-0.0257</v>
      </c>
      <c r="H1117" s="16">
        <f t="shared" si="1"/>
        <v>-0.02568807339</v>
      </c>
      <c r="I1117" s="16">
        <f t="shared" si="2"/>
        <v>0.9743119266</v>
      </c>
      <c r="J1117" s="16"/>
      <c r="K1117" s="16"/>
      <c r="L1117" s="16"/>
    </row>
    <row r="1118">
      <c r="A1118" s="31">
        <v>43969.0</v>
      </c>
      <c r="B1118" s="16">
        <v>27.25</v>
      </c>
      <c r="C1118" s="16">
        <v>29.15</v>
      </c>
      <c r="D1118" s="16">
        <v>29.15</v>
      </c>
      <c r="E1118" s="16">
        <v>26.85</v>
      </c>
      <c r="F1118" s="16" t="s">
        <v>2031</v>
      </c>
      <c r="G1118" s="30">
        <v>-0.0522</v>
      </c>
      <c r="H1118" s="16">
        <f t="shared" si="1"/>
        <v>-0.05217391304</v>
      </c>
      <c r="I1118" s="16">
        <f t="shared" si="2"/>
        <v>0.947826087</v>
      </c>
      <c r="J1118" s="16"/>
      <c r="K1118" s="16"/>
      <c r="L1118" s="16"/>
    </row>
    <row r="1119">
      <c r="A1119" s="31">
        <v>43966.0</v>
      </c>
      <c r="B1119" s="16">
        <v>28.75</v>
      </c>
      <c r="C1119" s="16">
        <v>28.35</v>
      </c>
      <c r="D1119" s="16">
        <v>29.85</v>
      </c>
      <c r="E1119" s="16">
        <v>28.3</v>
      </c>
      <c r="F1119" s="16" t="s">
        <v>2032</v>
      </c>
      <c r="G1119" s="30">
        <v>-0.0017</v>
      </c>
      <c r="H1119" s="16">
        <f t="shared" si="1"/>
        <v>-0.001736111111</v>
      </c>
      <c r="I1119" s="16">
        <f t="shared" si="2"/>
        <v>0.9982638889</v>
      </c>
      <c r="J1119" s="16"/>
      <c r="K1119" s="16"/>
      <c r="L1119" s="16"/>
    </row>
    <row r="1120">
      <c r="A1120" s="31">
        <v>43965.0</v>
      </c>
      <c r="B1120" s="16">
        <v>28.8</v>
      </c>
      <c r="C1120" s="16">
        <v>28.85</v>
      </c>
      <c r="D1120" s="16">
        <v>29.2</v>
      </c>
      <c r="E1120" s="16">
        <v>28.65</v>
      </c>
      <c r="F1120" s="16" t="s">
        <v>2033</v>
      </c>
      <c r="G1120" s="30">
        <v>-0.0086</v>
      </c>
      <c r="H1120" s="16">
        <f t="shared" si="1"/>
        <v>-0.008605851979</v>
      </c>
      <c r="I1120" s="16">
        <f t="shared" si="2"/>
        <v>0.991394148</v>
      </c>
      <c r="J1120" s="16"/>
      <c r="K1120" s="16"/>
      <c r="L1120" s="16"/>
    </row>
    <row r="1121">
      <c r="A1121" s="31">
        <v>43964.0</v>
      </c>
      <c r="B1121" s="16">
        <v>29.05</v>
      </c>
      <c r="C1121" s="16">
        <v>30.4</v>
      </c>
      <c r="D1121" s="16">
        <v>30.4</v>
      </c>
      <c r="E1121" s="16">
        <v>28.75</v>
      </c>
      <c r="F1121" s="16" t="s">
        <v>2034</v>
      </c>
      <c r="G1121" s="30">
        <v>0.0265</v>
      </c>
      <c r="H1121" s="16">
        <f t="shared" si="1"/>
        <v>0.02650176678</v>
      </c>
      <c r="I1121" s="16">
        <f t="shared" si="2"/>
        <v>1.026501767</v>
      </c>
      <c r="J1121" s="16"/>
      <c r="K1121" s="16"/>
      <c r="L1121" s="16"/>
    </row>
    <row r="1122">
      <c r="A1122" s="31">
        <v>43963.0</v>
      </c>
      <c r="B1122" s="16">
        <v>28.3</v>
      </c>
      <c r="C1122" s="16">
        <v>28.75</v>
      </c>
      <c r="D1122" s="16">
        <v>28.75</v>
      </c>
      <c r="E1122" s="16">
        <v>28.0</v>
      </c>
      <c r="F1122" s="16" t="s">
        <v>2035</v>
      </c>
      <c r="G1122" s="30">
        <v>-0.007</v>
      </c>
      <c r="H1122" s="16">
        <f t="shared" si="1"/>
        <v>-0.00701754386</v>
      </c>
      <c r="I1122" s="16">
        <f t="shared" si="2"/>
        <v>0.9929824561</v>
      </c>
      <c r="J1122" s="16"/>
      <c r="K1122" s="16"/>
      <c r="L1122" s="16"/>
    </row>
    <row r="1123">
      <c r="A1123" s="31">
        <v>43962.0</v>
      </c>
      <c r="B1123" s="16">
        <v>28.5</v>
      </c>
      <c r="C1123" s="16">
        <v>29.25</v>
      </c>
      <c r="D1123" s="16">
        <v>29.25</v>
      </c>
      <c r="E1123" s="16">
        <v>28.45</v>
      </c>
      <c r="F1123" s="16" t="s">
        <v>2036</v>
      </c>
      <c r="G1123" s="30">
        <v>0.0</v>
      </c>
      <c r="H1123" s="16">
        <f t="shared" si="1"/>
        <v>0</v>
      </c>
      <c r="I1123" s="16">
        <f t="shared" si="2"/>
        <v>1</v>
      </c>
      <c r="J1123" s="16"/>
      <c r="K1123" s="16"/>
      <c r="L1123" s="16"/>
    </row>
    <row r="1124">
      <c r="A1124" s="31">
        <v>43959.0</v>
      </c>
      <c r="B1124" s="16">
        <v>28.5</v>
      </c>
      <c r="C1124" s="16">
        <v>29.45</v>
      </c>
      <c r="D1124" s="16">
        <v>29.5</v>
      </c>
      <c r="E1124" s="16">
        <v>28.05</v>
      </c>
      <c r="F1124" s="16" t="s">
        <v>2037</v>
      </c>
      <c r="G1124" s="30">
        <v>-0.007</v>
      </c>
      <c r="H1124" s="16">
        <f t="shared" si="1"/>
        <v>-0.006968641115</v>
      </c>
      <c r="I1124" s="16">
        <f t="shared" si="2"/>
        <v>0.9930313589</v>
      </c>
      <c r="J1124" s="16"/>
      <c r="K1124" s="16"/>
      <c r="L1124" s="16"/>
    </row>
    <row r="1125">
      <c r="A1125" s="31">
        <v>43958.0</v>
      </c>
      <c r="B1125" s="16">
        <v>28.7</v>
      </c>
      <c r="C1125" s="16">
        <v>28.8</v>
      </c>
      <c r="D1125" s="16">
        <v>29.15</v>
      </c>
      <c r="E1125" s="16">
        <v>26.8</v>
      </c>
      <c r="F1125" s="16" t="s">
        <v>2038</v>
      </c>
      <c r="G1125" s="30">
        <v>-0.0069</v>
      </c>
      <c r="H1125" s="16">
        <f t="shared" si="1"/>
        <v>-0.006920415225</v>
      </c>
      <c r="I1125" s="16">
        <f t="shared" si="2"/>
        <v>0.9930795848</v>
      </c>
      <c r="J1125" s="16"/>
      <c r="K1125" s="16"/>
      <c r="L1125" s="16"/>
    </row>
    <row r="1126">
      <c r="A1126" s="31">
        <v>43957.0</v>
      </c>
      <c r="B1126" s="16">
        <v>28.9</v>
      </c>
      <c r="C1126" s="16">
        <v>28.65</v>
      </c>
      <c r="D1126" s="16">
        <v>29.35</v>
      </c>
      <c r="E1126" s="16">
        <v>28.35</v>
      </c>
      <c r="F1126" s="16" t="s">
        <v>2039</v>
      </c>
      <c r="G1126" s="30">
        <v>0.0087</v>
      </c>
      <c r="H1126" s="16">
        <f t="shared" si="1"/>
        <v>0.00872600349</v>
      </c>
      <c r="I1126" s="16">
        <f t="shared" si="2"/>
        <v>1.008726003</v>
      </c>
      <c r="J1126" s="16"/>
      <c r="K1126" s="16"/>
      <c r="L1126" s="16"/>
    </row>
    <row r="1127">
      <c r="A1127" s="31">
        <v>43956.0</v>
      </c>
      <c r="B1127" s="16">
        <v>28.65</v>
      </c>
      <c r="C1127" s="16">
        <v>29.1</v>
      </c>
      <c r="D1127" s="16">
        <v>29.75</v>
      </c>
      <c r="E1127" s="16">
        <v>28.4</v>
      </c>
      <c r="F1127" s="16" t="s">
        <v>2040</v>
      </c>
      <c r="G1127" s="30">
        <v>-0.0069</v>
      </c>
      <c r="H1127" s="16">
        <f t="shared" si="1"/>
        <v>-0.006932409012</v>
      </c>
      <c r="I1127" s="16">
        <f t="shared" si="2"/>
        <v>0.993067591</v>
      </c>
      <c r="J1127" s="16"/>
      <c r="K1127" s="16"/>
      <c r="L1127" s="16"/>
    </row>
    <row r="1128">
      <c r="A1128" s="31">
        <v>43955.0</v>
      </c>
      <c r="B1128" s="16">
        <v>28.85</v>
      </c>
      <c r="C1128" s="16">
        <v>30.0</v>
      </c>
      <c r="D1128" s="16">
        <v>30.6</v>
      </c>
      <c r="E1128" s="16">
        <v>25.6</v>
      </c>
      <c r="F1128" s="16" t="s">
        <v>2041</v>
      </c>
      <c r="G1128" s="30">
        <v>-0.0753</v>
      </c>
      <c r="H1128" s="16">
        <f t="shared" si="1"/>
        <v>-0.07532051282</v>
      </c>
      <c r="I1128" s="16">
        <f t="shared" si="2"/>
        <v>0.9246794872</v>
      </c>
      <c r="J1128" s="16"/>
      <c r="K1128" s="16"/>
      <c r="L1128" s="16"/>
    </row>
    <row r="1129">
      <c r="A1129" s="31">
        <v>43951.0</v>
      </c>
      <c r="B1129" s="16">
        <v>31.2</v>
      </c>
      <c r="C1129" s="16">
        <v>31.95</v>
      </c>
      <c r="D1129" s="16">
        <v>32.35</v>
      </c>
      <c r="E1129" s="16">
        <v>31.0</v>
      </c>
      <c r="F1129" s="16" t="s">
        <v>2042</v>
      </c>
      <c r="G1129" s="30">
        <v>0.0065</v>
      </c>
      <c r="H1129" s="16">
        <f t="shared" si="1"/>
        <v>0.006451612903</v>
      </c>
      <c r="I1129" s="16">
        <f t="shared" si="2"/>
        <v>1.006451613</v>
      </c>
      <c r="J1129" s="16"/>
      <c r="K1129" s="16"/>
      <c r="L1129" s="16"/>
    </row>
    <row r="1130">
      <c r="A1130" s="31">
        <v>43950.0</v>
      </c>
      <c r="B1130" s="16">
        <v>31.0</v>
      </c>
      <c r="C1130" s="16">
        <v>30.4</v>
      </c>
      <c r="D1130" s="16">
        <v>31.6</v>
      </c>
      <c r="E1130" s="16">
        <v>29.7</v>
      </c>
      <c r="F1130" s="16" t="s">
        <v>2043</v>
      </c>
      <c r="G1130" s="30">
        <v>0.0214</v>
      </c>
      <c r="H1130" s="16">
        <f t="shared" si="1"/>
        <v>0.02141680395</v>
      </c>
      <c r="I1130" s="16">
        <f t="shared" si="2"/>
        <v>1.021416804</v>
      </c>
      <c r="J1130" s="16"/>
      <c r="K1130" s="16"/>
      <c r="L1130" s="16"/>
    </row>
    <row r="1131">
      <c r="A1131" s="31">
        <v>43949.0</v>
      </c>
      <c r="B1131" s="16">
        <v>30.35</v>
      </c>
      <c r="C1131" s="16">
        <v>30.5</v>
      </c>
      <c r="D1131" s="16">
        <v>30.8</v>
      </c>
      <c r="E1131" s="16">
        <v>29.4</v>
      </c>
      <c r="F1131" s="16" t="s">
        <v>2044</v>
      </c>
      <c r="G1131" s="30">
        <v>0.0202</v>
      </c>
      <c r="H1131" s="16">
        <f t="shared" si="1"/>
        <v>0.02016806723</v>
      </c>
      <c r="I1131" s="16">
        <f t="shared" si="2"/>
        <v>1.020168067</v>
      </c>
      <c r="J1131" s="16"/>
      <c r="K1131" s="16"/>
      <c r="L1131" s="16"/>
    </row>
    <row r="1132">
      <c r="A1132" s="31">
        <v>43948.0</v>
      </c>
      <c r="B1132" s="16">
        <v>29.75</v>
      </c>
      <c r="C1132" s="16">
        <v>28.55</v>
      </c>
      <c r="D1132" s="16">
        <v>30.2</v>
      </c>
      <c r="E1132" s="16">
        <v>28.5</v>
      </c>
      <c r="F1132" s="16" t="s">
        <v>2045</v>
      </c>
      <c r="G1132" s="30">
        <v>0.042</v>
      </c>
      <c r="H1132" s="16">
        <f t="shared" si="1"/>
        <v>0.04203152364</v>
      </c>
      <c r="I1132" s="16">
        <f t="shared" si="2"/>
        <v>1.042031524</v>
      </c>
      <c r="J1132" s="16"/>
      <c r="K1132" s="16"/>
      <c r="L1132" s="16"/>
    </row>
    <row r="1133">
      <c r="A1133" s="31">
        <v>43945.0</v>
      </c>
      <c r="B1133" s="16">
        <v>28.55</v>
      </c>
      <c r="C1133" s="16">
        <v>28.6</v>
      </c>
      <c r="D1133" s="16">
        <v>28.85</v>
      </c>
      <c r="E1133" s="16">
        <v>28.0</v>
      </c>
      <c r="F1133" s="16" t="s">
        <v>2046</v>
      </c>
      <c r="G1133" s="30">
        <v>-0.0138</v>
      </c>
      <c r="H1133" s="16">
        <f t="shared" si="1"/>
        <v>-0.01381692573</v>
      </c>
      <c r="I1133" s="16">
        <f t="shared" si="2"/>
        <v>0.9861830743</v>
      </c>
      <c r="J1133" s="16"/>
      <c r="K1133" s="16"/>
      <c r="L1133" s="16"/>
    </row>
    <row r="1134">
      <c r="A1134" s="31">
        <v>43944.0</v>
      </c>
      <c r="B1134" s="16">
        <v>28.95</v>
      </c>
      <c r="C1134" s="16">
        <v>29.15</v>
      </c>
      <c r="D1134" s="16">
        <v>29.45</v>
      </c>
      <c r="E1134" s="16">
        <v>28.75</v>
      </c>
      <c r="F1134" s="16" t="s">
        <v>2047</v>
      </c>
      <c r="G1134" s="30">
        <v>0.014</v>
      </c>
      <c r="H1134" s="16">
        <f t="shared" si="1"/>
        <v>0.01401050788</v>
      </c>
      <c r="I1134" s="16">
        <f t="shared" si="2"/>
        <v>1.014010508</v>
      </c>
      <c r="J1134" s="16"/>
      <c r="K1134" s="16"/>
      <c r="L1134" s="16"/>
    </row>
    <row r="1135">
      <c r="A1135" s="31">
        <v>43943.0</v>
      </c>
      <c r="B1135" s="16">
        <v>28.55</v>
      </c>
      <c r="C1135" s="16">
        <v>27.75</v>
      </c>
      <c r="D1135" s="16">
        <v>28.9</v>
      </c>
      <c r="E1135" s="16">
        <v>27.7</v>
      </c>
      <c r="F1135" s="16" t="s">
        <v>2048</v>
      </c>
      <c r="G1135" s="30">
        <v>0.0</v>
      </c>
      <c r="H1135" s="16">
        <f t="shared" si="1"/>
        <v>0</v>
      </c>
      <c r="I1135" s="16">
        <f t="shared" si="2"/>
        <v>1</v>
      </c>
      <c r="J1135" s="16"/>
      <c r="K1135" s="16"/>
      <c r="L1135" s="16"/>
    </row>
    <row r="1136">
      <c r="A1136" s="31">
        <v>43942.0</v>
      </c>
      <c r="B1136" s="16">
        <v>28.55</v>
      </c>
      <c r="C1136" s="16">
        <v>28.05</v>
      </c>
      <c r="D1136" s="16">
        <v>28.7</v>
      </c>
      <c r="E1136" s="16">
        <v>27.5</v>
      </c>
      <c r="F1136" s="16" t="s">
        <v>2049</v>
      </c>
      <c r="G1136" s="30">
        <v>-0.0273</v>
      </c>
      <c r="H1136" s="16">
        <f t="shared" si="1"/>
        <v>-0.0272572402</v>
      </c>
      <c r="I1136" s="16">
        <f t="shared" si="2"/>
        <v>0.9727427598</v>
      </c>
      <c r="J1136" s="16"/>
      <c r="K1136" s="16"/>
      <c r="L1136" s="16"/>
    </row>
    <row r="1137">
      <c r="A1137" s="31">
        <v>43941.0</v>
      </c>
      <c r="B1137" s="16">
        <v>29.35</v>
      </c>
      <c r="C1137" s="16">
        <v>30.0</v>
      </c>
      <c r="D1137" s="16">
        <v>30.25</v>
      </c>
      <c r="E1137" s="16">
        <v>29.05</v>
      </c>
      <c r="F1137" s="16" t="s">
        <v>2050</v>
      </c>
      <c r="G1137" s="30">
        <v>0.0017</v>
      </c>
      <c r="H1137" s="16">
        <f t="shared" si="1"/>
        <v>0.001706484642</v>
      </c>
      <c r="I1137" s="16">
        <f t="shared" si="2"/>
        <v>1.001706485</v>
      </c>
      <c r="J1137" s="16"/>
      <c r="K1137" s="16"/>
      <c r="L1137" s="16"/>
    </row>
    <row r="1138">
      <c r="A1138" s="31">
        <v>43938.0</v>
      </c>
      <c r="B1138" s="16">
        <v>29.3</v>
      </c>
      <c r="C1138" s="16">
        <v>29.2</v>
      </c>
      <c r="D1138" s="16">
        <v>29.6</v>
      </c>
      <c r="E1138" s="16">
        <v>28.45</v>
      </c>
      <c r="F1138" s="16" t="s">
        <v>2051</v>
      </c>
      <c r="G1138" s="30">
        <v>0.0317</v>
      </c>
      <c r="H1138" s="16">
        <f t="shared" si="1"/>
        <v>0.03169014085</v>
      </c>
      <c r="I1138" s="16">
        <f t="shared" si="2"/>
        <v>1.031690141</v>
      </c>
      <c r="J1138" s="16"/>
      <c r="K1138" s="16"/>
      <c r="L1138" s="16"/>
    </row>
    <row r="1139">
      <c r="A1139" s="31">
        <v>43937.0</v>
      </c>
      <c r="B1139" s="16">
        <v>28.4</v>
      </c>
      <c r="C1139" s="16">
        <v>27.95</v>
      </c>
      <c r="D1139" s="16">
        <v>28.75</v>
      </c>
      <c r="E1139" s="16">
        <v>27.9</v>
      </c>
      <c r="F1139" s="16" t="s">
        <v>2052</v>
      </c>
      <c r="G1139" s="30">
        <v>0.0143</v>
      </c>
      <c r="H1139" s="16">
        <f t="shared" si="1"/>
        <v>0.01428571429</v>
      </c>
      <c r="I1139" s="16">
        <f t="shared" si="2"/>
        <v>1.014285714</v>
      </c>
      <c r="J1139" s="16"/>
      <c r="K1139" s="16"/>
      <c r="L1139" s="16"/>
    </row>
    <row r="1140">
      <c r="A1140" s="31">
        <v>43936.0</v>
      </c>
      <c r="B1140" s="16">
        <v>28.0</v>
      </c>
      <c r="C1140" s="16">
        <v>28.75</v>
      </c>
      <c r="D1140" s="16">
        <v>29.25</v>
      </c>
      <c r="E1140" s="16">
        <v>27.5</v>
      </c>
      <c r="F1140" s="16" t="s">
        <v>2053</v>
      </c>
      <c r="G1140" s="30">
        <v>-0.0141</v>
      </c>
      <c r="H1140" s="16">
        <f t="shared" si="1"/>
        <v>-0.01408450704</v>
      </c>
      <c r="I1140" s="16">
        <f t="shared" si="2"/>
        <v>0.985915493</v>
      </c>
      <c r="J1140" s="16"/>
      <c r="K1140" s="16"/>
      <c r="L1140" s="16"/>
    </row>
    <row r="1141">
      <c r="A1141" s="31">
        <v>43934.0</v>
      </c>
      <c r="B1141" s="16">
        <v>28.4</v>
      </c>
      <c r="C1141" s="16">
        <v>28.85</v>
      </c>
      <c r="D1141" s="16">
        <v>28.9</v>
      </c>
      <c r="E1141" s="16">
        <v>26.9</v>
      </c>
      <c r="F1141" s="16" t="s">
        <v>2054</v>
      </c>
      <c r="G1141" s="30">
        <v>-0.0035</v>
      </c>
      <c r="H1141" s="16">
        <f t="shared" si="1"/>
        <v>-0.00350877193</v>
      </c>
      <c r="I1141" s="16">
        <f t="shared" si="2"/>
        <v>0.9964912281</v>
      </c>
      <c r="J1141" s="16"/>
      <c r="K1141" s="16"/>
      <c r="L1141" s="16"/>
    </row>
    <row r="1142">
      <c r="A1142" s="31">
        <v>43930.0</v>
      </c>
      <c r="B1142" s="16">
        <v>28.5</v>
      </c>
      <c r="C1142" s="16">
        <v>27.2</v>
      </c>
      <c r="D1142" s="16">
        <v>29.0</v>
      </c>
      <c r="E1142" s="16">
        <v>27.2</v>
      </c>
      <c r="F1142" s="16" t="s">
        <v>2055</v>
      </c>
      <c r="G1142" s="30">
        <v>0.0575</v>
      </c>
      <c r="H1142" s="16">
        <f t="shared" si="1"/>
        <v>0.05751391466</v>
      </c>
      <c r="I1142" s="16">
        <f t="shared" si="2"/>
        <v>1.057513915</v>
      </c>
      <c r="J1142" s="16"/>
      <c r="K1142" s="16"/>
      <c r="L1142" s="16"/>
    </row>
    <row r="1143">
      <c r="A1143" s="31">
        <v>43929.0</v>
      </c>
      <c r="B1143" s="16">
        <v>26.95</v>
      </c>
      <c r="C1143" s="16">
        <v>26.65</v>
      </c>
      <c r="D1143" s="16">
        <v>29.5</v>
      </c>
      <c r="E1143" s="16">
        <v>25.15</v>
      </c>
      <c r="F1143" s="16" t="s">
        <v>2056</v>
      </c>
      <c r="G1143" s="30">
        <v>0.0037</v>
      </c>
      <c r="H1143" s="16">
        <f t="shared" si="1"/>
        <v>0.003724394786</v>
      </c>
      <c r="I1143" s="16">
        <f t="shared" si="2"/>
        <v>1.003724395</v>
      </c>
      <c r="J1143" s="16"/>
      <c r="K1143" s="16"/>
      <c r="L1143" s="16"/>
    </row>
    <row r="1144">
      <c r="A1144" s="31">
        <v>43928.0</v>
      </c>
      <c r="B1144" s="16">
        <v>26.85</v>
      </c>
      <c r="C1144" s="16">
        <v>25.05</v>
      </c>
      <c r="D1144" s="16">
        <v>27.8</v>
      </c>
      <c r="E1144" s="16">
        <v>24.9</v>
      </c>
      <c r="F1144" s="16" t="s">
        <v>2057</v>
      </c>
      <c r="G1144" s="30">
        <v>0.1095</v>
      </c>
      <c r="H1144" s="16">
        <f t="shared" si="1"/>
        <v>0.1095041322</v>
      </c>
      <c r="I1144" s="16">
        <f t="shared" si="2"/>
        <v>1.109504132</v>
      </c>
      <c r="J1144" s="16"/>
      <c r="K1144" s="16"/>
      <c r="L1144" s="16"/>
    </row>
    <row r="1145">
      <c r="A1145" s="31">
        <v>43924.0</v>
      </c>
      <c r="B1145" s="16">
        <v>24.2</v>
      </c>
      <c r="C1145" s="16">
        <v>24.1</v>
      </c>
      <c r="D1145" s="16">
        <v>25.0</v>
      </c>
      <c r="E1145" s="16">
        <v>23.05</v>
      </c>
      <c r="F1145" s="16" t="s">
        <v>2058</v>
      </c>
      <c r="G1145" s="30">
        <v>-0.0041</v>
      </c>
      <c r="H1145" s="16">
        <f t="shared" si="1"/>
        <v>-0.004115226337</v>
      </c>
      <c r="I1145" s="16">
        <f t="shared" si="2"/>
        <v>0.9958847737</v>
      </c>
      <c r="J1145" s="16"/>
      <c r="K1145" s="16"/>
      <c r="L1145" s="16"/>
    </row>
    <row r="1146">
      <c r="A1146" s="31">
        <v>43922.0</v>
      </c>
      <c r="B1146" s="16">
        <v>24.3</v>
      </c>
      <c r="C1146" s="16">
        <v>24.65</v>
      </c>
      <c r="D1146" s="16">
        <v>24.9</v>
      </c>
      <c r="E1146" s="16">
        <v>24.1</v>
      </c>
      <c r="F1146" s="16" t="s">
        <v>2059</v>
      </c>
      <c r="G1146" s="30">
        <v>0.0083</v>
      </c>
      <c r="H1146" s="16">
        <f t="shared" si="1"/>
        <v>0.008298755187</v>
      </c>
      <c r="I1146" s="16">
        <f t="shared" si="2"/>
        <v>1.008298755</v>
      </c>
      <c r="J1146" s="16"/>
      <c r="K1146" s="16"/>
      <c r="L1146" s="16"/>
    </row>
    <row r="1147">
      <c r="A1147" s="31">
        <v>43921.0</v>
      </c>
      <c r="B1147" s="16">
        <v>24.1</v>
      </c>
      <c r="C1147" s="16">
        <v>24.5</v>
      </c>
      <c r="D1147" s="16">
        <v>24.5</v>
      </c>
      <c r="E1147" s="16">
        <v>23.75</v>
      </c>
      <c r="F1147" s="16" t="s">
        <v>2060</v>
      </c>
      <c r="G1147" s="30">
        <v>0.0299</v>
      </c>
      <c r="H1147" s="16">
        <f t="shared" si="1"/>
        <v>0.02991452991</v>
      </c>
      <c r="I1147" s="16">
        <f t="shared" si="2"/>
        <v>1.02991453</v>
      </c>
      <c r="J1147" s="16"/>
      <c r="K1147" s="16"/>
      <c r="L1147" s="16"/>
    </row>
    <row r="1148">
      <c r="A1148" s="31">
        <v>43920.0</v>
      </c>
      <c r="B1148" s="16">
        <v>23.4</v>
      </c>
      <c r="C1148" s="16">
        <v>23.95</v>
      </c>
      <c r="D1148" s="16">
        <v>24.6</v>
      </c>
      <c r="E1148" s="16">
        <v>22.8</v>
      </c>
      <c r="F1148" s="16" t="s">
        <v>2061</v>
      </c>
      <c r="G1148" s="30">
        <v>-0.0449</v>
      </c>
      <c r="H1148" s="16">
        <f t="shared" si="1"/>
        <v>-0.04489795918</v>
      </c>
      <c r="I1148" s="16">
        <f t="shared" si="2"/>
        <v>0.9551020408</v>
      </c>
      <c r="J1148" s="16"/>
      <c r="K1148" s="16"/>
      <c r="L1148" s="16"/>
    </row>
    <row r="1149">
      <c r="A1149" s="31">
        <v>43917.0</v>
      </c>
      <c r="B1149" s="16">
        <v>24.5</v>
      </c>
      <c r="C1149" s="16">
        <v>25.45</v>
      </c>
      <c r="D1149" s="16">
        <v>27.25</v>
      </c>
      <c r="E1149" s="16">
        <v>21.4</v>
      </c>
      <c r="F1149" s="16" t="s">
        <v>2062</v>
      </c>
      <c r="G1149" s="30">
        <v>-0.0081</v>
      </c>
      <c r="H1149" s="16">
        <f t="shared" si="1"/>
        <v>-0.008097165992</v>
      </c>
      <c r="I1149" s="16">
        <f t="shared" si="2"/>
        <v>0.991902834</v>
      </c>
      <c r="J1149" s="16"/>
      <c r="K1149" s="16"/>
      <c r="L1149" s="16"/>
    </row>
    <row r="1150">
      <c r="A1150" s="31">
        <v>43916.0</v>
      </c>
      <c r="B1150" s="16">
        <v>24.7</v>
      </c>
      <c r="C1150" s="16">
        <v>24.0</v>
      </c>
      <c r="D1150" s="16">
        <v>25.2</v>
      </c>
      <c r="E1150" s="16">
        <v>23.25</v>
      </c>
      <c r="F1150" s="16" t="s">
        <v>2063</v>
      </c>
      <c r="G1150" s="30">
        <v>0.04</v>
      </c>
      <c r="H1150" s="16">
        <f t="shared" si="1"/>
        <v>0.04</v>
      </c>
      <c r="I1150" s="16">
        <f t="shared" si="2"/>
        <v>1.04</v>
      </c>
      <c r="J1150" s="16"/>
      <c r="K1150" s="16"/>
      <c r="L1150" s="16"/>
    </row>
    <row r="1151">
      <c r="A1151" s="31">
        <v>43915.0</v>
      </c>
      <c r="B1151" s="16">
        <v>23.75</v>
      </c>
      <c r="C1151" s="16">
        <v>23.3</v>
      </c>
      <c r="D1151" s="16">
        <v>24.4</v>
      </c>
      <c r="E1151" s="16">
        <v>22.0</v>
      </c>
      <c r="F1151" s="16" t="s">
        <v>2064</v>
      </c>
      <c r="G1151" s="30">
        <v>0.0128</v>
      </c>
      <c r="H1151" s="16">
        <f t="shared" si="1"/>
        <v>0.01279317697</v>
      </c>
      <c r="I1151" s="16">
        <f t="shared" si="2"/>
        <v>1.012793177</v>
      </c>
      <c r="J1151" s="16"/>
      <c r="K1151" s="16"/>
      <c r="L1151" s="16"/>
    </row>
    <row r="1152">
      <c r="A1152" s="31">
        <v>43914.0</v>
      </c>
      <c r="B1152" s="16">
        <v>23.45</v>
      </c>
      <c r="C1152" s="16">
        <v>24.0</v>
      </c>
      <c r="D1152" s="16">
        <v>24.95</v>
      </c>
      <c r="E1152" s="16">
        <v>22.05</v>
      </c>
      <c r="F1152" s="16" t="s">
        <v>2065</v>
      </c>
      <c r="G1152" s="30">
        <v>0.0152</v>
      </c>
      <c r="H1152" s="16">
        <f t="shared" si="1"/>
        <v>0.01515151515</v>
      </c>
      <c r="I1152" s="16">
        <f t="shared" si="2"/>
        <v>1.015151515</v>
      </c>
      <c r="J1152" s="16"/>
      <c r="K1152" s="16"/>
      <c r="L1152" s="16"/>
    </row>
    <row r="1153">
      <c r="A1153" s="31">
        <v>43913.0</v>
      </c>
      <c r="B1153" s="16">
        <v>23.1</v>
      </c>
      <c r="C1153" s="16">
        <v>24.5</v>
      </c>
      <c r="D1153" s="16">
        <v>26.0</v>
      </c>
      <c r="E1153" s="16">
        <v>22.7</v>
      </c>
      <c r="F1153" s="16" t="s">
        <v>2066</v>
      </c>
      <c r="G1153" s="30">
        <v>-0.175</v>
      </c>
      <c r="H1153" s="16">
        <f t="shared" si="1"/>
        <v>-0.175</v>
      </c>
      <c r="I1153" s="16">
        <f t="shared" si="2"/>
        <v>0.825</v>
      </c>
      <c r="J1153" s="16"/>
      <c r="K1153" s="16"/>
      <c r="L1153" s="16"/>
    </row>
    <row r="1154">
      <c r="A1154" s="31">
        <v>43910.0</v>
      </c>
      <c r="B1154" s="16">
        <v>28.0</v>
      </c>
      <c r="C1154" s="16">
        <v>26.5</v>
      </c>
      <c r="D1154" s="16">
        <v>28.8</v>
      </c>
      <c r="E1154" s="16">
        <v>26.25</v>
      </c>
      <c r="F1154" s="16" t="s">
        <v>2067</v>
      </c>
      <c r="G1154" s="30">
        <v>0.0749</v>
      </c>
      <c r="H1154" s="16">
        <f t="shared" si="1"/>
        <v>0.07485604607</v>
      </c>
      <c r="I1154" s="16">
        <f t="shared" si="2"/>
        <v>1.074856046</v>
      </c>
      <c r="J1154" s="16"/>
      <c r="K1154" s="16"/>
      <c r="L1154" s="16"/>
    </row>
    <row r="1155">
      <c r="A1155" s="31">
        <v>43909.0</v>
      </c>
      <c r="B1155" s="16">
        <v>26.05</v>
      </c>
      <c r="C1155" s="16">
        <v>25.0</v>
      </c>
      <c r="D1155" s="16">
        <v>27.0</v>
      </c>
      <c r="E1155" s="16">
        <v>24.5</v>
      </c>
      <c r="F1155" s="16" t="s">
        <v>2068</v>
      </c>
      <c r="G1155" s="30">
        <v>-0.028</v>
      </c>
      <c r="H1155" s="16">
        <f t="shared" si="1"/>
        <v>-0.02798507463</v>
      </c>
      <c r="I1155" s="16">
        <f t="shared" si="2"/>
        <v>0.9720149254</v>
      </c>
      <c r="J1155" s="16"/>
      <c r="K1155" s="16"/>
      <c r="L1155" s="16"/>
    </row>
    <row r="1156">
      <c r="A1156" s="31">
        <v>43908.0</v>
      </c>
      <c r="B1156" s="16">
        <v>26.8</v>
      </c>
      <c r="C1156" s="16">
        <v>30.0</v>
      </c>
      <c r="D1156" s="16">
        <v>30.75</v>
      </c>
      <c r="E1156" s="16">
        <v>25.5</v>
      </c>
      <c r="F1156" s="16" t="s">
        <v>2069</v>
      </c>
      <c r="G1156" s="30">
        <v>-0.1022</v>
      </c>
      <c r="H1156" s="16">
        <f t="shared" si="1"/>
        <v>-0.1021775544</v>
      </c>
      <c r="I1156" s="16">
        <f t="shared" si="2"/>
        <v>0.8978224456</v>
      </c>
      <c r="J1156" s="16"/>
      <c r="K1156" s="16"/>
      <c r="L1156" s="16"/>
    </row>
    <row r="1157">
      <c r="A1157" s="31">
        <v>43907.0</v>
      </c>
      <c r="B1157" s="16">
        <v>29.85</v>
      </c>
      <c r="C1157" s="16">
        <v>30.9</v>
      </c>
      <c r="D1157" s="16">
        <v>31.5</v>
      </c>
      <c r="E1157" s="16">
        <v>29.5</v>
      </c>
      <c r="F1157" s="16" t="s">
        <v>2070</v>
      </c>
      <c r="G1157" s="30">
        <v>-0.0149</v>
      </c>
      <c r="H1157" s="16">
        <f t="shared" si="1"/>
        <v>-0.01485148515</v>
      </c>
      <c r="I1157" s="16">
        <f t="shared" si="2"/>
        <v>0.9851485149</v>
      </c>
      <c r="J1157" s="16"/>
      <c r="K1157" s="16"/>
      <c r="L1157" s="16"/>
    </row>
    <row r="1158">
      <c r="A1158" s="31">
        <v>43906.0</v>
      </c>
      <c r="B1158" s="16">
        <v>30.3</v>
      </c>
      <c r="C1158" s="16">
        <v>31.25</v>
      </c>
      <c r="D1158" s="16">
        <v>32.0</v>
      </c>
      <c r="E1158" s="16">
        <v>29.55</v>
      </c>
      <c r="F1158" s="16" t="s">
        <v>2071</v>
      </c>
      <c r="G1158" s="30">
        <v>-0.0427</v>
      </c>
      <c r="H1158" s="16">
        <f t="shared" si="1"/>
        <v>-0.04265402844</v>
      </c>
      <c r="I1158" s="16">
        <f t="shared" si="2"/>
        <v>0.9573459716</v>
      </c>
      <c r="J1158" s="16"/>
      <c r="K1158" s="16"/>
      <c r="L1158" s="16"/>
    </row>
    <row r="1159">
      <c r="A1159" s="31">
        <v>43903.0</v>
      </c>
      <c r="B1159" s="16">
        <v>31.65</v>
      </c>
      <c r="C1159" s="16">
        <v>27.7</v>
      </c>
      <c r="D1159" s="16">
        <v>32.6</v>
      </c>
      <c r="E1159" s="16">
        <v>27.0</v>
      </c>
      <c r="F1159" s="16" t="s">
        <v>1760</v>
      </c>
      <c r="G1159" s="30">
        <v>0.0603</v>
      </c>
      <c r="H1159" s="16">
        <f t="shared" si="1"/>
        <v>0.06030150754</v>
      </c>
      <c r="I1159" s="16">
        <f t="shared" si="2"/>
        <v>1.060301508</v>
      </c>
      <c r="J1159" s="16"/>
      <c r="K1159" s="16"/>
      <c r="L1159" s="16"/>
    </row>
    <row r="1160">
      <c r="A1160" s="31">
        <v>43902.0</v>
      </c>
      <c r="B1160" s="16">
        <v>29.85</v>
      </c>
      <c r="C1160" s="16">
        <v>33.5</v>
      </c>
      <c r="D1160" s="16">
        <v>33.95</v>
      </c>
      <c r="E1160" s="16">
        <v>29.3</v>
      </c>
      <c r="F1160" s="16" t="s">
        <v>1477</v>
      </c>
      <c r="G1160" s="30">
        <v>-0.1697</v>
      </c>
      <c r="H1160" s="16">
        <f t="shared" si="1"/>
        <v>-0.1696801113</v>
      </c>
      <c r="I1160" s="16">
        <f t="shared" si="2"/>
        <v>0.8303198887</v>
      </c>
      <c r="J1160" s="16"/>
      <c r="K1160" s="16"/>
      <c r="L1160" s="16"/>
    </row>
    <row r="1161">
      <c r="A1161" s="31">
        <v>43901.0</v>
      </c>
      <c r="B1161" s="16">
        <v>35.95</v>
      </c>
      <c r="C1161" s="16">
        <v>38.5</v>
      </c>
      <c r="D1161" s="16">
        <v>39.0</v>
      </c>
      <c r="E1161" s="16">
        <v>35.25</v>
      </c>
      <c r="F1161" s="16" t="s">
        <v>2072</v>
      </c>
      <c r="G1161" s="30">
        <v>-0.0626</v>
      </c>
      <c r="H1161" s="16">
        <f t="shared" si="1"/>
        <v>-0.06258148631</v>
      </c>
      <c r="I1161" s="16">
        <f t="shared" si="2"/>
        <v>0.9374185137</v>
      </c>
      <c r="J1161" s="16"/>
      <c r="K1161" s="16"/>
      <c r="L1161" s="16"/>
    </row>
    <row r="1162">
      <c r="A1162" s="31">
        <v>43899.0</v>
      </c>
      <c r="B1162" s="16">
        <v>38.35</v>
      </c>
      <c r="C1162" s="16">
        <v>39.55</v>
      </c>
      <c r="D1162" s="16">
        <v>40.4</v>
      </c>
      <c r="E1162" s="16">
        <v>38.1</v>
      </c>
      <c r="F1162" s="16" t="s">
        <v>2073</v>
      </c>
      <c r="G1162" s="30">
        <v>-0.068</v>
      </c>
      <c r="H1162" s="16">
        <f t="shared" si="1"/>
        <v>-0.06804374241</v>
      </c>
      <c r="I1162" s="16">
        <f t="shared" si="2"/>
        <v>0.9319562576</v>
      </c>
      <c r="J1162" s="16"/>
      <c r="K1162" s="16"/>
      <c r="L1162" s="16"/>
    </row>
    <row r="1163">
      <c r="A1163" s="31">
        <v>43896.0</v>
      </c>
      <c r="B1163" s="16">
        <v>41.15</v>
      </c>
      <c r="C1163" s="16">
        <v>39.0</v>
      </c>
      <c r="D1163" s="16">
        <v>41.6</v>
      </c>
      <c r="E1163" s="16">
        <v>38.0</v>
      </c>
      <c r="F1163" s="16" t="s">
        <v>2074</v>
      </c>
      <c r="G1163" s="30">
        <v>0.0288</v>
      </c>
      <c r="H1163" s="16">
        <f t="shared" si="1"/>
        <v>0.02875</v>
      </c>
      <c r="I1163" s="16">
        <f t="shared" si="2"/>
        <v>1.02875</v>
      </c>
      <c r="J1163" s="16"/>
      <c r="K1163" s="16"/>
      <c r="L1163" s="16"/>
    </row>
    <row r="1164">
      <c r="A1164" s="31">
        <v>43895.0</v>
      </c>
      <c r="B1164" s="16">
        <v>40.0</v>
      </c>
      <c r="C1164" s="16">
        <v>40.4</v>
      </c>
      <c r="D1164" s="16">
        <v>40.8</v>
      </c>
      <c r="E1164" s="16">
        <v>39.5</v>
      </c>
      <c r="F1164" s="16" t="s">
        <v>1485</v>
      </c>
      <c r="G1164" s="30">
        <v>0.005</v>
      </c>
      <c r="H1164" s="16">
        <f t="shared" si="1"/>
        <v>0.005025125628</v>
      </c>
      <c r="I1164" s="16">
        <f t="shared" si="2"/>
        <v>1.005025126</v>
      </c>
      <c r="J1164" s="16"/>
      <c r="K1164" s="16"/>
      <c r="L1164" s="16"/>
    </row>
    <row r="1165">
      <c r="A1165" s="31">
        <v>43894.0</v>
      </c>
      <c r="B1165" s="16">
        <v>39.8</v>
      </c>
      <c r="C1165" s="16">
        <v>39.95</v>
      </c>
      <c r="D1165" s="16">
        <v>40.2</v>
      </c>
      <c r="E1165" s="16">
        <v>38.4</v>
      </c>
      <c r="F1165" s="16" t="s">
        <v>1476</v>
      </c>
      <c r="G1165" s="30">
        <v>0.0025</v>
      </c>
      <c r="H1165" s="16">
        <f t="shared" si="1"/>
        <v>0.002518891688</v>
      </c>
      <c r="I1165" s="16">
        <f t="shared" si="2"/>
        <v>1.002518892</v>
      </c>
      <c r="J1165" s="16"/>
      <c r="K1165" s="16"/>
      <c r="L1165" s="16"/>
    </row>
    <row r="1166">
      <c r="A1166" s="31">
        <v>43893.0</v>
      </c>
      <c r="B1166" s="16">
        <v>39.7</v>
      </c>
      <c r="C1166" s="16">
        <v>40.1</v>
      </c>
      <c r="D1166" s="16">
        <v>41.0</v>
      </c>
      <c r="E1166" s="16">
        <v>39.5</v>
      </c>
      <c r="F1166" s="16" t="s">
        <v>2075</v>
      </c>
      <c r="G1166" s="30">
        <v>0.0</v>
      </c>
      <c r="H1166" s="16">
        <f t="shared" si="1"/>
        <v>0</v>
      </c>
      <c r="I1166" s="16">
        <f t="shared" si="2"/>
        <v>1</v>
      </c>
      <c r="J1166" s="16"/>
      <c r="K1166" s="16"/>
      <c r="L1166" s="16"/>
    </row>
    <row r="1167">
      <c r="A1167" s="31">
        <v>43892.0</v>
      </c>
      <c r="B1167" s="16">
        <v>39.7</v>
      </c>
      <c r="C1167" s="16">
        <v>40.5</v>
      </c>
      <c r="D1167" s="16">
        <v>42.9</v>
      </c>
      <c r="E1167" s="16">
        <v>39.1</v>
      </c>
      <c r="F1167" s="16" t="s">
        <v>2076</v>
      </c>
      <c r="G1167" s="30">
        <v>0.0179</v>
      </c>
      <c r="H1167" s="16">
        <f t="shared" si="1"/>
        <v>0.01794871795</v>
      </c>
      <c r="I1167" s="16">
        <f t="shared" si="2"/>
        <v>1.017948718</v>
      </c>
      <c r="J1167" s="16"/>
      <c r="K1167" s="16"/>
      <c r="L1167" s="16"/>
    </row>
    <row r="1168">
      <c r="A1168" s="31">
        <v>43889.0</v>
      </c>
      <c r="B1168" s="16">
        <v>39.0</v>
      </c>
      <c r="C1168" s="16">
        <v>39.6</v>
      </c>
      <c r="D1168" s="16">
        <v>41.2</v>
      </c>
      <c r="E1168" s="16">
        <v>38.5</v>
      </c>
      <c r="F1168" s="16" t="s">
        <v>1413</v>
      </c>
      <c r="G1168" s="30">
        <v>-0.0358</v>
      </c>
      <c r="H1168" s="16">
        <f t="shared" si="1"/>
        <v>-0.03584672435</v>
      </c>
      <c r="I1168" s="16">
        <f t="shared" si="2"/>
        <v>0.9641532756</v>
      </c>
      <c r="J1168" s="16"/>
      <c r="K1168" s="16"/>
      <c r="L1168" s="16"/>
    </row>
    <row r="1169">
      <c r="A1169" s="31">
        <v>43888.0</v>
      </c>
      <c r="B1169" s="16">
        <v>40.45</v>
      </c>
      <c r="C1169" s="16">
        <v>40.4</v>
      </c>
      <c r="D1169" s="16">
        <v>42.1</v>
      </c>
      <c r="E1169" s="16">
        <v>39.9</v>
      </c>
      <c r="F1169" s="16" t="s">
        <v>1360</v>
      </c>
      <c r="G1169" s="30">
        <v>0.0075</v>
      </c>
      <c r="H1169" s="16">
        <f t="shared" si="1"/>
        <v>0.007471980075</v>
      </c>
      <c r="I1169" s="16">
        <f t="shared" si="2"/>
        <v>1.00747198</v>
      </c>
      <c r="J1169" s="16"/>
      <c r="K1169" s="16"/>
      <c r="L1169" s="16"/>
    </row>
    <row r="1170">
      <c r="A1170" s="31">
        <v>43887.0</v>
      </c>
      <c r="B1170" s="16">
        <v>40.15</v>
      </c>
      <c r="C1170" s="16">
        <v>41.1</v>
      </c>
      <c r="D1170" s="16">
        <v>41.85</v>
      </c>
      <c r="E1170" s="16">
        <v>39.9</v>
      </c>
      <c r="F1170" s="16" t="s">
        <v>1432</v>
      </c>
      <c r="G1170" s="30">
        <v>-0.0395</v>
      </c>
      <c r="H1170" s="16">
        <f t="shared" si="1"/>
        <v>-0.03947368421</v>
      </c>
      <c r="I1170" s="16">
        <f t="shared" si="2"/>
        <v>0.9605263158</v>
      </c>
      <c r="J1170" s="16"/>
      <c r="K1170" s="16"/>
      <c r="L1170" s="16"/>
    </row>
    <row r="1171">
      <c r="A1171" s="31">
        <v>43886.0</v>
      </c>
      <c r="B1171" s="16">
        <v>41.8</v>
      </c>
      <c r="C1171" s="16">
        <v>40.7</v>
      </c>
      <c r="D1171" s="16">
        <v>42.2</v>
      </c>
      <c r="E1171" s="16">
        <v>40.7</v>
      </c>
      <c r="F1171" s="16" t="s">
        <v>2077</v>
      </c>
      <c r="G1171" s="30">
        <v>0.0296</v>
      </c>
      <c r="H1171" s="16">
        <f t="shared" si="1"/>
        <v>0.02955665025</v>
      </c>
      <c r="I1171" s="16">
        <f t="shared" si="2"/>
        <v>1.02955665</v>
      </c>
      <c r="J1171" s="16"/>
      <c r="K1171" s="16"/>
      <c r="L1171" s="16"/>
    </row>
    <row r="1172">
      <c r="A1172" s="31">
        <v>43885.0</v>
      </c>
      <c r="B1172" s="16">
        <v>40.6</v>
      </c>
      <c r="C1172" s="16">
        <v>41.0</v>
      </c>
      <c r="D1172" s="16">
        <v>41.9</v>
      </c>
      <c r="E1172" s="16">
        <v>40.25</v>
      </c>
      <c r="F1172" s="16" t="s">
        <v>2078</v>
      </c>
      <c r="G1172" s="30">
        <v>-0.024</v>
      </c>
      <c r="H1172" s="16">
        <f t="shared" si="1"/>
        <v>-0.02403846154</v>
      </c>
      <c r="I1172" s="16">
        <f t="shared" si="2"/>
        <v>0.9759615385</v>
      </c>
      <c r="J1172" s="16"/>
      <c r="K1172" s="16"/>
      <c r="L1172" s="16"/>
    </row>
    <row r="1173">
      <c r="A1173" s="31">
        <v>43881.0</v>
      </c>
      <c r="B1173" s="16">
        <v>41.6</v>
      </c>
      <c r="C1173" s="16">
        <v>41.35</v>
      </c>
      <c r="D1173" s="16">
        <v>42.4</v>
      </c>
      <c r="E1173" s="16">
        <v>41.0</v>
      </c>
      <c r="F1173" s="16" t="s">
        <v>1375</v>
      </c>
      <c r="G1173" s="30">
        <v>0.0109</v>
      </c>
      <c r="H1173" s="16">
        <f t="shared" si="1"/>
        <v>0.01093560146</v>
      </c>
      <c r="I1173" s="16">
        <f t="shared" si="2"/>
        <v>1.010935601</v>
      </c>
      <c r="J1173" s="16"/>
      <c r="K1173" s="16"/>
      <c r="L1173" s="16"/>
    </row>
    <row r="1174">
      <c r="A1174" s="31">
        <v>43880.0</v>
      </c>
      <c r="B1174" s="16">
        <v>41.15</v>
      </c>
      <c r="C1174" s="16">
        <v>39.3</v>
      </c>
      <c r="D1174" s="16">
        <v>42.4</v>
      </c>
      <c r="E1174" s="16">
        <v>39.1</v>
      </c>
      <c r="F1174" s="16" t="s">
        <v>1808</v>
      </c>
      <c r="G1174" s="30">
        <v>0.0524</v>
      </c>
      <c r="H1174" s="16">
        <f t="shared" si="1"/>
        <v>0.05242966752</v>
      </c>
      <c r="I1174" s="16">
        <f t="shared" si="2"/>
        <v>1.052429668</v>
      </c>
      <c r="J1174" s="16"/>
      <c r="K1174" s="16"/>
      <c r="L1174" s="16"/>
    </row>
    <row r="1175">
      <c r="A1175" s="31">
        <v>43879.0</v>
      </c>
      <c r="B1175" s="16">
        <v>39.1</v>
      </c>
      <c r="C1175" s="16">
        <v>39.85</v>
      </c>
      <c r="D1175" s="16">
        <v>40.05</v>
      </c>
      <c r="E1175" s="16">
        <v>38.8</v>
      </c>
      <c r="F1175" s="16" t="s">
        <v>2079</v>
      </c>
      <c r="G1175" s="30">
        <v>-0.0286</v>
      </c>
      <c r="H1175" s="16">
        <f t="shared" si="1"/>
        <v>-0.02857142857</v>
      </c>
      <c r="I1175" s="16">
        <f t="shared" si="2"/>
        <v>0.9714285714</v>
      </c>
      <c r="J1175" s="16"/>
      <c r="K1175" s="16"/>
      <c r="L1175" s="16"/>
    </row>
    <row r="1176">
      <c r="A1176" s="31">
        <v>43878.0</v>
      </c>
      <c r="B1176" s="16">
        <v>40.25</v>
      </c>
      <c r="C1176" s="16">
        <v>41.15</v>
      </c>
      <c r="D1176" s="16">
        <v>41.95</v>
      </c>
      <c r="E1176" s="16">
        <v>39.7</v>
      </c>
      <c r="F1176" s="16" t="s">
        <v>1657</v>
      </c>
      <c r="G1176" s="30">
        <v>-0.0195</v>
      </c>
      <c r="H1176" s="16">
        <f t="shared" si="1"/>
        <v>-0.01948842875</v>
      </c>
      <c r="I1176" s="16">
        <f t="shared" si="2"/>
        <v>0.9805115713</v>
      </c>
      <c r="J1176" s="16"/>
      <c r="K1176" s="16"/>
      <c r="L1176" s="16"/>
    </row>
    <row r="1177">
      <c r="A1177" s="31">
        <v>43875.0</v>
      </c>
      <c r="B1177" s="16">
        <v>41.05</v>
      </c>
      <c r="C1177" s="16">
        <v>41.2</v>
      </c>
      <c r="D1177" s="16">
        <v>42.25</v>
      </c>
      <c r="E1177" s="16">
        <v>40.6</v>
      </c>
      <c r="F1177" s="16" t="s">
        <v>2080</v>
      </c>
      <c r="G1177" s="30">
        <v>0.0</v>
      </c>
      <c r="H1177" s="16">
        <f t="shared" si="1"/>
        <v>0</v>
      </c>
      <c r="I1177" s="16">
        <f t="shared" si="2"/>
        <v>1</v>
      </c>
      <c r="J1177" s="16"/>
      <c r="K1177" s="16"/>
      <c r="L1177" s="16"/>
    </row>
    <row r="1178">
      <c r="A1178" s="31">
        <v>43874.0</v>
      </c>
      <c r="B1178" s="16">
        <v>41.05</v>
      </c>
      <c r="C1178" s="16">
        <v>41.6</v>
      </c>
      <c r="D1178" s="16">
        <v>42.0</v>
      </c>
      <c r="E1178" s="16">
        <v>40.8</v>
      </c>
      <c r="F1178" s="16" t="s">
        <v>2081</v>
      </c>
      <c r="G1178" s="30">
        <v>-0.0132</v>
      </c>
      <c r="H1178" s="16">
        <f t="shared" si="1"/>
        <v>-0.01322115385</v>
      </c>
      <c r="I1178" s="16">
        <f t="shared" si="2"/>
        <v>0.9867788462</v>
      </c>
      <c r="J1178" s="16"/>
      <c r="K1178" s="16"/>
      <c r="L1178" s="16"/>
    </row>
    <row r="1179">
      <c r="A1179" s="31">
        <v>43873.0</v>
      </c>
      <c r="B1179" s="16">
        <v>41.6</v>
      </c>
      <c r="C1179" s="16">
        <v>42.85</v>
      </c>
      <c r="D1179" s="16">
        <v>43.3</v>
      </c>
      <c r="E1179" s="16">
        <v>40.4</v>
      </c>
      <c r="F1179" s="16" t="s">
        <v>1364</v>
      </c>
      <c r="G1179" s="30">
        <v>0.006</v>
      </c>
      <c r="H1179" s="16">
        <f t="shared" si="1"/>
        <v>0.006045949214</v>
      </c>
      <c r="I1179" s="16">
        <f t="shared" si="2"/>
        <v>1.006045949</v>
      </c>
      <c r="J1179" s="16"/>
      <c r="K1179" s="16"/>
      <c r="L1179" s="16"/>
    </row>
    <row r="1180">
      <c r="A1180" s="31">
        <v>43872.0</v>
      </c>
      <c r="B1180" s="16">
        <v>41.35</v>
      </c>
      <c r="C1180" s="16">
        <v>41.8</v>
      </c>
      <c r="D1180" s="16">
        <v>42.5</v>
      </c>
      <c r="E1180" s="16">
        <v>41.1</v>
      </c>
      <c r="F1180" s="16" t="s">
        <v>2082</v>
      </c>
      <c r="G1180" s="30">
        <v>-0.0084</v>
      </c>
      <c r="H1180" s="16">
        <f t="shared" si="1"/>
        <v>-0.008393285372</v>
      </c>
      <c r="I1180" s="16">
        <f t="shared" si="2"/>
        <v>0.9916067146</v>
      </c>
      <c r="J1180" s="16"/>
      <c r="K1180" s="16"/>
      <c r="L1180" s="16"/>
    </row>
    <row r="1181">
      <c r="A1181" s="31">
        <v>43871.0</v>
      </c>
      <c r="B1181" s="16">
        <v>41.7</v>
      </c>
      <c r="C1181" s="16">
        <v>42.2</v>
      </c>
      <c r="D1181" s="16">
        <v>42.65</v>
      </c>
      <c r="E1181" s="16">
        <v>40.5</v>
      </c>
      <c r="F1181" s="16" t="s">
        <v>1585</v>
      </c>
      <c r="G1181" s="30">
        <v>-0.0142</v>
      </c>
      <c r="H1181" s="16">
        <f t="shared" si="1"/>
        <v>-0.01418439716</v>
      </c>
      <c r="I1181" s="16">
        <f t="shared" si="2"/>
        <v>0.9858156028</v>
      </c>
      <c r="J1181" s="16"/>
      <c r="K1181" s="16"/>
      <c r="L1181" s="16"/>
    </row>
    <row r="1182">
      <c r="A1182" s="31">
        <v>43868.0</v>
      </c>
      <c r="B1182" s="16">
        <v>42.3</v>
      </c>
      <c r="C1182" s="16">
        <v>42.05</v>
      </c>
      <c r="D1182" s="16">
        <v>43.25</v>
      </c>
      <c r="E1182" s="16">
        <v>41.8</v>
      </c>
      <c r="F1182" s="16" t="s">
        <v>2083</v>
      </c>
      <c r="G1182" s="30">
        <v>0.0012</v>
      </c>
      <c r="H1182" s="16">
        <f t="shared" si="1"/>
        <v>0.001183431953</v>
      </c>
      <c r="I1182" s="16">
        <f t="shared" si="2"/>
        <v>1.001183432</v>
      </c>
      <c r="J1182" s="16"/>
      <c r="K1182" s="16"/>
      <c r="L1182" s="16"/>
    </row>
    <row r="1183">
      <c r="A1183" s="31">
        <v>43867.0</v>
      </c>
      <c r="B1183" s="16">
        <v>42.25</v>
      </c>
      <c r="C1183" s="16">
        <v>42.05</v>
      </c>
      <c r="D1183" s="16">
        <v>42.9</v>
      </c>
      <c r="E1183" s="16">
        <v>41.55</v>
      </c>
      <c r="F1183" s="16" t="s">
        <v>2084</v>
      </c>
      <c r="G1183" s="30">
        <v>0.012</v>
      </c>
      <c r="H1183" s="16">
        <f t="shared" si="1"/>
        <v>0.0119760479</v>
      </c>
      <c r="I1183" s="16">
        <f t="shared" si="2"/>
        <v>1.011976048</v>
      </c>
      <c r="J1183" s="16"/>
      <c r="K1183" s="16"/>
      <c r="L1183" s="16"/>
    </row>
    <row r="1184">
      <c r="A1184" s="31">
        <v>43866.0</v>
      </c>
      <c r="B1184" s="16">
        <v>41.75</v>
      </c>
      <c r="C1184" s="16">
        <v>40.5</v>
      </c>
      <c r="D1184" s="16">
        <v>42.4</v>
      </c>
      <c r="E1184" s="16">
        <v>39.95</v>
      </c>
      <c r="F1184" s="16" t="s">
        <v>1398</v>
      </c>
      <c r="G1184" s="30">
        <v>0.049</v>
      </c>
      <c r="H1184" s="16">
        <f t="shared" si="1"/>
        <v>0.04899497487</v>
      </c>
      <c r="I1184" s="16">
        <f t="shared" si="2"/>
        <v>1.048994975</v>
      </c>
      <c r="J1184" s="16"/>
      <c r="K1184" s="16"/>
      <c r="L1184" s="16"/>
    </row>
    <row r="1185">
      <c r="A1185" s="31">
        <v>43865.0</v>
      </c>
      <c r="B1185" s="16">
        <v>39.8</v>
      </c>
      <c r="C1185" s="16">
        <v>39.3</v>
      </c>
      <c r="D1185" s="16">
        <v>40.4</v>
      </c>
      <c r="E1185" s="16">
        <v>38.85</v>
      </c>
      <c r="F1185" s="16" t="s">
        <v>2085</v>
      </c>
      <c r="G1185" s="30">
        <v>0.0284</v>
      </c>
      <c r="H1185" s="16">
        <f t="shared" si="1"/>
        <v>0.02842377261</v>
      </c>
      <c r="I1185" s="16">
        <f t="shared" si="2"/>
        <v>1.028423773</v>
      </c>
      <c r="J1185" s="16"/>
      <c r="K1185" s="16"/>
      <c r="L1185" s="16"/>
    </row>
    <row r="1186">
      <c r="A1186" s="31">
        <v>43864.0</v>
      </c>
      <c r="B1186" s="16">
        <v>38.7</v>
      </c>
      <c r="C1186" s="16">
        <v>38.4</v>
      </c>
      <c r="D1186" s="16">
        <v>39.9</v>
      </c>
      <c r="E1186" s="16">
        <v>37.9</v>
      </c>
      <c r="F1186" s="16" t="s">
        <v>1379</v>
      </c>
      <c r="G1186" s="30">
        <v>-0.0077</v>
      </c>
      <c r="H1186" s="16">
        <f t="shared" si="1"/>
        <v>-0.007692307692</v>
      </c>
      <c r="I1186" s="16">
        <f t="shared" si="2"/>
        <v>0.9923076923</v>
      </c>
      <c r="J1186" s="16"/>
      <c r="K1186" s="16"/>
      <c r="L1186" s="16"/>
    </row>
    <row r="1187">
      <c r="A1187" s="31">
        <v>43862.0</v>
      </c>
      <c r="B1187" s="16">
        <v>39.0</v>
      </c>
      <c r="C1187" s="16">
        <v>40.75</v>
      </c>
      <c r="D1187" s="16">
        <v>40.75</v>
      </c>
      <c r="E1187" s="16">
        <v>38.55</v>
      </c>
      <c r="F1187" s="16" t="s">
        <v>1395</v>
      </c>
      <c r="G1187" s="30">
        <v>-0.0323</v>
      </c>
      <c r="H1187" s="16">
        <f t="shared" si="1"/>
        <v>-0.03225806452</v>
      </c>
      <c r="I1187" s="16">
        <f t="shared" si="2"/>
        <v>0.9677419355</v>
      </c>
      <c r="J1187" s="16"/>
      <c r="K1187" s="16"/>
      <c r="L1187" s="16"/>
    </row>
    <row r="1188">
      <c r="A1188" s="31">
        <v>43861.0</v>
      </c>
      <c r="B1188" s="16">
        <v>40.3</v>
      </c>
      <c r="C1188" s="16">
        <v>41.5</v>
      </c>
      <c r="D1188" s="16">
        <v>43.2</v>
      </c>
      <c r="E1188" s="16">
        <v>40.05</v>
      </c>
      <c r="F1188" s="16" t="s">
        <v>1777</v>
      </c>
      <c r="G1188" s="30">
        <v>-0.0195</v>
      </c>
      <c r="H1188" s="16">
        <f t="shared" si="1"/>
        <v>-0.01946472019</v>
      </c>
      <c r="I1188" s="16">
        <f t="shared" si="2"/>
        <v>0.9805352798</v>
      </c>
      <c r="J1188" s="16"/>
      <c r="K1188" s="16"/>
      <c r="L1188" s="16"/>
    </row>
    <row r="1189">
      <c r="A1189" s="31">
        <v>43860.0</v>
      </c>
      <c r="B1189" s="16">
        <v>41.1</v>
      </c>
      <c r="C1189" s="16">
        <v>43.1</v>
      </c>
      <c r="D1189" s="16">
        <v>43.3</v>
      </c>
      <c r="E1189" s="16">
        <v>40.8</v>
      </c>
      <c r="F1189" s="16" t="s">
        <v>1630</v>
      </c>
      <c r="G1189" s="30">
        <v>-0.0486</v>
      </c>
      <c r="H1189" s="16">
        <f t="shared" si="1"/>
        <v>-0.04861111111</v>
      </c>
      <c r="I1189" s="16">
        <f t="shared" si="2"/>
        <v>0.9513888889</v>
      </c>
      <c r="J1189" s="16"/>
      <c r="K1189" s="16"/>
      <c r="L1189" s="16"/>
    </row>
    <row r="1190">
      <c r="A1190" s="31">
        <v>43859.0</v>
      </c>
      <c r="B1190" s="16">
        <v>43.2</v>
      </c>
      <c r="C1190" s="16">
        <v>42.8</v>
      </c>
      <c r="D1190" s="16">
        <v>43.9</v>
      </c>
      <c r="E1190" s="16">
        <v>42.65</v>
      </c>
      <c r="F1190" s="16" t="s">
        <v>2086</v>
      </c>
      <c r="G1190" s="30">
        <v>0.0165</v>
      </c>
      <c r="H1190" s="16">
        <f t="shared" si="1"/>
        <v>0.01647058824</v>
      </c>
      <c r="I1190" s="16">
        <f t="shared" si="2"/>
        <v>1.016470588</v>
      </c>
      <c r="J1190" s="16"/>
      <c r="K1190" s="16"/>
      <c r="L1190" s="16"/>
    </row>
    <row r="1191">
      <c r="A1191" s="31">
        <v>43858.0</v>
      </c>
      <c r="B1191" s="16">
        <v>42.5</v>
      </c>
      <c r="C1191" s="16">
        <v>43.7</v>
      </c>
      <c r="D1191" s="16">
        <v>44.55</v>
      </c>
      <c r="E1191" s="16">
        <v>42.2</v>
      </c>
      <c r="F1191" s="16" t="s">
        <v>2087</v>
      </c>
      <c r="G1191" s="30">
        <v>-0.0196</v>
      </c>
      <c r="H1191" s="16">
        <f t="shared" si="1"/>
        <v>-0.01960784314</v>
      </c>
      <c r="I1191" s="16">
        <f t="shared" si="2"/>
        <v>0.9803921569</v>
      </c>
      <c r="J1191" s="16"/>
      <c r="K1191" s="16"/>
      <c r="L1191" s="16"/>
    </row>
    <row r="1192">
      <c r="A1192" s="31">
        <v>43857.0</v>
      </c>
      <c r="B1192" s="16">
        <v>43.35</v>
      </c>
      <c r="C1192" s="16">
        <v>44.55</v>
      </c>
      <c r="D1192" s="16">
        <v>44.8</v>
      </c>
      <c r="E1192" s="16">
        <v>43.05</v>
      </c>
      <c r="F1192" s="16" t="s">
        <v>1612</v>
      </c>
      <c r="G1192" s="30">
        <v>-0.042</v>
      </c>
      <c r="H1192" s="16">
        <f t="shared" si="1"/>
        <v>-0.04198895028</v>
      </c>
      <c r="I1192" s="16">
        <f t="shared" si="2"/>
        <v>0.9580110497</v>
      </c>
      <c r="J1192" s="16"/>
      <c r="K1192" s="16"/>
      <c r="L1192" s="16"/>
    </row>
    <row r="1193">
      <c r="A1193" s="31">
        <v>43854.0</v>
      </c>
      <c r="B1193" s="16">
        <v>45.25</v>
      </c>
      <c r="C1193" s="16">
        <v>44.1</v>
      </c>
      <c r="D1193" s="16">
        <v>45.65</v>
      </c>
      <c r="E1193" s="16">
        <v>43.9</v>
      </c>
      <c r="F1193" s="16" t="s">
        <v>1802</v>
      </c>
      <c r="G1193" s="30">
        <v>0.0214</v>
      </c>
      <c r="H1193" s="16">
        <f t="shared" si="1"/>
        <v>0.02144469526</v>
      </c>
      <c r="I1193" s="16">
        <f t="shared" si="2"/>
        <v>1.021444695</v>
      </c>
      <c r="J1193" s="16"/>
      <c r="K1193" s="16"/>
      <c r="L1193" s="16"/>
    </row>
    <row r="1194">
      <c r="A1194" s="31">
        <v>43853.0</v>
      </c>
      <c r="B1194" s="16">
        <v>44.3</v>
      </c>
      <c r="C1194" s="16">
        <v>43.4</v>
      </c>
      <c r="D1194" s="16">
        <v>44.9</v>
      </c>
      <c r="E1194" s="16">
        <v>43.35</v>
      </c>
      <c r="F1194" s="16" t="s">
        <v>1283</v>
      </c>
      <c r="G1194" s="30">
        <v>0.0231</v>
      </c>
      <c r="H1194" s="16">
        <f t="shared" si="1"/>
        <v>0.02309468822</v>
      </c>
      <c r="I1194" s="16">
        <f t="shared" si="2"/>
        <v>1.023094688</v>
      </c>
      <c r="J1194" s="16"/>
      <c r="K1194" s="16"/>
      <c r="L1194" s="16"/>
    </row>
    <row r="1195">
      <c r="A1195" s="31">
        <v>43852.0</v>
      </c>
      <c r="B1195" s="16">
        <v>43.3</v>
      </c>
      <c r="C1195" s="16">
        <v>43.65</v>
      </c>
      <c r="D1195" s="16">
        <v>44.2</v>
      </c>
      <c r="E1195" s="16">
        <v>43.0</v>
      </c>
      <c r="F1195" s="16" t="s">
        <v>2088</v>
      </c>
      <c r="G1195" s="30">
        <v>-0.0035</v>
      </c>
      <c r="H1195" s="16">
        <f t="shared" si="1"/>
        <v>-0.003452243959</v>
      </c>
      <c r="I1195" s="16">
        <f t="shared" si="2"/>
        <v>0.996547756</v>
      </c>
      <c r="J1195" s="16"/>
      <c r="K1195" s="16"/>
      <c r="L1195" s="16"/>
    </row>
    <row r="1196">
      <c r="A1196" s="31">
        <v>43851.0</v>
      </c>
      <c r="B1196" s="16">
        <v>43.45</v>
      </c>
      <c r="C1196" s="16">
        <v>42.9</v>
      </c>
      <c r="D1196" s="16">
        <v>44.6</v>
      </c>
      <c r="E1196" s="16">
        <v>42.9</v>
      </c>
      <c r="F1196" s="16" t="s">
        <v>1279</v>
      </c>
      <c r="G1196" s="30">
        <v>0.0035</v>
      </c>
      <c r="H1196" s="16">
        <f t="shared" si="1"/>
        <v>0.003464203233</v>
      </c>
      <c r="I1196" s="16">
        <f t="shared" si="2"/>
        <v>1.003464203</v>
      </c>
      <c r="J1196" s="16"/>
      <c r="K1196" s="16"/>
      <c r="L1196" s="16"/>
    </row>
    <row r="1197">
      <c r="A1197" s="31">
        <v>43850.0</v>
      </c>
      <c r="B1197" s="16">
        <v>43.3</v>
      </c>
      <c r="C1197" s="16">
        <v>43.25</v>
      </c>
      <c r="D1197" s="16">
        <v>44.9</v>
      </c>
      <c r="E1197" s="16">
        <v>42.6</v>
      </c>
      <c r="F1197" s="16" t="s">
        <v>1728</v>
      </c>
      <c r="G1197" s="30">
        <v>-0.0125</v>
      </c>
      <c r="H1197" s="16">
        <f t="shared" si="1"/>
        <v>-0.01254275941</v>
      </c>
      <c r="I1197" s="16">
        <f t="shared" si="2"/>
        <v>0.9874572406</v>
      </c>
      <c r="J1197" s="16"/>
      <c r="K1197" s="16"/>
      <c r="L1197" s="16"/>
    </row>
    <row r="1198">
      <c r="A1198" s="31">
        <v>43847.0</v>
      </c>
      <c r="B1198" s="16">
        <v>43.85</v>
      </c>
      <c r="C1198" s="16">
        <v>45.0</v>
      </c>
      <c r="D1198" s="16">
        <v>45.85</v>
      </c>
      <c r="E1198" s="16">
        <v>42.95</v>
      </c>
      <c r="F1198" s="16" t="s">
        <v>1321</v>
      </c>
      <c r="G1198" s="30">
        <v>-0.0331</v>
      </c>
      <c r="H1198" s="16">
        <f t="shared" si="1"/>
        <v>-0.03307607497</v>
      </c>
      <c r="I1198" s="16">
        <f t="shared" si="2"/>
        <v>0.966923925</v>
      </c>
      <c r="J1198" s="16"/>
      <c r="K1198" s="16"/>
      <c r="L1198" s="16"/>
    </row>
    <row r="1199">
      <c r="A1199" s="31">
        <v>43846.0</v>
      </c>
      <c r="B1199" s="16">
        <v>45.35</v>
      </c>
      <c r="C1199" s="16">
        <v>45.75</v>
      </c>
      <c r="D1199" s="16">
        <v>46.8</v>
      </c>
      <c r="E1199" s="16">
        <v>44.7</v>
      </c>
      <c r="F1199" s="16" t="s">
        <v>1680</v>
      </c>
      <c r="G1199" s="30">
        <v>0.0123</v>
      </c>
      <c r="H1199" s="16">
        <f t="shared" si="1"/>
        <v>0.01227678571</v>
      </c>
      <c r="I1199" s="16">
        <f t="shared" si="2"/>
        <v>1.012276786</v>
      </c>
      <c r="J1199" s="16"/>
      <c r="K1199" s="16"/>
      <c r="L1199" s="16"/>
    </row>
    <row r="1200">
      <c r="A1200" s="31">
        <v>43845.0</v>
      </c>
      <c r="B1200" s="16">
        <v>44.8</v>
      </c>
      <c r="C1200" s="16">
        <v>43.75</v>
      </c>
      <c r="D1200" s="16">
        <v>45.8</v>
      </c>
      <c r="E1200" s="16">
        <v>43.0</v>
      </c>
      <c r="F1200" s="16" t="s">
        <v>2019</v>
      </c>
      <c r="G1200" s="30">
        <v>0.0275</v>
      </c>
      <c r="H1200" s="16">
        <f t="shared" si="1"/>
        <v>0.02752293578</v>
      </c>
      <c r="I1200" s="16">
        <f t="shared" si="2"/>
        <v>1.027522936</v>
      </c>
      <c r="J1200" s="16"/>
      <c r="K1200" s="16"/>
      <c r="L1200" s="16"/>
    </row>
    <row r="1201">
      <c r="A1201" s="31">
        <v>43844.0</v>
      </c>
      <c r="B1201" s="16">
        <v>43.6</v>
      </c>
      <c r="C1201" s="16">
        <v>43.55</v>
      </c>
      <c r="D1201" s="16">
        <v>44.75</v>
      </c>
      <c r="E1201" s="16">
        <v>42.8</v>
      </c>
      <c r="F1201" s="16" t="s">
        <v>2089</v>
      </c>
      <c r="G1201" s="30">
        <v>0.0069</v>
      </c>
      <c r="H1201" s="16">
        <f t="shared" si="1"/>
        <v>0.006928406467</v>
      </c>
      <c r="I1201" s="16">
        <f t="shared" si="2"/>
        <v>1.006928406</v>
      </c>
      <c r="J1201" s="16"/>
      <c r="K1201" s="16"/>
      <c r="L1201" s="16"/>
    </row>
    <row r="1202">
      <c r="A1202" s="31">
        <v>43843.0</v>
      </c>
      <c r="B1202" s="16">
        <v>43.3</v>
      </c>
      <c r="C1202" s="16">
        <v>43.8</v>
      </c>
      <c r="D1202" s="16">
        <v>44.75</v>
      </c>
      <c r="E1202" s="16">
        <v>42.35</v>
      </c>
      <c r="F1202" s="16" t="s">
        <v>2090</v>
      </c>
      <c r="G1202" s="30">
        <v>0.0046</v>
      </c>
      <c r="H1202" s="16">
        <f t="shared" si="1"/>
        <v>0.00464037123</v>
      </c>
      <c r="I1202" s="16">
        <f t="shared" si="2"/>
        <v>1.004640371</v>
      </c>
      <c r="J1202" s="16"/>
      <c r="K1202" s="16"/>
      <c r="L1202" s="16"/>
    </row>
    <row r="1203">
      <c r="A1203" s="31">
        <v>43840.0</v>
      </c>
      <c r="B1203" s="16">
        <v>43.1</v>
      </c>
      <c r="C1203" s="16">
        <v>43.1</v>
      </c>
      <c r="D1203" s="16">
        <v>47.25</v>
      </c>
      <c r="E1203" s="16">
        <v>42.15</v>
      </c>
      <c r="F1203" s="16" t="s">
        <v>2091</v>
      </c>
      <c r="G1203" s="30">
        <v>0.0461</v>
      </c>
      <c r="H1203" s="16">
        <f t="shared" si="1"/>
        <v>0.04611650485</v>
      </c>
      <c r="I1203" s="16">
        <f t="shared" si="2"/>
        <v>1.046116505</v>
      </c>
      <c r="J1203" s="16"/>
      <c r="K1203" s="16"/>
      <c r="L1203" s="16"/>
    </row>
    <row r="1204">
      <c r="A1204" s="31">
        <v>43839.0</v>
      </c>
      <c r="B1204" s="16">
        <v>41.2</v>
      </c>
      <c r="C1204" s="16">
        <v>38.75</v>
      </c>
      <c r="D1204" s="16">
        <v>42.2</v>
      </c>
      <c r="E1204" s="16">
        <v>38.1</v>
      </c>
      <c r="F1204" s="16" t="s">
        <v>2092</v>
      </c>
      <c r="G1204" s="30">
        <v>0.0814</v>
      </c>
      <c r="H1204" s="16">
        <f t="shared" si="1"/>
        <v>0.0813648294</v>
      </c>
      <c r="I1204" s="16">
        <f t="shared" si="2"/>
        <v>1.081364829</v>
      </c>
      <c r="J1204" s="16"/>
      <c r="K1204" s="16"/>
      <c r="L1204" s="16"/>
    </row>
    <row r="1205">
      <c r="A1205" s="31">
        <v>43838.0</v>
      </c>
      <c r="B1205" s="16">
        <v>38.1</v>
      </c>
      <c r="C1205" s="16">
        <v>37.8</v>
      </c>
      <c r="D1205" s="16">
        <v>38.4</v>
      </c>
      <c r="E1205" s="16">
        <v>37.35</v>
      </c>
      <c r="F1205" s="16" t="s">
        <v>2093</v>
      </c>
      <c r="G1205" s="30">
        <v>0.0</v>
      </c>
      <c r="H1205" s="16">
        <f t="shared" si="1"/>
        <v>0</v>
      </c>
      <c r="I1205" s="16">
        <f t="shared" si="2"/>
        <v>1</v>
      </c>
      <c r="J1205" s="16"/>
      <c r="K1205" s="16"/>
      <c r="L1205" s="16"/>
    </row>
    <row r="1206">
      <c r="A1206" s="31">
        <v>43837.0</v>
      </c>
      <c r="B1206" s="16">
        <v>38.1</v>
      </c>
      <c r="C1206" s="16">
        <v>38.3</v>
      </c>
      <c r="D1206" s="16">
        <v>39.25</v>
      </c>
      <c r="E1206" s="16">
        <v>37.8</v>
      </c>
      <c r="F1206" s="16" t="s">
        <v>2094</v>
      </c>
      <c r="G1206" s="30">
        <v>-0.0039</v>
      </c>
      <c r="H1206" s="16">
        <f t="shared" si="1"/>
        <v>-0.003921568627</v>
      </c>
      <c r="I1206" s="16">
        <f t="shared" si="2"/>
        <v>0.9960784314</v>
      </c>
      <c r="J1206" s="16"/>
      <c r="K1206" s="16"/>
      <c r="L1206" s="16"/>
    </row>
    <row r="1207">
      <c r="A1207" s="31">
        <v>43836.0</v>
      </c>
      <c r="B1207" s="16">
        <v>38.25</v>
      </c>
      <c r="C1207" s="16">
        <v>38.7</v>
      </c>
      <c r="D1207" s="16">
        <v>39.0</v>
      </c>
      <c r="E1207" s="16">
        <v>37.65</v>
      </c>
      <c r="F1207" s="16" t="s">
        <v>2095</v>
      </c>
      <c r="G1207" s="30">
        <v>-0.0267</v>
      </c>
      <c r="H1207" s="16">
        <f t="shared" si="1"/>
        <v>-0.02671755725</v>
      </c>
      <c r="I1207" s="16">
        <f t="shared" si="2"/>
        <v>0.9732824427</v>
      </c>
      <c r="J1207" s="16"/>
      <c r="K1207" s="16"/>
      <c r="L1207" s="16"/>
    </row>
    <row r="1208">
      <c r="A1208" s="31">
        <v>43833.0</v>
      </c>
      <c r="B1208" s="16">
        <v>39.3</v>
      </c>
      <c r="C1208" s="16">
        <v>39.4</v>
      </c>
      <c r="D1208" s="16">
        <v>41.2</v>
      </c>
      <c r="E1208" s="16">
        <v>38.85</v>
      </c>
      <c r="F1208" s="16" t="s">
        <v>1656</v>
      </c>
      <c r="G1208" s="30">
        <v>-0.0013</v>
      </c>
      <c r="H1208" s="16">
        <f t="shared" si="1"/>
        <v>-0.00127064803</v>
      </c>
      <c r="I1208" s="16">
        <f t="shared" si="2"/>
        <v>0.998729352</v>
      </c>
      <c r="J1208" s="16"/>
      <c r="K1208" s="16"/>
      <c r="L1208" s="16"/>
    </row>
    <row r="1209">
      <c r="A1209" s="31">
        <v>43832.0</v>
      </c>
      <c r="B1209" s="16">
        <v>39.35</v>
      </c>
      <c r="C1209" s="16">
        <v>39.4</v>
      </c>
      <c r="D1209" s="16">
        <v>41.7</v>
      </c>
      <c r="E1209" s="16">
        <v>38.65</v>
      </c>
      <c r="F1209" s="16" t="s">
        <v>2096</v>
      </c>
      <c r="G1209" s="30">
        <v>0.0077</v>
      </c>
      <c r="H1209" s="16">
        <f t="shared" si="1"/>
        <v>0.007682458387</v>
      </c>
      <c r="I1209" s="16">
        <f t="shared" si="2"/>
        <v>1.007682458</v>
      </c>
      <c r="J1209" s="16"/>
      <c r="K1209" s="16"/>
      <c r="L1209" s="16"/>
    </row>
    <row r="1210">
      <c r="A1210" s="31">
        <v>43831.0</v>
      </c>
      <c r="B1210" s="16">
        <v>39.05</v>
      </c>
      <c r="C1210" s="16">
        <v>38.9</v>
      </c>
      <c r="D1210" s="16">
        <v>39.4</v>
      </c>
      <c r="E1210" s="16">
        <v>38.35</v>
      </c>
      <c r="F1210" s="16" t="s">
        <v>2097</v>
      </c>
      <c r="G1210" s="30">
        <v>0.0103</v>
      </c>
      <c r="H1210" s="16">
        <f t="shared" si="1"/>
        <v>0.01034928849</v>
      </c>
      <c r="I1210" s="16">
        <f t="shared" si="2"/>
        <v>1.010349288</v>
      </c>
      <c r="J1210" s="16"/>
      <c r="K1210" s="16"/>
      <c r="L1210" s="16"/>
    </row>
    <row r="1211">
      <c r="A1211" s="29">
        <v>43830.0</v>
      </c>
      <c r="B1211" s="16">
        <v>38.65</v>
      </c>
      <c r="C1211" s="16">
        <v>37.95</v>
      </c>
      <c r="D1211" s="16">
        <v>39.1</v>
      </c>
      <c r="E1211" s="16">
        <v>37.65</v>
      </c>
      <c r="F1211" s="16" t="s">
        <v>2098</v>
      </c>
      <c r="G1211" s="30">
        <v>0.0252</v>
      </c>
      <c r="H1211" s="16">
        <f t="shared" si="1"/>
        <v>0.02519893899</v>
      </c>
      <c r="I1211" s="16">
        <f t="shared" si="2"/>
        <v>1.025198939</v>
      </c>
      <c r="J1211" s="16"/>
      <c r="K1211" s="16"/>
      <c r="L1211" s="16"/>
    </row>
    <row r="1212">
      <c r="A1212" s="29">
        <v>43829.0</v>
      </c>
      <c r="B1212" s="16">
        <v>37.7</v>
      </c>
      <c r="C1212" s="16">
        <v>38.0</v>
      </c>
      <c r="D1212" s="16">
        <v>38.2</v>
      </c>
      <c r="E1212" s="16">
        <v>37.3</v>
      </c>
      <c r="F1212" s="16" t="s">
        <v>2099</v>
      </c>
      <c r="G1212" s="30">
        <v>-0.0053</v>
      </c>
      <c r="H1212" s="16">
        <f t="shared" si="1"/>
        <v>-0.005277044855</v>
      </c>
      <c r="I1212" s="16">
        <f t="shared" si="2"/>
        <v>0.9947229551</v>
      </c>
      <c r="J1212" s="16"/>
      <c r="K1212" s="16"/>
      <c r="L1212" s="16"/>
    </row>
    <row r="1213">
      <c r="A1213" s="29">
        <v>43826.0</v>
      </c>
      <c r="B1213" s="16">
        <v>37.9</v>
      </c>
      <c r="C1213" s="16">
        <v>37.3</v>
      </c>
      <c r="D1213" s="16">
        <v>38.1</v>
      </c>
      <c r="E1213" s="16">
        <v>37.0</v>
      </c>
      <c r="F1213" s="16" t="s">
        <v>2100</v>
      </c>
      <c r="G1213" s="30">
        <v>0.0161</v>
      </c>
      <c r="H1213" s="16">
        <f t="shared" si="1"/>
        <v>0.01608579088</v>
      </c>
      <c r="I1213" s="16">
        <f t="shared" si="2"/>
        <v>1.016085791</v>
      </c>
      <c r="J1213" s="16"/>
      <c r="K1213" s="16"/>
      <c r="L1213" s="16"/>
    </row>
    <row r="1214">
      <c r="A1214" s="29">
        <v>43825.0</v>
      </c>
      <c r="B1214" s="16">
        <v>37.3</v>
      </c>
      <c r="C1214" s="16">
        <v>37.55</v>
      </c>
      <c r="D1214" s="16">
        <v>38.35</v>
      </c>
      <c r="E1214" s="16">
        <v>36.6</v>
      </c>
      <c r="F1214" s="16" t="s">
        <v>2101</v>
      </c>
      <c r="G1214" s="30">
        <v>-0.0067</v>
      </c>
      <c r="H1214" s="16">
        <f t="shared" si="1"/>
        <v>-0.006657789614</v>
      </c>
      <c r="I1214" s="16">
        <f t="shared" si="2"/>
        <v>0.9933422104</v>
      </c>
      <c r="J1214" s="16"/>
      <c r="K1214" s="16"/>
      <c r="L1214" s="16"/>
    </row>
    <row r="1215">
      <c r="A1215" s="29">
        <v>43823.0</v>
      </c>
      <c r="B1215" s="16">
        <v>37.55</v>
      </c>
      <c r="C1215" s="16">
        <v>38.45</v>
      </c>
      <c r="D1215" s="16">
        <v>38.95</v>
      </c>
      <c r="E1215" s="16">
        <v>37.1</v>
      </c>
      <c r="F1215" s="16" t="s">
        <v>2102</v>
      </c>
      <c r="G1215" s="30">
        <v>-0.0234</v>
      </c>
      <c r="H1215" s="16">
        <f t="shared" si="1"/>
        <v>-0.02340702211</v>
      </c>
      <c r="I1215" s="16">
        <f t="shared" si="2"/>
        <v>0.9765929779</v>
      </c>
      <c r="J1215" s="16"/>
      <c r="K1215" s="16"/>
      <c r="L1215" s="16"/>
    </row>
    <row r="1216">
      <c r="A1216" s="29">
        <v>43822.0</v>
      </c>
      <c r="B1216" s="16">
        <v>38.45</v>
      </c>
      <c r="C1216" s="16">
        <v>39.15</v>
      </c>
      <c r="D1216" s="16">
        <v>39.5</v>
      </c>
      <c r="E1216" s="16">
        <v>38.25</v>
      </c>
      <c r="F1216" s="16" t="s">
        <v>2103</v>
      </c>
      <c r="G1216" s="30">
        <v>-0.0179</v>
      </c>
      <c r="H1216" s="16">
        <f t="shared" si="1"/>
        <v>-0.01787994891</v>
      </c>
      <c r="I1216" s="16">
        <f t="shared" si="2"/>
        <v>0.9821200511</v>
      </c>
      <c r="J1216" s="16"/>
      <c r="K1216" s="16"/>
      <c r="L1216" s="16"/>
    </row>
    <row r="1217">
      <c r="A1217" s="29">
        <v>43819.0</v>
      </c>
      <c r="B1217" s="16">
        <v>39.15</v>
      </c>
      <c r="C1217" s="16">
        <v>38.45</v>
      </c>
      <c r="D1217" s="16">
        <v>40.2</v>
      </c>
      <c r="E1217" s="16">
        <v>37.45</v>
      </c>
      <c r="F1217" s="16" t="s">
        <v>1939</v>
      </c>
      <c r="G1217" s="30">
        <v>0.0316</v>
      </c>
      <c r="H1217" s="16">
        <f t="shared" si="1"/>
        <v>0.03162055336</v>
      </c>
      <c r="I1217" s="16">
        <f t="shared" si="2"/>
        <v>1.031620553</v>
      </c>
      <c r="J1217" s="16"/>
      <c r="K1217" s="16"/>
      <c r="L1217" s="16"/>
    </row>
    <row r="1218">
      <c r="A1218" s="29">
        <v>43818.0</v>
      </c>
      <c r="B1218" s="16">
        <v>37.95</v>
      </c>
      <c r="C1218" s="16">
        <v>37.85</v>
      </c>
      <c r="D1218" s="16">
        <v>38.4</v>
      </c>
      <c r="E1218" s="16">
        <v>37.75</v>
      </c>
      <c r="F1218" s="16" t="s">
        <v>2104</v>
      </c>
      <c r="G1218" s="30">
        <v>-0.0039</v>
      </c>
      <c r="H1218" s="16">
        <f t="shared" si="1"/>
        <v>-0.003937007874</v>
      </c>
      <c r="I1218" s="16">
        <f t="shared" si="2"/>
        <v>0.9960629921</v>
      </c>
      <c r="J1218" s="16"/>
      <c r="K1218" s="16"/>
      <c r="L1218" s="16"/>
    </row>
    <row r="1219">
      <c r="A1219" s="29">
        <v>43817.0</v>
      </c>
      <c r="B1219" s="16">
        <v>38.1</v>
      </c>
      <c r="C1219" s="16">
        <v>38.55</v>
      </c>
      <c r="D1219" s="16">
        <v>38.95</v>
      </c>
      <c r="E1219" s="16">
        <v>38.0</v>
      </c>
      <c r="F1219" s="16" t="s">
        <v>2105</v>
      </c>
      <c r="G1219" s="30">
        <v>-0.0039</v>
      </c>
      <c r="H1219" s="16">
        <f t="shared" si="1"/>
        <v>-0.003921568627</v>
      </c>
      <c r="I1219" s="16">
        <f t="shared" si="2"/>
        <v>0.9960784314</v>
      </c>
      <c r="J1219" s="16"/>
      <c r="K1219" s="16"/>
      <c r="L1219" s="16"/>
    </row>
    <row r="1220">
      <c r="A1220" s="29">
        <v>43816.0</v>
      </c>
      <c r="B1220" s="16">
        <v>38.25</v>
      </c>
      <c r="C1220" s="16">
        <v>37.4</v>
      </c>
      <c r="D1220" s="16">
        <v>38.75</v>
      </c>
      <c r="E1220" s="16">
        <v>37.4</v>
      </c>
      <c r="F1220" s="16" t="s">
        <v>2106</v>
      </c>
      <c r="G1220" s="30">
        <v>0.02</v>
      </c>
      <c r="H1220" s="16">
        <f t="shared" si="1"/>
        <v>0.02</v>
      </c>
      <c r="I1220" s="16">
        <f t="shared" si="2"/>
        <v>1.02</v>
      </c>
      <c r="J1220" s="16"/>
      <c r="K1220" s="16"/>
      <c r="L1220" s="16"/>
    </row>
    <row r="1221">
      <c r="A1221" s="29">
        <v>43815.0</v>
      </c>
      <c r="B1221" s="16">
        <v>37.5</v>
      </c>
      <c r="C1221" s="16">
        <v>38.15</v>
      </c>
      <c r="D1221" s="16">
        <v>38.35</v>
      </c>
      <c r="E1221" s="16">
        <v>37.2</v>
      </c>
      <c r="F1221" s="16" t="s">
        <v>2107</v>
      </c>
      <c r="G1221" s="30">
        <v>-0.0119</v>
      </c>
      <c r="H1221" s="16">
        <f t="shared" si="1"/>
        <v>-0.01185770751</v>
      </c>
      <c r="I1221" s="16">
        <f t="shared" si="2"/>
        <v>0.9881422925</v>
      </c>
      <c r="J1221" s="16"/>
      <c r="K1221" s="16"/>
      <c r="L1221" s="16"/>
    </row>
    <row r="1222">
      <c r="A1222" s="29">
        <v>43812.0</v>
      </c>
      <c r="B1222" s="16">
        <v>37.95</v>
      </c>
      <c r="C1222" s="16">
        <v>38.0</v>
      </c>
      <c r="D1222" s="16">
        <v>38.75</v>
      </c>
      <c r="E1222" s="16">
        <v>37.6</v>
      </c>
      <c r="F1222" s="16" t="s">
        <v>2108</v>
      </c>
      <c r="G1222" s="30">
        <v>0.0066</v>
      </c>
      <c r="H1222" s="16">
        <f t="shared" si="1"/>
        <v>0.006631299735</v>
      </c>
      <c r="I1222" s="16">
        <f t="shared" si="2"/>
        <v>1.0066313</v>
      </c>
      <c r="J1222" s="16"/>
      <c r="K1222" s="16"/>
      <c r="L1222" s="16"/>
    </row>
    <row r="1223">
      <c r="A1223" s="29">
        <v>43811.0</v>
      </c>
      <c r="B1223" s="16">
        <v>37.7</v>
      </c>
      <c r="C1223" s="16">
        <v>38.25</v>
      </c>
      <c r="D1223" s="16">
        <v>38.25</v>
      </c>
      <c r="E1223" s="16">
        <v>37.5</v>
      </c>
      <c r="F1223" s="16" t="s">
        <v>2109</v>
      </c>
      <c r="G1223" s="30">
        <v>-0.004</v>
      </c>
      <c r="H1223" s="16">
        <f t="shared" si="1"/>
        <v>-0.003963011889</v>
      </c>
      <c r="I1223" s="16">
        <f t="shared" si="2"/>
        <v>0.9960369881</v>
      </c>
      <c r="J1223" s="16"/>
      <c r="K1223" s="16"/>
      <c r="L1223" s="16"/>
    </row>
    <row r="1224">
      <c r="A1224" s="29">
        <v>43810.0</v>
      </c>
      <c r="B1224" s="16">
        <v>37.85</v>
      </c>
      <c r="C1224" s="16">
        <v>37.45</v>
      </c>
      <c r="D1224" s="16">
        <v>38.1</v>
      </c>
      <c r="E1224" s="16">
        <v>37.2</v>
      </c>
      <c r="F1224" s="16" t="s">
        <v>2110</v>
      </c>
      <c r="G1224" s="30">
        <v>0.0107</v>
      </c>
      <c r="H1224" s="16">
        <f t="shared" si="1"/>
        <v>0.01068090788</v>
      </c>
      <c r="I1224" s="16">
        <f t="shared" si="2"/>
        <v>1.010680908</v>
      </c>
      <c r="J1224" s="16"/>
      <c r="K1224" s="16"/>
      <c r="L1224" s="16"/>
    </row>
    <row r="1225">
      <c r="A1225" s="29">
        <v>43809.0</v>
      </c>
      <c r="B1225" s="16">
        <v>37.45</v>
      </c>
      <c r="C1225" s="16">
        <v>38.35</v>
      </c>
      <c r="D1225" s="16">
        <v>38.4</v>
      </c>
      <c r="E1225" s="16">
        <v>37.2</v>
      </c>
      <c r="F1225" s="16" t="s">
        <v>2111</v>
      </c>
      <c r="G1225" s="30">
        <v>-0.0196</v>
      </c>
      <c r="H1225" s="16">
        <f t="shared" si="1"/>
        <v>-0.01963350785</v>
      </c>
      <c r="I1225" s="16">
        <f t="shared" si="2"/>
        <v>0.9803664921</v>
      </c>
      <c r="J1225" s="16"/>
      <c r="K1225" s="16"/>
      <c r="L1225" s="16"/>
    </row>
    <row r="1226">
      <c r="A1226" s="31">
        <v>43808.0</v>
      </c>
      <c r="B1226" s="16">
        <v>38.2</v>
      </c>
      <c r="C1226" s="16">
        <v>38.25</v>
      </c>
      <c r="D1226" s="16">
        <v>39.1</v>
      </c>
      <c r="E1226" s="16">
        <v>37.65</v>
      </c>
      <c r="F1226" s="16" t="s">
        <v>2112</v>
      </c>
      <c r="G1226" s="30">
        <v>0.0039</v>
      </c>
      <c r="H1226" s="16">
        <f t="shared" si="1"/>
        <v>0.00394218134</v>
      </c>
      <c r="I1226" s="16">
        <f t="shared" si="2"/>
        <v>1.003942181</v>
      </c>
      <c r="J1226" s="16"/>
      <c r="K1226" s="16"/>
      <c r="L1226" s="16"/>
    </row>
    <row r="1227">
      <c r="A1227" s="31">
        <v>43805.0</v>
      </c>
      <c r="B1227" s="16">
        <v>38.05</v>
      </c>
      <c r="C1227" s="16">
        <v>37.65</v>
      </c>
      <c r="D1227" s="16">
        <v>38.7</v>
      </c>
      <c r="E1227" s="16">
        <v>36.65</v>
      </c>
      <c r="F1227" s="16" t="s">
        <v>2113</v>
      </c>
      <c r="G1227" s="30">
        <v>0.0187</v>
      </c>
      <c r="H1227" s="16">
        <f t="shared" si="1"/>
        <v>0.0187416332</v>
      </c>
      <c r="I1227" s="16">
        <f t="shared" si="2"/>
        <v>1.018741633</v>
      </c>
      <c r="J1227" s="16"/>
      <c r="K1227" s="16"/>
      <c r="L1227" s="16"/>
    </row>
    <row r="1228">
      <c r="A1228" s="31">
        <v>43804.0</v>
      </c>
      <c r="B1228" s="16">
        <v>37.35</v>
      </c>
      <c r="C1228" s="16">
        <v>37.85</v>
      </c>
      <c r="D1228" s="16">
        <v>38.4</v>
      </c>
      <c r="E1228" s="16">
        <v>37.1</v>
      </c>
      <c r="F1228" s="16" t="s">
        <v>2114</v>
      </c>
      <c r="G1228" s="30">
        <v>-0.0106</v>
      </c>
      <c r="H1228" s="16">
        <f t="shared" si="1"/>
        <v>-0.01059602649</v>
      </c>
      <c r="I1228" s="16">
        <f t="shared" si="2"/>
        <v>0.9894039735</v>
      </c>
      <c r="J1228" s="16"/>
      <c r="K1228" s="16"/>
      <c r="L1228" s="16"/>
    </row>
    <row r="1229">
      <c r="A1229" s="31">
        <v>43803.0</v>
      </c>
      <c r="B1229" s="16">
        <v>37.75</v>
      </c>
      <c r="C1229" s="16">
        <v>37.6</v>
      </c>
      <c r="D1229" s="16">
        <v>38.25</v>
      </c>
      <c r="E1229" s="16">
        <v>36.4</v>
      </c>
      <c r="F1229" s="16" t="s">
        <v>2115</v>
      </c>
      <c r="G1229" s="30">
        <v>0.0094</v>
      </c>
      <c r="H1229" s="16">
        <f t="shared" si="1"/>
        <v>0.00935828877</v>
      </c>
      <c r="I1229" s="16">
        <f t="shared" si="2"/>
        <v>1.009358289</v>
      </c>
      <c r="J1229" s="16"/>
      <c r="K1229" s="16"/>
      <c r="L1229" s="16"/>
    </row>
    <row r="1230">
      <c r="A1230" s="31">
        <v>43802.0</v>
      </c>
      <c r="B1230" s="16">
        <v>37.4</v>
      </c>
      <c r="C1230" s="16">
        <v>39.25</v>
      </c>
      <c r="D1230" s="16">
        <v>39.25</v>
      </c>
      <c r="E1230" s="16">
        <v>37.15</v>
      </c>
      <c r="F1230" s="16" t="s">
        <v>2116</v>
      </c>
      <c r="G1230" s="30">
        <v>-0.0398</v>
      </c>
      <c r="H1230" s="16">
        <f t="shared" si="1"/>
        <v>-0.03979460847</v>
      </c>
      <c r="I1230" s="16">
        <f t="shared" si="2"/>
        <v>0.9602053915</v>
      </c>
      <c r="J1230" s="16"/>
      <c r="K1230" s="16"/>
      <c r="L1230" s="16"/>
    </row>
    <row r="1231">
      <c r="A1231" s="31">
        <v>43801.0</v>
      </c>
      <c r="B1231" s="16">
        <v>38.95</v>
      </c>
      <c r="C1231" s="16">
        <v>38.95</v>
      </c>
      <c r="D1231" s="16">
        <v>39.45</v>
      </c>
      <c r="E1231" s="16">
        <v>37.9</v>
      </c>
      <c r="F1231" s="16" t="s">
        <v>2117</v>
      </c>
      <c r="G1231" s="30">
        <v>0.0078</v>
      </c>
      <c r="H1231" s="16">
        <f t="shared" si="1"/>
        <v>0.007761966365</v>
      </c>
      <c r="I1231" s="16">
        <f t="shared" si="2"/>
        <v>1.007761966</v>
      </c>
      <c r="J1231" s="16"/>
      <c r="K1231" s="16"/>
      <c r="L1231" s="16"/>
    </row>
    <row r="1232">
      <c r="A1232" s="29">
        <v>43798.0</v>
      </c>
      <c r="B1232" s="16">
        <v>38.65</v>
      </c>
      <c r="C1232" s="16">
        <v>38.5</v>
      </c>
      <c r="D1232" s="16">
        <v>39.45</v>
      </c>
      <c r="E1232" s="16">
        <v>38.2</v>
      </c>
      <c r="F1232" s="16" t="s">
        <v>2118</v>
      </c>
      <c r="G1232" s="30">
        <v>0.0091</v>
      </c>
      <c r="H1232" s="16">
        <f t="shared" si="1"/>
        <v>0.009138381201</v>
      </c>
      <c r="I1232" s="16">
        <f t="shared" si="2"/>
        <v>1.009138381</v>
      </c>
      <c r="J1232" s="16"/>
      <c r="K1232" s="16"/>
      <c r="L1232" s="16"/>
    </row>
    <row r="1233">
      <c r="A1233" s="29">
        <v>43797.0</v>
      </c>
      <c r="B1233" s="16">
        <v>38.3</v>
      </c>
      <c r="C1233" s="16">
        <v>38.25</v>
      </c>
      <c r="D1233" s="16">
        <v>40.25</v>
      </c>
      <c r="E1233" s="16">
        <v>37.5</v>
      </c>
      <c r="F1233" s="16" t="s">
        <v>1458</v>
      </c>
      <c r="G1233" s="30">
        <v>0.0079</v>
      </c>
      <c r="H1233" s="16">
        <f t="shared" si="1"/>
        <v>0.007894736842</v>
      </c>
      <c r="I1233" s="16">
        <f t="shared" si="2"/>
        <v>1.007894737</v>
      </c>
      <c r="J1233" s="16"/>
      <c r="K1233" s="16"/>
      <c r="L1233" s="16"/>
    </row>
    <row r="1234">
      <c r="A1234" s="29">
        <v>43796.0</v>
      </c>
      <c r="B1234" s="16">
        <v>38.0</v>
      </c>
      <c r="C1234" s="16">
        <v>38.0</v>
      </c>
      <c r="D1234" s="16">
        <v>38.95</v>
      </c>
      <c r="E1234" s="16">
        <v>37.75</v>
      </c>
      <c r="F1234" s="16" t="s">
        <v>2119</v>
      </c>
      <c r="G1234" s="30">
        <v>0.0093</v>
      </c>
      <c r="H1234" s="16">
        <f t="shared" si="1"/>
        <v>0.009296148738</v>
      </c>
      <c r="I1234" s="16">
        <f t="shared" si="2"/>
        <v>1.009296149</v>
      </c>
      <c r="J1234" s="16"/>
      <c r="K1234" s="16"/>
      <c r="L1234" s="16"/>
    </row>
    <row r="1235">
      <c r="A1235" s="29">
        <v>43795.0</v>
      </c>
      <c r="B1235" s="16">
        <v>37.65</v>
      </c>
      <c r="C1235" s="16">
        <v>40.0</v>
      </c>
      <c r="D1235" s="16">
        <v>40.0</v>
      </c>
      <c r="E1235" s="16">
        <v>37.4</v>
      </c>
      <c r="F1235" s="16" t="s">
        <v>2120</v>
      </c>
      <c r="G1235" s="30">
        <v>-0.0516</v>
      </c>
      <c r="H1235" s="16">
        <f t="shared" si="1"/>
        <v>-0.0516372796</v>
      </c>
      <c r="I1235" s="16">
        <f t="shared" si="2"/>
        <v>0.9483627204</v>
      </c>
      <c r="J1235" s="16"/>
      <c r="K1235" s="16"/>
      <c r="L1235" s="16"/>
    </row>
    <row r="1236">
      <c r="A1236" s="29">
        <v>43794.0</v>
      </c>
      <c r="B1236" s="16">
        <v>39.7</v>
      </c>
      <c r="C1236" s="16">
        <v>39.75</v>
      </c>
      <c r="D1236" s="16">
        <v>40.5</v>
      </c>
      <c r="E1236" s="16">
        <v>39.2</v>
      </c>
      <c r="F1236" s="16" t="s">
        <v>2121</v>
      </c>
      <c r="G1236" s="30">
        <v>0.0232</v>
      </c>
      <c r="H1236" s="16">
        <f t="shared" si="1"/>
        <v>0.02319587629</v>
      </c>
      <c r="I1236" s="16">
        <f t="shared" si="2"/>
        <v>1.023195876</v>
      </c>
      <c r="J1236" s="16"/>
      <c r="K1236" s="16"/>
      <c r="L1236" s="16"/>
    </row>
    <row r="1237">
      <c r="A1237" s="29">
        <v>43791.0</v>
      </c>
      <c r="B1237" s="16">
        <v>38.8</v>
      </c>
      <c r="C1237" s="16">
        <v>38.5</v>
      </c>
      <c r="D1237" s="16">
        <v>39.25</v>
      </c>
      <c r="E1237" s="16">
        <v>37.6</v>
      </c>
      <c r="F1237" s="16" t="s">
        <v>2122</v>
      </c>
      <c r="G1237" s="30">
        <v>0.0052</v>
      </c>
      <c r="H1237" s="16">
        <f t="shared" si="1"/>
        <v>0.00518134715</v>
      </c>
      <c r="I1237" s="16">
        <f t="shared" si="2"/>
        <v>1.005181347</v>
      </c>
      <c r="J1237" s="16"/>
      <c r="K1237" s="16"/>
      <c r="L1237" s="16"/>
    </row>
    <row r="1238">
      <c r="A1238" s="29">
        <v>43790.0</v>
      </c>
      <c r="B1238" s="16">
        <v>38.6</v>
      </c>
      <c r="C1238" s="16">
        <v>39.2</v>
      </c>
      <c r="D1238" s="16">
        <v>39.5</v>
      </c>
      <c r="E1238" s="16">
        <v>38.4</v>
      </c>
      <c r="F1238" s="16" t="s">
        <v>2123</v>
      </c>
      <c r="G1238" s="30">
        <v>-0.0153</v>
      </c>
      <c r="H1238" s="16">
        <f t="shared" si="1"/>
        <v>-0.01530612245</v>
      </c>
      <c r="I1238" s="16">
        <f t="shared" si="2"/>
        <v>0.9846938776</v>
      </c>
      <c r="J1238" s="16"/>
      <c r="K1238" s="16"/>
      <c r="L1238" s="16"/>
    </row>
    <row r="1239">
      <c r="A1239" s="29">
        <v>43789.0</v>
      </c>
      <c r="B1239" s="16">
        <v>39.2</v>
      </c>
      <c r="C1239" s="16">
        <v>38.5</v>
      </c>
      <c r="D1239" s="16">
        <v>39.85</v>
      </c>
      <c r="E1239" s="16">
        <v>38.4</v>
      </c>
      <c r="F1239" s="16" t="s">
        <v>2124</v>
      </c>
      <c r="G1239" s="30">
        <v>0.0275</v>
      </c>
      <c r="H1239" s="16">
        <f t="shared" si="1"/>
        <v>0.02752293578</v>
      </c>
      <c r="I1239" s="16">
        <f t="shared" si="2"/>
        <v>1.027522936</v>
      </c>
      <c r="J1239" s="16"/>
      <c r="K1239" s="16"/>
      <c r="L1239" s="16"/>
    </row>
    <row r="1240">
      <c r="A1240" s="29">
        <v>43788.0</v>
      </c>
      <c r="B1240" s="16">
        <v>38.15</v>
      </c>
      <c r="C1240" s="16">
        <v>37.1</v>
      </c>
      <c r="D1240" s="16">
        <v>39.2</v>
      </c>
      <c r="E1240" s="16">
        <v>37.1</v>
      </c>
      <c r="F1240" s="16" t="s">
        <v>2125</v>
      </c>
      <c r="G1240" s="30">
        <v>0.0255</v>
      </c>
      <c r="H1240" s="16">
        <f t="shared" si="1"/>
        <v>0.02553763441</v>
      </c>
      <c r="I1240" s="16">
        <f t="shared" si="2"/>
        <v>1.025537634</v>
      </c>
      <c r="J1240" s="16"/>
      <c r="K1240" s="16"/>
      <c r="L1240" s="16"/>
    </row>
    <row r="1241">
      <c r="A1241" s="29">
        <v>43787.0</v>
      </c>
      <c r="B1241" s="16">
        <v>37.2</v>
      </c>
      <c r="C1241" s="16">
        <v>35.85</v>
      </c>
      <c r="D1241" s="16">
        <v>38.5</v>
      </c>
      <c r="E1241" s="16">
        <v>35.2</v>
      </c>
      <c r="F1241" s="16" t="s">
        <v>2126</v>
      </c>
      <c r="G1241" s="30">
        <v>0.042</v>
      </c>
      <c r="H1241" s="16">
        <f t="shared" si="1"/>
        <v>0.04201680672</v>
      </c>
      <c r="I1241" s="16">
        <f t="shared" si="2"/>
        <v>1.042016807</v>
      </c>
      <c r="J1241" s="16"/>
      <c r="K1241" s="16"/>
      <c r="L1241" s="16"/>
    </row>
    <row r="1242">
      <c r="A1242" s="29">
        <v>43784.0</v>
      </c>
      <c r="B1242" s="16">
        <v>35.7</v>
      </c>
      <c r="C1242" s="16">
        <v>36.8</v>
      </c>
      <c r="D1242" s="16">
        <v>36.9</v>
      </c>
      <c r="E1242" s="16">
        <v>35.65</v>
      </c>
      <c r="F1242" s="16" t="s">
        <v>2127</v>
      </c>
      <c r="G1242" s="30">
        <v>-0.0219</v>
      </c>
      <c r="H1242" s="16">
        <f t="shared" si="1"/>
        <v>-0.02191780822</v>
      </c>
      <c r="I1242" s="16">
        <f t="shared" si="2"/>
        <v>0.9780821918</v>
      </c>
      <c r="J1242" s="16"/>
      <c r="K1242" s="16"/>
      <c r="L1242" s="16"/>
    </row>
    <row r="1243">
      <c r="A1243" s="29">
        <v>43783.0</v>
      </c>
      <c r="B1243" s="16">
        <v>36.5</v>
      </c>
      <c r="C1243" s="16">
        <v>36.6</v>
      </c>
      <c r="D1243" s="16">
        <v>37.3</v>
      </c>
      <c r="E1243" s="16">
        <v>36.2</v>
      </c>
      <c r="F1243" s="16" t="s">
        <v>2128</v>
      </c>
      <c r="G1243" s="30">
        <v>-0.0054</v>
      </c>
      <c r="H1243" s="16">
        <f t="shared" si="1"/>
        <v>-0.005449591281</v>
      </c>
      <c r="I1243" s="16">
        <f t="shared" si="2"/>
        <v>0.9945504087</v>
      </c>
      <c r="J1243" s="16"/>
      <c r="K1243" s="16"/>
      <c r="L1243" s="16"/>
    </row>
    <row r="1244">
      <c r="A1244" s="29">
        <v>43782.0</v>
      </c>
      <c r="B1244" s="16">
        <v>36.7</v>
      </c>
      <c r="C1244" s="16">
        <v>38.0</v>
      </c>
      <c r="D1244" s="16">
        <v>39.45</v>
      </c>
      <c r="E1244" s="16">
        <v>36.35</v>
      </c>
      <c r="F1244" s="16" t="s">
        <v>1766</v>
      </c>
      <c r="G1244" s="30">
        <v>-0.0187</v>
      </c>
      <c r="H1244" s="16">
        <f t="shared" si="1"/>
        <v>-0.01871657754</v>
      </c>
      <c r="I1244" s="16">
        <f t="shared" si="2"/>
        <v>0.9812834225</v>
      </c>
      <c r="J1244" s="16"/>
      <c r="K1244" s="16"/>
      <c r="L1244" s="16"/>
    </row>
    <row r="1245">
      <c r="A1245" s="29">
        <v>43780.0</v>
      </c>
      <c r="B1245" s="16">
        <v>37.4</v>
      </c>
      <c r="C1245" s="16">
        <v>35.3</v>
      </c>
      <c r="D1245" s="16">
        <v>37.85</v>
      </c>
      <c r="E1245" s="16">
        <v>35.1</v>
      </c>
      <c r="F1245" s="16" t="s">
        <v>2129</v>
      </c>
      <c r="G1245" s="30">
        <v>0.061</v>
      </c>
      <c r="H1245" s="16"/>
      <c r="I1245" s="16">
        <f t="shared" si="2"/>
        <v>1</v>
      </c>
      <c r="J1245" s="16"/>
      <c r="K1245" s="16"/>
      <c r="L1245" s="16"/>
    </row>
  </sheetData>
  <conditionalFormatting sqref="A1:Z1247">
    <cfRule type="cellIs" dxfId="0" priority="1" operator="lessThan">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3.13"/>
    <col customWidth="1" min="3" max="3" width="20.88"/>
    <col customWidth="1" min="4" max="5" width="15.88"/>
    <col customWidth="1" min="6" max="7" width="25.13"/>
    <col customWidth="1" min="8" max="8" width="22.75"/>
    <col customWidth="1" min="9" max="9" width="20.25"/>
    <col customWidth="1" min="10" max="10" width="16.75"/>
    <col customWidth="1" min="11" max="11" width="25.25"/>
    <col customWidth="1" min="12" max="12" width="24.38"/>
    <col customWidth="1" min="13" max="13" width="18.75"/>
  </cols>
  <sheetData>
    <row r="1">
      <c r="A1" s="7" t="s">
        <v>20</v>
      </c>
      <c r="B1" s="10" t="s">
        <v>2130</v>
      </c>
      <c r="C1" s="9" t="s">
        <v>2131</v>
      </c>
      <c r="D1" s="10" t="s">
        <v>2132</v>
      </c>
      <c r="F1" s="10" t="s">
        <v>2133</v>
      </c>
      <c r="G1" s="10" t="s">
        <v>2134</v>
      </c>
      <c r="H1" s="10" t="s">
        <v>2135</v>
      </c>
      <c r="I1" s="10" t="s">
        <v>2136</v>
      </c>
      <c r="J1" s="11" t="s">
        <v>2137</v>
      </c>
      <c r="K1" s="5" t="s">
        <v>2138</v>
      </c>
      <c r="L1" s="5" t="s">
        <v>2139</v>
      </c>
      <c r="M1" s="5" t="s">
        <v>2140</v>
      </c>
      <c r="N1" s="5" t="s">
        <v>2141</v>
      </c>
      <c r="O1" s="5" t="s">
        <v>2142</v>
      </c>
      <c r="P1" s="2" t="s">
        <v>2143</v>
      </c>
      <c r="Q1" s="28"/>
      <c r="R1" s="28"/>
      <c r="S1" s="28"/>
      <c r="T1" s="28"/>
      <c r="U1" s="28"/>
      <c r="V1" s="28"/>
      <c r="W1" s="28"/>
      <c r="X1" s="28"/>
      <c r="Y1" s="28"/>
      <c r="Z1" s="28"/>
      <c r="AA1" s="28"/>
    </row>
    <row r="2">
      <c r="A2" s="12">
        <v>45607.0</v>
      </c>
      <c r="B2" s="16">
        <v>-0.001080825900067195</v>
      </c>
      <c r="C2" s="14">
        <v>-0.0073912431367028075</v>
      </c>
      <c r="D2" s="26">
        <f t="array" ref="D2:E6">LINEST(C2:C1244, B2:B1244, TRUE,TRUE)</f>
        <v>0.4355664103</v>
      </c>
      <c r="E2" s="26">
        <v>0.0025869627645245087</v>
      </c>
      <c r="F2" s="26">
        <v>0.4355664103375332</v>
      </c>
      <c r="G2" s="26">
        <v>0.15348983741929145</v>
      </c>
      <c r="H2" s="26">
        <v>0.0671160708401978</v>
      </c>
      <c r="I2" s="26">
        <f>G2-H2</f>
        <v>0.08637376658</v>
      </c>
      <c r="J2" s="17">
        <f>H2+(D2*I2)</f>
        <v>0.1047375823</v>
      </c>
      <c r="K2" s="5">
        <v>565.0</v>
      </c>
      <c r="L2" s="5">
        <v>64.73</v>
      </c>
      <c r="M2" s="28">
        <f>L2/K2</f>
        <v>0.1145663717</v>
      </c>
      <c r="N2" s="5">
        <v>0.25</v>
      </c>
      <c r="O2" s="28">
        <f>D2/(1+(0.75*M2))</f>
        <v>0.4011018248</v>
      </c>
      <c r="P2" s="32">
        <f>H2+(O2*I2)</f>
        <v>0.1017607462</v>
      </c>
    </row>
    <row r="3">
      <c r="A3" s="18">
        <v>45604.0</v>
      </c>
      <c r="B3" s="16">
        <v>-0.0021136931363857636</v>
      </c>
      <c r="C3" s="14">
        <v>-0.017633635294931227</v>
      </c>
      <c r="D3" s="26">
        <v>0.07448065830976977</v>
      </c>
      <c r="E3" s="26">
        <v>8.918809721554752E-4</v>
      </c>
      <c r="F3" s="16"/>
      <c r="G3" s="16"/>
      <c r="H3" s="16"/>
      <c r="I3" s="16"/>
      <c r="J3" s="16"/>
    </row>
    <row r="4">
      <c r="A4" s="18">
        <v>45603.0</v>
      </c>
      <c r="B4" s="16">
        <v>-0.011627978214388546</v>
      </c>
      <c r="C4" s="14">
        <v>0.009071244156025449</v>
      </c>
      <c r="D4" s="26">
        <v>0.026819060578941678</v>
      </c>
      <c r="E4" s="26">
        <v>0.03139868691312424</v>
      </c>
      <c r="F4" s="16"/>
      <c r="G4" s="16"/>
      <c r="H4" s="16"/>
      <c r="I4" s="16"/>
      <c r="J4" s="16"/>
    </row>
    <row r="5">
      <c r="A5" s="18">
        <v>45602.0</v>
      </c>
      <c r="B5" s="16">
        <v>0.011181871120417242</v>
      </c>
      <c r="C5" s="14">
        <v>0.038628786780692925</v>
      </c>
      <c r="D5" s="26">
        <v>34.199656847231566</v>
      </c>
      <c r="E5" s="26">
        <v>1241.0</v>
      </c>
      <c r="F5" s="16"/>
      <c r="G5" s="16"/>
      <c r="H5" s="16"/>
      <c r="I5" s="16"/>
      <c r="J5" s="16"/>
    </row>
    <row r="6">
      <c r="A6" s="18">
        <v>45601.0</v>
      </c>
      <c r="B6" s="16">
        <v>0.009083009833155131</v>
      </c>
      <c r="C6" s="14">
        <v>0.008625730994151981</v>
      </c>
      <c r="D6" s="26">
        <v>0.03371667355689212</v>
      </c>
      <c r="E6" s="26">
        <v>1.2234740269766835</v>
      </c>
      <c r="F6" s="16"/>
      <c r="G6" s="16"/>
      <c r="H6" s="16"/>
      <c r="I6" s="16"/>
      <c r="J6" s="16"/>
    </row>
    <row r="7">
      <c r="A7" s="18">
        <v>45600.0</v>
      </c>
      <c r="B7" s="16">
        <v>-0.012713773460306443</v>
      </c>
      <c r="C7" s="14">
        <v>0.002565042139978102</v>
      </c>
      <c r="D7" s="16"/>
      <c r="E7" s="16"/>
      <c r="F7" s="16"/>
      <c r="G7" s="16"/>
      <c r="H7" s="16"/>
      <c r="I7" s="16"/>
      <c r="J7" s="16"/>
      <c r="M7" s="5" t="s">
        <v>2144</v>
      </c>
      <c r="N7" s="28"/>
      <c r="O7" s="28"/>
      <c r="P7" s="28"/>
      <c r="Q7" s="28"/>
      <c r="R7" s="28"/>
      <c r="S7" s="28"/>
      <c r="T7" s="28"/>
      <c r="U7" s="28"/>
    </row>
    <row r="8">
      <c r="A8" s="18">
        <v>45597.0</v>
      </c>
      <c r="B8" s="16">
        <v>0.004090004895611843</v>
      </c>
      <c r="C8" s="14">
        <v>0.01029172219754182</v>
      </c>
      <c r="D8" s="16"/>
      <c r="E8" s="16"/>
      <c r="F8" s="16"/>
      <c r="G8" s="16"/>
      <c r="H8" s="16"/>
      <c r="I8" s="16"/>
      <c r="J8" s="16"/>
      <c r="M8" s="5" t="s">
        <v>2145</v>
      </c>
      <c r="N8" s="28"/>
      <c r="O8" s="28"/>
      <c r="P8" s="28"/>
      <c r="Q8" s="28"/>
      <c r="R8" s="28"/>
      <c r="S8" s="28"/>
      <c r="T8" s="28"/>
      <c r="U8" s="28"/>
    </row>
    <row r="9">
      <c r="A9" s="12">
        <v>45596.0</v>
      </c>
      <c r="B9" s="16">
        <v>-0.005566773551457738</v>
      </c>
      <c r="C9" s="14">
        <v>-0.005522421029379276</v>
      </c>
      <c r="D9" s="16"/>
      <c r="E9" s="16"/>
      <c r="F9" s="16"/>
      <c r="G9" s="16"/>
      <c r="H9" s="16"/>
      <c r="I9" s="16"/>
      <c r="J9" s="16"/>
      <c r="M9" s="5" t="s">
        <v>2146</v>
      </c>
      <c r="N9" s="28"/>
      <c r="O9" s="28"/>
      <c r="P9" s="28"/>
      <c r="Q9" s="28"/>
      <c r="R9" s="28"/>
      <c r="S9" s="28"/>
      <c r="T9" s="28"/>
      <c r="U9" s="28"/>
    </row>
    <row r="10">
      <c r="A10" s="12">
        <v>45595.0</v>
      </c>
      <c r="B10" s="16">
        <v>-0.005149825171609779</v>
      </c>
      <c r="C10" s="14">
        <v>-0.006510607168983218</v>
      </c>
      <c r="D10" s="16"/>
      <c r="E10" s="16"/>
      <c r="F10" s="16"/>
      <c r="G10" s="16"/>
      <c r="H10" s="16"/>
      <c r="I10" s="16"/>
      <c r="J10" s="16"/>
      <c r="M10" s="5" t="s">
        <v>2147</v>
      </c>
      <c r="N10" s="28"/>
      <c r="O10" s="28"/>
      <c r="P10" s="28"/>
      <c r="Q10" s="28"/>
      <c r="R10" s="28"/>
      <c r="S10" s="28"/>
      <c r="T10" s="28"/>
      <c r="U10" s="28"/>
    </row>
    <row r="11">
      <c r="A11" s="12">
        <v>45594.0</v>
      </c>
      <c r="B11" s="16">
        <v>0.00524669103070563</v>
      </c>
      <c r="C11" s="14">
        <v>0.020911127707244237</v>
      </c>
      <c r="D11" s="16"/>
      <c r="E11" s="16"/>
      <c r="F11" s="33"/>
      <c r="G11" s="34" t="s">
        <v>2132</v>
      </c>
      <c r="H11" s="35"/>
      <c r="I11" s="16"/>
      <c r="J11" s="16"/>
      <c r="M11" s="28"/>
      <c r="N11" s="28"/>
      <c r="O11" s="28"/>
      <c r="P11" s="28"/>
      <c r="Q11" s="28"/>
      <c r="R11" s="28"/>
      <c r="S11" s="28"/>
      <c r="T11" s="28"/>
      <c r="U11" s="28"/>
    </row>
    <row r="12">
      <c r="A12" s="12">
        <v>45593.0</v>
      </c>
      <c r="B12" s="16">
        <v>0.006548584000529489</v>
      </c>
      <c r="C12" s="14">
        <v>0.008359063182468596</v>
      </c>
      <c r="D12" s="16"/>
      <c r="E12" s="16"/>
      <c r="F12" s="36"/>
      <c r="G12" s="37" t="s">
        <v>2148</v>
      </c>
      <c r="H12" s="37" t="s">
        <v>2149</v>
      </c>
      <c r="I12" s="16"/>
      <c r="J12" s="16"/>
      <c r="M12" s="5" t="s">
        <v>2150</v>
      </c>
      <c r="N12" s="28"/>
      <c r="O12" s="28"/>
      <c r="P12" s="28"/>
      <c r="Q12" s="28"/>
      <c r="R12" s="28"/>
      <c r="S12" s="28"/>
      <c r="T12" s="28"/>
      <c r="U12" s="28"/>
    </row>
    <row r="13">
      <c r="A13" s="12">
        <v>45590.0</v>
      </c>
      <c r="B13" s="16">
        <v>-0.00895923670254195</v>
      </c>
      <c r="C13" s="14">
        <v>0.0012818579399789254</v>
      </c>
      <c r="D13" s="16"/>
      <c r="E13" s="16"/>
      <c r="F13" s="38"/>
      <c r="G13" s="39" t="s">
        <v>2151</v>
      </c>
      <c r="H13" s="16">
        <v>0.4355664103375332</v>
      </c>
      <c r="I13" s="16"/>
      <c r="J13" s="16"/>
      <c r="M13" s="28"/>
      <c r="N13" s="28"/>
      <c r="O13" s="28"/>
      <c r="P13" s="28"/>
      <c r="Q13" s="28"/>
      <c r="R13" s="28"/>
      <c r="S13" s="28"/>
      <c r="T13" s="28"/>
      <c r="U13" s="28"/>
    </row>
    <row r="14">
      <c r="A14" s="12">
        <v>45589.0</v>
      </c>
      <c r="B14" s="16">
        <v>-0.0014773587608192251</v>
      </c>
      <c r="C14" s="14">
        <v>0.006297898171333083</v>
      </c>
      <c r="D14" s="16"/>
      <c r="E14" s="16"/>
      <c r="F14" s="40"/>
      <c r="G14" s="41" t="s">
        <v>2152</v>
      </c>
      <c r="H14" s="42">
        <v>0.0025869627645245087</v>
      </c>
      <c r="I14" s="16"/>
      <c r="J14" s="16"/>
      <c r="M14" s="5" t="s">
        <v>2153</v>
      </c>
      <c r="N14" s="28"/>
      <c r="O14" s="28"/>
      <c r="P14" s="28"/>
      <c r="Q14" s="28"/>
      <c r="R14" s="28"/>
      <c r="S14" s="28"/>
      <c r="T14" s="28"/>
      <c r="U14" s="28"/>
    </row>
    <row r="15">
      <c r="A15" s="12">
        <v>45588.0</v>
      </c>
      <c r="B15" s="16">
        <v>-0.0014955806816742134</v>
      </c>
      <c r="C15" s="14">
        <v>0.008339709257842554</v>
      </c>
      <c r="D15" s="16"/>
      <c r="E15" s="16"/>
      <c r="F15" s="43"/>
      <c r="G15" s="44" t="s">
        <v>2154</v>
      </c>
      <c r="H15" s="45">
        <v>0.07448065830976977</v>
      </c>
      <c r="I15" s="16"/>
      <c r="J15" s="16"/>
      <c r="M15" s="28"/>
      <c r="N15" s="28"/>
      <c r="O15" s="28"/>
      <c r="P15" s="28"/>
      <c r="Q15" s="28"/>
      <c r="R15" s="28"/>
      <c r="S15" s="28"/>
      <c r="T15" s="28"/>
      <c r="U15" s="28"/>
    </row>
    <row r="16">
      <c r="A16" s="12">
        <v>45587.0</v>
      </c>
      <c r="B16" s="16">
        <v>-0.01246918014131737</v>
      </c>
      <c r="C16" s="14">
        <v>-0.06489232310223947</v>
      </c>
      <c r="D16" s="16"/>
      <c r="E16" s="16"/>
      <c r="F16" s="40"/>
      <c r="G16" s="41" t="s">
        <v>2155</v>
      </c>
      <c r="H16" s="42">
        <v>8.918809721554752E-4</v>
      </c>
      <c r="I16" s="16"/>
      <c r="J16" s="16"/>
      <c r="M16" s="2" t="s">
        <v>2156</v>
      </c>
      <c r="N16" s="3"/>
      <c r="O16" s="3"/>
      <c r="P16" s="28"/>
      <c r="Q16" s="28"/>
      <c r="R16" s="28"/>
      <c r="S16" s="28"/>
      <c r="T16" s="28"/>
      <c r="U16" s="28"/>
    </row>
    <row r="17">
      <c r="A17" s="12">
        <v>45586.0</v>
      </c>
      <c r="B17" s="16">
        <v>-0.0029351353199982277</v>
      </c>
      <c r="C17" s="14">
        <v>-0.05935796486977596</v>
      </c>
      <c r="D17" s="16"/>
      <c r="E17" s="16"/>
      <c r="F17" s="43"/>
      <c r="G17" s="44" t="s">
        <v>2157</v>
      </c>
      <c r="H17" s="45">
        <v>0.026819060578941678</v>
      </c>
      <c r="I17" s="16"/>
      <c r="J17" s="16"/>
      <c r="M17" s="2" t="s">
        <v>2158</v>
      </c>
      <c r="N17" s="3"/>
      <c r="O17" s="3"/>
      <c r="P17" s="28"/>
      <c r="Q17" s="28"/>
      <c r="R17" s="28"/>
      <c r="S17" s="28"/>
      <c r="T17" s="28"/>
      <c r="U17" s="28"/>
    </row>
    <row r="18">
      <c r="A18" s="12">
        <v>45583.0</v>
      </c>
      <c r="B18" s="16">
        <v>0.0042101265260194864</v>
      </c>
      <c r="C18" s="14">
        <v>-0.023076923076922995</v>
      </c>
      <c r="D18" s="16"/>
      <c r="E18" s="16"/>
      <c r="F18" s="40"/>
      <c r="G18" s="41" t="s">
        <v>2159</v>
      </c>
      <c r="H18" s="42">
        <v>0.03139868691312424</v>
      </c>
      <c r="I18" s="16"/>
      <c r="J18" s="16"/>
      <c r="M18" s="2" t="s">
        <v>2160</v>
      </c>
      <c r="N18" s="3"/>
      <c r="O18" s="3"/>
      <c r="P18" s="28"/>
      <c r="Q18" s="28"/>
      <c r="R18" s="28"/>
      <c r="S18" s="28"/>
      <c r="T18" s="28"/>
      <c r="U18" s="28"/>
    </row>
    <row r="19">
      <c r="A19" s="12">
        <v>45582.0</v>
      </c>
      <c r="B19" s="16">
        <v>-0.008868180671410819</v>
      </c>
      <c r="C19" s="14">
        <v>-0.004255319148936176</v>
      </c>
      <c r="D19" s="16"/>
      <c r="E19" s="16"/>
      <c r="F19" s="43"/>
      <c r="G19" s="44" t="s">
        <v>2161</v>
      </c>
      <c r="H19" s="45">
        <v>34.199656847231566</v>
      </c>
      <c r="I19" s="16"/>
      <c r="J19" s="16"/>
      <c r="M19" s="2" t="s">
        <v>2162</v>
      </c>
      <c r="N19" s="3"/>
      <c r="O19" s="3"/>
      <c r="P19" s="28"/>
      <c r="Q19" s="28"/>
      <c r="R19" s="28"/>
      <c r="S19" s="28"/>
      <c r="T19" s="28"/>
      <c r="U19" s="28"/>
    </row>
    <row r="20">
      <c r="A20" s="12">
        <v>45581.0</v>
      </c>
      <c r="B20" s="16">
        <v>-0.0034341221238478603</v>
      </c>
      <c r="C20" s="14">
        <v>0.008783516048078255</v>
      </c>
      <c r="D20" s="16"/>
      <c r="E20" s="16"/>
      <c r="F20" s="40"/>
      <c r="G20" s="41" t="s">
        <v>2163</v>
      </c>
      <c r="H20" s="41">
        <v>1241.0</v>
      </c>
      <c r="I20" s="16"/>
      <c r="J20" s="16"/>
    </row>
    <row r="21">
      <c r="A21" s="12">
        <v>45580.0</v>
      </c>
      <c r="B21" s="16">
        <v>-0.002809620362982379</v>
      </c>
      <c r="C21" s="14">
        <v>0.0067149790572436086</v>
      </c>
      <c r="D21" s="16"/>
      <c r="E21" s="16"/>
      <c r="F21" s="43"/>
      <c r="G21" s="44" t="s">
        <v>2164</v>
      </c>
      <c r="H21" s="45">
        <v>0.03371667355689212</v>
      </c>
      <c r="I21" s="16"/>
      <c r="J21" s="16"/>
      <c r="M21" s="46"/>
    </row>
    <row r="22">
      <c r="A22" s="12">
        <v>45579.0</v>
      </c>
      <c r="B22" s="16">
        <v>0.006557377049180246</v>
      </c>
      <c r="C22" s="14">
        <v>-0.0031811253230831227</v>
      </c>
      <c r="D22" s="16"/>
      <c r="E22" s="16"/>
      <c r="F22" s="40"/>
      <c r="G22" s="41" t="s">
        <v>2165</v>
      </c>
      <c r="H22" s="42">
        <v>1.2234740269766835</v>
      </c>
      <c r="I22" s="16"/>
      <c r="J22" s="16"/>
    </row>
    <row r="23">
      <c r="A23" s="12">
        <v>45576.0</v>
      </c>
      <c r="B23" s="16">
        <v>-0.0013680848212589414</v>
      </c>
      <c r="C23" s="14">
        <v>-0.0021162621519739133</v>
      </c>
      <c r="D23" s="16"/>
      <c r="E23" s="16"/>
      <c r="F23" s="16"/>
      <c r="G23" s="16"/>
      <c r="H23" s="16"/>
      <c r="I23" s="16"/>
      <c r="J23" s="16"/>
    </row>
    <row r="24">
      <c r="A24" s="12">
        <v>45575.0</v>
      </c>
      <c r="B24" s="16">
        <v>6.604768642959336E-4</v>
      </c>
      <c r="C24" s="14">
        <v>0.01681124335955886</v>
      </c>
      <c r="D24" s="16"/>
      <c r="E24" s="16"/>
      <c r="F24" s="16"/>
      <c r="G24" s="16"/>
      <c r="H24" s="16"/>
      <c r="I24" s="16"/>
      <c r="J24" s="16"/>
    </row>
    <row r="25">
      <c r="A25" s="18">
        <v>45574.0</v>
      </c>
      <c r="B25" s="16">
        <v>-0.0012473438971101203</v>
      </c>
      <c r="C25" s="14">
        <v>-0.010907881609577674</v>
      </c>
      <c r="D25" s="16"/>
      <c r="E25" s="16"/>
      <c r="F25" s="16"/>
      <c r="G25" s="16"/>
      <c r="H25" s="16"/>
      <c r="I25" s="16"/>
      <c r="J25" s="16"/>
    </row>
    <row r="26">
      <c r="A26" s="18">
        <v>45573.0</v>
      </c>
      <c r="B26" s="16">
        <v>0.008767631549761568</v>
      </c>
      <c r="C26" s="14">
        <v>-0.008899143045484559</v>
      </c>
      <c r="D26" s="16"/>
      <c r="E26" s="16"/>
      <c r="F26" s="16"/>
      <c r="G26" s="16"/>
      <c r="H26" s="16"/>
      <c r="I26" s="16"/>
      <c r="J26" s="16"/>
    </row>
    <row r="27">
      <c r="A27" s="18">
        <v>45572.0</v>
      </c>
      <c r="B27" s="16">
        <v>-0.008748890647861551</v>
      </c>
      <c r="C27" s="14">
        <v>-0.025690430314707746</v>
      </c>
      <c r="D27" s="16"/>
      <c r="E27" s="16"/>
      <c r="F27" s="16"/>
      <c r="G27" s="16"/>
      <c r="H27" s="16"/>
      <c r="I27" s="16"/>
      <c r="J27" s="16"/>
    </row>
    <row r="28">
      <c r="A28" s="18">
        <v>45569.0</v>
      </c>
      <c r="B28" s="16">
        <v>-0.009326695735858426</v>
      </c>
      <c r="C28" s="14">
        <v>0.009007841358304791</v>
      </c>
      <c r="D28" s="16"/>
      <c r="E28" s="16"/>
      <c r="F28" s="16"/>
      <c r="G28" s="16"/>
      <c r="H28" s="16"/>
      <c r="I28" s="16"/>
      <c r="J28" s="16"/>
    </row>
    <row r="29">
      <c r="A29" s="18">
        <v>45568.0</v>
      </c>
      <c r="B29" s="16">
        <v>-0.0211963452973033</v>
      </c>
      <c r="C29" s="14">
        <v>0.005407870732343056</v>
      </c>
      <c r="D29" s="16"/>
      <c r="E29" s="16"/>
      <c r="F29" s="16"/>
      <c r="G29" s="16"/>
      <c r="H29" s="16"/>
      <c r="I29" s="16"/>
      <c r="J29" s="16"/>
    </row>
    <row r="30">
      <c r="A30" s="18">
        <v>45566.0</v>
      </c>
      <c r="B30" s="16">
        <v>-5.404703835788505E-4</v>
      </c>
      <c r="C30" s="14">
        <v>-0.02922201138519931</v>
      </c>
      <c r="D30" s="16"/>
      <c r="E30" s="16"/>
      <c r="F30" s="16"/>
      <c r="G30" s="16"/>
      <c r="H30" s="16"/>
      <c r="I30" s="16"/>
      <c r="J30" s="16"/>
    </row>
    <row r="31">
      <c r="A31" s="18">
        <v>45565.0</v>
      </c>
      <c r="B31" s="16">
        <v>-0.014060915353747983</v>
      </c>
      <c r="C31" s="14">
        <v>0.014176663031624903</v>
      </c>
      <c r="D31" s="16"/>
      <c r="E31" s="16"/>
      <c r="F31" s="16"/>
      <c r="G31" s="16"/>
      <c r="H31" s="16"/>
      <c r="I31" s="16"/>
      <c r="J31" s="16"/>
    </row>
    <row r="32">
      <c r="A32" s="18">
        <v>45562.0</v>
      </c>
      <c r="B32" s="16">
        <v>-0.0014151636116043198</v>
      </c>
      <c r="C32" s="14">
        <v>-0.0030058838577640135</v>
      </c>
      <c r="D32" s="16"/>
      <c r="E32" s="16"/>
      <c r="F32" s="16"/>
      <c r="G32" s="16"/>
      <c r="H32" s="16"/>
      <c r="I32" s="16"/>
      <c r="J32" s="16"/>
    </row>
    <row r="33">
      <c r="A33" s="18">
        <v>45561.0</v>
      </c>
      <c r="B33" s="16">
        <v>0.0081486993422204</v>
      </c>
      <c r="C33" s="14">
        <v>-0.010504999367168755</v>
      </c>
      <c r="D33" s="16"/>
      <c r="E33" s="16"/>
      <c r="F33" s="16"/>
      <c r="G33" s="16"/>
      <c r="H33" s="16"/>
      <c r="I33" s="16"/>
      <c r="J33" s="16"/>
    </row>
    <row r="34">
      <c r="A34" s="18">
        <v>45560.0</v>
      </c>
      <c r="B34" s="16">
        <v>0.0024575565527131804</v>
      </c>
      <c r="C34" s="14">
        <v>0.005792120170581283</v>
      </c>
      <c r="D34" s="16"/>
      <c r="E34" s="16"/>
      <c r="F34" s="16"/>
      <c r="G34" s="16"/>
      <c r="H34" s="16"/>
      <c r="I34" s="16"/>
      <c r="J34" s="16"/>
    </row>
    <row r="35">
      <c r="A35" s="18">
        <v>45559.0</v>
      </c>
      <c r="B35" s="16">
        <v>5.204508260714391E-5</v>
      </c>
      <c r="C35" s="14">
        <v>0.01702485758674266</v>
      </c>
      <c r="D35" s="16"/>
      <c r="E35" s="16"/>
      <c r="F35" s="16"/>
      <c r="G35" s="16"/>
      <c r="H35" s="16"/>
      <c r="I35" s="16"/>
      <c r="J35" s="16"/>
    </row>
    <row r="36">
      <c r="A36" s="18">
        <v>45558.0</v>
      </c>
      <c r="B36" s="16">
        <v>0.005742324342453475</v>
      </c>
      <c r="C36" s="14">
        <v>-0.005536243079696246</v>
      </c>
      <c r="D36" s="16"/>
      <c r="E36" s="16"/>
      <c r="F36" s="16"/>
      <c r="G36" s="16"/>
      <c r="H36" s="16"/>
      <c r="I36" s="16"/>
      <c r="J36" s="16"/>
    </row>
    <row r="37">
      <c r="A37" s="18">
        <v>45555.0</v>
      </c>
      <c r="B37" s="16">
        <v>0.014760503308965278</v>
      </c>
      <c r="C37" s="14">
        <v>0.05759803921568629</v>
      </c>
      <c r="D37" s="16"/>
      <c r="E37" s="16"/>
      <c r="F37" s="16"/>
      <c r="G37" s="16"/>
      <c r="H37" s="16"/>
      <c r="I37" s="16"/>
      <c r="J37" s="16"/>
    </row>
    <row r="38">
      <c r="A38" s="18">
        <v>45554.0</v>
      </c>
      <c r="B38" s="16">
        <v>0.0015072376963103373</v>
      </c>
      <c r="C38" s="14">
        <v>-0.020669422589678632</v>
      </c>
      <c r="D38" s="16"/>
      <c r="E38" s="16"/>
      <c r="F38" s="16"/>
      <c r="G38" s="16"/>
      <c r="H38" s="16"/>
      <c r="I38" s="16"/>
      <c r="J38" s="16"/>
    </row>
    <row r="39">
      <c r="A39" s="18">
        <v>45553.0</v>
      </c>
      <c r="B39" s="16">
        <v>-0.0016129952337957665</v>
      </c>
      <c r="C39" s="14">
        <v>-0.008593336858804812</v>
      </c>
      <c r="D39" s="16"/>
      <c r="E39" s="16"/>
      <c r="F39" s="16"/>
      <c r="G39" s="16"/>
      <c r="H39" s="16"/>
      <c r="I39" s="16"/>
      <c r="J39" s="16"/>
    </row>
    <row r="40">
      <c r="A40" s="18">
        <v>45552.0</v>
      </c>
      <c r="B40" s="16">
        <v>0.0013709558280394774</v>
      </c>
      <c r="C40" s="14">
        <v>-0.004016064257028162</v>
      </c>
      <c r="D40" s="16"/>
      <c r="E40" s="16"/>
      <c r="F40" s="16"/>
      <c r="G40" s="16"/>
      <c r="H40" s="16"/>
      <c r="I40" s="16"/>
      <c r="J40" s="16"/>
    </row>
    <row r="41">
      <c r="A41" s="18">
        <v>45551.0</v>
      </c>
      <c r="B41" s="16">
        <v>0.0010746751326089488</v>
      </c>
      <c r="C41" s="14">
        <v>-0.004587456583000193</v>
      </c>
      <c r="D41" s="16"/>
      <c r="E41" s="16"/>
      <c r="F41" s="16"/>
      <c r="G41" s="16"/>
      <c r="H41" s="16"/>
      <c r="I41" s="16"/>
      <c r="J41" s="16"/>
    </row>
    <row r="42">
      <c r="A42" s="18">
        <v>45548.0</v>
      </c>
      <c r="B42" s="16">
        <v>-0.001276148238009589</v>
      </c>
      <c r="C42" s="14">
        <v>0.017063254015863505</v>
      </c>
      <c r="D42" s="16"/>
      <c r="E42" s="16"/>
      <c r="F42" s="16"/>
      <c r="G42" s="16"/>
      <c r="H42" s="16"/>
      <c r="I42" s="16"/>
      <c r="J42" s="16"/>
    </row>
    <row r="43">
      <c r="A43" s="18">
        <v>45547.0</v>
      </c>
      <c r="B43" s="16">
        <v>0.018879585206944993</v>
      </c>
      <c r="C43" s="14">
        <v>0.02242060787787925</v>
      </c>
      <c r="D43" s="16"/>
      <c r="E43" s="16"/>
      <c r="F43" s="16"/>
      <c r="G43" s="16"/>
      <c r="H43" s="16"/>
      <c r="I43" s="16"/>
      <c r="J43" s="16"/>
    </row>
    <row r="44">
      <c r="A44" s="18">
        <v>45546.0</v>
      </c>
      <c r="B44" s="16">
        <v>-0.004897947773859657</v>
      </c>
      <c r="C44" s="14">
        <v>-0.011785305407771562</v>
      </c>
      <c r="D44" s="16"/>
      <c r="E44" s="16"/>
      <c r="F44" s="16"/>
      <c r="G44" s="16"/>
      <c r="H44" s="16"/>
      <c r="I44" s="16"/>
      <c r="J44" s="16"/>
    </row>
    <row r="45">
      <c r="A45" s="18">
        <v>45545.0</v>
      </c>
      <c r="B45" s="16">
        <v>0.00419868144559743</v>
      </c>
      <c r="C45" s="14">
        <v>0.030178992646038516</v>
      </c>
      <c r="D45" s="16"/>
      <c r="E45" s="16"/>
      <c r="F45" s="16"/>
      <c r="G45" s="16"/>
      <c r="H45" s="16"/>
      <c r="I45" s="16"/>
      <c r="J45" s="16"/>
    </row>
    <row r="46">
      <c r="A46" s="18">
        <v>45544.0</v>
      </c>
      <c r="B46" s="16">
        <v>0.003390048748297403</v>
      </c>
      <c r="C46" s="14">
        <v>-0.0073686385235175456</v>
      </c>
      <c r="D46" s="16"/>
      <c r="E46" s="16"/>
      <c r="F46" s="16"/>
      <c r="G46" s="16"/>
      <c r="H46" s="16"/>
      <c r="I46" s="16"/>
      <c r="J46" s="16"/>
    </row>
    <row r="47">
      <c r="A47" s="18">
        <v>45541.0</v>
      </c>
      <c r="B47" s="16">
        <v>-0.0116503811875871</v>
      </c>
      <c r="C47" s="14">
        <v>0.008893211978044935</v>
      </c>
      <c r="D47" s="16"/>
      <c r="E47" s="16"/>
      <c r="F47" s="16"/>
      <c r="G47" s="16"/>
      <c r="H47" s="16"/>
      <c r="I47" s="16"/>
      <c r="J47" s="16"/>
    </row>
    <row r="48">
      <c r="A48" s="18">
        <v>45540.0</v>
      </c>
      <c r="B48" s="16">
        <v>-0.002127093858016571</v>
      </c>
      <c r="C48" s="14">
        <v>-0.010314240528089158</v>
      </c>
      <c r="D48" s="16"/>
      <c r="E48" s="16"/>
      <c r="F48" s="16"/>
      <c r="G48" s="16"/>
      <c r="H48" s="16"/>
      <c r="I48" s="16"/>
      <c r="J48" s="16"/>
    </row>
    <row r="49">
      <c r="A49" s="18">
        <v>45539.0</v>
      </c>
      <c r="B49" s="16">
        <v>-0.003210066515426213</v>
      </c>
      <c r="C49" s="14">
        <v>0.0011703152967093011</v>
      </c>
      <c r="D49" s="16"/>
      <c r="E49" s="16"/>
      <c r="F49" s="16"/>
      <c r="G49" s="16"/>
      <c r="H49" s="16"/>
      <c r="I49" s="16"/>
      <c r="J49" s="16"/>
    </row>
    <row r="50">
      <c r="A50" s="18">
        <v>45538.0</v>
      </c>
      <c r="B50" s="16">
        <v>4.5492845755390476E-5</v>
      </c>
      <c r="C50" s="14">
        <v>-0.017650639074863195</v>
      </c>
      <c r="D50" s="16"/>
      <c r="E50" s="16"/>
      <c r="F50" s="16"/>
      <c r="G50" s="16"/>
      <c r="H50" s="16"/>
      <c r="I50" s="16"/>
      <c r="J50" s="16"/>
    </row>
    <row r="51">
      <c r="A51" s="18">
        <v>45537.0</v>
      </c>
      <c r="B51" s="16">
        <v>0.0016959965763059248</v>
      </c>
      <c r="C51" s="14">
        <v>-0.06812452735064278</v>
      </c>
      <c r="D51" s="16"/>
      <c r="E51" s="16"/>
      <c r="F51" s="16"/>
      <c r="G51" s="16"/>
      <c r="H51" s="16"/>
      <c r="I51" s="16"/>
      <c r="J51" s="16"/>
    </row>
    <row r="52">
      <c r="A52" s="18">
        <v>45534.0</v>
      </c>
      <c r="B52" s="16">
        <v>0.0033377133780880808</v>
      </c>
      <c r="C52" s="14">
        <v>0.07776947632955244</v>
      </c>
      <c r="D52" s="16"/>
      <c r="E52" s="16"/>
      <c r="F52" s="16"/>
      <c r="G52" s="16"/>
      <c r="H52" s="16"/>
      <c r="I52" s="16"/>
      <c r="J52" s="16"/>
    </row>
    <row r="53">
      <c r="A53" s="18">
        <v>45533.0</v>
      </c>
      <c r="B53" s="16">
        <v>0.003975674936682605</v>
      </c>
      <c r="C53" s="14">
        <v>0.009600219433587132</v>
      </c>
      <c r="D53" s="16"/>
      <c r="E53" s="16"/>
      <c r="F53" s="16"/>
      <c r="G53" s="16"/>
      <c r="H53" s="16"/>
      <c r="I53" s="16"/>
      <c r="J53" s="16"/>
    </row>
    <row r="54">
      <c r="A54" s="18">
        <v>45532.0</v>
      </c>
      <c r="B54" s="16">
        <v>0.0013830180571794415</v>
      </c>
      <c r="C54" s="14">
        <v>-0.010114037469454273</v>
      </c>
      <c r="D54" s="16"/>
      <c r="E54" s="16"/>
      <c r="F54" s="16"/>
      <c r="G54" s="16"/>
      <c r="H54" s="16"/>
      <c r="I54" s="16"/>
      <c r="J54" s="16"/>
    </row>
    <row r="55">
      <c r="A55" s="18">
        <v>45531.0</v>
      </c>
      <c r="B55" s="16">
        <v>2.858787873942781E-4</v>
      </c>
      <c r="C55" s="14">
        <v>-0.00841354243790804</v>
      </c>
      <c r="D55" s="16"/>
      <c r="E55" s="16"/>
      <c r="F55" s="16"/>
      <c r="G55" s="16"/>
      <c r="H55" s="16"/>
      <c r="I55" s="16"/>
      <c r="J55" s="16"/>
    </row>
    <row r="56">
      <c r="A56" s="18">
        <v>45530.0</v>
      </c>
      <c r="B56" s="16">
        <v>0.007551418736139404</v>
      </c>
      <c r="C56" s="14">
        <v>0.01648877941981408</v>
      </c>
      <c r="D56" s="16"/>
      <c r="E56" s="16"/>
      <c r="F56" s="16"/>
      <c r="G56" s="16"/>
      <c r="H56" s="16"/>
      <c r="I56" s="16"/>
      <c r="J56" s="16"/>
    </row>
    <row r="57">
      <c r="A57" s="18">
        <v>45527.0</v>
      </c>
      <c r="B57" s="16">
        <v>4.695403341192783E-4</v>
      </c>
      <c r="C57" s="14">
        <v>0.0014388489208632116</v>
      </c>
      <c r="D57" s="16"/>
      <c r="E57" s="16"/>
      <c r="F57" s="16"/>
      <c r="G57" s="16"/>
      <c r="H57" s="16"/>
      <c r="I57" s="16"/>
      <c r="J57" s="16"/>
    </row>
    <row r="58">
      <c r="A58" s="18">
        <v>45526.0</v>
      </c>
      <c r="B58" s="16">
        <v>0.0016673260611541618</v>
      </c>
      <c r="C58" s="14">
        <v>-0.01895543456342008</v>
      </c>
      <c r="D58" s="16"/>
      <c r="E58" s="16"/>
      <c r="F58" s="16"/>
      <c r="G58" s="16"/>
      <c r="H58" s="16"/>
      <c r="I58" s="16"/>
      <c r="J58" s="16"/>
    </row>
    <row r="59">
      <c r="A59" s="18">
        <v>45525.0</v>
      </c>
      <c r="B59" s="16">
        <v>0.002888798466325504</v>
      </c>
      <c r="C59" s="14">
        <v>0.004591802282395863</v>
      </c>
      <c r="D59" s="16"/>
      <c r="E59" s="16"/>
      <c r="F59" s="16"/>
      <c r="G59" s="16"/>
      <c r="H59" s="16"/>
      <c r="I59" s="16"/>
      <c r="J59" s="16"/>
    </row>
    <row r="60">
      <c r="A60" s="18">
        <v>45524.0</v>
      </c>
      <c r="B60" s="16">
        <v>0.005135791215029606</v>
      </c>
      <c r="C60" s="14">
        <v>0.023923114153356906</v>
      </c>
      <c r="D60" s="16"/>
      <c r="E60" s="16"/>
      <c r="F60" s="16"/>
      <c r="G60" s="16"/>
      <c r="H60" s="16"/>
      <c r="I60" s="16"/>
      <c r="J60" s="16"/>
    </row>
    <row r="61">
      <c r="A61" s="18">
        <v>45523.0</v>
      </c>
      <c r="B61" s="16">
        <v>0.001283558431450782</v>
      </c>
      <c r="C61" s="14">
        <v>0.031082911527767765</v>
      </c>
      <c r="D61" s="16"/>
      <c r="E61" s="16"/>
      <c r="F61" s="16"/>
      <c r="G61" s="16"/>
      <c r="H61" s="16"/>
      <c r="I61" s="16"/>
      <c r="J61" s="16"/>
    </row>
    <row r="62">
      <c r="A62" s="18">
        <v>45520.0</v>
      </c>
      <c r="B62" s="16">
        <v>0.016459746311157097</v>
      </c>
      <c r="C62" s="14">
        <v>0.007831584997844532</v>
      </c>
      <c r="D62" s="16"/>
      <c r="E62" s="16"/>
      <c r="F62" s="16"/>
      <c r="G62" s="16"/>
      <c r="H62" s="16"/>
      <c r="I62" s="16"/>
      <c r="J62" s="16"/>
    </row>
    <row r="63">
      <c r="A63" s="18">
        <v>45518.0</v>
      </c>
      <c r="B63" s="16">
        <v>1.9677699987563635E-4</v>
      </c>
      <c r="C63" s="14">
        <v>0.002376665466330641</v>
      </c>
      <c r="D63" s="16"/>
      <c r="E63" s="16"/>
      <c r="F63" s="16"/>
      <c r="G63" s="16"/>
      <c r="H63" s="16"/>
      <c r="I63" s="16"/>
      <c r="J63" s="16"/>
    </row>
    <row r="64">
      <c r="A64" s="18">
        <v>45517.0</v>
      </c>
      <c r="B64" s="16">
        <v>-0.008543146999630324</v>
      </c>
      <c r="C64" s="14">
        <v>0.019007779245560075</v>
      </c>
      <c r="D64" s="16"/>
      <c r="E64" s="16"/>
      <c r="F64" s="16"/>
      <c r="G64" s="16"/>
      <c r="H64" s="16"/>
      <c r="I64" s="16"/>
      <c r="J64" s="16"/>
    </row>
    <row r="65">
      <c r="A65" s="18">
        <v>45516.0</v>
      </c>
      <c r="B65" s="16">
        <v>-8.412844977941925E-4</v>
      </c>
      <c r="C65" s="14">
        <v>0.024896577660774577</v>
      </c>
      <c r="D65" s="16"/>
      <c r="E65" s="16"/>
      <c r="F65" s="16"/>
      <c r="G65" s="16"/>
      <c r="H65" s="16"/>
      <c r="I65" s="16"/>
      <c r="J65" s="16"/>
    </row>
    <row r="66">
      <c r="A66" s="18">
        <v>45513.0</v>
      </c>
      <c r="B66" s="16">
        <v>0.010386864037815746</v>
      </c>
      <c r="C66" s="14">
        <v>0.0015820400783486122</v>
      </c>
      <c r="D66" s="16"/>
      <c r="E66" s="16"/>
      <c r="F66" s="16"/>
      <c r="G66" s="16"/>
      <c r="H66" s="16"/>
      <c r="I66" s="16"/>
      <c r="J66" s="16"/>
    </row>
    <row r="67">
      <c r="A67" s="18">
        <v>45512.0</v>
      </c>
      <c r="B67" s="16">
        <v>-0.007428747813561065</v>
      </c>
      <c r="C67" s="14">
        <v>-0.02145226686325097</v>
      </c>
      <c r="D67" s="16"/>
      <c r="E67" s="16"/>
      <c r="F67" s="16"/>
      <c r="G67" s="16"/>
      <c r="H67" s="16"/>
      <c r="I67" s="16"/>
      <c r="J67" s="16"/>
    </row>
    <row r="68">
      <c r="A68" s="18">
        <v>45511.0</v>
      </c>
      <c r="B68" s="16">
        <v>0.012710195456506312</v>
      </c>
      <c r="C68" s="14">
        <v>0.0278851254072896</v>
      </c>
      <c r="D68" s="16"/>
      <c r="E68" s="16"/>
      <c r="F68" s="16"/>
      <c r="G68" s="16"/>
      <c r="H68" s="16"/>
      <c r="I68" s="16"/>
      <c r="J68" s="16"/>
    </row>
    <row r="69">
      <c r="A69" s="18">
        <v>45510.0</v>
      </c>
      <c r="B69" s="16">
        <v>-0.0026210113237665755</v>
      </c>
      <c r="C69" s="14">
        <v>-0.025548253710403812</v>
      </c>
      <c r="D69" s="16"/>
      <c r="E69" s="16"/>
      <c r="F69" s="16"/>
      <c r="G69" s="16"/>
      <c r="H69" s="16"/>
      <c r="I69" s="16"/>
      <c r="J69" s="16"/>
    </row>
    <row r="70">
      <c r="A70" s="18">
        <v>45509.0</v>
      </c>
      <c r="B70" s="16">
        <v>-0.026786472851438536</v>
      </c>
      <c r="C70" s="14">
        <v>-0.07207947927372393</v>
      </c>
      <c r="D70" s="16"/>
      <c r="E70" s="16"/>
      <c r="F70" s="16"/>
      <c r="G70" s="16"/>
      <c r="H70" s="16"/>
      <c r="I70" s="16"/>
      <c r="J70" s="16"/>
    </row>
    <row r="71">
      <c r="A71" s="18">
        <v>45506.0</v>
      </c>
      <c r="B71" s="16">
        <v>-0.011722888820474342</v>
      </c>
      <c r="C71" s="14">
        <v>-0.008963128946832377</v>
      </c>
      <c r="D71" s="16"/>
      <c r="E71" s="16"/>
      <c r="F71" s="16"/>
      <c r="G71" s="16"/>
      <c r="H71" s="16"/>
      <c r="I71" s="16"/>
      <c r="J71" s="16"/>
    </row>
    <row r="72">
      <c r="A72" s="18">
        <v>45505.0</v>
      </c>
      <c r="B72" s="16">
        <v>0.0023946792031630526</v>
      </c>
      <c r="C72" s="14">
        <v>-0.005604321404456436</v>
      </c>
      <c r="D72" s="16"/>
      <c r="E72" s="16"/>
      <c r="F72" s="16"/>
      <c r="G72" s="16"/>
      <c r="H72" s="16"/>
      <c r="I72" s="16"/>
      <c r="J72" s="16"/>
    </row>
    <row r="73">
      <c r="A73" s="18">
        <v>45504.0</v>
      </c>
      <c r="B73" s="16">
        <v>0.003775550844218989</v>
      </c>
      <c r="C73" s="14">
        <v>-0.0055063121138866356</v>
      </c>
      <c r="D73" s="16"/>
      <c r="E73" s="16"/>
      <c r="F73" s="16"/>
      <c r="G73" s="16"/>
      <c r="H73" s="16"/>
      <c r="I73" s="16"/>
      <c r="J73" s="16"/>
    </row>
    <row r="74">
      <c r="A74" s="18">
        <v>45503.0</v>
      </c>
      <c r="B74" s="16">
        <v>8.535961765334665E-4</v>
      </c>
      <c r="C74" s="14">
        <v>0.006964635878017322</v>
      </c>
      <c r="D74" s="16"/>
      <c r="E74" s="16"/>
      <c r="F74" s="16"/>
      <c r="G74" s="16"/>
      <c r="H74" s="16"/>
      <c r="I74" s="16"/>
      <c r="J74" s="16"/>
    </row>
    <row r="75">
      <c r="A75" s="18">
        <v>45502.0</v>
      </c>
      <c r="B75" s="16">
        <v>5.0332496471794386E-5</v>
      </c>
      <c r="C75" s="14">
        <v>-0.032766514061478014</v>
      </c>
      <c r="D75" s="16"/>
      <c r="E75" s="16"/>
      <c r="F75" s="16"/>
      <c r="G75" s="16"/>
      <c r="H75" s="16"/>
      <c r="I75" s="16"/>
      <c r="J75" s="16"/>
    </row>
    <row r="76">
      <c r="A76" s="18">
        <v>45499.0</v>
      </c>
      <c r="B76" s="16">
        <v>0.017567329479105664</v>
      </c>
      <c r="C76" s="14">
        <v>0.020898711357414612</v>
      </c>
      <c r="D76" s="16"/>
      <c r="E76" s="16"/>
      <c r="F76" s="16"/>
      <c r="G76" s="16"/>
      <c r="H76" s="16"/>
      <c r="I76" s="16"/>
      <c r="J76" s="16"/>
    </row>
    <row r="77">
      <c r="A77" s="18">
        <v>45498.0</v>
      </c>
      <c r="B77" s="16">
        <v>-3.0311098367707956E-4</v>
      </c>
      <c r="C77" s="14">
        <v>-0.004850498338870413</v>
      </c>
      <c r="D77" s="16"/>
      <c r="E77" s="16"/>
      <c r="F77" s="16"/>
      <c r="G77" s="16"/>
      <c r="H77" s="16"/>
      <c r="I77" s="16"/>
      <c r="J77" s="16"/>
    </row>
    <row r="78">
      <c r="A78" s="18">
        <v>45497.0</v>
      </c>
      <c r="B78" s="16">
        <v>-0.002677799996323338</v>
      </c>
      <c r="C78" s="14">
        <v>0.025274201239866345</v>
      </c>
      <c r="D78" s="16"/>
      <c r="E78" s="16"/>
      <c r="F78" s="16"/>
      <c r="G78" s="16"/>
      <c r="H78" s="16"/>
      <c r="I78" s="16"/>
      <c r="J78" s="16"/>
    </row>
    <row r="79">
      <c r="A79" s="18">
        <v>45496.0</v>
      </c>
      <c r="B79" s="16">
        <v>-0.0012321878474453873</v>
      </c>
      <c r="C79" s="14">
        <v>-0.0195698637456585</v>
      </c>
      <c r="D79" s="16"/>
      <c r="E79" s="16"/>
      <c r="F79" s="16"/>
      <c r="G79" s="16"/>
      <c r="H79" s="16"/>
      <c r="I79" s="16"/>
      <c r="J79" s="16"/>
    </row>
    <row r="80">
      <c r="A80" s="18">
        <v>45495.0</v>
      </c>
      <c r="B80" s="16">
        <v>-8.825603626446687E-4</v>
      </c>
      <c r="C80" s="14">
        <v>0.004427747215886235</v>
      </c>
      <c r="D80" s="16"/>
      <c r="E80" s="16"/>
      <c r="F80" s="16"/>
      <c r="G80" s="16"/>
      <c r="H80" s="16"/>
      <c r="I80" s="16"/>
      <c r="J80" s="16"/>
    </row>
    <row r="81">
      <c r="A81" s="18">
        <v>45492.0</v>
      </c>
      <c r="B81" s="16">
        <v>-0.010884707580586794</v>
      </c>
      <c r="C81" s="14">
        <v>-0.06263363098981267</v>
      </c>
      <c r="D81" s="16"/>
      <c r="E81" s="16"/>
      <c r="F81" s="16"/>
      <c r="G81" s="16"/>
      <c r="H81" s="16"/>
      <c r="I81" s="16"/>
      <c r="J81" s="16"/>
    </row>
    <row r="82">
      <c r="A82" s="18">
        <v>45491.0</v>
      </c>
      <c r="B82" s="16">
        <v>0.0076321456141064115</v>
      </c>
      <c r="C82" s="14">
        <v>-0.0036965102437189756</v>
      </c>
      <c r="D82" s="16"/>
      <c r="E82" s="16"/>
      <c r="F82" s="16"/>
      <c r="G82" s="16"/>
      <c r="H82" s="16"/>
      <c r="I82" s="16"/>
      <c r="J82" s="16"/>
    </row>
    <row r="83">
      <c r="A83" s="18">
        <v>45489.0</v>
      </c>
      <c r="B83" s="16">
        <v>0.001069684016155037</v>
      </c>
      <c r="C83" s="14">
        <v>0.010893660143137529</v>
      </c>
      <c r="D83" s="16"/>
      <c r="E83" s="16"/>
      <c r="F83" s="16"/>
      <c r="G83" s="16"/>
      <c r="H83" s="16"/>
      <c r="I83" s="16"/>
      <c r="J83" s="16"/>
    </row>
    <row r="84">
      <c r="A84" s="18">
        <v>45488.0</v>
      </c>
      <c r="B84" s="16">
        <v>0.0034507175900890807</v>
      </c>
      <c r="C84" s="14">
        <v>0.007851397931827098</v>
      </c>
      <c r="D84" s="16"/>
      <c r="E84" s="16"/>
      <c r="F84" s="16"/>
      <c r="G84" s="16"/>
      <c r="H84" s="16"/>
      <c r="I84" s="16"/>
      <c r="J84" s="16"/>
    </row>
    <row r="85">
      <c r="A85" s="18">
        <v>45485.0</v>
      </c>
      <c r="B85" s="16">
        <v>0.007657525204649573</v>
      </c>
      <c r="C85" s="14">
        <v>-0.005522757569986658</v>
      </c>
      <c r="D85" s="16"/>
      <c r="E85" s="16"/>
      <c r="F85" s="16"/>
      <c r="G85" s="16"/>
      <c r="H85" s="16"/>
      <c r="I85" s="16"/>
      <c r="J85" s="16"/>
    </row>
    <row r="86">
      <c r="A86" s="18">
        <v>45484.0</v>
      </c>
      <c r="B86" s="16">
        <v>-3.4944263899083783E-4</v>
      </c>
      <c r="C86" s="14">
        <v>-0.008184851728262887</v>
      </c>
      <c r="D86" s="16"/>
      <c r="E86" s="16"/>
      <c r="F86" s="16"/>
      <c r="G86" s="16"/>
      <c r="H86" s="16"/>
      <c r="I86" s="16"/>
      <c r="J86" s="16"/>
    </row>
    <row r="87">
      <c r="A87" s="18">
        <v>45483.0</v>
      </c>
      <c r="B87" s="16">
        <v>-0.004450911055449147</v>
      </c>
      <c r="C87" s="14">
        <v>-0.020112283299401623</v>
      </c>
      <c r="D87" s="16"/>
      <c r="E87" s="16"/>
      <c r="F87" s="16"/>
      <c r="G87" s="16"/>
      <c r="H87" s="16"/>
      <c r="I87" s="16"/>
      <c r="J87" s="16"/>
    </row>
    <row r="88">
      <c r="A88" s="18">
        <v>45482.0</v>
      </c>
      <c r="B88" s="16">
        <v>0.004631885380881551</v>
      </c>
      <c r="C88" s="14">
        <v>-0.011887344550109757</v>
      </c>
      <c r="D88" s="16"/>
      <c r="E88" s="16"/>
      <c r="F88" s="16"/>
      <c r="G88" s="16"/>
      <c r="H88" s="16"/>
      <c r="I88" s="16"/>
      <c r="J88" s="16"/>
    </row>
    <row r="89">
      <c r="A89" s="18">
        <v>45481.0</v>
      </c>
      <c r="B89" s="16">
        <v>-1.3566931221820067E-4</v>
      </c>
      <c r="C89" s="14">
        <v>-0.009180961584923764</v>
      </c>
      <c r="D89" s="16"/>
      <c r="E89" s="16"/>
      <c r="F89" s="16"/>
      <c r="G89" s="16"/>
      <c r="H89" s="16"/>
      <c r="I89" s="16"/>
      <c r="J89" s="16"/>
    </row>
    <row r="90">
      <c r="A90" s="18">
        <v>45478.0</v>
      </c>
      <c r="B90" s="16">
        <v>8.929251115641357E-4</v>
      </c>
      <c r="C90" s="14">
        <v>-0.007017333413303017</v>
      </c>
      <c r="D90" s="16"/>
      <c r="E90" s="16"/>
      <c r="F90" s="16"/>
      <c r="G90" s="16"/>
      <c r="H90" s="16"/>
      <c r="I90" s="16"/>
      <c r="J90" s="16"/>
    </row>
    <row r="91">
      <c r="A91" s="18">
        <v>45477.0</v>
      </c>
      <c r="B91" s="16">
        <v>6.443909167646034E-4</v>
      </c>
      <c r="C91" s="14">
        <v>0.010852431187098333</v>
      </c>
      <c r="D91" s="16"/>
      <c r="E91" s="16"/>
      <c r="F91" s="16"/>
      <c r="G91" s="16"/>
      <c r="H91" s="16"/>
      <c r="I91" s="16"/>
      <c r="J91" s="16"/>
    </row>
    <row r="92">
      <c r="A92" s="18">
        <v>45476.0</v>
      </c>
      <c r="B92" s="16">
        <v>0.006742290306066545</v>
      </c>
      <c r="C92" s="14">
        <v>0.011901840490797566</v>
      </c>
      <c r="D92" s="16"/>
      <c r="E92" s="16"/>
      <c r="F92" s="16"/>
      <c r="G92" s="16"/>
      <c r="H92" s="16"/>
      <c r="I92" s="16"/>
      <c r="J92" s="16"/>
    </row>
    <row r="93">
      <c r="A93" s="18">
        <v>45475.0</v>
      </c>
      <c r="B93" s="16">
        <v>-7.497323124272537E-4</v>
      </c>
      <c r="C93" s="14">
        <v>0.0045605817823246575</v>
      </c>
      <c r="D93" s="16"/>
      <c r="E93" s="16"/>
      <c r="F93" s="16"/>
      <c r="G93" s="16"/>
      <c r="H93" s="16"/>
      <c r="I93" s="16"/>
      <c r="J93" s="16"/>
    </row>
    <row r="94">
      <c r="A94" s="18">
        <v>45474.0</v>
      </c>
      <c r="B94" s="16">
        <v>0.005470500528933053</v>
      </c>
      <c r="C94" s="14">
        <v>-0.013617021276595809</v>
      </c>
      <c r="D94" s="16"/>
      <c r="E94" s="16"/>
      <c r="F94" s="16"/>
      <c r="G94" s="16"/>
      <c r="H94" s="16"/>
      <c r="I94" s="16"/>
      <c r="J94" s="16"/>
    </row>
    <row r="95">
      <c r="A95" s="18">
        <v>45471.0</v>
      </c>
      <c r="B95" s="16">
        <v>-0.0014098858366778932</v>
      </c>
      <c r="C95" s="14">
        <v>0.023901406697373284</v>
      </c>
      <c r="D95" s="16"/>
      <c r="E95" s="16"/>
      <c r="F95" s="16"/>
      <c r="G95" s="16"/>
      <c r="H95" s="16"/>
      <c r="I95" s="16"/>
      <c r="J95" s="16"/>
    </row>
    <row r="96">
      <c r="A96" s="18">
        <v>45470.0</v>
      </c>
      <c r="B96" s="16">
        <v>0.007361073870492119</v>
      </c>
      <c r="C96" s="14">
        <v>-0.012174126906050242</v>
      </c>
      <c r="D96" s="16"/>
      <c r="E96" s="16"/>
      <c r="F96" s="16"/>
      <c r="G96" s="16"/>
      <c r="H96" s="16"/>
      <c r="I96" s="16"/>
      <c r="J96" s="16"/>
    </row>
    <row r="97">
      <c r="A97" s="18">
        <v>45469.0</v>
      </c>
      <c r="B97" s="16">
        <v>0.006218040326626317</v>
      </c>
      <c r="C97" s="14">
        <v>0.001539503664018671</v>
      </c>
      <c r="D97" s="16"/>
      <c r="E97" s="16"/>
      <c r="F97" s="16"/>
      <c r="G97" s="16"/>
      <c r="H97" s="16"/>
      <c r="I97" s="16"/>
      <c r="J97" s="16"/>
    </row>
    <row r="98">
      <c r="A98" s="18">
        <v>45468.0</v>
      </c>
      <c r="B98" s="16">
        <v>0.007793829937738694</v>
      </c>
      <c r="C98" s="14">
        <v>0.01379697839930083</v>
      </c>
      <c r="D98" s="16"/>
      <c r="E98" s="16"/>
      <c r="F98" s="16"/>
      <c r="G98" s="16"/>
      <c r="H98" s="16"/>
      <c r="I98" s="16"/>
      <c r="J98" s="16"/>
    </row>
    <row r="99">
      <c r="A99" s="18">
        <v>45467.0</v>
      </c>
      <c r="B99" s="16">
        <v>0.0015637565901169825</v>
      </c>
      <c r="C99" s="14">
        <v>0.012387814435596</v>
      </c>
      <c r="D99" s="16"/>
      <c r="E99" s="16"/>
      <c r="F99" s="16"/>
      <c r="G99" s="16"/>
      <c r="H99" s="16"/>
      <c r="I99" s="16"/>
      <c r="J99" s="16"/>
    </row>
    <row r="100">
      <c r="A100" s="18">
        <v>45464.0</v>
      </c>
      <c r="B100" s="16">
        <v>-0.0027962829380066</v>
      </c>
      <c r="C100" s="14">
        <v>-0.02170283806343898</v>
      </c>
      <c r="D100" s="16"/>
      <c r="E100" s="16"/>
      <c r="F100" s="16"/>
      <c r="G100" s="16"/>
      <c r="H100" s="16"/>
      <c r="I100" s="16"/>
      <c r="J100" s="16"/>
    </row>
    <row r="101">
      <c r="A101" s="18">
        <v>45463.0</v>
      </c>
      <c r="B101" s="16">
        <v>0.0021687361796223215</v>
      </c>
      <c r="C101" s="14">
        <v>0.018707482993197244</v>
      </c>
      <c r="D101" s="16"/>
      <c r="E101" s="16"/>
      <c r="F101" s="16"/>
      <c r="G101" s="16"/>
      <c r="H101" s="16"/>
      <c r="I101" s="16"/>
      <c r="J101" s="16"/>
    </row>
    <row r="102">
      <c r="A102" s="18">
        <v>45462.0</v>
      </c>
      <c r="B102" s="16">
        <v>-0.0017785965642099777</v>
      </c>
      <c r="C102" s="14">
        <v>-0.01915235388607439</v>
      </c>
      <c r="D102" s="16"/>
      <c r="E102" s="16"/>
      <c r="F102" s="16"/>
      <c r="G102" s="16"/>
      <c r="H102" s="16"/>
      <c r="I102" s="16"/>
      <c r="J102" s="16"/>
    </row>
    <row r="103">
      <c r="A103" s="18">
        <v>45461.0</v>
      </c>
      <c r="B103" s="16">
        <v>0.003933417428064967</v>
      </c>
      <c r="C103" s="14">
        <v>-0.0038158542589857847</v>
      </c>
      <c r="D103" s="16"/>
      <c r="E103" s="16"/>
      <c r="F103" s="16"/>
      <c r="G103" s="16"/>
      <c r="H103" s="16"/>
      <c r="I103" s="16"/>
      <c r="J103" s="16"/>
    </row>
    <row r="104">
      <c r="A104" s="18">
        <v>45457.0</v>
      </c>
      <c r="B104" s="16">
        <v>0.002850561351174452</v>
      </c>
      <c r="C104" s="14">
        <v>-0.0046557216368537935</v>
      </c>
      <c r="D104" s="16"/>
      <c r="E104" s="16"/>
      <c r="F104" s="16"/>
      <c r="G104" s="16"/>
      <c r="H104" s="16"/>
      <c r="I104" s="16"/>
      <c r="J104" s="16"/>
    </row>
    <row r="105">
      <c r="A105" s="18">
        <v>45456.0</v>
      </c>
      <c r="B105" s="16">
        <v>0.00325644911985834</v>
      </c>
      <c r="C105" s="14">
        <v>-0.009045104109755231</v>
      </c>
      <c r="D105" s="16"/>
      <c r="E105" s="16"/>
      <c r="F105" s="16"/>
      <c r="G105" s="16"/>
      <c r="H105" s="16"/>
      <c r="I105" s="16"/>
      <c r="J105" s="16"/>
    </row>
    <row r="106">
      <c r="A106" s="18">
        <v>45455.0</v>
      </c>
      <c r="B106" s="16">
        <v>0.0024973296625596664</v>
      </c>
      <c r="C106" s="14">
        <v>0.033113828786453414</v>
      </c>
      <c r="D106" s="16"/>
      <c r="E106" s="16"/>
      <c r="F106" s="16"/>
      <c r="G106" s="16"/>
      <c r="H106" s="16"/>
      <c r="I106" s="16"/>
      <c r="J106" s="16"/>
    </row>
    <row r="107">
      <c r="A107" s="18">
        <v>45454.0</v>
      </c>
      <c r="B107" s="16">
        <v>2.4291463162962046E-4</v>
      </c>
      <c r="C107" s="14">
        <v>-0.020457058606708434</v>
      </c>
      <c r="D107" s="16"/>
      <c r="E107" s="16"/>
      <c r="F107" s="16"/>
      <c r="G107" s="16"/>
      <c r="H107" s="16"/>
      <c r="I107" s="16"/>
      <c r="J107" s="16"/>
    </row>
    <row r="108">
      <c r="A108" s="18">
        <v>45453.0</v>
      </c>
      <c r="B108" s="16">
        <v>-0.0013288879633664985</v>
      </c>
      <c r="C108" s="14">
        <v>0.023902377657567087</v>
      </c>
      <c r="D108" s="16"/>
      <c r="E108" s="16"/>
      <c r="F108" s="16"/>
      <c r="G108" s="16"/>
      <c r="H108" s="16"/>
      <c r="I108" s="16"/>
      <c r="J108" s="16"/>
    </row>
    <row r="109">
      <c r="A109" s="18">
        <v>45450.0</v>
      </c>
      <c r="B109" s="16">
        <v>0.020539931818380985</v>
      </c>
      <c r="C109" s="14">
        <v>5.664296053873308E-4</v>
      </c>
      <c r="D109" s="16"/>
      <c r="E109" s="16"/>
      <c r="F109" s="16"/>
      <c r="G109" s="16"/>
      <c r="H109" s="16"/>
      <c r="I109" s="16"/>
      <c r="J109" s="16"/>
    </row>
    <row r="110">
      <c r="A110" s="18">
        <v>45449.0</v>
      </c>
      <c r="B110" s="16">
        <v>0.008888014553267487</v>
      </c>
      <c r="C110" s="14">
        <v>0.02351198144808042</v>
      </c>
      <c r="D110" s="16"/>
      <c r="E110" s="16"/>
      <c r="F110" s="16"/>
      <c r="G110" s="16"/>
      <c r="H110" s="16"/>
      <c r="I110" s="16"/>
      <c r="J110" s="16"/>
    </row>
    <row r="111">
      <c r="A111" s="18">
        <v>45448.0</v>
      </c>
      <c r="B111" s="16">
        <v>0.03362425460942675</v>
      </c>
      <c r="C111" s="14">
        <v>0.02313319712647477</v>
      </c>
      <c r="D111" s="16"/>
      <c r="E111" s="16"/>
      <c r="F111" s="16"/>
      <c r="G111" s="16"/>
      <c r="H111" s="16"/>
      <c r="I111" s="16"/>
      <c r="J111" s="16"/>
    </row>
    <row r="112">
      <c r="A112" s="18">
        <v>45447.0</v>
      </c>
      <c r="B112" s="16">
        <v>-0.05929358362097503</v>
      </c>
      <c r="C112" s="14">
        <v>-0.05564199912864887</v>
      </c>
      <c r="D112" s="16"/>
      <c r="E112" s="16"/>
      <c r="F112" s="16"/>
      <c r="G112" s="16"/>
      <c r="H112" s="16"/>
      <c r="I112" s="16"/>
      <c r="J112" s="16"/>
    </row>
    <row r="113">
      <c r="A113" s="18">
        <v>45446.0</v>
      </c>
      <c r="B113" s="16">
        <v>0.03254226455458564</v>
      </c>
      <c r="C113" s="14">
        <v>0.01241335853812231</v>
      </c>
      <c r="D113" s="16"/>
      <c r="E113" s="16"/>
      <c r="F113" s="16"/>
      <c r="G113" s="16"/>
      <c r="H113" s="16"/>
      <c r="I113" s="16"/>
      <c r="J113" s="16"/>
    </row>
    <row r="114">
      <c r="A114" s="18">
        <v>45443.0</v>
      </c>
      <c r="B114" s="16">
        <v>0.0018698321153114428</v>
      </c>
      <c r="C114" s="14">
        <v>0.12131703525754256</v>
      </c>
      <c r="D114" s="16"/>
      <c r="E114" s="16"/>
      <c r="F114" s="16"/>
      <c r="G114" s="16"/>
      <c r="H114" s="16"/>
      <c r="I114" s="16"/>
      <c r="J114" s="16"/>
    </row>
    <row r="115">
      <c r="A115" s="18">
        <v>45442.0</v>
      </c>
      <c r="B115" s="16">
        <v>-0.009515650944518117</v>
      </c>
      <c r="C115" s="14">
        <v>-0.005480992200126433</v>
      </c>
      <c r="D115" s="16"/>
      <c r="E115" s="16"/>
      <c r="F115" s="16"/>
      <c r="G115" s="16"/>
      <c r="H115" s="16"/>
      <c r="I115" s="16"/>
      <c r="J115" s="16"/>
    </row>
    <row r="116">
      <c r="A116" s="18">
        <v>45441.0</v>
      </c>
      <c r="B116" s="16">
        <v>-0.008015064563977492</v>
      </c>
      <c r="C116" s="14">
        <v>-0.0035709284413948383</v>
      </c>
      <c r="D116" s="16"/>
      <c r="E116" s="16"/>
      <c r="F116" s="16"/>
      <c r="G116" s="16"/>
      <c r="H116" s="16"/>
      <c r="I116" s="16"/>
      <c r="J116" s="16"/>
    </row>
    <row r="117">
      <c r="A117" s="18">
        <v>45440.0</v>
      </c>
      <c r="B117" s="16">
        <v>-0.0019317604529824894</v>
      </c>
      <c r="C117" s="14">
        <v>-0.011489479512735268</v>
      </c>
      <c r="D117" s="16"/>
      <c r="E117" s="16"/>
      <c r="F117" s="16"/>
      <c r="G117" s="16"/>
      <c r="H117" s="16"/>
      <c r="I117" s="16"/>
      <c r="J117" s="16"/>
    </row>
    <row r="118">
      <c r="A118" s="18">
        <v>45439.0</v>
      </c>
      <c r="B118" s="16">
        <v>-0.001073741892486324</v>
      </c>
      <c r="C118" s="14">
        <v>0.024245002126754622</v>
      </c>
      <c r="D118" s="16"/>
      <c r="E118" s="16"/>
      <c r="F118" s="16"/>
      <c r="G118" s="16"/>
      <c r="H118" s="16"/>
      <c r="I118" s="16"/>
      <c r="J118" s="16"/>
    </row>
    <row r="119">
      <c r="A119" s="18">
        <v>45436.0</v>
      </c>
      <c r="B119" s="16">
        <v>-4.593417262978017E-4</v>
      </c>
      <c r="C119" s="14">
        <v>-0.011631165919282593</v>
      </c>
      <c r="D119" s="16"/>
      <c r="E119" s="16"/>
      <c r="F119" s="16"/>
      <c r="G119" s="16"/>
      <c r="H119" s="16"/>
      <c r="I119" s="16"/>
      <c r="J119" s="16"/>
    </row>
    <row r="120">
      <c r="A120" s="18">
        <v>45435.0</v>
      </c>
      <c r="B120" s="16">
        <v>0.016366637460283773</v>
      </c>
      <c r="C120" s="14">
        <v>0.00933521923620928</v>
      </c>
      <c r="D120" s="16"/>
      <c r="E120" s="16"/>
      <c r="F120" s="16"/>
      <c r="G120" s="16"/>
      <c r="H120" s="16"/>
      <c r="I120" s="16"/>
      <c r="J120" s="16"/>
    </row>
    <row r="121">
      <c r="A121" s="18">
        <v>45434.0</v>
      </c>
      <c r="B121" s="16">
        <v>0.003051615580772271</v>
      </c>
      <c r="C121" s="14">
        <v>0.007768512579288789</v>
      </c>
      <c r="D121" s="16"/>
      <c r="E121" s="16"/>
      <c r="F121" s="16"/>
      <c r="G121" s="16"/>
      <c r="H121" s="16"/>
      <c r="I121" s="16"/>
      <c r="J121" s="16"/>
    </row>
    <row r="122">
      <c r="A122" s="18">
        <v>45433.0</v>
      </c>
      <c r="B122" s="16">
        <v>0.0012021153675227936</v>
      </c>
      <c r="C122" s="14">
        <v>-0.0036923950862742805</v>
      </c>
      <c r="D122" s="16"/>
      <c r="E122" s="16"/>
      <c r="F122" s="16"/>
      <c r="G122" s="16"/>
      <c r="H122" s="16"/>
      <c r="I122" s="16"/>
      <c r="J122" s="16"/>
    </row>
    <row r="123">
      <c r="A123" s="18">
        <v>45430.0</v>
      </c>
      <c r="B123" s="16">
        <v>0.0015979631533733496</v>
      </c>
      <c r="C123" s="14">
        <v>-0.004171970018384985</v>
      </c>
      <c r="D123" s="16"/>
      <c r="E123" s="16"/>
      <c r="F123" s="16"/>
      <c r="G123" s="16"/>
      <c r="H123" s="16"/>
      <c r="I123" s="16"/>
      <c r="J123" s="16"/>
    </row>
    <row r="124">
      <c r="A124" s="18">
        <v>45429.0</v>
      </c>
      <c r="B124" s="16">
        <v>0.002778540295529597</v>
      </c>
      <c r="C124" s="14">
        <v>0.03414990859232181</v>
      </c>
      <c r="D124" s="16"/>
      <c r="E124" s="16"/>
      <c r="F124" s="16"/>
      <c r="G124" s="16"/>
      <c r="H124" s="16"/>
      <c r="I124" s="16"/>
      <c r="J124" s="16"/>
    </row>
    <row r="125">
      <c r="A125" s="18">
        <v>45428.0</v>
      </c>
      <c r="B125" s="16">
        <v>0.009157430784372478</v>
      </c>
      <c r="C125" s="14">
        <v>0.0013180054184667167</v>
      </c>
      <c r="D125" s="16"/>
      <c r="E125" s="16"/>
      <c r="F125" s="16"/>
      <c r="G125" s="16"/>
      <c r="H125" s="16"/>
      <c r="I125" s="16"/>
      <c r="J125" s="16"/>
    </row>
    <row r="126">
      <c r="A126" s="18">
        <v>45427.0</v>
      </c>
      <c r="B126" s="16">
        <v>-7.78653200017021E-4</v>
      </c>
      <c r="C126" s="14">
        <v>-0.040401911186059625</v>
      </c>
      <c r="D126" s="16"/>
      <c r="E126" s="16"/>
      <c r="F126" s="16"/>
      <c r="G126" s="16"/>
      <c r="H126" s="16"/>
      <c r="I126" s="16"/>
      <c r="J126" s="16"/>
    </row>
    <row r="127">
      <c r="A127" s="18">
        <v>45426.0</v>
      </c>
      <c r="B127" s="16">
        <v>0.005148377785971325</v>
      </c>
      <c r="C127" s="14">
        <v>0.04631671812968685</v>
      </c>
      <c r="D127" s="16"/>
      <c r="E127" s="16"/>
      <c r="F127" s="16"/>
      <c r="G127" s="16"/>
      <c r="H127" s="16"/>
      <c r="I127" s="16"/>
      <c r="J127" s="16"/>
    </row>
    <row r="128">
      <c r="A128" s="18">
        <v>45425.0</v>
      </c>
      <c r="B128" s="16">
        <v>0.0022148971671078765</v>
      </c>
      <c r="C128" s="14">
        <v>-0.01097942267141705</v>
      </c>
      <c r="D128" s="16"/>
      <c r="E128" s="16"/>
      <c r="F128" s="16"/>
      <c r="G128" s="16"/>
      <c r="H128" s="16"/>
      <c r="I128" s="16"/>
      <c r="J128" s="16"/>
    </row>
    <row r="129">
      <c r="A129" s="18">
        <v>45422.0</v>
      </c>
      <c r="B129" s="16">
        <v>0.0044495047250370234</v>
      </c>
      <c r="C129" s="14">
        <v>0.01199411331861655</v>
      </c>
      <c r="D129" s="16"/>
      <c r="E129" s="16"/>
      <c r="F129" s="16"/>
      <c r="G129" s="16"/>
      <c r="H129" s="16"/>
      <c r="I129" s="16"/>
      <c r="J129" s="16"/>
    </row>
    <row r="130">
      <c r="A130" s="18">
        <v>45421.0</v>
      </c>
      <c r="B130" s="16">
        <v>-0.01546911781190452</v>
      </c>
      <c r="C130" s="14">
        <v>-0.020328719723183397</v>
      </c>
      <c r="D130" s="16"/>
      <c r="E130" s="16"/>
      <c r="F130" s="16"/>
      <c r="G130" s="16"/>
      <c r="H130" s="16"/>
      <c r="I130" s="16"/>
      <c r="J130" s="16"/>
    </row>
    <row r="131">
      <c r="A131" s="18">
        <v>45420.0</v>
      </c>
      <c r="B131" s="16">
        <v>0.0</v>
      </c>
      <c r="C131" s="14">
        <v>-0.01034458157951057</v>
      </c>
      <c r="D131" s="16"/>
      <c r="E131" s="16"/>
      <c r="F131" s="16"/>
      <c r="G131" s="16"/>
      <c r="H131" s="16"/>
      <c r="I131" s="16"/>
      <c r="J131" s="16"/>
    </row>
    <row r="132">
      <c r="A132" s="18">
        <v>45419.0</v>
      </c>
      <c r="B132" s="16">
        <v>-0.006247020189192987</v>
      </c>
      <c r="C132" s="14">
        <v>-0.02942805705580942</v>
      </c>
      <c r="D132" s="16"/>
      <c r="E132" s="16"/>
      <c r="F132" s="16"/>
      <c r="G132" s="16"/>
      <c r="H132" s="16"/>
      <c r="I132" s="16"/>
      <c r="J132" s="16"/>
    </row>
    <row r="133">
      <c r="A133" s="18">
        <v>45418.0</v>
      </c>
      <c r="B133" s="16">
        <v>-0.0014749164102803025</v>
      </c>
      <c r="C133" s="14">
        <v>-0.014668758954765604</v>
      </c>
      <c r="D133" s="16"/>
      <c r="E133" s="16"/>
      <c r="F133" s="16"/>
      <c r="G133" s="16"/>
      <c r="H133" s="16"/>
      <c r="I133" s="16"/>
      <c r="J133" s="16"/>
    </row>
    <row r="134">
      <c r="A134" s="18">
        <v>45415.0</v>
      </c>
      <c r="B134" s="16">
        <v>-0.007609876281558847</v>
      </c>
      <c r="C134" s="14">
        <v>-0.0018387360392263519</v>
      </c>
      <c r="D134" s="16"/>
      <c r="E134" s="16"/>
      <c r="F134" s="16"/>
      <c r="G134" s="16"/>
      <c r="H134" s="16"/>
      <c r="I134" s="16"/>
      <c r="J134" s="16"/>
    </row>
    <row r="135">
      <c r="A135" s="18">
        <v>45414.0</v>
      </c>
      <c r="B135" s="16">
        <v>0.001917730044658672</v>
      </c>
      <c r="C135" s="14">
        <v>0.03854586604427479</v>
      </c>
      <c r="D135" s="16"/>
      <c r="E135" s="16"/>
      <c r="F135" s="16"/>
      <c r="G135" s="16"/>
      <c r="H135" s="16"/>
      <c r="I135" s="16"/>
      <c r="J135" s="16"/>
    </row>
    <row r="136">
      <c r="A136" s="18">
        <v>45412.0</v>
      </c>
      <c r="B136" s="16">
        <v>-0.0017024828426828176</v>
      </c>
      <c r="C136" s="14">
        <v>0.010145031078088174</v>
      </c>
      <c r="D136" s="16"/>
      <c r="E136" s="16"/>
      <c r="F136" s="16"/>
      <c r="G136" s="16"/>
      <c r="H136" s="16"/>
      <c r="I136" s="16"/>
      <c r="J136" s="16"/>
    </row>
    <row r="137">
      <c r="A137" s="18">
        <v>45411.0</v>
      </c>
      <c r="B137" s="16">
        <v>0.009966569952207793</v>
      </c>
      <c r="C137" s="14">
        <v>-0.001854096840904207</v>
      </c>
      <c r="D137" s="16"/>
      <c r="E137" s="16"/>
      <c r="F137" s="16"/>
      <c r="G137" s="16"/>
      <c r="H137" s="16"/>
      <c r="I137" s="16"/>
      <c r="J137" s="16"/>
    </row>
    <row r="138">
      <c r="A138" s="18">
        <v>45408.0</v>
      </c>
      <c r="B138" s="16">
        <v>-0.006663609558557937</v>
      </c>
      <c r="C138" s="14">
        <v>-0.039125668082773846</v>
      </c>
      <c r="D138" s="16"/>
      <c r="E138" s="16"/>
      <c r="F138" s="16"/>
      <c r="G138" s="16"/>
      <c r="H138" s="16"/>
      <c r="I138" s="16"/>
      <c r="J138" s="16"/>
    </row>
    <row r="139">
      <c r="A139" s="18">
        <v>45407.0</v>
      </c>
      <c r="B139" s="16">
        <v>0.007496964610934409</v>
      </c>
      <c r="C139" s="14">
        <v>-0.01091155540494737</v>
      </c>
      <c r="D139" s="16"/>
      <c r="E139" s="16"/>
      <c r="F139" s="16"/>
      <c r="G139" s="16"/>
      <c r="H139" s="16"/>
      <c r="I139" s="16"/>
      <c r="J139" s="16"/>
    </row>
    <row r="140">
      <c r="A140" s="18">
        <v>45406.0</v>
      </c>
      <c r="B140" s="16">
        <v>0.0015379113018598733</v>
      </c>
      <c r="C140" s="14">
        <v>0.01779678554183617</v>
      </c>
      <c r="D140" s="16"/>
      <c r="E140" s="16"/>
      <c r="F140" s="16"/>
      <c r="G140" s="16"/>
      <c r="H140" s="16"/>
      <c r="I140" s="16"/>
      <c r="J140" s="16"/>
    </row>
    <row r="141">
      <c r="A141" s="18">
        <v>45405.0</v>
      </c>
      <c r="B141" s="16">
        <v>0.0014147311115488836</v>
      </c>
      <c r="C141" s="14">
        <v>0.017119202974812397</v>
      </c>
      <c r="D141" s="16"/>
      <c r="E141" s="16"/>
      <c r="F141" s="16"/>
      <c r="G141" s="16"/>
      <c r="H141" s="16"/>
      <c r="I141" s="16"/>
      <c r="J141" s="16"/>
    </row>
    <row r="142">
      <c r="A142" s="18">
        <v>45404.0</v>
      </c>
      <c r="B142" s="16">
        <v>0.008551948345148386</v>
      </c>
      <c r="C142" s="14">
        <v>0.028948888247184446</v>
      </c>
      <c r="D142" s="16"/>
      <c r="E142" s="16"/>
      <c r="F142" s="16"/>
      <c r="G142" s="16"/>
      <c r="H142" s="16"/>
      <c r="I142" s="16"/>
      <c r="J142" s="16"/>
    </row>
    <row r="143">
      <c r="A143" s="18">
        <v>45401.0</v>
      </c>
      <c r="B143" s="16">
        <v>0.006871750807538657</v>
      </c>
      <c r="C143" s="14">
        <v>0.02622610757149224</v>
      </c>
      <c r="D143" s="16"/>
      <c r="E143" s="16"/>
      <c r="F143" s="16"/>
      <c r="G143" s="16"/>
      <c r="H143" s="16"/>
      <c r="I143" s="16"/>
      <c r="J143" s="16"/>
    </row>
    <row r="144">
      <c r="A144" s="18">
        <v>45400.0</v>
      </c>
      <c r="B144" s="16">
        <v>-0.006865210697176827</v>
      </c>
      <c r="C144" s="14">
        <v>0.0021530922859900326</v>
      </c>
      <c r="D144" s="16"/>
      <c r="E144" s="16"/>
      <c r="F144" s="16"/>
      <c r="G144" s="16"/>
      <c r="H144" s="16"/>
      <c r="I144" s="16"/>
      <c r="J144" s="16"/>
    </row>
    <row r="145">
      <c r="A145" s="18">
        <v>45398.0</v>
      </c>
      <c r="B145" s="16">
        <v>-0.005594342799416285</v>
      </c>
      <c r="C145" s="14">
        <v>-0.029331219371576678</v>
      </c>
      <c r="D145" s="16"/>
      <c r="E145" s="16"/>
      <c r="F145" s="16"/>
      <c r="G145" s="16"/>
      <c r="H145" s="16"/>
      <c r="I145" s="16"/>
      <c r="J145" s="16"/>
    </row>
    <row r="146">
      <c r="A146" s="18">
        <v>45397.0</v>
      </c>
      <c r="B146" s="16">
        <v>-0.010963880032327733</v>
      </c>
      <c r="C146" s="14">
        <v>0.01596134133840965</v>
      </c>
      <c r="D146" s="16"/>
      <c r="E146" s="16"/>
      <c r="F146" s="16"/>
      <c r="G146" s="16"/>
      <c r="H146" s="16"/>
      <c r="I146" s="16"/>
      <c r="J146" s="16"/>
    </row>
    <row r="147">
      <c r="A147" s="18">
        <v>45394.0</v>
      </c>
      <c r="B147" s="16">
        <v>-0.010301576000492085</v>
      </c>
      <c r="C147" s="14">
        <v>-0.022193585337915267</v>
      </c>
      <c r="D147" s="16"/>
      <c r="E147" s="16"/>
      <c r="F147" s="16"/>
      <c r="G147" s="16"/>
      <c r="H147" s="16"/>
      <c r="I147" s="16"/>
      <c r="J147" s="16"/>
    </row>
    <row r="148">
      <c r="A148" s="18">
        <v>45392.0</v>
      </c>
      <c r="B148" s="16">
        <v>0.004904439610913025</v>
      </c>
      <c r="C148" s="14">
        <v>-7.868946276559097E-4</v>
      </c>
      <c r="D148" s="16"/>
      <c r="E148" s="16"/>
      <c r="F148" s="16"/>
      <c r="G148" s="16"/>
      <c r="H148" s="16"/>
      <c r="I148" s="16"/>
      <c r="J148" s="16"/>
    </row>
    <row r="149">
      <c r="A149" s="18">
        <v>45391.0</v>
      </c>
      <c r="B149" s="16">
        <v>-0.0010389873953843276</v>
      </c>
      <c r="C149" s="14">
        <v>-0.0060437997724687165</v>
      </c>
      <c r="D149" s="16"/>
      <c r="E149" s="16"/>
      <c r="F149" s="16"/>
      <c r="G149" s="16"/>
      <c r="H149" s="16"/>
      <c r="I149" s="16"/>
      <c r="J149" s="16"/>
    </row>
    <row r="150">
      <c r="A150" s="18">
        <v>45390.0</v>
      </c>
      <c r="B150" s="16">
        <v>0.006778095115418603</v>
      </c>
      <c r="C150" s="14">
        <v>5.691519635744324E-4</v>
      </c>
      <c r="D150" s="16"/>
      <c r="E150" s="16"/>
      <c r="F150" s="16"/>
      <c r="G150" s="16"/>
      <c r="H150" s="16"/>
      <c r="I150" s="16"/>
      <c r="J150" s="16"/>
    </row>
    <row r="151">
      <c r="A151" s="18">
        <v>45387.0</v>
      </c>
      <c r="B151" s="16">
        <v>-4.2194748752555356E-5</v>
      </c>
      <c r="C151" s="14">
        <v>-0.006291975963237939</v>
      </c>
      <c r="D151" s="16"/>
      <c r="E151" s="16"/>
      <c r="F151" s="16"/>
      <c r="G151" s="16"/>
      <c r="H151" s="16"/>
      <c r="I151" s="16"/>
      <c r="J151" s="16"/>
    </row>
    <row r="152">
      <c r="A152" s="18">
        <v>45386.0</v>
      </c>
      <c r="B152" s="16">
        <v>0.0035659125504521327</v>
      </c>
      <c r="C152" s="14">
        <v>-0.008551202074717934</v>
      </c>
      <c r="D152" s="16"/>
      <c r="E152" s="16"/>
      <c r="F152" s="16"/>
      <c r="G152" s="16"/>
      <c r="H152" s="16"/>
      <c r="I152" s="16"/>
      <c r="J152" s="16"/>
    </row>
    <row r="153">
      <c r="A153" s="18">
        <v>45385.0</v>
      </c>
      <c r="B153" s="16">
        <v>-8.306128720498851E-4</v>
      </c>
      <c r="C153" s="14">
        <v>-0.003422743783179527</v>
      </c>
      <c r="D153" s="16"/>
      <c r="E153" s="16"/>
      <c r="F153" s="16"/>
      <c r="G153" s="16"/>
      <c r="H153" s="16"/>
      <c r="I153" s="16"/>
      <c r="J153" s="16"/>
    </row>
    <row r="154">
      <c r="A154" s="18">
        <v>45384.0</v>
      </c>
      <c r="B154" s="16">
        <v>-3.873208084765878E-4</v>
      </c>
      <c r="C154" s="14">
        <v>-0.005211590577444247</v>
      </c>
      <c r="D154" s="16"/>
      <c r="E154" s="16"/>
      <c r="F154" s="16"/>
      <c r="G154" s="16"/>
      <c r="H154" s="16"/>
      <c r="I154" s="16"/>
      <c r="J154" s="16"/>
    </row>
    <row r="155">
      <c r="A155" s="18">
        <v>45383.0</v>
      </c>
      <c r="B155" s="16">
        <v>0.00605099677966936</v>
      </c>
      <c r="C155" s="14">
        <v>0.03614371085031309</v>
      </c>
      <c r="D155" s="16"/>
      <c r="E155" s="16"/>
      <c r="F155" s="16"/>
      <c r="G155" s="16"/>
      <c r="H155" s="16"/>
      <c r="I155" s="16"/>
      <c r="J155" s="16"/>
    </row>
    <row r="156">
      <c r="A156" s="18">
        <v>45379.0</v>
      </c>
      <c r="B156" s="16">
        <v>0.009187001240753778</v>
      </c>
      <c r="C156" s="14">
        <v>-0.01195134096891226</v>
      </c>
      <c r="D156" s="16"/>
      <c r="E156" s="16"/>
      <c r="F156" s="16"/>
      <c r="G156" s="16"/>
      <c r="H156" s="16"/>
      <c r="I156" s="16"/>
      <c r="J156" s="16"/>
    </row>
    <row r="157">
      <c r="A157" s="18">
        <v>45378.0</v>
      </c>
      <c r="B157" s="16">
        <v>0.00540566333556014</v>
      </c>
      <c r="C157" s="14">
        <v>-0.009651965619275726</v>
      </c>
      <c r="D157" s="16"/>
      <c r="E157" s="16"/>
      <c r="F157" s="16"/>
      <c r="G157" s="16"/>
      <c r="H157" s="16"/>
      <c r="I157" s="16"/>
      <c r="J157" s="16"/>
    </row>
    <row r="158">
      <c r="A158" s="18">
        <v>45377.0</v>
      </c>
      <c r="B158" s="16">
        <v>-0.004165770984420725</v>
      </c>
      <c r="C158" s="14">
        <v>0.024024240675275976</v>
      </c>
      <c r="D158" s="16"/>
      <c r="E158" s="16"/>
      <c r="F158" s="16"/>
      <c r="G158" s="16"/>
      <c r="H158" s="16"/>
      <c r="I158" s="16"/>
      <c r="J158" s="16"/>
    </row>
    <row r="159">
      <c r="A159" s="18">
        <v>45373.0</v>
      </c>
      <c r="B159" s="16">
        <v>0.0038524528721899376</v>
      </c>
      <c r="C159" s="14">
        <v>0.01814308799764941</v>
      </c>
      <c r="D159" s="16"/>
      <c r="E159" s="16"/>
      <c r="F159" s="16"/>
      <c r="G159" s="16"/>
      <c r="H159" s="16"/>
      <c r="I159" s="16"/>
      <c r="J159" s="16"/>
    </row>
    <row r="160">
      <c r="A160" s="18">
        <v>45372.0</v>
      </c>
      <c r="B160" s="16">
        <v>0.007914703444739102</v>
      </c>
      <c r="C160" s="14">
        <v>0.025691252919460617</v>
      </c>
      <c r="D160" s="16"/>
      <c r="E160" s="16"/>
      <c r="F160" s="16"/>
      <c r="G160" s="16"/>
      <c r="H160" s="16"/>
      <c r="I160" s="16"/>
      <c r="J160" s="16"/>
    </row>
    <row r="161">
      <c r="A161" s="18">
        <v>45371.0</v>
      </c>
      <c r="B161" s="16">
        <v>9.923249508994036E-4</v>
      </c>
      <c r="C161" s="14">
        <v>-0.005618819298771394</v>
      </c>
      <c r="D161" s="16"/>
      <c r="E161" s="16"/>
      <c r="F161" s="16"/>
      <c r="G161" s="16"/>
      <c r="H161" s="16"/>
      <c r="I161" s="16"/>
      <c r="J161" s="16"/>
    </row>
    <row r="162">
      <c r="A162" s="18">
        <v>45370.0</v>
      </c>
      <c r="B162" s="16">
        <v>-0.010802196257656771</v>
      </c>
      <c r="C162" s="14">
        <v>-0.006401667411046752</v>
      </c>
      <c r="D162" s="16"/>
      <c r="E162" s="16"/>
      <c r="F162" s="16"/>
      <c r="G162" s="16"/>
      <c r="H162" s="16"/>
      <c r="I162" s="16"/>
      <c r="J162" s="16"/>
    </row>
    <row r="163">
      <c r="A163" s="18">
        <v>45369.0</v>
      </c>
      <c r="B163" s="16">
        <v>0.0014688955131714199</v>
      </c>
      <c r="C163" s="14">
        <v>0.01075916033406088</v>
      </c>
      <c r="D163" s="16"/>
      <c r="E163" s="16"/>
      <c r="F163" s="16"/>
      <c r="G163" s="16"/>
      <c r="H163" s="16"/>
      <c r="I163" s="16"/>
      <c r="J163" s="16"/>
    </row>
    <row r="164">
      <c r="A164" s="18">
        <v>45366.0</v>
      </c>
      <c r="B164" s="16">
        <v>-0.005567433449302883</v>
      </c>
      <c r="C164" s="14">
        <v>0.010107919136646881</v>
      </c>
      <c r="D164" s="16"/>
      <c r="E164" s="16"/>
      <c r="F164" s="16"/>
      <c r="G164" s="16"/>
      <c r="H164" s="16"/>
      <c r="I164" s="16"/>
      <c r="J164" s="16"/>
    </row>
    <row r="165">
      <c r="A165" s="18">
        <v>45365.0</v>
      </c>
      <c r="B165" s="16">
        <v>0.006771162439709544</v>
      </c>
      <c r="C165" s="14">
        <v>0.06327272727272715</v>
      </c>
      <c r="D165" s="16"/>
      <c r="E165" s="16"/>
      <c r="F165" s="16"/>
      <c r="G165" s="16"/>
      <c r="H165" s="16"/>
      <c r="I165" s="16"/>
      <c r="J165" s="16"/>
    </row>
    <row r="166">
      <c r="A166" s="18">
        <v>45364.0</v>
      </c>
      <c r="B166" s="16">
        <v>-0.015132724741109493</v>
      </c>
      <c r="C166" s="14">
        <v>-0.060007595898214916</v>
      </c>
      <c r="D166" s="16"/>
      <c r="E166" s="16"/>
      <c r="F166" s="16"/>
      <c r="G166" s="16"/>
      <c r="H166" s="16"/>
      <c r="I166" s="16"/>
      <c r="J166" s="16"/>
    </row>
    <row r="167">
      <c r="A167" s="18">
        <v>45363.0</v>
      </c>
      <c r="B167" s="16">
        <v>1.365713428544968E-4</v>
      </c>
      <c r="C167" s="14">
        <v>-0.043658288536975065</v>
      </c>
      <c r="D167" s="16"/>
      <c r="E167" s="16"/>
      <c r="F167" s="16"/>
      <c r="G167" s="16"/>
      <c r="H167" s="16"/>
      <c r="I167" s="16"/>
      <c r="J167" s="16"/>
    </row>
    <row r="168">
      <c r="A168" s="18">
        <v>45362.0</v>
      </c>
      <c r="B168" s="16">
        <v>-0.007153161684127163</v>
      </c>
      <c r="C168" s="14">
        <v>-0.004987350921575762</v>
      </c>
      <c r="D168" s="16"/>
      <c r="E168" s="16"/>
      <c r="F168" s="16"/>
      <c r="G168" s="16"/>
      <c r="H168" s="16"/>
      <c r="I168" s="16"/>
      <c r="J168" s="16"/>
    </row>
    <row r="169">
      <c r="A169" s="18">
        <v>45358.0</v>
      </c>
      <c r="B169" s="16">
        <v>8.67667376374115E-4</v>
      </c>
      <c r="C169" s="14">
        <v>-0.010513517379487913</v>
      </c>
      <c r="D169" s="16"/>
      <c r="E169" s="16"/>
      <c r="F169" s="16"/>
      <c r="G169" s="16"/>
      <c r="H169" s="16"/>
      <c r="I169" s="16"/>
      <c r="J169" s="16"/>
    </row>
    <row r="170">
      <c r="A170" s="18">
        <v>45357.0</v>
      </c>
      <c r="B170" s="16">
        <v>0.005266971726090697</v>
      </c>
      <c r="C170" s="14">
        <v>0.021031108514677932</v>
      </c>
      <c r="D170" s="16"/>
      <c r="E170" s="16"/>
      <c r="F170" s="16"/>
      <c r="G170" s="16"/>
      <c r="H170" s="16"/>
      <c r="I170" s="16"/>
      <c r="J170" s="16"/>
    </row>
    <row r="171">
      <c r="A171" s="18">
        <v>45356.0</v>
      </c>
      <c r="B171" s="16">
        <v>-0.0022003427714499812</v>
      </c>
      <c r="C171" s="14">
        <v>0.004106173925795709</v>
      </c>
      <c r="D171" s="16"/>
      <c r="E171" s="16"/>
      <c r="F171" s="16"/>
      <c r="G171" s="16"/>
      <c r="H171" s="16"/>
      <c r="I171" s="16"/>
      <c r="J171" s="16"/>
    </row>
    <row r="172">
      <c r="A172" s="18">
        <v>45355.0</v>
      </c>
      <c r="B172" s="16">
        <v>0.0012154577628427088</v>
      </c>
      <c r="C172" s="14">
        <v>0.02866193996077837</v>
      </c>
      <c r="D172" s="16"/>
      <c r="E172" s="16"/>
      <c r="F172" s="16"/>
      <c r="G172" s="16"/>
      <c r="H172" s="16"/>
      <c r="I172" s="16"/>
      <c r="J172" s="16"/>
    </row>
    <row r="173">
      <c r="A173" s="18">
        <v>45353.0</v>
      </c>
      <c r="B173" s="16">
        <v>0.0017749426445079486</v>
      </c>
      <c r="C173" s="14">
        <v>0.019297301453063742</v>
      </c>
      <c r="D173" s="16"/>
      <c r="E173" s="16"/>
      <c r="F173" s="16"/>
      <c r="G173" s="16"/>
      <c r="H173" s="16"/>
      <c r="I173" s="16"/>
      <c r="J173" s="16"/>
    </row>
    <row r="174">
      <c r="A174" s="18">
        <v>45352.0</v>
      </c>
      <c r="B174" s="16">
        <v>0.016192204814673428</v>
      </c>
      <c r="C174" s="14">
        <v>0.01529935211927258</v>
      </c>
      <c r="D174" s="16"/>
      <c r="E174" s="16"/>
      <c r="F174" s="16"/>
      <c r="G174" s="16"/>
      <c r="H174" s="16"/>
      <c r="I174" s="16"/>
      <c r="J174" s="16"/>
    </row>
    <row r="175">
      <c r="A175" s="18">
        <v>45351.0</v>
      </c>
      <c r="B175" s="16">
        <v>0.0014418378991531977</v>
      </c>
      <c r="C175" s="14">
        <v>-0.029616724738676048</v>
      </c>
      <c r="D175" s="16"/>
      <c r="E175" s="16"/>
      <c r="F175" s="16"/>
      <c r="G175" s="16"/>
      <c r="H175" s="16"/>
      <c r="I175" s="16"/>
      <c r="J175" s="16"/>
    </row>
    <row r="176">
      <c r="A176" s="18">
        <v>45350.0</v>
      </c>
      <c r="B176" s="16">
        <v>-0.011135962808046407</v>
      </c>
      <c r="C176" s="14">
        <v>-0.0046743063932449536</v>
      </c>
      <c r="D176" s="16"/>
      <c r="E176" s="16"/>
      <c r="F176" s="16"/>
      <c r="G176" s="16"/>
      <c r="H176" s="16"/>
      <c r="I176" s="16"/>
      <c r="J176" s="16"/>
    </row>
    <row r="177">
      <c r="A177" s="18">
        <v>45349.0</v>
      </c>
      <c r="B177" s="16">
        <v>0.0034490474436139618</v>
      </c>
      <c r="C177" s="14">
        <v>0.0014345035862590727</v>
      </c>
      <c r="D177" s="16"/>
      <c r="E177" s="16"/>
      <c r="F177" s="16"/>
      <c r="G177" s="16"/>
      <c r="H177" s="16"/>
      <c r="I177" s="16"/>
      <c r="J177" s="16"/>
    </row>
    <row r="178">
      <c r="A178" s="18">
        <v>45348.0</v>
      </c>
      <c r="B178" s="16">
        <v>-0.004080998707946426</v>
      </c>
      <c r="C178" s="14">
        <v>0.030258245177349208</v>
      </c>
      <c r="D178" s="16"/>
      <c r="E178" s="16"/>
      <c r="F178" s="16"/>
      <c r="G178" s="16"/>
      <c r="H178" s="16"/>
      <c r="I178" s="16"/>
      <c r="J178" s="16"/>
    </row>
    <row r="179">
      <c r="A179" s="18">
        <v>45345.0</v>
      </c>
      <c r="B179" s="16">
        <v>-2.137959126722322E-4</v>
      </c>
      <c r="C179" s="14">
        <v>7.00552658208009E-4</v>
      </c>
      <c r="D179" s="16"/>
      <c r="E179" s="16"/>
      <c r="F179" s="16"/>
      <c r="G179" s="16"/>
      <c r="H179" s="16"/>
      <c r="I179" s="16"/>
      <c r="J179" s="16"/>
    </row>
    <row r="180">
      <c r="A180" s="18">
        <v>45344.0</v>
      </c>
      <c r="B180" s="16">
        <v>0.007363392964423232</v>
      </c>
      <c r="C180" s="14">
        <v>0.006976015049380946</v>
      </c>
      <c r="D180" s="16"/>
      <c r="E180" s="16"/>
      <c r="F180" s="16"/>
      <c r="G180" s="16"/>
      <c r="H180" s="16"/>
      <c r="I180" s="16"/>
      <c r="J180" s="16"/>
    </row>
    <row r="181">
      <c r="A181" s="18">
        <v>45343.0</v>
      </c>
      <c r="B181" s="16">
        <v>-0.006392770177884866</v>
      </c>
      <c r="C181" s="14">
        <v>-0.007700085556506253</v>
      </c>
      <c r="D181" s="16"/>
      <c r="E181" s="16"/>
      <c r="F181" s="16"/>
      <c r="G181" s="16"/>
      <c r="H181" s="16"/>
      <c r="I181" s="16"/>
      <c r="J181" s="16"/>
    </row>
    <row r="182">
      <c r="A182" s="18">
        <v>45342.0</v>
      </c>
      <c r="B182" s="16">
        <v>0.0033766908881329716</v>
      </c>
      <c r="C182" s="14">
        <v>0.011088392576281914</v>
      </c>
      <c r="D182" s="16"/>
      <c r="E182" s="16"/>
      <c r="F182" s="16"/>
      <c r="G182" s="16"/>
      <c r="H182" s="16"/>
      <c r="I182" s="16"/>
      <c r="J182" s="16"/>
    </row>
    <row r="183">
      <c r="A183" s="18">
        <v>45341.0</v>
      </c>
      <c r="B183" s="16">
        <v>0.0036999732313400813</v>
      </c>
      <c r="C183" s="14">
        <v>0.007207920792079214</v>
      </c>
      <c r="D183" s="16"/>
      <c r="E183" s="16"/>
      <c r="F183" s="16"/>
      <c r="G183" s="16"/>
      <c r="H183" s="16"/>
      <c r="I183" s="16"/>
      <c r="J183" s="16"/>
    </row>
    <row r="184">
      <c r="A184" s="18">
        <v>45338.0</v>
      </c>
      <c r="B184" s="16">
        <v>0.005930878678274354</v>
      </c>
      <c r="C184" s="14">
        <v>0.053400083437630474</v>
      </c>
      <c r="D184" s="16"/>
      <c r="E184" s="16"/>
      <c r="F184" s="16"/>
      <c r="G184" s="16"/>
      <c r="H184" s="16"/>
      <c r="I184" s="16"/>
      <c r="J184" s="16"/>
    </row>
    <row r="185">
      <c r="A185" s="18">
        <v>45337.0</v>
      </c>
      <c r="B185" s="16">
        <v>0.0032371720760713263</v>
      </c>
      <c r="C185" s="14">
        <v>0.05390432641575793</v>
      </c>
      <c r="D185" s="16"/>
      <c r="E185" s="16"/>
      <c r="F185" s="16"/>
      <c r="G185" s="16"/>
      <c r="H185" s="16"/>
      <c r="I185" s="16"/>
      <c r="J185" s="16"/>
    </row>
    <row r="186">
      <c r="A186" s="18">
        <v>45336.0</v>
      </c>
      <c r="B186" s="16">
        <v>0.0044519563542708696</v>
      </c>
      <c r="C186" s="14">
        <v>-0.011474269819193417</v>
      </c>
      <c r="D186" s="16"/>
      <c r="E186" s="16"/>
      <c r="F186" s="16"/>
      <c r="G186" s="16"/>
      <c r="H186" s="16"/>
      <c r="I186" s="16"/>
      <c r="J186" s="16"/>
    </row>
    <row r="187">
      <c r="A187" s="18">
        <v>45335.0</v>
      </c>
      <c r="B187" s="16">
        <v>0.005884516366311265</v>
      </c>
      <c r="C187" s="14">
        <v>-0.025497670478610734</v>
      </c>
      <c r="D187" s="16"/>
      <c r="E187" s="16"/>
      <c r="F187" s="16"/>
      <c r="G187" s="16"/>
      <c r="H187" s="16"/>
      <c r="I187" s="16"/>
      <c r="J187" s="16"/>
    </row>
    <row r="188">
      <c r="A188" s="18">
        <v>45334.0</v>
      </c>
      <c r="B188" s="16">
        <v>-0.007641455296683142</v>
      </c>
      <c r="C188" s="14">
        <v>-0.028155100024697455</v>
      </c>
      <c r="D188" s="16"/>
      <c r="E188" s="16"/>
      <c r="F188" s="16"/>
      <c r="G188" s="16"/>
      <c r="H188" s="16"/>
      <c r="I188" s="16"/>
      <c r="J188" s="16"/>
    </row>
    <row r="189">
      <c r="A189" s="18">
        <v>45331.0</v>
      </c>
      <c r="B189" s="16">
        <v>0.0029721958103781088</v>
      </c>
      <c r="C189" s="14">
        <v>-0.032342866247112134</v>
      </c>
      <c r="D189" s="16"/>
      <c r="E189" s="16"/>
      <c r="F189" s="16"/>
      <c r="G189" s="16"/>
      <c r="H189" s="16"/>
      <c r="I189" s="16"/>
      <c r="J189" s="16"/>
    </row>
    <row r="190">
      <c r="A190" s="18">
        <v>45330.0</v>
      </c>
      <c r="B190" s="16">
        <v>-0.009691981486970147</v>
      </c>
      <c r="C190" s="14">
        <v>-0.0020669369584228603</v>
      </c>
      <c r="D190" s="16"/>
      <c r="E190" s="16"/>
      <c r="F190" s="16"/>
      <c r="G190" s="16"/>
      <c r="H190" s="16"/>
      <c r="I190" s="16"/>
      <c r="J190" s="16"/>
    </row>
    <row r="191">
      <c r="A191" s="18">
        <v>45329.0</v>
      </c>
      <c r="B191" s="16">
        <v>5.0160971116319786E-5</v>
      </c>
      <c r="C191" s="14">
        <v>0.02085700373316013</v>
      </c>
      <c r="D191" s="16"/>
      <c r="E191" s="16"/>
      <c r="F191" s="16"/>
      <c r="G191" s="16"/>
      <c r="H191" s="16"/>
      <c r="I191" s="16"/>
      <c r="J191" s="16"/>
    </row>
    <row r="192">
      <c r="A192" s="18">
        <v>45328.0</v>
      </c>
      <c r="B192" s="16">
        <v>0.007243348016002349</v>
      </c>
      <c r="C192" s="14">
        <v>0.01566106165512693</v>
      </c>
      <c r="D192" s="16"/>
      <c r="E192" s="16"/>
      <c r="F192" s="16"/>
      <c r="G192" s="16"/>
      <c r="H192" s="16"/>
      <c r="I192" s="16"/>
      <c r="J192" s="16"/>
    </row>
    <row r="193">
      <c r="A193" s="18">
        <v>45327.0</v>
      </c>
      <c r="B193" s="16">
        <v>-0.003756783717248191</v>
      </c>
      <c r="C193" s="14">
        <v>0.016846869499622885</v>
      </c>
      <c r="D193" s="16"/>
      <c r="E193" s="16"/>
      <c r="F193" s="16"/>
      <c r="G193" s="16"/>
      <c r="H193" s="16"/>
      <c r="I193" s="16"/>
      <c r="J193" s="16"/>
    </row>
    <row r="194">
      <c r="A194" s="18">
        <v>45324.0</v>
      </c>
      <c r="B194" s="16">
        <v>0.007205915902559923</v>
      </c>
      <c r="C194" s="14">
        <v>0.056588735387885114</v>
      </c>
      <c r="D194" s="16"/>
      <c r="E194" s="16"/>
      <c r="F194" s="16"/>
      <c r="G194" s="16"/>
      <c r="H194" s="16"/>
      <c r="I194" s="16"/>
      <c r="J194" s="16"/>
    </row>
    <row r="195">
      <c r="A195" s="18">
        <v>45323.0</v>
      </c>
      <c r="B195" s="16">
        <v>-0.0013003033273956133</v>
      </c>
      <c r="C195" s="14">
        <v>-0.02115117891816909</v>
      </c>
      <c r="D195" s="16"/>
      <c r="E195" s="16"/>
      <c r="F195" s="16"/>
      <c r="G195" s="16"/>
      <c r="H195" s="16"/>
      <c r="I195" s="16"/>
      <c r="J195" s="16"/>
    </row>
    <row r="196">
      <c r="A196" s="18">
        <v>45322.0</v>
      </c>
      <c r="B196" s="16">
        <v>0.00946004339725226</v>
      </c>
      <c r="C196" s="14">
        <v>0.008656116114365453</v>
      </c>
      <c r="D196" s="16"/>
      <c r="E196" s="16"/>
      <c r="F196" s="16"/>
      <c r="G196" s="16"/>
      <c r="H196" s="16"/>
      <c r="I196" s="16"/>
      <c r="J196" s="16"/>
    </row>
    <row r="197">
      <c r="A197" s="18">
        <v>45321.0</v>
      </c>
      <c r="B197" s="16">
        <v>-0.00991369792433383</v>
      </c>
      <c r="C197" s="14">
        <v>0.034086799276672686</v>
      </c>
      <c r="D197" s="16"/>
      <c r="E197" s="16"/>
      <c r="F197" s="16"/>
      <c r="G197" s="16"/>
      <c r="H197" s="16"/>
      <c r="I197" s="16"/>
      <c r="J197" s="16"/>
    </row>
    <row r="198">
      <c r="A198" s="18">
        <v>45320.0</v>
      </c>
      <c r="B198" s="16">
        <v>0.01803059112239258</v>
      </c>
      <c r="C198" s="14">
        <v>0.027212779790099395</v>
      </c>
      <c r="D198" s="16"/>
      <c r="E198" s="16"/>
      <c r="F198" s="16"/>
      <c r="G198" s="16"/>
      <c r="H198" s="16"/>
      <c r="I198" s="16"/>
      <c r="J198" s="16"/>
    </row>
    <row r="199">
      <c r="A199" s="18">
        <v>45316.0</v>
      </c>
      <c r="B199" s="16">
        <v>-0.00472407179097567</v>
      </c>
      <c r="C199" s="14">
        <v>-0.018505013673655424</v>
      </c>
      <c r="D199" s="16"/>
      <c r="E199" s="16"/>
      <c r="F199" s="16"/>
      <c r="G199" s="16"/>
      <c r="H199" s="16"/>
      <c r="I199" s="16"/>
      <c r="J199" s="16"/>
    </row>
    <row r="200">
      <c r="A200" s="18">
        <v>45315.0</v>
      </c>
      <c r="B200" s="16">
        <v>0.010130045011959243</v>
      </c>
      <c r="C200" s="14">
        <v>0.035003302198320485</v>
      </c>
      <c r="D200" s="16"/>
      <c r="E200" s="16"/>
      <c r="F200" s="16"/>
      <c r="G200" s="16"/>
      <c r="H200" s="16"/>
      <c r="I200" s="16"/>
      <c r="J200" s="16"/>
    </row>
    <row r="201">
      <c r="A201" s="18">
        <v>45314.0</v>
      </c>
      <c r="B201" s="16">
        <v>-0.015436820293160514</v>
      </c>
      <c r="C201" s="14">
        <v>-0.0785881943840736</v>
      </c>
      <c r="D201" s="16"/>
      <c r="E201" s="16"/>
      <c r="F201" s="16"/>
      <c r="G201" s="16"/>
      <c r="H201" s="16"/>
      <c r="I201" s="16"/>
      <c r="J201" s="16"/>
    </row>
    <row r="202">
      <c r="A202" s="18">
        <v>45311.0</v>
      </c>
      <c r="B202" s="16">
        <v>-0.0023401657540329523</v>
      </c>
      <c r="C202" s="14">
        <v>-0.012872221745473311</v>
      </c>
      <c r="D202" s="16"/>
      <c r="E202" s="16"/>
      <c r="F202" s="16"/>
      <c r="G202" s="16"/>
      <c r="H202" s="16"/>
      <c r="I202" s="16"/>
      <c r="J202" s="16"/>
    </row>
    <row r="203">
      <c r="A203" s="18">
        <v>45310.0</v>
      </c>
      <c r="B203" s="16">
        <v>0.007461938985893868</v>
      </c>
      <c r="C203" s="14">
        <v>0.027057994006698394</v>
      </c>
      <c r="D203" s="16"/>
      <c r="E203" s="16"/>
      <c r="F203" s="16"/>
      <c r="G203" s="16"/>
      <c r="H203" s="16"/>
      <c r="I203" s="16"/>
      <c r="J203" s="16"/>
    </row>
    <row r="204">
      <c r="A204" s="18">
        <v>45309.0</v>
      </c>
      <c r="B204" s="16">
        <v>-0.005085307540579342</v>
      </c>
      <c r="C204" s="14">
        <v>-0.02842952560369927</v>
      </c>
      <c r="D204" s="16"/>
      <c r="E204" s="16"/>
      <c r="F204" s="16"/>
      <c r="G204" s="16"/>
      <c r="H204" s="16"/>
      <c r="I204" s="16"/>
      <c r="J204" s="16"/>
    </row>
    <row r="205">
      <c r="A205" s="18">
        <v>45308.0</v>
      </c>
      <c r="B205" s="16">
        <v>-0.02089432333437724</v>
      </c>
      <c r="C205" s="14">
        <v>-0.03423751240489592</v>
      </c>
      <c r="D205" s="16"/>
      <c r="E205" s="16"/>
      <c r="F205" s="16"/>
      <c r="G205" s="16"/>
      <c r="H205" s="16"/>
      <c r="I205" s="16"/>
      <c r="J205" s="16"/>
    </row>
    <row r="206">
      <c r="A206" s="18">
        <v>45307.0</v>
      </c>
      <c r="B206" s="16">
        <v>-0.002948303989826928</v>
      </c>
      <c r="C206" s="14">
        <v>0.024485300347369288</v>
      </c>
      <c r="D206" s="16"/>
      <c r="E206" s="16"/>
      <c r="F206" s="16"/>
      <c r="G206" s="16"/>
      <c r="H206" s="16"/>
      <c r="I206" s="16"/>
      <c r="J206" s="16"/>
    </row>
    <row r="207">
      <c r="A207" s="18">
        <v>45306.0</v>
      </c>
      <c r="B207" s="16">
        <v>0.009267146390311787</v>
      </c>
      <c r="C207" s="14">
        <v>-0.03388720635180498</v>
      </c>
      <c r="D207" s="16"/>
      <c r="E207" s="16"/>
      <c r="F207" s="16"/>
      <c r="G207" s="16"/>
      <c r="H207" s="16"/>
      <c r="I207" s="16"/>
      <c r="J207" s="16"/>
    </row>
    <row r="208">
      <c r="A208" s="18">
        <v>45303.0</v>
      </c>
      <c r="B208" s="16">
        <v>0.01142642004508665</v>
      </c>
      <c r="C208" s="14">
        <v>-0.004968235869033943</v>
      </c>
      <c r="D208" s="16"/>
      <c r="E208" s="16"/>
      <c r="F208" s="16"/>
      <c r="G208" s="16"/>
      <c r="H208" s="16"/>
      <c r="I208" s="16"/>
      <c r="J208" s="16"/>
    </row>
    <row r="209">
      <c r="A209" s="18">
        <v>45302.0</v>
      </c>
      <c r="B209" s="16">
        <v>0.0013183031357111297</v>
      </c>
      <c r="C209" s="14">
        <v>-0.003085417343293262</v>
      </c>
      <c r="D209" s="16"/>
      <c r="E209" s="16"/>
      <c r="F209" s="16"/>
      <c r="G209" s="16"/>
      <c r="H209" s="16"/>
      <c r="I209" s="16"/>
      <c r="J209" s="16"/>
    </row>
    <row r="210">
      <c r="A210" s="18">
        <v>45301.0</v>
      </c>
      <c r="B210" s="16">
        <v>0.003427733309816494</v>
      </c>
      <c r="C210" s="14">
        <v>-0.00251073135174551</v>
      </c>
      <c r="D210" s="16"/>
      <c r="E210" s="16"/>
      <c r="F210" s="16"/>
      <c r="G210" s="16"/>
      <c r="H210" s="16"/>
      <c r="I210" s="16"/>
      <c r="J210" s="16"/>
    </row>
    <row r="211">
      <c r="A211" s="18">
        <v>45300.0</v>
      </c>
      <c r="B211" s="16">
        <v>0.0014805001626922998</v>
      </c>
      <c r="C211" s="14">
        <v>0.0164649707746769</v>
      </c>
      <c r="D211" s="16"/>
      <c r="E211" s="16"/>
      <c r="F211" s="16"/>
      <c r="G211" s="16"/>
      <c r="H211" s="16"/>
      <c r="I211" s="16"/>
      <c r="J211" s="16"/>
    </row>
    <row r="212">
      <c r="A212" s="18">
        <v>45299.0</v>
      </c>
      <c r="B212" s="16">
        <v>-0.00911067302909152</v>
      </c>
      <c r="C212" s="14">
        <v>0.0018970636753545822</v>
      </c>
      <c r="D212" s="16"/>
      <c r="E212" s="16"/>
      <c r="F212" s="16"/>
      <c r="G212" s="16"/>
      <c r="H212" s="16"/>
      <c r="I212" s="16"/>
      <c r="J212" s="16"/>
    </row>
    <row r="213">
      <c r="A213" s="18">
        <v>45296.0</v>
      </c>
      <c r="B213" s="16">
        <v>0.002410128078453866</v>
      </c>
      <c r="C213" s="14">
        <v>0.007981376787495886</v>
      </c>
      <c r="D213" s="16"/>
      <c r="E213" s="16"/>
      <c r="F213" s="16"/>
      <c r="G213" s="16"/>
      <c r="H213" s="16"/>
      <c r="I213" s="16"/>
      <c r="J213" s="16"/>
    </row>
    <row r="214">
      <c r="A214" s="18">
        <v>45295.0</v>
      </c>
      <c r="B214" s="16">
        <v>0.006564470067178307</v>
      </c>
      <c r="C214" s="14">
        <v>0.007285821957959904</v>
      </c>
      <c r="D214" s="16"/>
      <c r="E214" s="16"/>
      <c r="F214" s="16"/>
      <c r="G214" s="16"/>
      <c r="H214" s="16"/>
      <c r="I214" s="16"/>
      <c r="J214" s="16"/>
    </row>
    <row r="215">
      <c r="A215" s="18">
        <v>45294.0</v>
      </c>
      <c r="B215" s="16">
        <v>-0.0068518125340398806</v>
      </c>
      <c r="C215" s="14">
        <v>0.0012577561630051637</v>
      </c>
      <c r="D215" s="16"/>
      <c r="E215" s="16"/>
      <c r="F215" s="16"/>
      <c r="G215" s="16"/>
      <c r="H215" s="16"/>
      <c r="I215" s="16"/>
      <c r="J215" s="16"/>
    </row>
    <row r="216">
      <c r="A216" s="18">
        <v>45293.0</v>
      </c>
      <c r="B216" s="16">
        <v>-0.003500154080370299</v>
      </c>
      <c r="C216" s="14">
        <v>0.03975588491717508</v>
      </c>
      <c r="D216" s="16"/>
      <c r="E216" s="16"/>
      <c r="F216" s="16"/>
      <c r="G216" s="16"/>
      <c r="H216" s="16"/>
      <c r="I216" s="16"/>
      <c r="J216" s="16"/>
    </row>
    <row r="217">
      <c r="A217" s="18">
        <v>45292.0</v>
      </c>
      <c r="B217" s="16">
        <v>4.831718158977427E-4</v>
      </c>
      <c r="C217" s="14">
        <v>0.002447124628561337</v>
      </c>
      <c r="D217" s="16"/>
      <c r="E217" s="16"/>
      <c r="F217" s="16"/>
      <c r="G217" s="16"/>
      <c r="H217" s="16"/>
      <c r="I217" s="16"/>
      <c r="J217" s="16"/>
    </row>
    <row r="218">
      <c r="A218" s="12">
        <v>45289.0</v>
      </c>
      <c r="B218" s="16">
        <v>-0.0021718468044464867</v>
      </c>
      <c r="C218" s="14">
        <v>0.0014003150708910006</v>
      </c>
      <c r="D218" s="16"/>
      <c r="E218" s="16"/>
      <c r="F218" s="16"/>
      <c r="G218" s="16"/>
      <c r="H218" s="16"/>
      <c r="I218" s="16"/>
      <c r="J218" s="16"/>
    </row>
    <row r="219">
      <c r="A219" s="12">
        <v>45288.0</v>
      </c>
      <c r="B219" s="16">
        <v>0.005723917385331179</v>
      </c>
      <c r="C219" s="14">
        <v>0.02145539066690505</v>
      </c>
      <c r="D219" s="16"/>
      <c r="E219" s="16"/>
      <c r="F219" s="16"/>
      <c r="G219" s="16"/>
      <c r="H219" s="16"/>
      <c r="I219" s="16"/>
      <c r="J219" s="16"/>
    </row>
    <row r="220">
      <c r="A220" s="12">
        <v>45287.0</v>
      </c>
      <c r="B220" s="16">
        <v>0.009952731521102987</v>
      </c>
      <c r="C220" s="14">
        <v>0.003858924885578263</v>
      </c>
      <c r="D220" s="16"/>
      <c r="E220" s="16"/>
      <c r="F220" s="16"/>
      <c r="G220" s="16"/>
      <c r="H220" s="16"/>
      <c r="I220" s="16"/>
      <c r="J220" s="16"/>
    </row>
    <row r="221">
      <c r="A221" s="12">
        <v>45286.0</v>
      </c>
      <c r="B221" s="16">
        <v>0.004306912606443225</v>
      </c>
      <c r="C221" s="14">
        <v>0.014660353305408824</v>
      </c>
      <c r="D221" s="16"/>
      <c r="E221" s="16"/>
      <c r="F221" s="16"/>
      <c r="G221" s="16"/>
      <c r="H221" s="16"/>
      <c r="I221" s="16"/>
      <c r="J221" s="16"/>
    </row>
    <row r="222">
      <c r="A222" s="12">
        <v>45282.0</v>
      </c>
      <c r="B222" s="16">
        <v>0.004438945097753333</v>
      </c>
      <c r="C222" s="14">
        <v>0.01873840445269015</v>
      </c>
      <c r="D222" s="16"/>
      <c r="E222" s="16"/>
      <c r="F222" s="16"/>
      <c r="G222" s="16"/>
      <c r="H222" s="16"/>
      <c r="I222" s="16"/>
      <c r="J222" s="16"/>
    </row>
    <row r="223">
      <c r="A223" s="12">
        <v>45281.0</v>
      </c>
      <c r="B223" s="16">
        <v>0.00495977569899031</v>
      </c>
      <c r="C223" s="14">
        <v>0.033656151117077204</v>
      </c>
      <c r="D223" s="16"/>
      <c r="E223" s="16"/>
      <c r="F223" s="16"/>
      <c r="G223" s="16"/>
      <c r="H223" s="16"/>
      <c r="I223" s="16"/>
      <c r="J223" s="16"/>
    </row>
    <row r="224">
      <c r="A224" s="12">
        <v>45280.0</v>
      </c>
      <c r="B224" s="16">
        <v>-0.014121502253753415</v>
      </c>
      <c r="C224" s="14">
        <v>-0.04162837713655576</v>
      </c>
      <c r="D224" s="16"/>
      <c r="E224" s="16"/>
      <c r="F224" s="16"/>
      <c r="G224" s="16"/>
      <c r="H224" s="16"/>
      <c r="I224" s="16"/>
      <c r="J224" s="16"/>
    </row>
    <row r="225">
      <c r="A225" s="12">
        <v>45279.0</v>
      </c>
      <c r="B225" s="16">
        <v>0.0016084113611267714</v>
      </c>
      <c r="C225" s="14">
        <v>-0.02882641677822395</v>
      </c>
      <c r="D225" s="16"/>
      <c r="E225" s="16"/>
      <c r="F225" s="16"/>
      <c r="G225" s="16"/>
      <c r="H225" s="16"/>
      <c r="I225" s="16"/>
      <c r="J225" s="16"/>
    </row>
    <row r="226">
      <c r="A226" s="12">
        <v>45278.0</v>
      </c>
      <c r="B226" s="16">
        <v>-0.0017710127163373945</v>
      </c>
      <c r="C226" s="14">
        <v>0.03006067291781589</v>
      </c>
      <c r="D226" s="16"/>
      <c r="E226" s="16"/>
      <c r="F226" s="16"/>
      <c r="G226" s="16"/>
      <c r="H226" s="16"/>
      <c r="I226" s="16"/>
      <c r="J226" s="16"/>
    </row>
    <row r="227">
      <c r="A227" s="12">
        <v>45275.0</v>
      </c>
      <c r="B227" s="16">
        <v>0.012932723401643864</v>
      </c>
      <c r="C227" s="14">
        <v>-0.007481751824817584</v>
      </c>
      <c r="D227" s="16"/>
      <c r="E227" s="16"/>
      <c r="F227" s="16"/>
      <c r="G227" s="16"/>
      <c r="H227" s="16"/>
      <c r="I227" s="16"/>
      <c r="J227" s="16"/>
    </row>
    <row r="228">
      <c r="A228" s="12">
        <v>45274.0</v>
      </c>
      <c r="B228" s="16">
        <v>0.012250105727946048</v>
      </c>
      <c r="C228" s="14">
        <v>-0.02020382621133554</v>
      </c>
      <c r="D228" s="16"/>
      <c r="E228" s="16"/>
      <c r="F228" s="16"/>
      <c r="G228" s="16"/>
      <c r="H228" s="16"/>
      <c r="I228" s="16"/>
      <c r="J228" s="16"/>
    </row>
    <row r="229">
      <c r="A229" s="12">
        <v>45273.0</v>
      </c>
      <c r="B229" s="16">
        <v>9.542532430260042E-4</v>
      </c>
      <c r="C229" s="14">
        <v>0.030208141462516158</v>
      </c>
      <c r="D229" s="16"/>
      <c r="E229" s="16"/>
      <c r="F229" s="16"/>
      <c r="G229" s="16"/>
      <c r="H229" s="16"/>
      <c r="I229" s="16"/>
      <c r="J229" s="16"/>
    </row>
    <row r="230">
      <c r="A230" s="12">
        <v>45272.0</v>
      </c>
      <c r="B230" s="16">
        <v>-0.004319644141333678</v>
      </c>
      <c r="C230" s="14">
        <v>-0.002388827636898294</v>
      </c>
      <c r="D230" s="16"/>
      <c r="E230" s="16"/>
      <c r="F230" s="16"/>
      <c r="G230" s="16"/>
      <c r="H230" s="16"/>
      <c r="I230" s="16"/>
      <c r="J230" s="16"/>
    </row>
    <row r="231">
      <c r="A231" s="12">
        <v>45271.0</v>
      </c>
      <c r="B231" s="16">
        <v>0.0013209724646388032</v>
      </c>
      <c r="C231" s="14">
        <v>0.007404664938911454</v>
      </c>
      <c r="D231" s="16"/>
      <c r="E231" s="16"/>
      <c r="F231" s="16"/>
      <c r="G231" s="16"/>
      <c r="H231" s="16"/>
      <c r="I231" s="16"/>
      <c r="J231" s="16"/>
    </row>
    <row r="232">
      <c r="A232" s="18">
        <v>45268.0</v>
      </c>
      <c r="B232" s="16">
        <v>0.0032653705657343934</v>
      </c>
      <c r="C232" s="14">
        <v>0.01713424967049515</v>
      </c>
      <c r="D232" s="16"/>
      <c r="E232" s="16"/>
      <c r="F232" s="16"/>
      <c r="G232" s="16"/>
      <c r="H232" s="16"/>
      <c r="I232" s="16"/>
      <c r="J232" s="16"/>
    </row>
    <row r="233">
      <c r="A233" s="18">
        <v>45267.0</v>
      </c>
      <c r="B233" s="16">
        <v>-0.001745654966877841</v>
      </c>
      <c r="C233" s="14">
        <v>-0.010065237651444514</v>
      </c>
      <c r="D233" s="16"/>
      <c r="E233" s="16"/>
      <c r="F233" s="16"/>
      <c r="G233" s="16"/>
      <c r="H233" s="16"/>
      <c r="I233" s="16"/>
      <c r="J233" s="16"/>
    </row>
    <row r="234">
      <c r="A234" s="18">
        <v>45266.0</v>
      </c>
      <c r="B234" s="16">
        <v>0.003960661900446416</v>
      </c>
      <c r="C234" s="14">
        <v>-0.009416543574593872</v>
      </c>
      <c r="D234" s="16"/>
      <c r="E234" s="16"/>
      <c r="F234" s="16"/>
      <c r="G234" s="16"/>
      <c r="H234" s="16"/>
      <c r="I234" s="16"/>
      <c r="J234" s="16"/>
    </row>
    <row r="235">
      <c r="A235" s="18">
        <v>45265.0</v>
      </c>
      <c r="B235" s="16">
        <v>0.00813562271593482</v>
      </c>
      <c r="C235" s="14">
        <v>0.0349703802789989</v>
      </c>
      <c r="D235" s="16"/>
      <c r="E235" s="16"/>
      <c r="F235" s="16"/>
      <c r="G235" s="16"/>
      <c r="H235" s="16"/>
      <c r="I235" s="16"/>
      <c r="J235" s="16"/>
    </row>
    <row r="236">
      <c r="A236" s="18">
        <v>45264.0</v>
      </c>
      <c r="B236" s="16">
        <v>0.020668150129021567</v>
      </c>
      <c r="C236" s="14">
        <v>0.011989943918004231</v>
      </c>
      <c r="D236" s="16"/>
      <c r="E236" s="16"/>
      <c r="F236" s="16"/>
      <c r="G236" s="16"/>
      <c r="H236" s="16"/>
      <c r="I236" s="16"/>
      <c r="J236" s="16"/>
    </row>
    <row r="237">
      <c r="A237" s="18">
        <v>45261.0</v>
      </c>
      <c r="B237" s="16">
        <v>0.0066929417403636116</v>
      </c>
      <c r="C237" s="14">
        <v>0.0315180530620387</v>
      </c>
      <c r="D237" s="16"/>
      <c r="E237" s="16"/>
      <c r="F237" s="16"/>
      <c r="G237" s="16"/>
      <c r="H237" s="16"/>
      <c r="I237" s="16"/>
      <c r="J237" s="16"/>
    </row>
    <row r="238">
      <c r="A238" s="12">
        <v>45260.0</v>
      </c>
      <c r="B238" s="16">
        <v>0.0018187156036346686</v>
      </c>
      <c r="C238" s="14">
        <v>-0.023568367744448704</v>
      </c>
      <c r="D238" s="16"/>
      <c r="E238" s="16"/>
      <c r="F238" s="16"/>
      <c r="G238" s="16"/>
      <c r="H238" s="16"/>
      <c r="I238" s="16"/>
      <c r="J238" s="16"/>
    </row>
    <row r="239">
      <c r="A239" s="12">
        <v>45259.0</v>
      </c>
      <c r="B239" s="16">
        <v>0.0104023690653956</v>
      </c>
      <c r="C239" s="14">
        <v>-0.017792232638224714</v>
      </c>
      <c r="D239" s="16"/>
      <c r="E239" s="16"/>
      <c r="F239" s="16"/>
      <c r="G239" s="16"/>
      <c r="H239" s="16"/>
      <c r="I239" s="16"/>
      <c r="J239" s="16"/>
    </row>
    <row r="240">
      <c r="A240" s="12">
        <v>45258.0</v>
      </c>
      <c r="B240" s="16">
        <v>0.004799264449574903</v>
      </c>
      <c r="C240" s="14">
        <v>-0.03658648972444922</v>
      </c>
      <c r="D240" s="16"/>
      <c r="E240" s="16"/>
      <c r="F240" s="16"/>
      <c r="G240" s="16"/>
      <c r="H240" s="16"/>
      <c r="I240" s="16"/>
      <c r="J240" s="16"/>
    </row>
    <row r="241">
      <c r="A241" s="12">
        <v>45254.0</v>
      </c>
      <c r="B241" s="16">
        <v>-3.6864963135030404E-4</v>
      </c>
      <c r="C241" s="14">
        <v>0.03599388963146821</v>
      </c>
      <c r="D241" s="16"/>
      <c r="E241" s="16"/>
      <c r="F241" s="16"/>
      <c r="G241" s="16"/>
      <c r="H241" s="16"/>
      <c r="I241" s="16"/>
      <c r="J241" s="16"/>
    </row>
    <row r="242">
      <c r="A242" s="12">
        <v>45253.0</v>
      </c>
      <c r="B242" s="16">
        <v>-4.971771944567438E-4</v>
      </c>
      <c r="C242" s="14">
        <v>0.038366213938733074</v>
      </c>
      <c r="D242" s="16"/>
      <c r="E242" s="16"/>
      <c r="F242" s="16"/>
      <c r="G242" s="16"/>
      <c r="H242" s="16"/>
      <c r="I242" s="16"/>
      <c r="J242" s="16"/>
    </row>
    <row r="243">
      <c r="A243" s="12">
        <v>45252.0</v>
      </c>
      <c r="B243" s="16">
        <v>0.0014380743451578581</v>
      </c>
      <c r="C243" s="14">
        <v>-0.05330830595964331</v>
      </c>
      <c r="D243" s="16"/>
      <c r="E243" s="16"/>
      <c r="F243" s="16"/>
      <c r="G243" s="16"/>
      <c r="H243" s="16"/>
      <c r="I243" s="16"/>
      <c r="J243" s="16"/>
    </row>
    <row r="244">
      <c r="A244" s="12">
        <v>45251.0</v>
      </c>
      <c r="B244" s="16">
        <v>0.004539453640702851</v>
      </c>
      <c r="C244" s="14">
        <v>0.005947885196374569</v>
      </c>
      <c r="D244" s="16"/>
      <c r="E244" s="16"/>
      <c r="F244" s="16"/>
      <c r="G244" s="16"/>
      <c r="H244" s="16"/>
      <c r="I244" s="16"/>
      <c r="J244" s="16"/>
    </row>
    <row r="245">
      <c r="A245" s="12">
        <v>45250.0</v>
      </c>
      <c r="B245" s="16">
        <v>-0.001915689394784037</v>
      </c>
      <c r="C245" s="14">
        <v>0.04488507447962897</v>
      </c>
      <c r="D245" s="16"/>
      <c r="E245" s="16"/>
      <c r="F245" s="16"/>
      <c r="G245" s="16"/>
      <c r="H245" s="16"/>
      <c r="I245" s="16"/>
      <c r="J245" s="16"/>
    </row>
    <row r="246">
      <c r="A246" s="12">
        <v>45247.0</v>
      </c>
      <c r="B246" s="16">
        <v>-0.0016898387064133713</v>
      </c>
      <c r="C246" s="14">
        <v>0.062022001047669084</v>
      </c>
      <c r="D246" s="16"/>
      <c r="E246" s="16"/>
      <c r="F246" s="16"/>
      <c r="G246" s="16"/>
      <c r="H246" s="16"/>
      <c r="I246" s="16"/>
      <c r="J246" s="16"/>
    </row>
    <row r="247">
      <c r="A247" s="12">
        <v>45246.0</v>
      </c>
      <c r="B247" s="16">
        <v>0.004561522099875814</v>
      </c>
      <c r="C247" s="14">
        <v>0.012839558573854104</v>
      </c>
      <c r="D247" s="16"/>
      <c r="E247" s="16"/>
      <c r="F247" s="16"/>
      <c r="G247" s="16"/>
      <c r="H247" s="16"/>
      <c r="I247" s="16"/>
      <c r="J247" s="16"/>
    </row>
    <row r="248">
      <c r="A248" s="12">
        <v>45245.0</v>
      </c>
      <c r="B248" s="16">
        <v>0.011926834348665816</v>
      </c>
      <c r="C248" s="14">
        <v>-0.02985381922997732</v>
      </c>
      <c r="D248" s="16"/>
      <c r="E248" s="16"/>
      <c r="F248" s="16"/>
      <c r="G248" s="16"/>
      <c r="H248" s="16"/>
      <c r="I248" s="16"/>
      <c r="J248" s="16"/>
    </row>
    <row r="249">
      <c r="A249" s="12">
        <v>45243.0</v>
      </c>
      <c r="B249" s="16">
        <v>-0.004199625618740543</v>
      </c>
      <c r="C249" s="14">
        <v>0.004550155118924426</v>
      </c>
      <c r="D249" s="16"/>
      <c r="E249" s="16"/>
      <c r="F249" s="16"/>
      <c r="G249" s="16"/>
      <c r="H249" s="16"/>
      <c r="I249" s="16"/>
      <c r="J249" s="16"/>
    </row>
    <row r="250">
      <c r="A250" s="12">
        <v>45242.0</v>
      </c>
      <c r="B250" s="16">
        <v>0.005158208217612481</v>
      </c>
      <c r="C250" s="14">
        <v>0.018752633796881524</v>
      </c>
      <c r="D250" s="16"/>
      <c r="E250" s="16"/>
      <c r="F250" s="16"/>
      <c r="G250" s="16"/>
      <c r="H250" s="16"/>
      <c r="I250" s="16"/>
      <c r="J250" s="16"/>
    </row>
    <row r="251">
      <c r="A251" s="12">
        <v>45240.0</v>
      </c>
      <c r="B251" s="16">
        <v>0.001549344428804833</v>
      </c>
      <c r="C251" s="14">
        <v>0.0312907431551499</v>
      </c>
      <c r="D251" s="16"/>
      <c r="E251" s="16"/>
      <c r="F251" s="16"/>
      <c r="G251" s="16"/>
      <c r="H251" s="16"/>
      <c r="I251" s="16"/>
      <c r="J251" s="16"/>
    </row>
    <row r="252">
      <c r="A252" s="18">
        <v>45239.0</v>
      </c>
      <c r="B252" s="16">
        <v>-0.0024789775503382128</v>
      </c>
      <c r="C252" s="14">
        <v>-0.01666666666666672</v>
      </c>
      <c r="D252" s="16"/>
      <c r="E252" s="16"/>
      <c r="F252" s="16"/>
      <c r="G252" s="16"/>
      <c r="H252" s="16"/>
      <c r="I252" s="16"/>
      <c r="J252" s="16"/>
    </row>
    <row r="253">
      <c r="A253" s="18">
        <v>45238.0</v>
      </c>
      <c r="B253" s="16">
        <v>0.0018962523252279428</v>
      </c>
      <c r="C253" s="14">
        <v>0.03436843850149196</v>
      </c>
      <c r="D253" s="16"/>
      <c r="E253" s="16"/>
      <c r="F253" s="16"/>
      <c r="G253" s="16"/>
      <c r="H253" s="16"/>
      <c r="I253" s="16"/>
      <c r="J253" s="16"/>
    </row>
    <row r="254">
      <c r="A254" s="18">
        <v>45237.0</v>
      </c>
      <c r="B254" s="16">
        <v>-2.601517122361452E-4</v>
      </c>
      <c r="C254" s="14">
        <v>0.012079185773403278</v>
      </c>
      <c r="D254" s="16"/>
      <c r="E254" s="16"/>
      <c r="F254" s="16"/>
      <c r="G254" s="16"/>
      <c r="H254" s="16"/>
      <c r="I254" s="16"/>
      <c r="J254" s="16"/>
    </row>
    <row r="255">
      <c r="A255" s="18">
        <v>45236.0</v>
      </c>
      <c r="B255" s="16">
        <v>0.009419882894969644</v>
      </c>
      <c r="C255" s="14">
        <v>0.007890880396798527</v>
      </c>
      <c r="D255" s="16"/>
      <c r="E255" s="16"/>
      <c r="F255" s="16"/>
      <c r="G255" s="16"/>
      <c r="H255" s="16"/>
      <c r="I255" s="16"/>
      <c r="J255" s="16"/>
    </row>
    <row r="256">
      <c r="A256" s="18">
        <v>45233.0</v>
      </c>
      <c r="B256" s="16">
        <v>0.005088001254360819</v>
      </c>
      <c r="C256" s="14">
        <v>0.002486156627867553</v>
      </c>
      <c r="D256" s="16"/>
      <c r="E256" s="16"/>
      <c r="F256" s="16"/>
      <c r="G256" s="16"/>
      <c r="H256" s="16"/>
      <c r="I256" s="16"/>
      <c r="J256" s="16"/>
    </row>
    <row r="257">
      <c r="A257" s="18">
        <v>45232.0</v>
      </c>
      <c r="B257" s="16">
        <v>0.007588543984327734</v>
      </c>
      <c r="C257" s="14">
        <v>-0.011836962590731415</v>
      </c>
      <c r="D257" s="16"/>
      <c r="E257" s="16"/>
      <c r="F257" s="16"/>
      <c r="G257" s="16"/>
      <c r="H257" s="16"/>
      <c r="I257" s="16"/>
      <c r="J257" s="16"/>
    </row>
    <row r="258">
      <c r="A258" s="18">
        <v>45231.0</v>
      </c>
      <c r="B258" s="16">
        <v>-0.004740665422755086</v>
      </c>
      <c r="C258" s="14">
        <v>0.011750084736187993</v>
      </c>
      <c r="D258" s="16"/>
      <c r="E258" s="16"/>
      <c r="F258" s="16"/>
      <c r="G258" s="16"/>
      <c r="H258" s="16"/>
      <c r="I258" s="16"/>
      <c r="J258" s="16"/>
    </row>
    <row r="259">
      <c r="A259" s="12">
        <v>45230.0</v>
      </c>
      <c r="B259" s="16">
        <v>-0.0032025662325179116</v>
      </c>
      <c r="C259" s="14">
        <v>-0.011061452513966508</v>
      </c>
      <c r="D259" s="16"/>
      <c r="E259" s="16"/>
      <c r="F259" s="16"/>
      <c r="G259" s="16"/>
      <c r="H259" s="16"/>
      <c r="I259" s="16"/>
      <c r="J259" s="16"/>
    </row>
    <row r="260">
      <c r="A260" s="12">
        <v>45229.0</v>
      </c>
      <c r="B260" s="16">
        <v>0.004916720261455065</v>
      </c>
      <c r="C260" s="14">
        <v>-0.005334518781951458</v>
      </c>
      <c r="D260" s="16"/>
      <c r="E260" s="16"/>
      <c r="F260" s="16"/>
      <c r="G260" s="16"/>
      <c r="H260" s="16"/>
      <c r="I260" s="16"/>
      <c r="J260" s="16"/>
    </row>
    <row r="261">
      <c r="A261" s="12">
        <v>45226.0</v>
      </c>
      <c r="B261" s="16">
        <v>0.010075700327460302</v>
      </c>
      <c r="C261" s="14">
        <v>0.009989897856100605</v>
      </c>
      <c r="D261" s="16"/>
      <c r="E261" s="16"/>
      <c r="F261" s="16"/>
      <c r="G261" s="16"/>
      <c r="H261" s="16"/>
      <c r="I261" s="16"/>
      <c r="J261" s="16"/>
    </row>
    <row r="262">
      <c r="A262" s="12">
        <v>45225.0</v>
      </c>
      <c r="B262" s="16">
        <v>-0.013853044767455636</v>
      </c>
      <c r="C262" s="14">
        <v>-0.020666153677036503</v>
      </c>
      <c r="D262" s="16"/>
      <c r="E262" s="16"/>
      <c r="F262" s="16"/>
      <c r="G262" s="16"/>
      <c r="H262" s="16"/>
      <c r="I262" s="16"/>
      <c r="J262" s="16"/>
    </row>
    <row r="263">
      <c r="A263" s="12">
        <v>45224.0</v>
      </c>
      <c r="B263" s="16">
        <v>-0.008277256991714887</v>
      </c>
      <c r="C263" s="14">
        <v>0.004194723479412854</v>
      </c>
      <c r="D263" s="16"/>
      <c r="E263" s="16"/>
      <c r="F263" s="16"/>
      <c r="G263" s="16"/>
      <c r="H263" s="16"/>
      <c r="I263" s="16"/>
      <c r="J263" s="16"/>
    </row>
    <row r="264">
      <c r="A264" s="12">
        <v>45222.0</v>
      </c>
      <c r="B264" s="16">
        <v>-0.013350287704072983</v>
      </c>
      <c r="C264" s="14">
        <v>-0.0342217484008529</v>
      </c>
      <c r="D264" s="16"/>
      <c r="E264" s="16"/>
      <c r="F264" s="16"/>
      <c r="G264" s="16"/>
      <c r="H264" s="16"/>
      <c r="I264" s="16"/>
      <c r="J264" s="16"/>
    </row>
    <row r="265">
      <c r="A265" s="12">
        <v>45219.0</v>
      </c>
      <c r="B265" s="16">
        <v>-0.0041809556324428065</v>
      </c>
      <c r="C265" s="14">
        <v>0.04222222222222216</v>
      </c>
      <c r="D265" s="16"/>
      <c r="E265" s="16"/>
      <c r="F265" s="16"/>
      <c r="G265" s="16"/>
      <c r="H265" s="16"/>
      <c r="I265" s="16"/>
      <c r="J265" s="16"/>
    </row>
    <row r="266">
      <c r="A266" s="12">
        <v>45218.0</v>
      </c>
      <c r="B266" s="16">
        <v>-0.002358790306591807</v>
      </c>
      <c r="C266" s="14">
        <v>-0.0287071012303044</v>
      </c>
      <c r="D266" s="16"/>
      <c r="E266" s="16"/>
      <c r="F266" s="16"/>
      <c r="G266" s="16"/>
      <c r="H266" s="16"/>
      <c r="I266" s="16"/>
      <c r="J266" s="16"/>
    </row>
    <row r="267">
      <c r="A267" s="12">
        <v>45217.0</v>
      </c>
      <c r="B267" s="16">
        <v>-0.007086793024253635</v>
      </c>
      <c r="C267" s="14">
        <v>-0.010042735042735007</v>
      </c>
      <c r="D267" s="16"/>
      <c r="E267" s="16"/>
      <c r="F267" s="16"/>
      <c r="G267" s="16"/>
      <c r="H267" s="16"/>
      <c r="I267" s="16"/>
      <c r="J267" s="16"/>
    </row>
    <row r="268">
      <c r="A268" s="12">
        <v>45216.0</v>
      </c>
      <c r="B268" s="16">
        <v>0.004041709427698992</v>
      </c>
      <c r="C268" s="14">
        <v>0.0011765964274255136</v>
      </c>
      <c r="D268" s="16"/>
      <c r="E268" s="16"/>
      <c r="F268" s="16"/>
      <c r="G268" s="16"/>
      <c r="H268" s="16"/>
      <c r="I268" s="16"/>
      <c r="J268" s="16"/>
    </row>
    <row r="269">
      <c r="A269" s="12">
        <v>45215.0</v>
      </c>
      <c r="B269" s="16">
        <v>-9.771632394226515E-4</v>
      </c>
      <c r="C269" s="14">
        <v>0.006134309083082101</v>
      </c>
      <c r="D269" s="16"/>
      <c r="E269" s="16"/>
      <c r="F269" s="16"/>
      <c r="G269" s="16"/>
      <c r="H269" s="16"/>
      <c r="I269" s="16"/>
      <c r="J269" s="16"/>
    </row>
    <row r="270">
      <c r="A270" s="12">
        <v>45212.0</v>
      </c>
      <c r="B270" s="16">
        <v>-0.0021698494493280762</v>
      </c>
      <c r="C270" s="14">
        <v>-0.001718951439621752</v>
      </c>
      <c r="D270" s="16"/>
      <c r="E270" s="16"/>
      <c r="F270" s="16"/>
      <c r="G270" s="16"/>
      <c r="H270" s="16"/>
      <c r="I270" s="16"/>
      <c r="J270" s="16"/>
    </row>
    <row r="271">
      <c r="A271" s="12">
        <v>45211.0</v>
      </c>
      <c r="B271" s="16">
        <v>-8.757606119723649E-4</v>
      </c>
      <c r="C271" s="14">
        <v>7.526072465324773E-4</v>
      </c>
      <c r="D271" s="16"/>
      <c r="E271" s="16"/>
      <c r="F271" s="16"/>
      <c r="G271" s="16"/>
      <c r="H271" s="16"/>
      <c r="I271" s="16"/>
      <c r="J271" s="16"/>
    </row>
    <row r="272">
      <c r="A272" s="12">
        <v>45210.0</v>
      </c>
      <c r="B272" s="16">
        <v>0.006170692006287615</v>
      </c>
      <c r="C272" s="14">
        <v>0.002262931034482829</v>
      </c>
      <c r="D272" s="16"/>
      <c r="E272" s="16"/>
      <c r="F272" s="16"/>
      <c r="G272" s="16"/>
      <c r="H272" s="16"/>
      <c r="I272" s="16"/>
      <c r="J272" s="16"/>
    </row>
    <row r="273">
      <c r="A273" s="12">
        <v>45209.0</v>
      </c>
      <c r="B273" s="16">
        <v>0.009096802794127834</v>
      </c>
      <c r="C273" s="14">
        <v>0.008257279443720122</v>
      </c>
      <c r="D273" s="16"/>
      <c r="E273" s="16"/>
      <c r="F273" s="16"/>
      <c r="G273" s="16"/>
      <c r="H273" s="16"/>
      <c r="I273" s="16"/>
      <c r="J273" s="16"/>
    </row>
    <row r="274">
      <c r="A274" s="18">
        <v>45208.0</v>
      </c>
      <c r="B274" s="16">
        <v>-0.007181926883252476</v>
      </c>
      <c r="C274" s="14">
        <v>-0.034106412005457054</v>
      </c>
      <c r="D274" s="16"/>
      <c r="E274" s="16"/>
      <c r="F274" s="16"/>
      <c r="G274" s="16"/>
      <c r="H274" s="16"/>
      <c r="I274" s="16"/>
      <c r="J274" s="16"/>
    </row>
    <row r="275">
      <c r="A275" s="18">
        <v>45205.0</v>
      </c>
      <c r="B275" s="16">
        <v>0.0055127073660514725</v>
      </c>
      <c r="C275" s="14">
        <v>-0.006878582595101657</v>
      </c>
      <c r="D275" s="16"/>
      <c r="E275" s="16"/>
      <c r="F275" s="16"/>
      <c r="G275" s="16"/>
      <c r="H275" s="16"/>
      <c r="I275" s="16"/>
      <c r="J275" s="16"/>
    </row>
    <row r="276">
      <c r="A276" s="18">
        <v>45204.0</v>
      </c>
      <c r="B276" s="16">
        <v>0.005641563893991064</v>
      </c>
      <c r="C276" s="14">
        <v>-0.03373615307150046</v>
      </c>
      <c r="D276" s="16"/>
      <c r="E276" s="16"/>
      <c r="F276" s="16"/>
      <c r="G276" s="16"/>
      <c r="H276" s="16"/>
      <c r="I276" s="16"/>
      <c r="J276" s="16"/>
    </row>
    <row r="277">
      <c r="A277" s="18">
        <v>45203.0</v>
      </c>
      <c r="B277" s="16">
        <v>-0.0047442872687705195</v>
      </c>
      <c r="C277" s="14">
        <v>0.0019170618504691372</v>
      </c>
      <c r="D277" s="16"/>
      <c r="E277" s="16"/>
      <c r="F277" s="16"/>
      <c r="G277" s="16"/>
      <c r="H277" s="16"/>
      <c r="I277" s="16"/>
      <c r="J277" s="16"/>
    </row>
    <row r="278">
      <c r="A278" s="18">
        <v>45202.0</v>
      </c>
      <c r="B278" s="16">
        <v>-0.005578385094432758</v>
      </c>
      <c r="C278" s="14">
        <v>0.041399600714510765</v>
      </c>
      <c r="D278" s="16"/>
      <c r="E278" s="16"/>
      <c r="F278" s="16"/>
      <c r="G278" s="16"/>
      <c r="H278" s="16"/>
      <c r="I278" s="16"/>
      <c r="J278" s="16"/>
    </row>
    <row r="279">
      <c r="A279" s="18">
        <v>45198.0</v>
      </c>
      <c r="B279" s="16">
        <v>0.005877517152362177</v>
      </c>
      <c r="C279" s="14">
        <v>0.006770337459007791</v>
      </c>
      <c r="D279" s="16"/>
      <c r="E279" s="16"/>
      <c r="F279" s="16"/>
      <c r="G279" s="16"/>
      <c r="H279" s="16"/>
      <c r="I279" s="16"/>
      <c r="J279" s="16"/>
    </row>
    <row r="280">
      <c r="A280" s="18">
        <v>45197.0</v>
      </c>
      <c r="B280" s="16">
        <v>-0.00978370852765087</v>
      </c>
      <c r="C280" s="14">
        <v>0.02493765586034913</v>
      </c>
      <c r="D280" s="16"/>
      <c r="E280" s="16"/>
      <c r="F280" s="16"/>
      <c r="G280" s="16"/>
      <c r="H280" s="16"/>
      <c r="I280" s="16"/>
      <c r="J280" s="16"/>
    </row>
    <row r="281">
      <c r="A281" s="18">
        <v>45196.0</v>
      </c>
      <c r="B281" s="16">
        <v>0.0026316190941126916</v>
      </c>
      <c r="C281" s="14">
        <v>-0.003026699816236156</v>
      </c>
      <c r="D281" s="16"/>
      <c r="E281" s="16"/>
      <c r="F281" s="16"/>
      <c r="G281" s="16"/>
      <c r="H281" s="16"/>
      <c r="I281" s="16"/>
      <c r="J281" s="16"/>
    </row>
    <row r="282">
      <c r="A282" s="18">
        <v>45195.0</v>
      </c>
      <c r="B282" s="16">
        <v>-5.006467746402343E-4</v>
      </c>
      <c r="C282" s="14">
        <v>0.04389528323177605</v>
      </c>
      <c r="D282" s="16"/>
      <c r="E282" s="16"/>
      <c r="F282" s="16"/>
      <c r="G282" s="16"/>
      <c r="H282" s="16"/>
      <c r="I282" s="16"/>
      <c r="J282" s="16"/>
    </row>
    <row r="283">
      <c r="A283" s="18">
        <v>45194.0</v>
      </c>
      <c r="B283" s="16">
        <v>1.524835762478638E-5</v>
      </c>
      <c r="C283" s="14">
        <v>-0.030203545633617712</v>
      </c>
      <c r="D283" s="16"/>
      <c r="E283" s="16"/>
      <c r="F283" s="16"/>
      <c r="G283" s="16"/>
      <c r="H283" s="16"/>
      <c r="I283" s="16"/>
      <c r="J283" s="16"/>
    </row>
    <row r="284">
      <c r="A284" s="18">
        <v>45191.0</v>
      </c>
      <c r="B284" s="16">
        <v>-0.0034494373770092013</v>
      </c>
      <c r="C284" s="14">
        <v>-0.013388037141006337</v>
      </c>
      <c r="D284" s="16"/>
      <c r="E284" s="16"/>
      <c r="F284" s="16"/>
      <c r="G284" s="16"/>
      <c r="H284" s="16"/>
      <c r="I284" s="16"/>
      <c r="J284" s="16"/>
    </row>
    <row r="285">
      <c r="A285" s="18">
        <v>45190.0</v>
      </c>
      <c r="B285" s="16">
        <v>-0.00799190006733208</v>
      </c>
      <c r="C285" s="14">
        <v>-0.010892780862879037</v>
      </c>
      <c r="D285" s="16"/>
      <c r="E285" s="16"/>
      <c r="F285" s="16"/>
      <c r="G285" s="16"/>
      <c r="H285" s="16"/>
      <c r="I285" s="16"/>
      <c r="J285" s="16"/>
    </row>
    <row r="286">
      <c r="A286" s="18">
        <v>45189.0</v>
      </c>
      <c r="B286" s="16">
        <v>-0.011518230990448575</v>
      </c>
      <c r="C286" s="14">
        <v>-0.03998359647324179</v>
      </c>
      <c r="D286" s="16"/>
      <c r="E286" s="16"/>
      <c r="F286" s="16"/>
      <c r="G286" s="16"/>
      <c r="H286" s="16"/>
      <c r="I286" s="16"/>
      <c r="J286" s="16"/>
    </row>
    <row r="287">
      <c r="A287" s="18">
        <v>45187.0</v>
      </c>
      <c r="B287" s="16">
        <v>-0.0029243748251194246</v>
      </c>
      <c r="C287" s="14">
        <v>-0.007125407166123754</v>
      </c>
      <c r="D287" s="16"/>
      <c r="E287" s="16"/>
      <c r="F287" s="16"/>
      <c r="G287" s="16"/>
      <c r="H287" s="16"/>
      <c r="I287" s="16"/>
      <c r="J287" s="16"/>
    </row>
    <row r="288">
      <c r="A288" s="18">
        <v>45184.0</v>
      </c>
      <c r="B288" s="16">
        <v>0.004439613790907959</v>
      </c>
      <c r="C288" s="14">
        <v>-0.05365571717560924</v>
      </c>
      <c r="D288" s="16"/>
      <c r="E288" s="16"/>
      <c r="F288" s="16"/>
      <c r="G288" s="16"/>
      <c r="H288" s="16"/>
      <c r="I288" s="16"/>
      <c r="J288" s="16"/>
    </row>
    <row r="289">
      <c r="A289" s="18">
        <v>45183.0</v>
      </c>
      <c r="B289" s="16">
        <v>0.0016492277030393243</v>
      </c>
      <c r="C289" s="14">
        <v>0.010709765358777101</v>
      </c>
      <c r="D289" s="16"/>
      <c r="E289" s="16"/>
      <c r="F289" s="16"/>
      <c r="G289" s="16"/>
      <c r="H289" s="16"/>
      <c r="I289" s="16"/>
      <c r="J289" s="16"/>
    </row>
    <row r="290">
      <c r="A290" s="18">
        <v>45182.0</v>
      </c>
      <c r="B290" s="16">
        <v>0.0038413060440549707</v>
      </c>
      <c r="C290" s="14">
        <v>0.010527351436442345</v>
      </c>
      <c r="D290" s="16"/>
      <c r="E290" s="16"/>
      <c r="F290" s="16"/>
      <c r="G290" s="16"/>
      <c r="H290" s="16"/>
      <c r="I290" s="16"/>
      <c r="J290" s="16"/>
    </row>
    <row r="291">
      <c r="A291" s="18">
        <v>45181.0</v>
      </c>
      <c r="B291" s="16">
        <v>-1.5752874899654934E-4</v>
      </c>
      <c r="C291" s="14">
        <v>-0.02680965147453096</v>
      </c>
      <c r="D291" s="16"/>
      <c r="E291" s="16"/>
      <c r="F291" s="16"/>
      <c r="G291" s="16"/>
      <c r="H291" s="16"/>
      <c r="I291" s="16"/>
      <c r="J291" s="16"/>
    </row>
    <row r="292">
      <c r="A292" s="18">
        <v>45180.0</v>
      </c>
      <c r="B292" s="16">
        <v>0.008900123360553236</v>
      </c>
      <c r="C292" s="14">
        <v>0.06159788574913616</v>
      </c>
      <c r="D292" s="16"/>
      <c r="E292" s="16"/>
      <c r="F292" s="16"/>
      <c r="G292" s="16"/>
      <c r="H292" s="16"/>
      <c r="I292" s="16"/>
      <c r="J292" s="16"/>
    </row>
    <row r="293">
      <c r="A293" s="18">
        <v>45177.0</v>
      </c>
      <c r="B293" s="16">
        <v>0.004709269759036516</v>
      </c>
      <c r="C293" s="14">
        <v>0.022767439442769488</v>
      </c>
      <c r="D293" s="16"/>
      <c r="E293" s="16"/>
      <c r="F293" s="16"/>
      <c r="G293" s="16"/>
      <c r="H293" s="16"/>
      <c r="I293" s="16"/>
      <c r="J293" s="16"/>
    </row>
    <row r="294">
      <c r="A294" s="18">
        <v>45176.0</v>
      </c>
      <c r="B294" s="16">
        <v>0.00591503259641879</v>
      </c>
      <c r="C294" s="14">
        <v>0.008809648662821079</v>
      </c>
      <c r="D294" s="16"/>
      <c r="E294" s="16"/>
      <c r="F294" s="16"/>
      <c r="G294" s="16"/>
      <c r="H294" s="16"/>
      <c r="I294" s="16"/>
      <c r="J294" s="16"/>
    </row>
    <row r="295">
      <c r="A295" s="18">
        <v>45175.0</v>
      </c>
      <c r="B295" s="16">
        <v>0.0018467527292602703</v>
      </c>
      <c r="C295" s="14">
        <v>0.004212743549236508</v>
      </c>
      <c r="D295" s="16"/>
      <c r="E295" s="16"/>
      <c r="F295" s="16"/>
      <c r="G295" s="16"/>
      <c r="H295" s="16"/>
      <c r="I295" s="16"/>
      <c r="J295" s="16"/>
    </row>
    <row r="296">
      <c r="A296" s="18">
        <v>45174.0</v>
      </c>
      <c r="B296" s="16">
        <v>0.002360616115685721</v>
      </c>
      <c r="C296" s="14">
        <v>-0.002835538752362976</v>
      </c>
      <c r="D296" s="16"/>
      <c r="E296" s="16"/>
      <c r="F296" s="16"/>
      <c r="G296" s="16"/>
      <c r="H296" s="16"/>
      <c r="I296" s="16"/>
      <c r="J296" s="16"/>
    </row>
    <row r="297">
      <c r="A297" s="18">
        <v>45173.0</v>
      </c>
      <c r="B297" s="16">
        <v>0.004810833895026123</v>
      </c>
      <c r="C297" s="14">
        <v>0.026852151407311675</v>
      </c>
      <c r="D297" s="16"/>
      <c r="E297" s="16"/>
      <c r="F297" s="16"/>
      <c r="G297" s="16"/>
      <c r="H297" s="16"/>
      <c r="I297" s="16"/>
      <c r="J297" s="16"/>
    </row>
    <row r="298">
      <c r="A298" s="18">
        <v>45170.0</v>
      </c>
      <c r="B298" s="16">
        <v>0.009426710571419639</v>
      </c>
      <c r="C298" s="14">
        <v>0.019907611086669608</v>
      </c>
      <c r="D298" s="16"/>
      <c r="E298" s="16"/>
      <c r="F298" s="16"/>
      <c r="G298" s="16"/>
      <c r="H298" s="16"/>
      <c r="I298" s="16"/>
      <c r="J298" s="16"/>
    </row>
    <row r="299">
      <c r="A299" s="18">
        <v>45169.0</v>
      </c>
      <c r="B299" s="16">
        <v>-0.004840431167931758</v>
      </c>
      <c r="C299" s="14">
        <v>0.028623147414865935</v>
      </c>
      <c r="D299" s="16"/>
      <c r="E299" s="16"/>
      <c r="F299" s="16"/>
      <c r="G299" s="16"/>
      <c r="H299" s="16"/>
      <c r="I299" s="16"/>
      <c r="J299" s="16"/>
    </row>
    <row r="300">
      <c r="A300" s="18">
        <v>45168.0</v>
      </c>
      <c r="B300" s="16">
        <v>2.4815627641494586E-4</v>
      </c>
      <c r="C300" s="14">
        <v>0.02137739773515146</v>
      </c>
      <c r="D300" s="16"/>
      <c r="E300" s="16"/>
      <c r="F300" s="16"/>
      <c r="G300" s="16"/>
      <c r="H300" s="16"/>
      <c r="I300" s="16"/>
      <c r="J300" s="16"/>
    </row>
    <row r="301">
      <c r="A301" s="18">
        <v>45167.0</v>
      </c>
      <c r="B301" s="16">
        <v>0.0018957787843707496</v>
      </c>
      <c r="C301" s="14">
        <v>0.036779681322630875</v>
      </c>
      <c r="D301" s="16"/>
      <c r="E301" s="16"/>
      <c r="F301" s="16"/>
      <c r="G301" s="16"/>
      <c r="H301" s="16"/>
      <c r="I301" s="16"/>
      <c r="J301" s="16"/>
    </row>
    <row r="302">
      <c r="A302" s="18">
        <v>45166.0</v>
      </c>
      <c r="B302" s="16">
        <v>0.0020891943236200916</v>
      </c>
      <c r="C302" s="14">
        <v>-0.011838522552385489</v>
      </c>
      <c r="D302" s="16"/>
      <c r="E302" s="16"/>
      <c r="F302" s="16"/>
      <c r="G302" s="16"/>
      <c r="H302" s="16"/>
      <c r="I302" s="16"/>
      <c r="J302" s="16"/>
    </row>
    <row r="303">
      <c r="A303" s="18">
        <v>45163.0</v>
      </c>
      <c r="B303" s="16">
        <v>-0.006236234119267436</v>
      </c>
      <c r="C303" s="14">
        <v>-0.010426429240862234</v>
      </c>
      <c r="D303" s="16"/>
      <c r="E303" s="16"/>
      <c r="F303" s="16"/>
      <c r="G303" s="16"/>
      <c r="H303" s="16"/>
      <c r="I303" s="16"/>
      <c r="J303" s="16"/>
    </row>
    <row r="304">
      <c r="A304" s="18">
        <v>45162.0</v>
      </c>
      <c r="B304" s="16">
        <v>-0.0029469245011314316</v>
      </c>
      <c r="C304" s="14">
        <v>-0.010433572919081868</v>
      </c>
      <c r="D304" s="16"/>
      <c r="E304" s="16"/>
      <c r="F304" s="16"/>
      <c r="G304" s="16"/>
      <c r="H304" s="16"/>
      <c r="I304" s="16"/>
      <c r="J304" s="16"/>
    </row>
    <row r="305">
      <c r="A305" s="18">
        <v>45161.0</v>
      </c>
      <c r="B305" s="16">
        <v>0.0024514795233148146</v>
      </c>
      <c r="C305" s="14">
        <v>0.015540381445726448</v>
      </c>
      <c r="D305" s="16"/>
      <c r="E305" s="16"/>
      <c r="F305" s="16"/>
      <c r="G305" s="16"/>
      <c r="H305" s="16"/>
      <c r="I305" s="16"/>
      <c r="J305" s="16"/>
    </row>
    <row r="306">
      <c r="A306" s="18">
        <v>45160.0</v>
      </c>
      <c r="B306" s="16">
        <v>1.4695569672484865E-4</v>
      </c>
      <c r="C306" s="14">
        <v>0.0075919335705811886</v>
      </c>
      <c r="D306" s="16"/>
      <c r="E306" s="16"/>
      <c r="F306" s="16"/>
      <c r="G306" s="16"/>
      <c r="H306" s="16"/>
      <c r="I306" s="16"/>
      <c r="J306" s="16"/>
    </row>
    <row r="307">
      <c r="A307" s="18">
        <v>45159.0</v>
      </c>
      <c r="B307" s="16">
        <v>0.004321561458610956</v>
      </c>
      <c r="C307" s="14">
        <v>0.006927854753941753</v>
      </c>
      <c r="D307" s="16"/>
      <c r="E307" s="16"/>
      <c r="F307" s="16"/>
      <c r="G307" s="16"/>
      <c r="H307" s="16"/>
      <c r="I307" s="16"/>
      <c r="J307" s="16"/>
    </row>
    <row r="308">
      <c r="A308" s="18">
        <v>45156.0</v>
      </c>
      <c r="B308" s="16">
        <v>-0.0028453027975366973</v>
      </c>
      <c r="C308" s="14">
        <v>0.025352112676056304</v>
      </c>
      <c r="D308" s="16"/>
      <c r="E308" s="16"/>
      <c r="F308" s="16"/>
      <c r="G308" s="16"/>
      <c r="H308" s="16"/>
      <c r="I308" s="16"/>
      <c r="J308" s="16"/>
    </row>
    <row r="309">
      <c r="A309" s="18">
        <v>45155.0</v>
      </c>
      <c r="B309" s="16">
        <v>-0.005124582584125403</v>
      </c>
      <c r="C309" s="14">
        <v>-0.016502047699349598</v>
      </c>
      <c r="D309" s="16"/>
      <c r="E309" s="16"/>
      <c r="F309" s="16"/>
      <c r="G309" s="16"/>
      <c r="H309" s="16"/>
      <c r="I309" s="16"/>
      <c r="J309" s="16"/>
    </row>
    <row r="310">
      <c r="A310" s="18">
        <v>45154.0</v>
      </c>
      <c r="B310" s="16">
        <v>0.0015667972759854099</v>
      </c>
      <c r="C310" s="14">
        <v>0.02747524752475261</v>
      </c>
      <c r="D310" s="16"/>
      <c r="E310" s="16"/>
      <c r="F310" s="16"/>
      <c r="G310" s="16"/>
      <c r="H310" s="16"/>
      <c r="I310" s="16"/>
      <c r="J310" s="16"/>
    </row>
    <row r="311">
      <c r="A311" s="18">
        <v>45152.0</v>
      </c>
      <c r="B311" s="16">
        <v>3.216956707483565E-4</v>
      </c>
      <c r="C311" s="14">
        <v>-0.018106695831814235</v>
      </c>
      <c r="D311" s="16"/>
      <c r="E311" s="16"/>
      <c r="F311" s="16"/>
      <c r="G311" s="16"/>
      <c r="H311" s="16"/>
      <c r="I311" s="16"/>
      <c r="J311" s="16"/>
    </row>
    <row r="312">
      <c r="A312" s="18">
        <v>45149.0</v>
      </c>
      <c r="B312" s="16">
        <v>-0.005874196007798149</v>
      </c>
      <c r="C312" s="14">
        <v>-0.006519377037305318</v>
      </c>
      <c r="D312" s="16"/>
      <c r="E312" s="16"/>
      <c r="F312" s="16"/>
      <c r="G312" s="16"/>
      <c r="H312" s="16"/>
      <c r="I312" s="16"/>
      <c r="J312" s="16"/>
    </row>
    <row r="313">
      <c r="A313" s="18">
        <v>45148.0</v>
      </c>
      <c r="B313" s="16">
        <v>-0.0045562089489139534</v>
      </c>
      <c r="C313" s="14">
        <v>0.05812468063362286</v>
      </c>
      <c r="D313" s="16"/>
      <c r="E313" s="16"/>
      <c r="F313" s="16"/>
      <c r="G313" s="16"/>
      <c r="H313" s="16"/>
      <c r="I313" s="16"/>
      <c r="J313" s="16"/>
    </row>
    <row r="314">
      <c r="A314" s="18">
        <v>45147.0</v>
      </c>
      <c r="B314" s="16">
        <v>0.003152647943242215</v>
      </c>
      <c r="C314" s="14">
        <v>-0.005210318973185912</v>
      </c>
      <c r="D314" s="16"/>
      <c r="E314" s="16"/>
      <c r="F314" s="16"/>
      <c r="G314" s="16"/>
      <c r="H314" s="16"/>
      <c r="I314" s="16"/>
      <c r="J314" s="16"/>
    </row>
    <row r="315">
      <c r="A315" s="18">
        <v>45146.0</v>
      </c>
      <c r="B315" s="16">
        <v>-0.0013496757206350463</v>
      </c>
      <c r="C315" s="14">
        <v>0.0040831951001658595</v>
      </c>
      <c r="D315" s="16"/>
      <c r="E315" s="16"/>
      <c r="F315" s="16"/>
      <c r="G315" s="16"/>
      <c r="H315" s="16"/>
      <c r="I315" s="16"/>
      <c r="J315" s="16"/>
    </row>
    <row r="316">
      <c r="A316" s="18">
        <v>45145.0</v>
      </c>
      <c r="B316" s="16">
        <v>0.004114361838397196</v>
      </c>
      <c r="C316" s="14">
        <v>-0.003306625969731525</v>
      </c>
      <c r="D316" s="16"/>
      <c r="E316" s="16"/>
      <c r="F316" s="16"/>
      <c r="G316" s="16"/>
      <c r="H316" s="16"/>
      <c r="I316" s="16"/>
      <c r="J316" s="16"/>
    </row>
    <row r="317">
      <c r="A317" s="18">
        <v>45142.0</v>
      </c>
      <c r="B317" s="16">
        <v>0.006983409565233023</v>
      </c>
      <c r="C317" s="14">
        <v>-0.008073672259366838</v>
      </c>
      <c r="D317" s="16"/>
      <c r="E317" s="16"/>
      <c r="F317" s="16"/>
      <c r="G317" s="16"/>
      <c r="H317" s="16"/>
      <c r="I317" s="16"/>
      <c r="J317" s="16"/>
    </row>
    <row r="318">
      <c r="A318" s="18">
        <v>45141.0</v>
      </c>
      <c r="B318" s="16">
        <v>-0.0074206657089961325</v>
      </c>
      <c r="C318" s="14">
        <v>0.004434870755195108</v>
      </c>
      <c r="D318" s="16"/>
      <c r="E318" s="16"/>
      <c r="F318" s="16"/>
      <c r="G318" s="16"/>
      <c r="H318" s="16"/>
      <c r="I318" s="16"/>
      <c r="J318" s="16"/>
    </row>
    <row r="319">
      <c r="A319" s="18">
        <v>45140.0</v>
      </c>
      <c r="B319" s="16">
        <v>-0.010489749690248296</v>
      </c>
      <c r="C319" s="14">
        <v>-0.017063146095404047</v>
      </c>
      <c r="D319" s="16"/>
      <c r="E319" s="16"/>
      <c r="F319" s="16"/>
      <c r="G319" s="16"/>
      <c r="H319" s="16"/>
      <c r="I319" s="16"/>
      <c r="J319" s="16"/>
    </row>
    <row r="320">
      <c r="A320" s="18">
        <v>45139.0</v>
      </c>
      <c r="B320" s="16">
        <v>-0.0010251192175683155</v>
      </c>
      <c r="C320" s="14">
        <v>0.0012470382840752414</v>
      </c>
      <c r="D320" s="16"/>
      <c r="E320" s="16"/>
      <c r="F320" s="16"/>
      <c r="G320" s="16"/>
      <c r="H320" s="16"/>
      <c r="I320" s="16"/>
      <c r="J320" s="16"/>
    </row>
    <row r="321">
      <c r="A321" s="18">
        <v>45138.0</v>
      </c>
      <c r="B321" s="16">
        <v>0.00548456305465983</v>
      </c>
      <c r="C321" s="14">
        <v>0.018156424581005526</v>
      </c>
      <c r="D321" s="16"/>
      <c r="E321" s="16"/>
      <c r="F321" s="16"/>
      <c r="G321" s="16"/>
      <c r="H321" s="16"/>
      <c r="I321" s="16"/>
      <c r="J321" s="16"/>
    </row>
    <row r="322">
      <c r="A322" s="18">
        <v>45135.0</v>
      </c>
      <c r="B322" s="16">
        <v>-7.044796769059003E-4</v>
      </c>
      <c r="C322" s="14">
        <v>0.033324586722645044</v>
      </c>
      <c r="D322" s="16"/>
      <c r="E322" s="16"/>
      <c r="F322" s="16"/>
      <c r="G322" s="16"/>
      <c r="H322" s="16"/>
      <c r="I322" s="16"/>
      <c r="J322" s="16"/>
    </row>
    <row r="323">
      <c r="A323" s="18">
        <v>45134.0</v>
      </c>
      <c r="B323" s="16">
        <v>-0.005986358787155477</v>
      </c>
      <c r="C323" s="14">
        <v>0.012755779962795755</v>
      </c>
      <c r="D323" s="16"/>
      <c r="E323" s="16"/>
      <c r="F323" s="16"/>
      <c r="G323" s="16"/>
      <c r="H323" s="16"/>
      <c r="I323" s="16"/>
      <c r="J323" s="16"/>
    </row>
    <row r="324">
      <c r="A324" s="18">
        <v>45133.0</v>
      </c>
      <c r="B324" s="16">
        <v>0.004964279544322769</v>
      </c>
      <c r="C324" s="14">
        <v>0.01115141743920467</v>
      </c>
      <c r="D324" s="16"/>
      <c r="E324" s="16"/>
      <c r="F324" s="16"/>
      <c r="G324" s="16"/>
      <c r="H324" s="16"/>
      <c r="I324" s="16"/>
      <c r="J324" s="16"/>
    </row>
    <row r="325">
      <c r="A325" s="18">
        <v>45132.0</v>
      </c>
      <c r="B325" s="16">
        <v>4.1937033450500927E-4</v>
      </c>
      <c r="C325" s="14">
        <v>0.033319450229071235</v>
      </c>
      <c r="D325" s="16"/>
      <c r="E325" s="16"/>
      <c r="F325" s="16"/>
      <c r="G325" s="16"/>
      <c r="H325" s="16"/>
      <c r="I325" s="16"/>
      <c r="J325" s="16"/>
    </row>
    <row r="326">
      <c r="A326" s="18">
        <v>45131.0</v>
      </c>
      <c r="B326" s="16">
        <v>-0.003679412509496105</v>
      </c>
      <c r="C326" s="14">
        <v>-0.030943091618458207</v>
      </c>
      <c r="D326" s="16"/>
      <c r="E326" s="16"/>
      <c r="F326" s="16"/>
      <c r="G326" s="16"/>
      <c r="H326" s="16"/>
      <c r="I326" s="16"/>
      <c r="J326" s="16"/>
    </row>
    <row r="327">
      <c r="A327" s="18">
        <v>45128.0</v>
      </c>
      <c r="B327" s="16">
        <v>-0.011719717805812602</v>
      </c>
      <c r="C327" s="14">
        <v>0.011154944905454878</v>
      </c>
      <c r="D327" s="16"/>
      <c r="E327" s="16"/>
      <c r="F327" s="16"/>
      <c r="G327" s="16"/>
      <c r="H327" s="16"/>
      <c r="I327" s="16"/>
      <c r="J327" s="16"/>
    </row>
    <row r="328">
      <c r="A328" s="18">
        <v>45127.0</v>
      </c>
      <c r="B328" s="16">
        <v>0.007361412584486082</v>
      </c>
      <c r="C328" s="14">
        <v>6.806425265450944E-4</v>
      </c>
      <c r="D328" s="16"/>
      <c r="E328" s="16"/>
      <c r="F328" s="16"/>
      <c r="G328" s="16"/>
      <c r="H328" s="16"/>
      <c r="I328" s="16"/>
      <c r="J328" s="16"/>
    </row>
    <row r="329">
      <c r="A329" s="18">
        <v>45126.0</v>
      </c>
      <c r="B329" s="16">
        <v>0.004248262592250418</v>
      </c>
      <c r="C329" s="14">
        <v>0.0488292404340378</v>
      </c>
      <c r="D329" s="16"/>
      <c r="E329" s="16"/>
      <c r="F329" s="16"/>
      <c r="G329" s="16"/>
      <c r="H329" s="16"/>
      <c r="I329" s="16"/>
      <c r="J329" s="16"/>
    </row>
    <row r="330">
      <c r="A330" s="18">
        <v>45125.0</v>
      </c>
      <c r="B330" s="16">
        <v>0.0019176671427012515</v>
      </c>
      <c r="C330" s="14">
        <v>-0.026004728132387744</v>
      </c>
      <c r="D330" s="16"/>
      <c r="E330" s="16"/>
      <c r="F330" s="16"/>
      <c r="G330" s="16"/>
      <c r="H330" s="16"/>
      <c r="I330" s="16"/>
      <c r="J330" s="16"/>
    </row>
    <row r="331">
      <c r="A331" s="18">
        <v>45124.0</v>
      </c>
      <c r="B331" s="16">
        <v>0.007511053183061112</v>
      </c>
      <c r="C331" s="14">
        <v>-0.01385079539221068</v>
      </c>
      <c r="D331" s="16"/>
      <c r="E331" s="16"/>
      <c r="F331" s="16"/>
      <c r="G331" s="16"/>
      <c r="H331" s="16"/>
      <c r="I331" s="16"/>
      <c r="J331" s="16"/>
    </row>
    <row r="332">
      <c r="A332" s="18">
        <v>45121.0</v>
      </c>
      <c r="B332" s="16">
        <v>0.007765114931427508</v>
      </c>
      <c r="C332" s="14">
        <v>0.010812309398392062</v>
      </c>
      <c r="D332" s="16"/>
      <c r="E332" s="16"/>
      <c r="F332" s="16"/>
      <c r="G332" s="16"/>
      <c r="H332" s="16"/>
      <c r="I332" s="16"/>
      <c r="J332" s="16"/>
    </row>
    <row r="333">
      <c r="A333" s="18">
        <v>45120.0</v>
      </c>
      <c r="B333" s="16">
        <v>0.0015192707500399916</v>
      </c>
      <c r="C333" s="14">
        <v>-0.024212092519951267</v>
      </c>
      <c r="D333" s="16"/>
      <c r="E333" s="16"/>
      <c r="F333" s="16"/>
      <c r="G333" s="16"/>
      <c r="H333" s="16"/>
      <c r="I333" s="16"/>
      <c r="J333" s="16"/>
    </row>
    <row r="334">
      <c r="A334" s="18">
        <v>45119.0</v>
      </c>
      <c r="B334" s="16">
        <v>-0.00283444962293089</v>
      </c>
      <c r="C334" s="14">
        <v>-9.459459459459918E-4</v>
      </c>
      <c r="D334" s="16"/>
      <c r="E334" s="16"/>
      <c r="F334" s="16"/>
      <c r="G334" s="16"/>
      <c r="H334" s="16"/>
      <c r="I334" s="16"/>
      <c r="J334" s="16"/>
    </row>
    <row r="335">
      <c r="A335" s="18">
        <v>45118.0</v>
      </c>
      <c r="B335" s="16">
        <v>0.0043139301194985435</v>
      </c>
      <c r="C335" s="14">
        <v>0.041226959335866065</v>
      </c>
      <c r="D335" s="16"/>
      <c r="E335" s="16"/>
      <c r="F335" s="16"/>
      <c r="G335" s="16"/>
      <c r="H335" s="16"/>
      <c r="I335" s="16"/>
      <c r="J335" s="16"/>
    </row>
    <row r="336">
      <c r="A336" s="18">
        <v>45117.0</v>
      </c>
      <c r="B336" s="16">
        <v>0.0012466505964268126</v>
      </c>
      <c r="C336" s="14">
        <v>-0.021478727798430297</v>
      </c>
      <c r="D336" s="16"/>
      <c r="E336" s="16"/>
      <c r="F336" s="16"/>
      <c r="G336" s="16"/>
      <c r="H336" s="16"/>
      <c r="I336" s="16"/>
      <c r="J336" s="16"/>
    </row>
    <row r="337">
      <c r="A337" s="18">
        <v>45114.0</v>
      </c>
      <c r="B337" s="16">
        <v>-0.008488354797843822</v>
      </c>
      <c r="C337" s="14">
        <v>-0.006157635467980316</v>
      </c>
      <c r="D337" s="16"/>
      <c r="E337" s="16"/>
      <c r="F337" s="16"/>
      <c r="G337" s="16"/>
      <c r="H337" s="16"/>
      <c r="I337" s="16"/>
      <c r="J337" s="16"/>
    </row>
    <row r="338">
      <c r="A338" s="18">
        <v>45113.0</v>
      </c>
      <c r="B338" s="16">
        <v>0.0050931773075237885</v>
      </c>
      <c r="C338" s="14">
        <v>0.033224939912342766</v>
      </c>
      <c r="D338" s="16"/>
      <c r="E338" s="16"/>
      <c r="F338" s="16"/>
      <c r="G338" s="16"/>
      <c r="H338" s="16"/>
      <c r="I338" s="16"/>
      <c r="J338" s="16"/>
    </row>
    <row r="339">
      <c r="A339" s="18">
        <v>45112.0</v>
      </c>
      <c r="B339" s="16">
        <v>4.899685388621844E-4</v>
      </c>
      <c r="C339" s="14">
        <v>0.03361098933216433</v>
      </c>
      <c r="D339" s="16"/>
      <c r="E339" s="16"/>
      <c r="F339" s="16"/>
      <c r="G339" s="16"/>
      <c r="H339" s="16"/>
      <c r="I339" s="16"/>
      <c r="J339" s="16"/>
    </row>
    <row r="340">
      <c r="A340" s="18">
        <v>45111.0</v>
      </c>
      <c r="B340" s="16">
        <v>0.0034389870902133968</v>
      </c>
      <c r="C340" s="14">
        <v>0.006027638929726464</v>
      </c>
      <c r="D340" s="16"/>
      <c r="E340" s="16"/>
      <c r="F340" s="16"/>
      <c r="G340" s="16"/>
      <c r="H340" s="16"/>
      <c r="I340" s="16"/>
      <c r="J340" s="16"/>
    </row>
    <row r="341">
      <c r="A341" s="18">
        <v>45110.0</v>
      </c>
      <c r="B341" s="16">
        <v>0.0069570927169402275</v>
      </c>
      <c r="C341" s="14">
        <v>0.029358353510896107</v>
      </c>
      <c r="D341" s="16"/>
      <c r="E341" s="16"/>
      <c r="F341" s="16"/>
      <c r="G341" s="16"/>
      <c r="H341" s="16"/>
      <c r="I341" s="16"/>
      <c r="J341" s="16"/>
    </row>
    <row r="342">
      <c r="A342" s="18">
        <v>45107.0</v>
      </c>
      <c r="B342" s="16">
        <v>0.011435212759789426</v>
      </c>
      <c r="C342" s="14">
        <v>-0.007360672975815108</v>
      </c>
      <c r="D342" s="16"/>
      <c r="E342" s="16"/>
      <c r="F342" s="16"/>
      <c r="G342" s="16"/>
      <c r="H342" s="16"/>
      <c r="I342" s="16"/>
      <c r="J342" s="16"/>
    </row>
    <row r="343">
      <c r="A343" s="18">
        <v>45105.0</v>
      </c>
      <c r="B343" s="16">
        <v>0.008221114500408966</v>
      </c>
      <c r="C343" s="14">
        <v>0.008025439127801404</v>
      </c>
      <c r="D343" s="16"/>
      <c r="E343" s="16"/>
      <c r="F343" s="16"/>
      <c r="G343" s="16"/>
      <c r="H343" s="16"/>
      <c r="I343" s="16"/>
      <c r="J343" s="16"/>
    </row>
    <row r="344">
      <c r="A344" s="18">
        <v>45104.0</v>
      </c>
      <c r="B344" s="16">
        <v>0.0067518404382811426</v>
      </c>
      <c r="C344" s="14">
        <v>0.006860801951517059</v>
      </c>
      <c r="D344" s="16"/>
      <c r="E344" s="16"/>
      <c r="F344" s="16"/>
      <c r="G344" s="16"/>
      <c r="H344" s="16"/>
      <c r="I344" s="16"/>
      <c r="J344" s="16"/>
    </row>
    <row r="345">
      <c r="A345" s="18">
        <v>45103.0</v>
      </c>
      <c r="B345" s="16">
        <v>0.001376871768771215</v>
      </c>
      <c r="C345" s="14">
        <v>0.009853733641262519</v>
      </c>
      <c r="D345" s="16"/>
      <c r="E345" s="16"/>
      <c r="F345" s="16"/>
      <c r="G345" s="16"/>
      <c r="H345" s="16"/>
      <c r="I345" s="16"/>
      <c r="J345" s="16"/>
    </row>
    <row r="346">
      <c r="A346" s="18">
        <v>45100.0</v>
      </c>
      <c r="B346" s="16">
        <v>-0.005633615236065759</v>
      </c>
      <c r="C346" s="14">
        <v>-0.009002136100091485</v>
      </c>
      <c r="D346" s="16"/>
      <c r="E346" s="16"/>
      <c r="F346" s="16"/>
      <c r="G346" s="16"/>
      <c r="H346" s="16"/>
      <c r="I346" s="16"/>
      <c r="J346" s="16"/>
    </row>
    <row r="347">
      <c r="A347" s="18">
        <v>45099.0</v>
      </c>
      <c r="B347" s="16">
        <v>-0.004539464438652163</v>
      </c>
      <c r="C347" s="14">
        <v>-0.017243964612385643</v>
      </c>
      <c r="D347" s="16"/>
      <c r="E347" s="16"/>
      <c r="F347" s="16"/>
      <c r="G347" s="16"/>
      <c r="H347" s="16"/>
      <c r="I347" s="16"/>
      <c r="J347" s="16"/>
    </row>
    <row r="348">
      <c r="A348" s="18">
        <v>45098.0</v>
      </c>
      <c r="B348" s="16">
        <v>0.002133742898595248</v>
      </c>
      <c r="C348" s="14">
        <v>-0.0016467065868264186</v>
      </c>
      <c r="D348" s="16"/>
      <c r="E348" s="16"/>
      <c r="F348" s="16"/>
      <c r="G348" s="16"/>
      <c r="H348" s="16"/>
      <c r="I348" s="16"/>
      <c r="J348" s="16"/>
    </row>
    <row r="349">
      <c r="A349" s="18">
        <v>45097.0</v>
      </c>
      <c r="B349" s="16">
        <v>0.0032657174314665305</v>
      </c>
      <c r="C349" s="14">
        <v>0.020782396088019572</v>
      </c>
      <c r="D349" s="16"/>
      <c r="E349" s="16"/>
      <c r="F349" s="16"/>
      <c r="G349" s="16"/>
      <c r="H349" s="16"/>
      <c r="I349" s="16"/>
      <c r="J349" s="16"/>
    </row>
    <row r="350">
      <c r="A350" s="18">
        <v>45096.0</v>
      </c>
      <c r="B350" s="16">
        <v>-0.0037474768936576197</v>
      </c>
      <c r="C350" s="14">
        <v>0.004451266308518775</v>
      </c>
      <c r="D350" s="16"/>
      <c r="E350" s="16"/>
      <c r="F350" s="16"/>
      <c r="G350" s="16"/>
      <c r="H350" s="16"/>
      <c r="I350" s="16"/>
      <c r="J350" s="16"/>
    </row>
    <row r="351">
      <c r="A351" s="18">
        <v>45093.0</v>
      </c>
      <c r="B351" s="16">
        <v>0.007379027295444818</v>
      </c>
      <c r="C351" s="14">
        <v>-0.020300751879699264</v>
      </c>
      <c r="D351" s="16"/>
      <c r="E351" s="16"/>
      <c r="F351" s="16"/>
      <c r="G351" s="16"/>
      <c r="H351" s="16"/>
      <c r="I351" s="16"/>
      <c r="J351" s="16"/>
    </row>
    <row r="352">
      <c r="A352" s="18">
        <v>45092.0</v>
      </c>
      <c r="B352" s="16">
        <v>-0.0036148625232594878</v>
      </c>
      <c r="C352" s="14">
        <v>0.0022607385079125297</v>
      </c>
      <c r="D352" s="16"/>
      <c r="E352" s="16"/>
      <c r="F352" s="16"/>
      <c r="G352" s="16"/>
      <c r="H352" s="16"/>
      <c r="I352" s="16"/>
      <c r="J352" s="16"/>
    </row>
    <row r="353">
      <c r="A353" s="18">
        <v>45091.0</v>
      </c>
      <c r="B353" s="16">
        <v>0.002123834228727528</v>
      </c>
      <c r="C353" s="14">
        <v>0.014836341388803964</v>
      </c>
      <c r="D353" s="16"/>
      <c r="E353" s="16"/>
      <c r="F353" s="16"/>
      <c r="G353" s="16"/>
      <c r="H353" s="16"/>
      <c r="I353" s="16"/>
      <c r="J353" s="16"/>
    </row>
    <row r="354">
      <c r="A354" s="18">
        <v>45090.0</v>
      </c>
      <c r="B354" s="16">
        <v>0.006163481439668939</v>
      </c>
      <c r="C354" s="14">
        <v>0.026857232605622672</v>
      </c>
      <c r="D354" s="16"/>
      <c r="E354" s="16"/>
      <c r="F354" s="16"/>
      <c r="G354" s="16"/>
      <c r="H354" s="16"/>
      <c r="I354" s="16"/>
      <c r="J354" s="16"/>
    </row>
    <row r="355">
      <c r="A355" s="18">
        <v>45089.0</v>
      </c>
      <c r="B355" s="16">
        <v>0.0020524257409741953</v>
      </c>
      <c r="C355" s="14">
        <v>0.011116404637128818</v>
      </c>
      <c r="D355" s="16"/>
      <c r="E355" s="16"/>
      <c r="F355" s="16"/>
      <c r="G355" s="16"/>
      <c r="H355" s="16"/>
      <c r="I355" s="16"/>
      <c r="J355" s="16"/>
    </row>
    <row r="356">
      <c r="A356" s="18">
        <v>45086.0</v>
      </c>
      <c r="B356" s="16">
        <v>-0.0038181764518058214</v>
      </c>
      <c r="C356" s="14">
        <v>-0.0015855398763279238</v>
      </c>
      <c r="D356" s="16"/>
      <c r="E356" s="16"/>
      <c r="F356" s="16"/>
      <c r="G356" s="16"/>
      <c r="H356" s="16"/>
      <c r="I356" s="16"/>
      <c r="J356" s="16"/>
    </row>
    <row r="357">
      <c r="A357" s="18">
        <v>45085.0</v>
      </c>
      <c r="B357" s="16">
        <v>-0.004904840225564033</v>
      </c>
      <c r="C357" s="14">
        <v>0.020880543865328782</v>
      </c>
      <c r="D357" s="16"/>
      <c r="E357" s="16"/>
      <c r="F357" s="16"/>
      <c r="G357" s="16"/>
      <c r="H357" s="16"/>
      <c r="I357" s="16"/>
      <c r="J357" s="16"/>
    </row>
    <row r="358">
      <c r="A358" s="18">
        <v>45084.0</v>
      </c>
      <c r="B358" s="16">
        <v>0.00684983063605582</v>
      </c>
      <c r="C358" s="14">
        <v>0.027782398935285224</v>
      </c>
      <c r="D358" s="16"/>
      <c r="E358" s="16"/>
      <c r="F358" s="16"/>
      <c r="G358" s="16"/>
      <c r="H358" s="16"/>
      <c r="I358" s="16"/>
      <c r="J358" s="16"/>
    </row>
    <row r="359">
      <c r="A359" s="18">
        <v>45083.0</v>
      </c>
      <c r="B359" s="16">
        <v>2.7697330031184464E-4</v>
      </c>
      <c r="C359" s="14">
        <v>0.057343887423043194</v>
      </c>
      <c r="D359" s="16"/>
      <c r="E359" s="16"/>
      <c r="F359" s="16"/>
      <c r="G359" s="16"/>
      <c r="H359" s="16"/>
      <c r="I359" s="16"/>
      <c r="J359" s="16"/>
    </row>
    <row r="360">
      <c r="A360" s="18">
        <v>45082.0</v>
      </c>
      <c r="B360" s="16">
        <v>0.003223787505193032</v>
      </c>
      <c r="C360" s="14">
        <v>-0.0218513420509292</v>
      </c>
      <c r="D360" s="16"/>
      <c r="E360" s="16"/>
      <c r="F360" s="16"/>
      <c r="G360" s="16"/>
      <c r="H360" s="16"/>
      <c r="I360" s="16"/>
      <c r="J360" s="16"/>
    </row>
    <row r="361">
      <c r="A361" s="18">
        <v>45079.0</v>
      </c>
      <c r="B361" s="16">
        <v>0.002507065489310456</v>
      </c>
      <c r="C361" s="14">
        <v>-0.006495726495726384</v>
      </c>
      <c r="D361" s="16"/>
      <c r="E361" s="16"/>
      <c r="F361" s="16"/>
      <c r="G361" s="16"/>
      <c r="H361" s="16"/>
      <c r="I361" s="16"/>
      <c r="J361" s="16"/>
    </row>
    <row r="362">
      <c r="A362" s="18">
        <v>45078.0</v>
      </c>
      <c r="B362" s="16">
        <v>-0.0025169414709945714</v>
      </c>
      <c r="C362" s="14">
        <v>-0.003916226800612876</v>
      </c>
      <c r="D362" s="16"/>
      <c r="E362" s="16"/>
      <c r="F362" s="16"/>
      <c r="G362" s="16"/>
      <c r="H362" s="16"/>
      <c r="I362" s="16"/>
      <c r="J362" s="16"/>
    </row>
    <row r="363">
      <c r="A363" s="18">
        <v>45077.0</v>
      </c>
      <c r="B363" s="16">
        <v>-0.005337061315831004</v>
      </c>
      <c r="C363" s="14">
        <v>0.03836633663366329</v>
      </c>
      <c r="D363" s="16"/>
      <c r="E363" s="16"/>
      <c r="F363" s="16"/>
      <c r="G363" s="16"/>
      <c r="H363" s="16"/>
      <c r="I363" s="16"/>
      <c r="J363" s="16"/>
    </row>
    <row r="364">
      <c r="A364" s="18">
        <v>45076.0</v>
      </c>
      <c r="B364" s="16">
        <v>0.0018926104851695325</v>
      </c>
      <c r="C364" s="14">
        <v>-0.028345645078165282</v>
      </c>
      <c r="D364" s="16"/>
      <c r="E364" s="16"/>
      <c r="F364" s="16"/>
      <c r="G364" s="16"/>
      <c r="H364" s="16"/>
      <c r="I364" s="16"/>
      <c r="J364" s="16"/>
    </row>
    <row r="365">
      <c r="A365" s="18">
        <v>45075.0</v>
      </c>
      <c r="B365" s="16">
        <v>0.005367756164405879</v>
      </c>
      <c r="C365" s="14">
        <v>0.0029290144727773804</v>
      </c>
      <c r="D365" s="16"/>
      <c r="E365" s="16"/>
      <c r="F365" s="16"/>
      <c r="G365" s="16"/>
      <c r="H365" s="16"/>
      <c r="I365" s="16"/>
      <c r="J365" s="16"/>
    </row>
    <row r="366">
      <c r="A366" s="18">
        <v>45072.0</v>
      </c>
      <c r="B366" s="16">
        <v>0.009726463677225405</v>
      </c>
      <c r="C366" s="14">
        <v>0.005369825047635501</v>
      </c>
      <c r="D366" s="16"/>
      <c r="E366" s="16"/>
      <c r="F366" s="16"/>
      <c r="G366" s="16"/>
      <c r="H366" s="16"/>
      <c r="I366" s="16"/>
      <c r="J366" s="16"/>
    </row>
    <row r="367">
      <c r="A367" s="18">
        <v>45071.0</v>
      </c>
      <c r="B367" s="16">
        <v>0.001955111728482839</v>
      </c>
      <c r="C367" s="14">
        <v>-0.011133949982870872</v>
      </c>
      <c r="D367" s="16"/>
      <c r="E367" s="16"/>
      <c r="F367" s="16"/>
      <c r="G367" s="16"/>
      <c r="H367" s="16"/>
      <c r="I367" s="16"/>
      <c r="J367" s="16"/>
    </row>
    <row r="368">
      <c r="A368" s="18">
        <v>45070.0</v>
      </c>
      <c r="B368" s="16">
        <v>-0.003411816001744006</v>
      </c>
      <c r="C368" s="14">
        <v>-0.013184584178499104</v>
      </c>
      <c r="D368" s="16"/>
      <c r="E368" s="16"/>
      <c r="F368" s="16"/>
      <c r="G368" s="16"/>
      <c r="H368" s="16"/>
      <c r="I368" s="16"/>
      <c r="J368" s="16"/>
    </row>
    <row r="369">
      <c r="A369" s="18">
        <v>45069.0</v>
      </c>
      <c r="B369" s="16">
        <v>0.001834621936836589</v>
      </c>
      <c r="C369" s="14">
        <v>0.03680336487907465</v>
      </c>
      <c r="D369" s="16"/>
      <c r="E369" s="16"/>
      <c r="F369" s="16"/>
      <c r="G369" s="16"/>
      <c r="H369" s="16"/>
      <c r="I369" s="16"/>
      <c r="J369" s="16"/>
    </row>
    <row r="370">
      <c r="A370" s="18">
        <v>45068.0</v>
      </c>
      <c r="B370" s="16">
        <v>0.006097761956557646</v>
      </c>
      <c r="C370" s="14">
        <v>0.001052631578947416</v>
      </c>
      <c r="D370" s="16"/>
      <c r="E370" s="16"/>
      <c r="F370" s="16"/>
      <c r="G370" s="16"/>
      <c r="H370" s="16"/>
      <c r="I370" s="16"/>
      <c r="J370" s="16"/>
    </row>
    <row r="371">
      <c r="A371" s="18">
        <v>45065.0</v>
      </c>
      <c r="B371" s="16">
        <v>0.004051307367091583</v>
      </c>
      <c r="C371" s="14">
        <v>-0.037324776220233113</v>
      </c>
      <c r="D371" s="16"/>
      <c r="E371" s="16"/>
      <c r="F371" s="16"/>
      <c r="G371" s="16"/>
      <c r="H371" s="16"/>
      <c r="I371" s="16"/>
      <c r="J371" s="16"/>
    </row>
    <row r="372">
      <c r="A372" s="18">
        <v>45064.0</v>
      </c>
      <c r="B372" s="16">
        <v>-0.0028490106837900653</v>
      </c>
      <c r="C372" s="14">
        <v>0.05581312410841677</v>
      </c>
      <c r="D372" s="16"/>
      <c r="E372" s="16"/>
      <c r="F372" s="16"/>
      <c r="G372" s="16"/>
      <c r="H372" s="16"/>
      <c r="I372" s="16"/>
      <c r="J372" s="16"/>
    </row>
    <row r="373">
      <c r="A373" s="18">
        <v>45063.0</v>
      </c>
      <c r="B373" s="16">
        <v>-0.005728269488420423</v>
      </c>
      <c r="C373" s="14">
        <v>0.001071046054980096</v>
      </c>
      <c r="D373" s="16"/>
      <c r="E373" s="16"/>
      <c r="F373" s="16"/>
      <c r="G373" s="16"/>
      <c r="H373" s="16"/>
      <c r="I373" s="16"/>
      <c r="J373" s="16"/>
    </row>
    <row r="374">
      <c r="A374" s="18">
        <v>45062.0</v>
      </c>
      <c r="B374" s="16">
        <v>-0.006106359908363723</v>
      </c>
      <c r="C374" s="14">
        <v>-8.917424647761907E-4</v>
      </c>
      <c r="D374" s="16"/>
      <c r="E374" s="16"/>
      <c r="F374" s="16"/>
      <c r="G374" s="16"/>
      <c r="H374" s="16"/>
      <c r="I374" s="16"/>
      <c r="J374" s="16"/>
    </row>
    <row r="375">
      <c r="A375" s="18">
        <v>45061.0</v>
      </c>
      <c r="B375" s="16">
        <v>0.004589184703081672</v>
      </c>
      <c r="C375" s="14">
        <v>0.00863464651915824</v>
      </c>
      <c r="D375" s="16"/>
      <c r="E375" s="16"/>
      <c r="F375" s="16"/>
      <c r="G375" s="16"/>
      <c r="H375" s="16"/>
      <c r="I375" s="16"/>
      <c r="J375" s="16"/>
    </row>
    <row r="376">
      <c r="A376" s="18">
        <v>45058.0</v>
      </c>
      <c r="B376" s="16">
        <v>9.72837077116484E-4</v>
      </c>
      <c r="C376" s="14">
        <v>-0.06129685916919969</v>
      </c>
      <c r="D376" s="16"/>
      <c r="E376" s="16"/>
      <c r="F376" s="16"/>
      <c r="G376" s="16"/>
      <c r="H376" s="16"/>
      <c r="I376" s="16"/>
      <c r="J376" s="16"/>
    </row>
    <row r="377">
      <c r="A377" s="18">
        <v>45057.0</v>
      </c>
      <c r="B377" s="16">
        <v>-9.882555923800274E-4</v>
      </c>
      <c r="C377" s="14">
        <v>0.012653898768810068</v>
      </c>
      <c r="D377" s="16"/>
      <c r="E377" s="16"/>
      <c r="F377" s="16"/>
      <c r="G377" s="16"/>
      <c r="H377" s="16"/>
      <c r="I377" s="16"/>
      <c r="J377" s="16"/>
    </row>
    <row r="378">
      <c r="A378" s="18">
        <v>45056.0</v>
      </c>
      <c r="B378" s="16">
        <v>0.002690799000325539</v>
      </c>
      <c r="C378" s="14">
        <v>0.0023997257456289667</v>
      </c>
      <c r="D378" s="16"/>
      <c r="E378" s="16"/>
      <c r="F378" s="16"/>
      <c r="G378" s="16"/>
      <c r="H378" s="16"/>
      <c r="I378" s="16"/>
      <c r="J378" s="16"/>
    </row>
    <row r="379">
      <c r="A379" s="18">
        <v>45055.0</v>
      </c>
      <c r="B379" s="16">
        <v>8.486454523559672E-5</v>
      </c>
      <c r="C379" s="14">
        <v>0.008993427879626203</v>
      </c>
      <c r="D379" s="16"/>
      <c r="E379" s="16"/>
      <c r="F379" s="16"/>
      <c r="G379" s="16"/>
      <c r="H379" s="16"/>
      <c r="I379" s="16"/>
      <c r="J379" s="16"/>
    </row>
    <row r="380">
      <c r="A380" s="18">
        <v>45054.0</v>
      </c>
      <c r="B380" s="16">
        <v>0.010814101499806439</v>
      </c>
      <c r="C380" s="14">
        <v>-0.006529209621993104</v>
      </c>
      <c r="D380" s="16"/>
      <c r="E380" s="16"/>
      <c r="F380" s="16"/>
      <c r="G380" s="16"/>
      <c r="H380" s="16"/>
      <c r="I380" s="16"/>
      <c r="J380" s="16"/>
    </row>
    <row r="381">
      <c r="A381" s="18">
        <v>45051.0</v>
      </c>
      <c r="B381" s="16">
        <v>-0.010232364508813596</v>
      </c>
      <c r="C381" s="14">
        <v>-0.004277159965782706</v>
      </c>
      <c r="D381" s="16"/>
      <c r="E381" s="16"/>
      <c r="F381" s="16"/>
      <c r="G381" s="16"/>
      <c r="H381" s="16"/>
      <c r="I381" s="16"/>
      <c r="J381" s="16"/>
    </row>
    <row r="382">
      <c r="A382" s="18">
        <v>45050.0</v>
      </c>
      <c r="B382" s="16">
        <v>0.009173652628407636</v>
      </c>
      <c r="C382" s="14">
        <v>0.009499136442141731</v>
      </c>
      <c r="D382" s="16"/>
      <c r="E382" s="16"/>
      <c r="F382" s="16"/>
      <c r="G382" s="16"/>
      <c r="H382" s="16"/>
      <c r="I382" s="16"/>
      <c r="J382" s="16"/>
    </row>
    <row r="383">
      <c r="A383" s="18">
        <v>45049.0</v>
      </c>
      <c r="B383" s="16">
        <v>-0.003184985383782646</v>
      </c>
      <c r="C383" s="14">
        <v>0.015789473684210575</v>
      </c>
      <c r="D383" s="16"/>
      <c r="E383" s="16"/>
      <c r="F383" s="16"/>
      <c r="G383" s="16"/>
      <c r="H383" s="16"/>
      <c r="I383" s="16"/>
      <c r="J383" s="16"/>
    </row>
    <row r="384">
      <c r="A384" s="18">
        <v>45048.0</v>
      </c>
      <c r="B384" s="16">
        <v>0.004575145308607809</v>
      </c>
      <c r="C384" s="14">
        <v>0.01099680737850317</v>
      </c>
      <c r="D384" s="16"/>
      <c r="E384" s="16"/>
      <c r="F384" s="16"/>
      <c r="G384" s="16"/>
      <c r="H384" s="16"/>
      <c r="I384" s="16"/>
      <c r="J384" s="16"/>
    </row>
    <row r="385">
      <c r="A385" s="18">
        <v>45044.0</v>
      </c>
      <c r="B385" s="16">
        <v>0.008370057577288481</v>
      </c>
      <c r="C385" s="14">
        <v>0.009489704565801116</v>
      </c>
      <c r="D385" s="16"/>
      <c r="E385" s="16"/>
      <c r="F385" s="16"/>
      <c r="G385" s="16"/>
      <c r="H385" s="16"/>
      <c r="I385" s="16"/>
      <c r="J385" s="16"/>
    </row>
    <row r="386">
      <c r="A386" s="18">
        <v>45043.0</v>
      </c>
      <c r="B386" s="16">
        <v>0.00569508689989684</v>
      </c>
      <c r="C386" s="14">
        <v>0.029948733080072287</v>
      </c>
      <c r="D386" s="16"/>
      <c r="E386" s="16"/>
      <c r="F386" s="16"/>
      <c r="G386" s="16"/>
      <c r="H386" s="16"/>
      <c r="I386" s="16"/>
      <c r="J386" s="16"/>
    </row>
    <row r="387">
      <c r="A387" s="18">
        <v>45042.0</v>
      </c>
      <c r="B387" s="16">
        <v>0.002495884744713406</v>
      </c>
      <c r="C387" s="14">
        <v>0.0070197593225374</v>
      </c>
      <c r="D387" s="16"/>
      <c r="E387" s="16"/>
      <c r="F387" s="16"/>
      <c r="G387" s="16"/>
      <c r="H387" s="16"/>
      <c r="I387" s="16"/>
      <c r="J387" s="16"/>
    </row>
    <row r="388">
      <c r="A388" s="18">
        <v>45041.0</v>
      </c>
      <c r="B388" s="16">
        <v>0.0014568797411995682</v>
      </c>
      <c r="C388" s="14">
        <v>-0.0027409437736128917</v>
      </c>
      <c r="D388" s="16"/>
      <c r="E388" s="16"/>
      <c r="F388" s="16"/>
      <c r="G388" s="16"/>
      <c r="H388" s="16"/>
      <c r="I388" s="16"/>
      <c r="J388" s="16"/>
    </row>
    <row r="389">
      <c r="A389" s="18">
        <v>45040.0</v>
      </c>
      <c r="B389" s="16">
        <v>0.006771996221073051</v>
      </c>
      <c r="C389" s="14">
        <v>0.01063112974470326</v>
      </c>
      <c r="D389" s="16"/>
      <c r="E389" s="16"/>
      <c r="F389" s="16"/>
      <c r="G389" s="16"/>
      <c r="H389" s="16"/>
      <c r="I389" s="16"/>
      <c r="J389" s="16"/>
    </row>
    <row r="390">
      <c r="A390" s="18">
        <v>45037.0</v>
      </c>
      <c r="B390" s="16">
        <v>-2.2695743697065396E-5</v>
      </c>
      <c r="C390" s="14">
        <v>0.011127933383800137</v>
      </c>
      <c r="D390" s="16"/>
      <c r="E390" s="16"/>
      <c r="F390" s="16"/>
      <c r="G390" s="16"/>
      <c r="H390" s="16"/>
      <c r="I390" s="16"/>
      <c r="J390" s="16"/>
    </row>
    <row r="391">
      <c r="A391" s="18">
        <v>45036.0</v>
      </c>
      <c r="B391" s="16">
        <v>3.23518978361248E-4</v>
      </c>
      <c r="C391" s="14">
        <v>0.0196048163013276</v>
      </c>
      <c r="D391" s="16"/>
      <c r="E391" s="16"/>
      <c r="F391" s="16"/>
      <c r="G391" s="16"/>
      <c r="H391" s="16"/>
      <c r="I391" s="16"/>
      <c r="J391" s="16"/>
    </row>
    <row r="392">
      <c r="A392" s="18">
        <v>45035.0</v>
      </c>
      <c r="B392" s="16">
        <v>-0.002344260949086019</v>
      </c>
      <c r="C392" s="14">
        <v>-0.0017336363986593106</v>
      </c>
      <c r="D392" s="16"/>
      <c r="E392" s="16"/>
      <c r="F392" s="16"/>
      <c r="G392" s="16"/>
      <c r="H392" s="16"/>
      <c r="I392" s="16"/>
      <c r="J392" s="16"/>
    </row>
    <row r="393">
      <c r="A393" s="18">
        <v>45034.0</v>
      </c>
      <c r="B393" s="16">
        <v>-0.0026373973914048943</v>
      </c>
      <c r="C393" s="14">
        <v>-0.004983325027791641</v>
      </c>
      <c r="D393" s="16"/>
      <c r="E393" s="16"/>
      <c r="F393" s="16"/>
      <c r="G393" s="16"/>
      <c r="H393" s="16"/>
      <c r="I393" s="16"/>
      <c r="J393" s="16"/>
    </row>
    <row r="394">
      <c r="A394" s="18">
        <v>45033.0</v>
      </c>
      <c r="B394" s="16">
        <v>-0.006795490240071866</v>
      </c>
      <c r="C394" s="14">
        <v>-0.015399131911681407</v>
      </c>
      <c r="D394" s="16"/>
      <c r="E394" s="16"/>
      <c r="F394" s="16"/>
      <c r="G394" s="16"/>
      <c r="H394" s="16"/>
      <c r="I394" s="16"/>
      <c r="J394" s="16"/>
    </row>
    <row r="395">
      <c r="A395" s="18">
        <v>45029.0</v>
      </c>
      <c r="B395" s="16">
        <v>8.757943904245113E-4</v>
      </c>
      <c r="C395" s="14">
        <v>0.002269718176659552</v>
      </c>
      <c r="D395" s="16"/>
      <c r="E395" s="16"/>
      <c r="F395" s="16"/>
      <c r="G395" s="16"/>
      <c r="H395" s="16"/>
      <c r="I395" s="16"/>
      <c r="J395" s="16"/>
    </row>
    <row r="396">
      <c r="A396" s="18">
        <v>45028.0</v>
      </c>
      <c r="B396" s="16">
        <v>0.005083990227002344</v>
      </c>
      <c r="C396" s="14">
        <v>-0.042244846201224484</v>
      </c>
      <c r="D396" s="16"/>
      <c r="E396" s="16"/>
      <c r="F396" s="16"/>
      <c r="G396" s="16"/>
      <c r="H396" s="16"/>
      <c r="I396" s="16"/>
      <c r="J396" s="16"/>
    </row>
    <row r="397">
      <c r="A397" s="18">
        <v>45027.0</v>
      </c>
      <c r="B397" s="16">
        <v>0.005574768569085897</v>
      </c>
      <c r="C397" s="14">
        <v>-0.0239753880971747</v>
      </c>
      <c r="D397" s="16"/>
      <c r="E397" s="16"/>
      <c r="F397" s="16"/>
      <c r="G397" s="16"/>
      <c r="H397" s="16"/>
      <c r="I397" s="16"/>
      <c r="J397" s="16"/>
    </row>
    <row r="398">
      <c r="A398" s="18">
        <v>45026.0</v>
      </c>
      <c r="B398" s="16">
        <v>0.0014148410576646508</v>
      </c>
      <c r="C398" s="14">
        <v>-0.015766392872058943</v>
      </c>
      <c r="D398" s="16"/>
      <c r="E398" s="16"/>
      <c r="F398" s="16"/>
      <c r="G398" s="16"/>
      <c r="H398" s="16"/>
      <c r="I398" s="16"/>
      <c r="J398" s="16"/>
    </row>
    <row r="399">
      <c r="A399" s="18">
        <v>45022.0</v>
      </c>
      <c r="B399" s="16">
        <v>0.002397897141034555</v>
      </c>
      <c r="C399" s="14">
        <v>5.223386844028788E-4</v>
      </c>
      <c r="D399" s="16"/>
      <c r="E399" s="16"/>
      <c r="F399" s="16"/>
      <c r="G399" s="16"/>
      <c r="H399" s="16"/>
      <c r="I399" s="16"/>
      <c r="J399" s="16"/>
    </row>
    <row r="400">
      <c r="A400" s="18">
        <v>45021.0</v>
      </c>
      <c r="B400" s="16">
        <v>0.009138955227740997</v>
      </c>
      <c r="C400" s="14">
        <v>-0.003643050447574847</v>
      </c>
      <c r="D400" s="16"/>
      <c r="E400" s="16"/>
      <c r="F400" s="16"/>
      <c r="G400" s="16"/>
      <c r="H400" s="16"/>
      <c r="I400" s="16"/>
      <c r="J400" s="16"/>
    </row>
    <row r="401">
      <c r="A401" s="18">
        <v>45019.0</v>
      </c>
      <c r="B401" s="16">
        <v>0.0022062529702329137</v>
      </c>
      <c r="C401" s="14">
        <v>-0.001904629982338757</v>
      </c>
      <c r="D401" s="16"/>
      <c r="E401" s="16"/>
      <c r="F401" s="16"/>
      <c r="G401" s="16"/>
      <c r="H401" s="16"/>
      <c r="I401" s="16"/>
      <c r="J401" s="16"/>
    </row>
    <row r="402">
      <c r="A402" s="18">
        <v>45016.0</v>
      </c>
      <c r="B402" s="16">
        <v>0.016337152458622883</v>
      </c>
      <c r="C402" s="14">
        <v>0.03780772686433065</v>
      </c>
      <c r="D402" s="16"/>
      <c r="E402" s="16"/>
      <c r="F402" s="16"/>
      <c r="G402" s="16"/>
      <c r="H402" s="16"/>
      <c r="I402" s="16"/>
      <c r="J402" s="16"/>
    </row>
    <row r="403">
      <c r="A403" s="18">
        <v>45014.0</v>
      </c>
      <c r="B403" s="16">
        <v>0.0076098562386073265</v>
      </c>
      <c r="C403" s="14">
        <v>-0.0025094102885820924</v>
      </c>
      <c r="D403" s="16"/>
      <c r="E403" s="16"/>
      <c r="F403" s="16"/>
      <c r="G403" s="16"/>
      <c r="H403" s="16"/>
      <c r="I403" s="16"/>
      <c r="J403" s="16"/>
    </row>
    <row r="404">
      <c r="A404" s="18">
        <v>45013.0</v>
      </c>
      <c r="B404" s="16">
        <v>-0.0020016837692883316</v>
      </c>
      <c r="C404" s="14">
        <v>-0.040122500946285444</v>
      </c>
      <c r="D404" s="16"/>
      <c r="E404" s="16"/>
      <c r="F404" s="16"/>
      <c r="G404" s="16"/>
      <c r="H404" s="16"/>
      <c r="I404" s="16"/>
      <c r="J404" s="16"/>
    </row>
    <row r="405">
      <c r="A405" s="18">
        <v>45012.0</v>
      </c>
      <c r="B405" s="16">
        <v>0.0023989306611666983</v>
      </c>
      <c r="C405" s="14">
        <v>6.886815192312934E-4</v>
      </c>
      <c r="D405" s="16"/>
      <c r="E405" s="16"/>
      <c r="F405" s="16"/>
      <c r="G405" s="16"/>
      <c r="H405" s="16"/>
      <c r="I405" s="16"/>
      <c r="J405" s="16"/>
    </row>
    <row r="406">
      <c r="A406" s="18">
        <v>45009.0</v>
      </c>
      <c r="B406" s="16">
        <v>-0.007720956379670962</v>
      </c>
      <c r="C406" s="14">
        <v>-0.01019086571233796</v>
      </c>
      <c r="D406" s="16"/>
      <c r="E406" s="16"/>
      <c r="F406" s="16"/>
      <c r="G406" s="16"/>
      <c r="H406" s="16"/>
      <c r="I406" s="16"/>
      <c r="J406" s="16"/>
    </row>
    <row r="407">
      <c r="A407" s="18">
        <v>45008.0</v>
      </c>
      <c r="B407" s="16">
        <v>-0.0043726934042293</v>
      </c>
      <c r="C407" s="14">
        <v>-5.109862033726431E-4</v>
      </c>
      <c r="D407" s="16"/>
      <c r="E407" s="16"/>
      <c r="F407" s="16"/>
      <c r="G407" s="16"/>
      <c r="H407" s="16"/>
      <c r="I407" s="16"/>
      <c r="J407" s="16"/>
    </row>
    <row r="408">
      <c r="A408" s="18">
        <v>45007.0</v>
      </c>
      <c r="B408" s="16">
        <v>0.0025953529153881494</v>
      </c>
      <c r="C408" s="14">
        <v>0.012206475638771197</v>
      </c>
      <c r="D408" s="16"/>
      <c r="E408" s="16"/>
      <c r="F408" s="16"/>
      <c r="G408" s="16"/>
      <c r="H408" s="16"/>
      <c r="I408" s="16"/>
      <c r="J408" s="16"/>
    </row>
    <row r="409">
      <c r="A409" s="18">
        <v>45006.0</v>
      </c>
      <c r="B409" s="16">
        <v>0.007010666101575191</v>
      </c>
      <c r="C409" s="14">
        <v>0.014446620959843282</v>
      </c>
      <c r="D409" s="16"/>
      <c r="E409" s="16"/>
      <c r="F409" s="16"/>
      <c r="G409" s="16"/>
      <c r="H409" s="16"/>
      <c r="I409" s="16"/>
      <c r="J409" s="16"/>
    </row>
    <row r="410">
      <c r="A410" s="18">
        <v>45005.0</v>
      </c>
      <c r="B410" s="16">
        <v>-0.0065292206747932235</v>
      </c>
      <c r="C410" s="14">
        <v>-0.021126519431604263</v>
      </c>
      <c r="D410" s="16"/>
      <c r="E410" s="16"/>
      <c r="F410" s="16"/>
      <c r="G410" s="16"/>
      <c r="H410" s="16"/>
      <c r="I410" s="16"/>
      <c r="J410" s="16"/>
    </row>
    <row r="411">
      <c r="A411" s="18">
        <v>45002.0</v>
      </c>
      <c r="B411" s="16">
        <v>0.006738060474755114</v>
      </c>
      <c r="C411" s="14">
        <v>-0.07584962977026766</v>
      </c>
      <c r="D411" s="16"/>
      <c r="E411" s="16"/>
      <c r="F411" s="16"/>
      <c r="G411" s="16"/>
      <c r="H411" s="16"/>
      <c r="I411" s="16"/>
      <c r="J411" s="16"/>
    </row>
    <row r="412">
      <c r="A412" s="18">
        <v>45001.0</v>
      </c>
      <c r="B412" s="16">
        <v>7.924747306615743E-4</v>
      </c>
      <c r="C412" s="14">
        <v>-0.0020526099725267644</v>
      </c>
      <c r="D412" s="16"/>
      <c r="E412" s="16"/>
      <c r="F412" s="16"/>
      <c r="G412" s="16"/>
      <c r="H412" s="16"/>
      <c r="I412" s="16"/>
      <c r="J412" s="16"/>
    </row>
    <row r="413">
      <c r="A413" s="18">
        <v>45000.0</v>
      </c>
      <c r="B413" s="16">
        <v>-0.004174661010484915</v>
      </c>
      <c r="C413" s="14">
        <v>0.023199457171475757</v>
      </c>
      <c r="D413" s="16"/>
      <c r="E413" s="16"/>
      <c r="F413" s="16"/>
      <c r="G413" s="16"/>
      <c r="H413" s="16"/>
      <c r="I413" s="16"/>
      <c r="J413" s="16"/>
    </row>
    <row r="414">
      <c r="A414" s="18">
        <v>44999.0</v>
      </c>
      <c r="B414" s="16">
        <v>-0.006470680820552244</v>
      </c>
      <c r="C414" s="14">
        <v>0.005327269774240584</v>
      </c>
      <c r="D414" s="16"/>
      <c r="E414" s="16"/>
      <c r="F414" s="16"/>
      <c r="G414" s="16"/>
      <c r="H414" s="16"/>
      <c r="I414" s="16"/>
      <c r="J414" s="16"/>
    </row>
    <row r="415">
      <c r="A415" s="18">
        <v>44998.0</v>
      </c>
      <c r="B415" s="16">
        <v>-0.014851058697862074</v>
      </c>
      <c r="C415" s="14">
        <v>-0.01089191620614316</v>
      </c>
      <c r="D415" s="16"/>
      <c r="E415" s="16"/>
      <c r="F415" s="16"/>
      <c r="G415" s="16"/>
      <c r="H415" s="16"/>
      <c r="I415" s="16"/>
      <c r="J415" s="16"/>
    </row>
    <row r="416">
      <c r="A416" s="18">
        <v>44995.0</v>
      </c>
      <c r="B416" s="16">
        <v>-0.010045708827943645</v>
      </c>
      <c r="C416" s="14">
        <v>0.011176088369070802</v>
      </c>
      <c r="D416" s="16"/>
      <c r="E416" s="16"/>
      <c r="F416" s="16"/>
      <c r="G416" s="16"/>
      <c r="H416" s="16"/>
      <c r="I416" s="16"/>
      <c r="J416" s="16"/>
    </row>
    <row r="417">
      <c r="A417" s="18">
        <v>44994.0</v>
      </c>
      <c r="B417" s="16">
        <v>-0.009282206101023038</v>
      </c>
      <c r="C417" s="14">
        <v>-0.004817485208057137</v>
      </c>
      <c r="D417" s="16"/>
      <c r="E417" s="16"/>
      <c r="F417" s="16"/>
      <c r="G417" s="16"/>
      <c r="H417" s="16"/>
      <c r="I417" s="16"/>
      <c r="J417" s="16"/>
    </row>
    <row r="418">
      <c r="A418" s="18">
        <v>44993.0</v>
      </c>
      <c r="B418" s="16">
        <v>0.002424984967351662</v>
      </c>
      <c r="C418" s="14">
        <v>0.03691162665951464</v>
      </c>
      <c r="D418" s="16"/>
      <c r="E418" s="16"/>
      <c r="F418" s="16"/>
      <c r="G418" s="16"/>
      <c r="H418" s="16"/>
      <c r="I418" s="16"/>
      <c r="J418" s="16"/>
    </row>
    <row r="419">
      <c r="A419" s="18">
        <v>44991.0</v>
      </c>
      <c r="B419" s="16">
        <v>0.006655545672332508</v>
      </c>
      <c r="C419" s="14">
        <v>0.07083108957099249</v>
      </c>
      <c r="D419" s="16"/>
      <c r="E419" s="16"/>
      <c r="F419" s="16"/>
      <c r="G419" s="16"/>
      <c r="H419" s="16"/>
      <c r="I419" s="16"/>
      <c r="J419" s="16"/>
    </row>
    <row r="420">
      <c r="A420" s="18">
        <v>44988.0</v>
      </c>
      <c r="B420" s="16">
        <v>0.015728644086387522</v>
      </c>
      <c r="C420" s="14">
        <v>0.0021586616297895045</v>
      </c>
      <c r="D420" s="16"/>
      <c r="E420" s="16"/>
      <c r="F420" s="16"/>
      <c r="G420" s="16"/>
      <c r="H420" s="16"/>
      <c r="I420" s="16"/>
      <c r="J420" s="16"/>
    </row>
    <row r="421">
      <c r="A421" s="18">
        <v>44987.0</v>
      </c>
      <c r="B421" s="16">
        <v>-0.007392168885272388</v>
      </c>
      <c r="C421" s="14">
        <v>0.028758605374194834</v>
      </c>
      <c r="D421" s="16"/>
      <c r="E421" s="16"/>
      <c r="F421" s="16"/>
      <c r="G421" s="16"/>
      <c r="H421" s="16"/>
      <c r="I421" s="16"/>
      <c r="J421" s="16"/>
    </row>
    <row r="422">
      <c r="A422" s="18">
        <v>44986.0</v>
      </c>
      <c r="B422" s="16">
        <v>0.008492280664241347</v>
      </c>
      <c r="C422" s="14">
        <v>0.015523397857545529</v>
      </c>
      <c r="D422" s="16"/>
      <c r="E422" s="16"/>
      <c r="F422" s="16"/>
      <c r="G422" s="16"/>
      <c r="H422" s="16"/>
      <c r="I422" s="16"/>
      <c r="J422" s="16"/>
    </row>
    <row r="423">
      <c r="A423" s="18">
        <v>44985.0</v>
      </c>
      <c r="B423" s="16">
        <v>-0.005102715507080524</v>
      </c>
      <c r="C423" s="14">
        <v>0.037515111336427154</v>
      </c>
      <c r="D423" s="16"/>
      <c r="E423" s="16"/>
      <c r="F423" s="16"/>
      <c r="G423" s="16"/>
      <c r="H423" s="16"/>
      <c r="I423" s="16"/>
      <c r="J423" s="16"/>
    </row>
    <row r="424">
      <c r="A424" s="18">
        <v>44984.0</v>
      </c>
      <c r="B424" s="16">
        <v>-0.004185322172474137</v>
      </c>
      <c r="C424" s="14">
        <v>-0.03325164938737035</v>
      </c>
      <c r="D424" s="16"/>
      <c r="E424" s="16"/>
      <c r="F424" s="16"/>
      <c r="G424" s="16"/>
      <c r="H424" s="16"/>
      <c r="I424" s="16"/>
      <c r="J424" s="16"/>
    </row>
    <row r="425">
      <c r="A425" s="18">
        <v>44981.0</v>
      </c>
      <c r="B425" s="16">
        <v>-0.0025954743379256184</v>
      </c>
      <c r="C425" s="14">
        <v>-0.017519816282687728</v>
      </c>
      <c r="D425" s="16"/>
      <c r="E425" s="16"/>
      <c r="F425" s="16"/>
      <c r="G425" s="16"/>
      <c r="H425" s="16"/>
      <c r="I425" s="16"/>
      <c r="J425" s="16"/>
    </row>
    <row r="426">
      <c r="A426" s="18">
        <v>44980.0</v>
      </c>
      <c r="B426" s="16">
        <v>-0.00245239058236435</v>
      </c>
      <c r="C426" s="14">
        <v>0.025526095874800703</v>
      </c>
      <c r="D426" s="16"/>
      <c r="E426" s="16"/>
      <c r="F426" s="16"/>
      <c r="G426" s="16"/>
      <c r="H426" s="16"/>
      <c r="I426" s="16"/>
      <c r="J426" s="16"/>
    </row>
    <row r="427">
      <c r="A427" s="18">
        <v>44979.0</v>
      </c>
      <c r="B427" s="16">
        <v>-0.01528045011134993</v>
      </c>
      <c r="C427" s="14">
        <v>-0.03273689238343691</v>
      </c>
      <c r="D427" s="16"/>
      <c r="E427" s="16"/>
      <c r="F427" s="16"/>
      <c r="G427" s="16"/>
      <c r="H427" s="16"/>
      <c r="I427" s="16"/>
      <c r="J427" s="16"/>
    </row>
    <row r="428">
      <c r="A428" s="18">
        <v>44978.0</v>
      </c>
      <c r="B428" s="16">
        <v>-0.0010031045806573324</v>
      </c>
      <c r="C428" s="14">
        <v>0.020356901851990683</v>
      </c>
      <c r="D428" s="16"/>
      <c r="E428" s="16"/>
      <c r="F428" s="16"/>
      <c r="G428" s="16"/>
      <c r="H428" s="16"/>
      <c r="I428" s="16"/>
      <c r="J428" s="16"/>
    </row>
    <row r="429">
      <c r="A429" s="18">
        <v>44977.0</v>
      </c>
      <c r="B429" s="16">
        <v>-0.0055505400073562194</v>
      </c>
      <c r="C429" s="14">
        <v>0.013989203983882037</v>
      </c>
      <c r="D429" s="16"/>
      <c r="E429" s="16"/>
      <c r="F429" s="16"/>
      <c r="G429" s="16"/>
      <c r="H429" s="16"/>
      <c r="I429" s="16"/>
      <c r="J429" s="16"/>
    </row>
    <row r="430">
      <c r="A430" s="18">
        <v>44974.0</v>
      </c>
      <c r="B430" s="16">
        <v>-0.005081545921040487</v>
      </c>
      <c r="C430" s="14">
        <v>0.026055074498790853</v>
      </c>
      <c r="D430" s="16"/>
      <c r="E430" s="16"/>
      <c r="F430" s="16"/>
      <c r="G430" s="16"/>
      <c r="H430" s="16"/>
      <c r="I430" s="16"/>
      <c r="J430" s="16"/>
    </row>
    <row r="431">
      <c r="A431" s="18">
        <v>44973.0</v>
      </c>
      <c r="B431" s="16">
        <v>0.0011101335768226583</v>
      </c>
      <c r="C431" s="14">
        <v>0.005057038692226179</v>
      </c>
      <c r="D431" s="16"/>
      <c r="E431" s="16"/>
      <c r="F431" s="16"/>
      <c r="G431" s="16"/>
      <c r="H431" s="16"/>
      <c r="I431" s="16"/>
      <c r="J431" s="16"/>
    </row>
    <row r="432">
      <c r="A432" s="18">
        <v>44972.0</v>
      </c>
      <c r="B432" s="16">
        <v>0.004796470689938825</v>
      </c>
      <c r="C432" s="14">
        <v>-0.004060438058798188</v>
      </c>
      <c r="D432" s="16"/>
      <c r="E432" s="16"/>
      <c r="F432" s="16"/>
      <c r="G432" s="16"/>
      <c r="H432" s="16"/>
      <c r="I432" s="16"/>
      <c r="J432" s="16"/>
    </row>
    <row r="433">
      <c r="A433" s="18">
        <v>44971.0</v>
      </c>
      <c r="B433" s="16">
        <v>0.008944397863923426</v>
      </c>
      <c r="C433" s="14">
        <v>-7.802442164397405E-4</v>
      </c>
      <c r="D433" s="16"/>
      <c r="E433" s="16"/>
      <c r="F433" s="16"/>
      <c r="G433" s="16"/>
      <c r="H433" s="16"/>
      <c r="I433" s="16"/>
      <c r="J433" s="16"/>
    </row>
    <row r="434">
      <c r="A434" s="18">
        <v>44970.0</v>
      </c>
      <c r="B434" s="16">
        <v>-0.004793772575812594</v>
      </c>
      <c r="C434" s="14">
        <v>-3.8996997231222075E-4</v>
      </c>
      <c r="D434" s="16"/>
      <c r="E434" s="16"/>
      <c r="F434" s="16"/>
      <c r="G434" s="16"/>
      <c r="H434" s="16"/>
      <c r="I434" s="16"/>
      <c r="J434" s="16"/>
    </row>
    <row r="435">
      <c r="A435" s="18">
        <v>44967.0</v>
      </c>
      <c r="B435" s="16">
        <v>-0.0020650014390740656</v>
      </c>
      <c r="C435" s="14">
        <v>-0.019987770389054527</v>
      </c>
      <c r="D435" s="16"/>
      <c r="E435" s="16"/>
      <c r="F435" s="16"/>
      <c r="G435" s="16"/>
      <c r="H435" s="16"/>
      <c r="I435" s="16"/>
      <c r="J435" s="16"/>
    </row>
    <row r="436">
      <c r="A436" s="18">
        <v>44966.0</v>
      </c>
      <c r="B436" s="16">
        <v>0.0012170078951638796</v>
      </c>
      <c r="C436" s="14">
        <v>-5.729345708719302E-4</v>
      </c>
      <c r="D436" s="16"/>
      <c r="E436" s="16"/>
      <c r="F436" s="16"/>
      <c r="G436" s="16"/>
      <c r="H436" s="16"/>
      <c r="I436" s="16"/>
      <c r="J436" s="16"/>
    </row>
    <row r="437">
      <c r="A437" s="18">
        <v>44965.0</v>
      </c>
      <c r="B437" s="16">
        <v>0.008475580509550662</v>
      </c>
      <c r="C437" s="14">
        <v>0.016422082459818466</v>
      </c>
      <c r="D437" s="16"/>
      <c r="E437" s="16"/>
      <c r="F437" s="16"/>
      <c r="G437" s="16"/>
      <c r="H437" s="16"/>
      <c r="I437" s="16"/>
      <c r="J437" s="16"/>
    </row>
    <row r="438">
      <c r="A438" s="18">
        <v>44964.0</v>
      </c>
      <c r="B438" s="16">
        <v>-0.00242617340103346</v>
      </c>
      <c r="C438" s="14">
        <v>-0.017844886753603295</v>
      </c>
      <c r="D438" s="16"/>
      <c r="E438" s="16"/>
      <c r="F438" s="16"/>
      <c r="G438" s="16"/>
      <c r="H438" s="16"/>
      <c r="I438" s="16"/>
      <c r="J438" s="16"/>
    </row>
    <row r="439">
      <c r="A439" s="18">
        <v>44963.0</v>
      </c>
      <c r="B439" s="16">
        <v>-0.005010067743733249</v>
      </c>
      <c r="C439" s="14">
        <v>-0.01127238454288415</v>
      </c>
      <c r="D439" s="16"/>
      <c r="E439" s="16"/>
      <c r="F439" s="16"/>
      <c r="G439" s="16"/>
      <c r="H439" s="16"/>
      <c r="I439" s="16"/>
      <c r="J439" s="16"/>
    </row>
    <row r="440">
      <c r="A440" s="18">
        <v>44960.0</v>
      </c>
      <c r="B440" s="16">
        <v>0.0138355744332892</v>
      </c>
      <c r="C440" s="14">
        <v>0.0026460026460026764</v>
      </c>
      <c r="D440" s="16"/>
      <c r="E440" s="16"/>
      <c r="F440" s="16"/>
      <c r="G440" s="16"/>
      <c r="H440" s="16"/>
      <c r="I440" s="16"/>
      <c r="J440" s="16"/>
    </row>
    <row r="441">
      <c r="A441" s="18">
        <v>44959.0</v>
      </c>
      <c r="B441" s="16">
        <v>-3.349170938277135E-4</v>
      </c>
      <c r="C441" s="14">
        <v>0.013174524146911226</v>
      </c>
      <c r="D441" s="16"/>
      <c r="E441" s="16"/>
      <c r="F441" s="16"/>
      <c r="G441" s="16"/>
      <c r="H441" s="16"/>
      <c r="I441" s="16"/>
      <c r="J441" s="16"/>
    </row>
    <row r="442">
      <c r="A442" s="18">
        <v>44958.0</v>
      </c>
      <c r="B442" s="16">
        <v>-0.0025959466995808533</v>
      </c>
      <c r="C442" s="14">
        <v>0.029045479624812742</v>
      </c>
      <c r="D442" s="16"/>
      <c r="E442" s="16"/>
      <c r="F442" s="16"/>
      <c r="G442" s="16"/>
      <c r="H442" s="16"/>
      <c r="I442" s="16"/>
      <c r="J442" s="16"/>
    </row>
    <row r="443">
      <c r="A443" s="18">
        <v>44957.0</v>
      </c>
      <c r="B443" s="16">
        <v>7.479198479229954E-4</v>
      </c>
      <c r="C443" s="14">
        <v>0.0023702299123016246</v>
      </c>
      <c r="D443" s="16"/>
      <c r="E443" s="16"/>
      <c r="F443" s="16"/>
      <c r="G443" s="16"/>
      <c r="H443" s="16"/>
      <c r="I443" s="16"/>
      <c r="J443" s="16"/>
    </row>
    <row r="444">
      <c r="A444" s="18">
        <v>44956.0</v>
      </c>
      <c r="B444" s="16">
        <v>0.0025334647402490695</v>
      </c>
      <c r="C444" s="14">
        <v>-0.011673759419045027</v>
      </c>
      <c r="D444" s="16"/>
      <c r="E444" s="16"/>
      <c r="F444" s="16"/>
      <c r="G444" s="16"/>
      <c r="H444" s="16"/>
      <c r="I444" s="16"/>
      <c r="J444" s="16"/>
    </row>
    <row r="445">
      <c r="A445" s="18">
        <v>44953.0</v>
      </c>
      <c r="B445" s="16">
        <v>-0.016074268036742945</v>
      </c>
      <c r="C445" s="14">
        <v>-0.0031136885533025183</v>
      </c>
      <c r="D445" s="16"/>
      <c r="E445" s="16"/>
      <c r="F445" s="16"/>
      <c r="G445" s="16"/>
      <c r="H445" s="16"/>
      <c r="I445" s="16"/>
      <c r="J445" s="16"/>
    </row>
    <row r="446">
      <c r="A446" s="18">
        <v>44951.0</v>
      </c>
      <c r="B446" s="16">
        <v>-0.012492893924926696</v>
      </c>
      <c r="C446" s="14">
        <v>0.0035152130609694687</v>
      </c>
      <c r="D446" s="16"/>
      <c r="E446" s="16"/>
      <c r="F446" s="16"/>
      <c r="G446" s="16"/>
      <c r="H446" s="16"/>
      <c r="I446" s="16"/>
      <c r="J446" s="16"/>
    </row>
    <row r="447">
      <c r="A447" s="18">
        <v>44950.0</v>
      </c>
      <c r="B447" s="16">
        <v>-1.3798013637988937E-5</v>
      </c>
      <c r="C447" s="14">
        <v>-0.0029207882233819316</v>
      </c>
      <c r="D447" s="16"/>
      <c r="E447" s="16"/>
      <c r="F447" s="16"/>
      <c r="G447" s="16"/>
      <c r="H447" s="16"/>
      <c r="I447" s="16"/>
      <c r="J447" s="16"/>
    </row>
    <row r="448">
      <c r="A448" s="18">
        <v>44949.0</v>
      </c>
      <c r="B448" s="16">
        <v>0.005042254536780977</v>
      </c>
      <c r="C448" s="14">
        <v>0.008800188575469381</v>
      </c>
      <c r="D448" s="16"/>
      <c r="E448" s="16"/>
      <c r="F448" s="16"/>
      <c r="G448" s="16"/>
      <c r="H448" s="16"/>
      <c r="I448" s="16"/>
      <c r="J448" s="16"/>
    </row>
    <row r="449">
      <c r="A449" s="18">
        <v>44946.0</v>
      </c>
      <c r="B449" s="16">
        <v>-0.004429018353918179</v>
      </c>
      <c r="C449" s="14">
        <v>0.03949034181402378</v>
      </c>
      <c r="D449" s="16"/>
      <c r="E449" s="16"/>
      <c r="F449" s="16"/>
      <c r="G449" s="16"/>
      <c r="H449" s="16"/>
      <c r="I449" s="16"/>
      <c r="J449" s="16"/>
    </row>
    <row r="450">
      <c r="A450" s="18">
        <v>44945.0</v>
      </c>
      <c r="B450" s="16">
        <v>-0.0031653670311885262</v>
      </c>
      <c r="C450" s="14">
        <v>0.009648290933080395</v>
      </c>
      <c r="D450" s="16"/>
      <c r="E450" s="16"/>
      <c r="F450" s="16"/>
      <c r="G450" s="16"/>
      <c r="H450" s="16"/>
      <c r="I450" s="16"/>
      <c r="J450" s="16"/>
    </row>
    <row r="451">
      <c r="A451" s="18">
        <v>44944.0</v>
      </c>
      <c r="B451" s="16">
        <v>0.006206621504101673</v>
      </c>
      <c r="C451" s="14">
        <v>-0.0026729171806891827</v>
      </c>
      <c r="D451" s="16"/>
      <c r="E451" s="16"/>
      <c r="F451" s="16"/>
      <c r="G451" s="16"/>
      <c r="H451" s="16"/>
      <c r="I451" s="16"/>
      <c r="J451" s="16"/>
    </row>
    <row r="452">
      <c r="A452" s="18">
        <v>44943.0</v>
      </c>
      <c r="B452" s="16">
        <v>0.008854502831820321</v>
      </c>
      <c r="C452" s="14">
        <v>0.0016475821731609663</v>
      </c>
      <c r="D452" s="16"/>
      <c r="E452" s="16"/>
      <c r="F452" s="16"/>
      <c r="G452" s="16"/>
      <c r="H452" s="16"/>
      <c r="I452" s="16"/>
      <c r="J452" s="16"/>
    </row>
    <row r="453">
      <c r="A453" s="18">
        <v>44942.0</v>
      </c>
      <c r="B453" s="16">
        <v>-0.0034388469977613134</v>
      </c>
      <c r="C453" s="14">
        <v>0.03021301875583471</v>
      </c>
      <c r="D453" s="16"/>
      <c r="E453" s="16"/>
      <c r="F453" s="16"/>
      <c r="G453" s="16"/>
      <c r="H453" s="16"/>
      <c r="I453" s="16"/>
      <c r="J453" s="16"/>
    </row>
    <row r="454">
      <c r="A454" s="18">
        <v>44939.0</v>
      </c>
      <c r="B454" s="16">
        <v>0.005510073803630666</v>
      </c>
      <c r="C454" s="14">
        <v>0.007481509982471879</v>
      </c>
      <c r="D454" s="16"/>
      <c r="E454" s="16"/>
      <c r="F454" s="16"/>
      <c r="G454" s="16"/>
      <c r="H454" s="16"/>
      <c r="I454" s="16"/>
      <c r="J454" s="16"/>
    </row>
    <row r="455">
      <c r="A455" s="18">
        <v>44938.0</v>
      </c>
      <c r="B455" s="16">
        <v>-0.0020954754494096894</v>
      </c>
      <c r="C455" s="14">
        <v>-0.0014940664219242894</v>
      </c>
      <c r="D455" s="16"/>
      <c r="E455" s="16"/>
      <c r="F455" s="16"/>
      <c r="G455" s="16"/>
      <c r="H455" s="16"/>
      <c r="I455" s="16"/>
      <c r="J455" s="16"/>
    </row>
    <row r="456">
      <c r="A456" s="18">
        <v>44937.0</v>
      </c>
      <c r="B456" s="16">
        <v>-0.0010299121085846075</v>
      </c>
      <c r="C456" s="14">
        <v>-0.0012789904502047422</v>
      </c>
      <c r="D456" s="16"/>
      <c r="E456" s="16"/>
      <c r="F456" s="16"/>
      <c r="G456" s="16"/>
      <c r="H456" s="16"/>
      <c r="I456" s="16"/>
      <c r="J456" s="16"/>
    </row>
    <row r="457">
      <c r="A457" s="18">
        <v>44936.0</v>
      </c>
      <c r="B457" s="16">
        <v>-0.010333569045146151</v>
      </c>
      <c r="C457" s="14">
        <v>-0.018741633199464536</v>
      </c>
      <c r="D457" s="16"/>
      <c r="E457" s="16"/>
      <c r="F457" s="16"/>
      <c r="G457" s="16"/>
      <c r="H457" s="16"/>
      <c r="I457" s="16"/>
      <c r="J457" s="16"/>
    </row>
    <row r="458">
      <c r="A458" s="18">
        <v>44935.0</v>
      </c>
      <c r="B458" s="16">
        <v>0.013536251116355702</v>
      </c>
      <c r="C458" s="14">
        <v>0.0024743132732230055</v>
      </c>
      <c r="D458" s="16"/>
      <c r="E458" s="16"/>
      <c r="F458" s="16"/>
      <c r="G458" s="16"/>
      <c r="H458" s="16"/>
      <c r="I458" s="16"/>
      <c r="J458" s="16"/>
    </row>
    <row r="459">
      <c r="A459" s="18">
        <v>44932.0</v>
      </c>
      <c r="B459" s="16">
        <v>-0.007375438733003059</v>
      </c>
      <c r="C459" s="14">
        <v>0.006967905405405261</v>
      </c>
      <c r="D459" s="16"/>
      <c r="E459" s="16"/>
      <c r="F459" s="16"/>
      <c r="G459" s="16"/>
      <c r="H459" s="16"/>
      <c r="I459" s="16"/>
      <c r="J459" s="16"/>
    </row>
    <row r="460">
      <c r="A460" s="18">
        <v>44931.0</v>
      </c>
      <c r="B460" s="16">
        <v>-0.002815504116566281</v>
      </c>
      <c r="C460" s="14">
        <v>-0.011232201762077731</v>
      </c>
      <c r="D460" s="16"/>
      <c r="E460" s="16"/>
      <c r="F460" s="16"/>
      <c r="G460" s="16"/>
      <c r="H460" s="16"/>
      <c r="I460" s="16"/>
      <c r="J460" s="16"/>
    </row>
    <row r="461">
      <c r="A461" s="18">
        <v>44930.0</v>
      </c>
      <c r="B461" s="16">
        <v>-0.01039898423424035</v>
      </c>
      <c r="C461" s="14">
        <v>-0.033574109196561897</v>
      </c>
      <c r="D461" s="16"/>
      <c r="E461" s="16"/>
      <c r="F461" s="16"/>
      <c r="G461" s="16"/>
      <c r="H461" s="16"/>
      <c r="I461" s="16"/>
      <c r="J461" s="16"/>
    </row>
    <row r="462">
      <c r="A462" s="18">
        <v>44929.0</v>
      </c>
      <c r="B462" s="16">
        <v>0.0019288416783669327</v>
      </c>
      <c r="C462" s="14">
        <v>-0.01818541996830425</v>
      </c>
      <c r="D462" s="16"/>
      <c r="E462" s="16"/>
      <c r="F462" s="16"/>
      <c r="G462" s="16"/>
      <c r="H462" s="16"/>
      <c r="I462" s="16"/>
      <c r="J462" s="16"/>
    </row>
    <row r="463">
      <c r="A463" s="18">
        <v>44928.0</v>
      </c>
      <c r="B463" s="16">
        <v>0.005089669875671943</v>
      </c>
      <c r="C463" s="14">
        <v>0.059169114561477</v>
      </c>
      <c r="D463" s="16"/>
      <c r="E463" s="16"/>
      <c r="F463" s="16"/>
      <c r="G463" s="16"/>
      <c r="H463" s="16"/>
      <c r="I463" s="16"/>
      <c r="J463" s="16"/>
    </row>
    <row r="464">
      <c r="A464" s="12">
        <v>44925.0</v>
      </c>
      <c r="B464" s="16">
        <v>-0.004711120883953646</v>
      </c>
      <c r="C464" s="14">
        <v>0.05680961461705625</v>
      </c>
      <c r="D464" s="16"/>
      <c r="E464" s="16"/>
      <c r="F464" s="16"/>
      <c r="G464" s="16"/>
      <c r="H464" s="16"/>
      <c r="I464" s="16"/>
      <c r="J464" s="16"/>
    </row>
    <row r="465">
      <c r="A465" s="12">
        <v>44924.0</v>
      </c>
      <c r="B465" s="16">
        <v>0.00377983170092433</v>
      </c>
      <c r="C465" s="14">
        <v>0.03213255824598349</v>
      </c>
      <c r="D465" s="16"/>
      <c r="E465" s="16"/>
      <c r="F465" s="16"/>
      <c r="G465" s="16"/>
      <c r="H465" s="16"/>
      <c r="I465" s="16"/>
      <c r="J465" s="16"/>
    </row>
    <row r="466">
      <c r="A466" s="12">
        <v>44923.0</v>
      </c>
      <c r="B466" s="16">
        <v>-5.404719754250609E-4</v>
      </c>
      <c r="C466" s="14">
        <v>-0.002966411098941246</v>
      </c>
      <c r="D466" s="16"/>
      <c r="E466" s="16"/>
      <c r="F466" s="16"/>
      <c r="G466" s="16"/>
      <c r="H466" s="16"/>
      <c r="I466" s="16"/>
      <c r="J466" s="16"/>
    </row>
    <row r="467">
      <c r="A467" s="12">
        <v>44922.0</v>
      </c>
      <c r="B467" s="16">
        <v>0.006533589421913399</v>
      </c>
      <c r="C467" s="14">
        <v>0.007818967896237705</v>
      </c>
      <c r="D467" s="16"/>
      <c r="E467" s="16"/>
      <c r="F467" s="16"/>
      <c r="G467" s="16"/>
      <c r="H467" s="16"/>
      <c r="I467" s="16"/>
      <c r="J467" s="16"/>
    </row>
    <row r="468">
      <c r="A468" s="12">
        <v>44921.0</v>
      </c>
      <c r="B468" s="16">
        <v>0.011669699216029894</v>
      </c>
      <c r="C468" s="14">
        <v>0.051303128475412185</v>
      </c>
      <c r="D468" s="16"/>
      <c r="E468" s="16"/>
      <c r="F468" s="16"/>
      <c r="G468" s="16"/>
      <c r="H468" s="16"/>
      <c r="I468" s="16"/>
      <c r="J468" s="16"/>
    </row>
    <row r="469">
      <c r="A469" s="12">
        <v>44918.0</v>
      </c>
      <c r="B469" s="16">
        <v>-0.017683224519855267</v>
      </c>
      <c r="C469" s="14">
        <v>-0.010715139918679784</v>
      </c>
      <c r="D469" s="16"/>
      <c r="E469" s="16"/>
      <c r="F469" s="16"/>
      <c r="G469" s="16"/>
      <c r="H469" s="16"/>
      <c r="I469" s="16"/>
      <c r="J469" s="16"/>
    </row>
    <row r="470">
      <c r="A470" s="12">
        <v>44917.0</v>
      </c>
      <c r="B470" s="16">
        <v>-0.003942502651229973</v>
      </c>
      <c r="C470" s="14">
        <v>0.009367003041861777</v>
      </c>
      <c r="D470" s="16"/>
      <c r="E470" s="16"/>
      <c r="F470" s="16"/>
      <c r="G470" s="16"/>
      <c r="H470" s="16"/>
      <c r="I470" s="16"/>
      <c r="J470" s="16"/>
    </row>
    <row r="471">
      <c r="A471" s="12">
        <v>44916.0</v>
      </c>
      <c r="B471" s="16">
        <v>-0.010127656334136592</v>
      </c>
      <c r="C471" s="14">
        <v>-0.0237107570472328</v>
      </c>
      <c r="D471" s="16"/>
      <c r="E471" s="16"/>
      <c r="F471" s="16"/>
      <c r="G471" s="16"/>
      <c r="H471" s="16"/>
      <c r="I471" s="16"/>
      <c r="J471" s="16"/>
    </row>
    <row r="472">
      <c r="A472" s="12">
        <v>44915.0</v>
      </c>
      <c r="B472" s="16">
        <v>-0.0019082052827157359</v>
      </c>
      <c r="C472" s="14">
        <v>-0.017551984439401758</v>
      </c>
      <c r="D472" s="16"/>
      <c r="E472" s="16"/>
      <c r="F472" s="16"/>
      <c r="G472" s="16"/>
      <c r="H472" s="16"/>
      <c r="I472" s="16"/>
      <c r="J472" s="16"/>
    </row>
    <row r="473">
      <c r="A473" s="12">
        <v>44914.0</v>
      </c>
      <c r="B473" s="16">
        <v>0.008289999452624652</v>
      </c>
      <c r="C473" s="14">
        <v>0.0058226197130613055</v>
      </c>
      <c r="D473" s="16"/>
      <c r="E473" s="16"/>
      <c r="F473" s="16"/>
      <c r="G473" s="16"/>
      <c r="H473" s="16"/>
      <c r="I473" s="16"/>
      <c r="J473" s="16"/>
    </row>
    <row r="474">
      <c r="A474" s="12">
        <v>44911.0</v>
      </c>
      <c r="B474" s="16">
        <v>-0.007922931973564973</v>
      </c>
      <c r="C474" s="14">
        <v>-0.016222161121803635</v>
      </c>
      <c r="D474" s="16"/>
      <c r="E474" s="16"/>
      <c r="F474" s="16"/>
      <c r="G474" s="16"/>
      <c r="H474" s="16"/>
      <c r="I474" s="16"/>
      <c r="J474" s="16"/>
    </row>
    <row r="475">
      <c r="A475" s="12">
        <v>44910.0</v>
      </c>
      <c r="B475" s="16">
        <v>-0.013150913972444056</v>
      </c>
      <c r="C475" s="14">
        <v>-0.009711381375930417</v>
      </c>
      <c r="D475" s="16"/>
      <c r="E475" s="16"/>
      <c r="F475" s="16"/>
      <c r="G475" s="16"/>
      <c r="H475" s="16"/>
      <c r="I475" s="16"/>
      <c r="J475" s="16"/>
    </row>
    <row r="476">
      <c r="A476" s="12">
        <v>44909.0</v>
      </c>
      <c r="B476" s="16">
        <v>0.002810619088563948</v>
      </c>
      <c r="C476" s="14">
        <v>-0.010062893081760893</v>
      </c>
      <c r="D476" s="16"/>
      <c r="E476" s="16"/>
      <c r="F476" s="16"/>
      <c r="G476" s="16"/>
      <c r="H476" s="16"/>
      <c r="I476" s="16"/>
      <c r="J476" s="16"/>
    </row>
    <row r="477">
      <c r="A477" s="12">
        <v>44908.0</v>
      </c>
      <c r="B477" s="16">
        <v>0.005992815109354677</v>
      </c>
      <c r="C477" s="14">
        <v>0.04364949130292084</v>
      </c>
      <c r="D477" s="16"/>
      <c r="E477" s="16"/>
      <c r="F477" s="16"/>
      <c r="G477" s="16"/>
      <c r="H477" s="16"/>
      <c r="I477" s="16"/>
      <c r="J477" s="16"/>
    </row>
    <row r="478">
      <c r="A478" s="12">
        <v>44907.0</v>
      </c>
      <c r="B478" s="16">
        <v>2.9735194576385737E-5</v>
      </c>
      <c r="C478" s="14">
        <v>0.09548022598870065</v>
      </c>
      <c r="D478" s="16"/>
      <c r="E478" s="16"/>
      <c r="F478" s="16"/>
      <c r="G478" s="16"/>
      <c r="H478" s="16"/>
      <c r="I478" s="16"/>
      <c r="J478" s="16"/>
    </row>
    <row r="479">
      <c r="A479" s="18">
        <v>44904.0</v>
      </c>
      <c r="B479" s="16">
        <v>-0.006058782278800745</v>
      </c>
      <c r="C479" s="14">
        <v>-0.024011228633014303</v>
      </c>
      <c r="D479" s="16"/>
      <c r="E479" s="16"/>
      <c r="F479" s="16"/>
      <c r="G479" s="16"/>
      <c r="H479" s="16"/>
      <c r="I479" s="16"/>
      <c r="J479" s="16"/>
    </row>
    <row r="480">
      <c r="A480" s="18">
        <v>44903.0</v>
      </c>
      <c r="B480" s="16">
        <v>0.0026319334069664357</v>
      </c>
      <c r="C480" s="14">
        <v>-0.014523539001136232</v>
      </c>
      <c r="D480" s="16"/>
      <c r="E480" s="16"/>
      <c r="F480" s="16"/>
      <c r="G480" s="16"/>
      <c r="H480" s="16"/>
      <c r="I480" s="16"/>
      <c r="J480" s="16"/>
    </row>
    <row r="481">
      <c r="A481" s="18">
        <v>44902.0</v>
      </c>
      <c r="B481" s="16">
        <v>-0.004411902750398933</v>
      </c>
      <c r="C481" s="14">
        <v>0.0296541200406919</v>
      </c>
      <c r="D481" s="16"/>
      <c r="E481" s="16"/>
      <c r="F481" s="16"/>
      <c r="G481" s="16"/>
      <c r="H481" s="16"/>
      <c r="I481" s="16"/>
      <c r="J481" s="16"/>
    </row>
    <row r="482">
      <c r="A482" s="18">
        <v>44901.0</v>
      </c>
      <c r="B482" s="16">
        <v>-0.0031174720136034617</v>
      </c>
      <c r="C482" s="14">
        <v>0.1022650818569184</v>
      </c>
      <c r="D482" s="16"/>
      <c r="E482" s="16"/>
      <c r="F482" s="16"/>
      <c r="G482" s="16"/>
      <c r="H482" s="16"/>
      <c r="I482" s="16"/>
      <c r="J482" s="16"/>
    </row>
    <row r="483">
      <c r="A483" s="18">
        <v>44900.0</v>
      </c>
      <c r="B483" s="16">
        <v>2.6476109990847263E-4</v>
      </c>
      <c r="C483" s="14">
        <v>0.011569872958257843</v>
      </c>
      <c r="D483" s="16"/>
      <c r="E483" s="16"/>
      <c r="F483" s="16"/>
      <c r="G483" s="16"/>
      <c r="H483" s="16"/>
      <c r="I483" s="16"/>
      <c r="J483" s="16"/>
    </row>
    <row r="484">
      <c r="A484" s="18">
        <v>44897.0</v>
      </c>
      <c r="B484" s="16">
        <v>-0.00618737541528247</v>
      </c>
      <c r="C484" s="14">
        <v>0.0031290891505943996</v>
      </c>
      <c r="D484" s="16"/>
      <c r="E484" s="16"/>
      <c r="F484" s="16"/>
      <c r="G484" s="16"/>
      <c r="H484" s="16"/>
      <c r="I484" s="16"/>
      <c r="J484" s="16"/>
    </row>
    <row r="485">
      <c r="A485" s="18">
        <v>44896.0</v>
      </c>
      <c r="B485" s="16">
        <v>0.0028867144498316843</v>
      </c>
      <c r="C485" s="14">
        <v>0.015541945920961364</v>
      </c>
      <c r="D485" s="16"/>
      <c r="E485" s="16"/>
      <c r="F485" s="16"/>
      <c r="G485" s="16"/>
      <c r="H485" s="16"/>
      <c r="I485" s="16"/>
      <c r="J485" s="16"/>
    </row>
    <row r="486">
      <c r="A486" s="12">
        <v>44895.0</v>
      </c>
      <c r="B486" s="16">
        <v>0.007535697884579751</v>
      </c>
      <c r="C486" s="14">
        <v>0.022689671472465145</v>
      </c>
      <c r="D486" s="16"/>
      <c r="E486" s="16"/>
      <c r="F486" s="16"/>
      <c r="G486" s="16"/>
      <c r="H486" s="16"/>
      <c r="I486" s="16"/>
      <c r="J486" s="16"/>
    </row>
    <row r="487">
      <c r="A487" s="12">
        <v>44894.0</v>
      </c>
      <c r="B487" s="16">
        <v>0.002979084456774972</v>
      </c>
      <c r="C487" s="14">
        <v>-0.028640303047695492</v>
      </c>
      <c r="D487" s="16"/>
      <c r="E487" s="16"/>
      <c r="F487" s="16"/>
      <c r="G487" s="16"/>
      <c r="H487" s="16"/>
      <c r="I487" s="16"/>
      <c r="J487" s="16"/>
    </row>
    <row r="488">
      <c r="A488" s="12">
        <v>44893.0</v>
      </c>
      <c r="B488" s="16">
        <v>0.0027008413120686026</v>
      </c>
      <c r="C488" s="14">
        <v>-0.009606639381537052</v>
      </c>
      <c r="D488" s="16"/>
      <c r="E488" s="16"/>
      <c r="F488" s="16"/>
      <c r="G488" s="16"/>
      <c r="H488" s="16"/>
      <c r="I488" s="16"/>
      <c r="J488" s="16"/>
    </row>
    <row r="489">
      <c r="A489" s="12">
        <v>44890.0</v>
      </c>
      <c r="B489" s="16">
        <v>0.001549980794304462</v>
      </c>
      <c r="C489" s="14">
        <v>0.01846812945058751</v>
      </c>
      <c r="D489" s="16"/>
      <c r="E489" s="16"/>
      <c r="F489" s="16"/>
      <c r="G489" s="16"/>
      <c r="H489" s="16"/>
      <c r="I489" s="16"/>
      <c r="J489" s="16"/>
    </row>
    <row r="490">
      <c r="A490" s="12">
        <v>44889.0</v>
      </c>
      <c r="B490" s="16">
        <v>0.011870971273727493</v>
      </c>
      <c r="C490" s="14">
        <v>-0.008324721552417147</v>
      </c>
      <c r="D490" s="16"/>
      <c r="E490" s="16"/>
      <c r="F490" s="16"/>
      <c r="G490" s="16"/>
      <c r="H490" s="16"/>
      <c r="I490" s="16"/>
      <c r="J490" s="16"/>
    </row>
    <row r="491">
      <c r="A491" s="12">
        <v>44888.0</v>
      </c>
      <c r="B491" s="16">
        <v>0.0012634152223720552</v>
      </c>
      <c r="C491" s="14">
        <v>-0.02261377027102862</v>
      </c>
      <c r="D491" s="16"/>
      <c r="E491" s="16"/>
      <c r="F491" s="16"/>
      <c r="G491" s="16"/>
      <c r="H491" s="16"/>
      <c r="I491" s="16"/>
      <c r="J491" s="16"/>
    </row>
    <row r="492">
      <c r="A492" s="12">
        <v>44887.0</v>
      </c>
      <c r="B492" s="16">
        <v>0.0046393299541023225</v>
      </c>
      <c r="C492" s="14">
        <v>-0.009999444475306873</v>
      </c>
      <c r="D492" s="16"/>
      <c r="E492" s="16"/>
      <c r="F492" s="16"/>
      <c r="G492" s="16"/>
      <c r="H492" s="16"/>
      <c r="I492" s="16"/>
      <c r="J492" s="16"/>
    </row>
    <row r="493">
      <c r="A493" s="12">
        <v>44886.0</v>
      </c>
      <c r="B493" s="16">
        <v>-0.008067665702588878</v>
      </c>
      <c r="C493" s="14">
        <v>0.08433226914041314</v>
      </c>
      <c r="D493" s="16"/>
      <c r="E493" s="16"/>
      <c r="F493" s="16"/>
      <c r="G493" s="16"/>
      <c r="H493" s="16"/>
      <c r="I493" s="16"/>
      <c r="J493" s="16"/>
    </row>
    <row r="494">
      <c r="A494" s="12">
        <v>44883.0</v>
      </c>
      <c r="B494" s="16">
        <v>-0.001976133755635434</v>
      </c>
      <c r="C494" s="14">
        <v>-0.02827206743151489</v>
      </c>
      <c r="D494" s="16"/>
      <c r="E494" s="16"/>
      <c r="F494" s="16"/>
      <c r="G494" s="16"/>
      <c r="H494" s="16"/>
      <c r="I494" s="16"/>
      <c r="J494" s="16"/>
    </row>
    <row r="495">
      <c r="A495" s="12">
        <v>44882.0</v>
      </c>
      <c r="B495" s="16">
        <v>-0.0035714964706010655</v>
      </c>
      <c r="C495" s="14">
        <v>0.00915588634886877</v>
      </c>
      <c r="D495" s="16"/>
      <c r="E495" s="16"/>
      <c r="F495" s="16"/>
      <c r="G495" s="16"/>
      <c r="H495" s="16"/>
      <c r="I495" s="16"/>
      <c r="J495" s="16"/>
    </row>
    <row r="496">
      <c r="A496" s="12">
        <v>44881.0</v>
      </c>
      <c r="B496" s="16">
        <v>3.3961115880765114E-4</v>
      </c>
      <c r="C496" s="14">
        <v>-0.0014745782706145905</v>
      </c>
      <c r="D496" s="16"/>
      <c r="E496" s="16"/>
      <c r="F496" s="16"/>
      <c r="G496" s="16"/>
      <c r="H496" s="16"/>
      <c r="I496" s="16"/>
      <c r="J496" s="16"/>
    </row>
    <row r="497">
      <c r="A497" s="12">
        <v>44880.0</v>
      </c>
      <c r="B497" s="16">
        <v>0.004050924347282825</v>
      </c>
      <c r="C497" s="14">
        <v>0.007367795603089533</v>
      </c>
      <c r="D497" s="16"/>
      <c r="E497" s="16"/>
      <c r="F497" s="16"/>
      <c r="G497" s="16"/>
      <c r="H497" s="16"/>
      <c r="I497" s="16"/>
      <c r="J497" s="16"/>
    </row>
    <row r="498">
      <c r="A498" s="12">
        <v>44879.0</v>
      </c>
      <c r="B498" s="16">
        <v>-0.0011199093173185348</v>
      </c>
      <c r="C498" s="14">
        <v>0.038760646833724266</v>
      </c>
      <c r="D498" s="16"/>
      <c r="E498" s="16"/>
      <c r="F498" s="16"/>
      <c r="G498" s="16"/>
      <c r="H498" s="16"/>
      <c r="I498" s="16"/>
      <c r="J498" s="16"/>
    </row>
    <row r="499">
      <c r="A499" s="12">
        <v>44876.0</v>
      </c>
      <c r="B499" s="16">
        <v>0.017833172474234882</v>
      </c>
      <c r="C499" s="14">
        <v>0.02557285732371195</v>
      </c>
      <c r="D499" s="16"/>
      <c r="E499" s="16"/>
      <c r="F499" s="16"/>
      <c r="G499" s="16"/>
      <c r="H499" s="16"/>
      <c r="I499" s="16"/>
      <c r="J499" s="16"/>
    </row>
    <row r="500">
      <c r="A500" s="12">
        <v>44875.0</v>
      </c>
      <c r="B500" s="16">
        <v>-0.007093682877127194</v>
      </c>
      <c r="C500" s="14">
        <v>-0.0207041904289611</v>
      </c>
      <c r="D500" s="16"/>
      <c r="E500" s="16"/>
      <c r="F500" s="16"/>
      <c r="G500" s="16"/>
      <c r="H500" s="16"/>
      <c r="I500" s="16"/>
      <c r="J500" s="16"/>
    </row>
    <row r="501">
      <c r="A501" s="18">
        <v>44874.0</v>
      </c>
      <c r="B501" s="16">
        <v>-0.0025160964247258333</v>
      </c>
      <c r="C501" s="14">
        <v>-0.016401438936650137</v>
      </c>
      <c r="D501" s="16"/>
      <c r="E501" s="16"/>
      <c r="F501" s="16"/>
      <c r="G501" s="16"/>
      <c r="H501" s="16"/>
      <c r="I501" s="16"/>
      <c r="J501" s="16"/>
    </row>
    <row r="502">
      <c r="A502" s="18">
        <v>44872.0</v>
      </c>
      <c r="B502" s="16">
        <v>0.00472756476598124</v>
      </c>
      <c r="C502" s="14">
        <v>0.06986301369863002</v>
      </c>
      <c r="D502" s="16"/>
      <c r="E502" s="16"/>
      <c r="F502" s="16"/>
      <c r="G502" s="16"/>
      <c r="H502" s="16"/>
      <c r="I502" s="16"/>
      <c r="J502" s="16"/>
    </row>
    <row r="503">
      <c r="A503" s="18">
        <v>44869.0</v>
      </c>
      <c r="B503" s="16">
        <v>0.003570103087072951</v>
      </c>
      <c r="C503" s="14">
        <v>0.034622393197003554</v>
      </c>
      <c r="D503" s="16"/>
      <c r="E503" s="16"/>
      <c r="F503" s="16"/>
      <c r="G503" s="16"/>
      <c r="H503" s="16"/>
      <c r="I503" s="16"/>
      <c r="J503" s="16"/>
    </row>
    <row r="504">
      <c r="A504" s="18">
        <v>44868.0</v>
      </c>
      <c r="B504" s="16">
        <v>-0.0016673256704555772</v>
      </c>
      <c r="C504" s="14">
        <v>0.01153741125068275</v>
      </c>
      <c r="D504" s="16"/>
      <c r="E504" s="16"/>
      <c r="F504" s="16"/>
      <c r="G504" s="16"/>
      <c r="H504" s="16"/>
      <c r="I504" s="16"/>
      <c r="J504" s="16"/>
    </row>
    <row r="505">
      <c r="A505" s="18">
        <v>44867.0</v>
      </c>
      <c r="B505" s="16">
        <v>-0.003447154650765616</v>
      </c>
      <c r="C505" s="14">
        <v>-0.006376339709672996</v>
      </c>
      <c r="D505" s="16"/>
      <c r="E505" s="16"/>
      <c r="F505" s="16"/>
      <c r="G505" s="16"/>
      <c r="H505" s="16"/>
      <c r="I505" s="16"/>
      <c r="J505" s="16"/>
    </row>
    <row r="506">
      <c r="A506" s="18">
        <v>44866.0</v>
      </c>
      <c r="B506" s="16">
        <v>0.007394987841573997</v>
      </c>
      <c r="C506" s="14">
        <v>0.045235394214407254</v>
      </c>
      <c r="D506" s="16"/>
      <c r="E506" s="16"/>
      <c r="F506" s="16"/>
      <c r="G506" s="16"/>
      <c r="H506" s="16"/>
      <c r="I506" s="16"/>
      <c r="J506" s="16"/>
    </row>
    <row r="507">
      <c r="A507" s="12">
        <v>44865.0</v>
      </c>
      <c r="B507" s="16">
        <v>0.01267231879821007</v>
      </c>
      <c r="C507" s="14">
        <v>0.021954930802115857</v>
      </c>
      <c r="D507" s="16"/>
      <c r="E507" s="16"/>
      <c r="F507" s="16"/>
      <c r="G507" s="16"/>
      <c r="H507" s="16"/>
      <c r="I507" s="16"/>
      <c r="J507" s="16"/>
    </row>
    <row r="508">
      <c r="A508" s="12">
        <v>44862.0</v>
      </c>
      <c r="B508" s="16">
        <v>0.0028105170280121605</v>
      </c>
      <c r="C508" s="14">
        <v>-0.020511000709723337</v>
      </c>
      <c r="D508" s="16"/>
      <c r="E508" s="16"/>
      <c r="F508" s="16"/>
      <c r="G508" s="16"/>
      <c r="H508" s="16"/>
      <c r="I508" s="16"/>
      <c r="J508" s="16"/>
    </row>
    <row r="509">
      <c r="A509" s="12">
        <v>44861.0</v>
      </c>
      <c r="B509" s="16">
        <v>0.004564929897742376</v>
      </c>
      <c r="C509" s="14">
        <v>0.01622791200865481</v>
      </c>
      <c r="D509" s="16"/>
      <c r="E509" s="16"/>
      <c r="F509" s="16"/>
      <c r="G509" s="16"/>
      <c r="H509" s="16"/>
      <c r="I509" s="16"/>
      <c r="J509" s="16"/>
    </row>
    <row r="510">
      <c r="A510" s="12">
        <v>44859.0</v>
      </c>
      <c r="B510" s="16">
        <v>-0.004196099995770197</v>
      </c>
      <c r="C510" s="14">
        <v>0.03146853146853168</v>
      </c>
      <c r="D510" s="16"/>
      <c r="E510" s="16"/>
      <c r="F510" s="16"/>
      <c r="G510" s="16"/>
      <c r="H510" s="16"/>
      <c r="I510" s="16"/>
      <c r="J510" s="16"/>
    </row>
    <row r="511">
      <c r="A511" s="12">
        <v>44858.0</v>
      </c>
      <c r="B511" s="16">
        <v>0.008787401216410862</v>
      </c>
      <c r="C511" s="14">
        <v>0.015410182807070516</v>
      </c>
      <c r="D511" s="16"/>
      <c r="E511" s="16"/>
      <c r="F511" s="16"/>
      <c r="G511" s="16"/>
      <c r="H511" s="16"/>
      <c r="I511" s="16"/>
      <c r="J511" s="16"/>
    </row>
    <row r="512">
      <c r="A512" s="12">
        <v>44855.0</v>
      </c>
      <c r="B512" s="16">
        <v>7.031447937393409E-4</v>
      </c>
      <c r="C512" s="14">
        <v>0.004934335382980493</v>
      </c>
      <c r="D512" s="16"/>
      <c r="E512" s="16"/>
      <c r="F512" s="16"/>
      <c r="G512" s="16"/>
      <c r="H512" s="16"/>
      <c r="I512" s="16"/>
      <c r="J512" s="16"/>
    </row>
    <row r="513">
      <c r="A513" s="12">
        <v>44854.0</v>
      </c>
      <c r="B513" s="16">
        <v>0.002952219160873071</v>
      </c>
      <c r="C513" s="14">
        <v>-0.021467835388501055</v>
      </c>
      <c r="D513" s="16"/>
      <c r="E513" s="16"/>
      <c r="F513" s="16"/>
      <c r="G513" s="16"/>
      <c r="H513" s="16"/>
      <c r="I513" s="16"/>
      <c r="J513" s="16"/>
    </row>
    <row r="514">
      <c r="A514" s="12">
        <v>44853.0</v>
      </c>
      <c r="B514" s="16">
        <v>0.0014467931800570266</v>
      </c>
      <c r="C514" s="14">
        <v>0.005602450138193715</v>
      </c>
      <c r="D514" s="16"/>
      <c r="E514" s="16"/>
      <c r="F514" s="16"/>
      <c r="G514" s="16"/>
      <c r="H514" s="16"/>
      <c r="I514" s="16"/>
      <c r="J514" s="16"/>
    </row>
    <row r="515">
      <c r="A515" s="12">
        <v>44852.0</v>
      </c>
      <c r="B515" s="16">
        <v>0.010117376587067906</v>
      </c>
      <c r="C515" s="14">
        <v>0.0362257140645561</v>
      </c>
      <c r="D515" s="16"/>
      <c r="E515" s="16"/>
      <c r="F515" s="16"/>
      <c r="G515" s="16"/>
      <c r="H515" s="16"/>
      <c r="I515" s="16"/>
      <c r="J515" s="16"/>
    </row>
    <row r="516">
      <c r="A516" s="12">
        <v>44851.0</v>
      </c>
      <c r="B516" s="16">
        <v>0.007337495708641395</v>
      </c>
      <c r="C516" s="14">
        <v>-0.01853680771860522</v>
      </c>
      <c r="D516" s="16"/>
      <c r="E516" s="16"/>
      <c r="F516" s="16"/>
      <c r="G516" s="16"/>
      <c r="H516" s="16"/>
      <c r="I516" s="16"/>
      <c r="J516" s="16"/>
    </row>
    <row r="517">
      <c r="A517" s="12">
        <v>44848.0</v>
      </c>
      <c r="B517" s="16">
        <v>0.010070910731235783</v>
      </c>
      <c r="C517" s="14">
        <v>0.02284559794855845</v>
      </c>
      <c r="D517" s="16"/>
      <c r="E517" s="16"/>
      <c r="F517" s="16"/>
      <c r="G517" s="16"/>
      <c r="H517" s="16"/>
      <c r="I517" s="16"/>
      <c r="J517" s="16"/>
    </row>
    <row r="518">
      <c r="A518" s="12">
        <v>44847.0</v>
      </c>
      <c r="B518" s="16">
        <v>-0.006380083627274602</v>
      </c>
      <c r="C518" s="14">
        <v>-7.764577995185151E-4</v>
      </c>
      <c r="D518" s="16"/>
      <c r="E518" s="16"/>
      <c r="F518" s="16"/>
      <c r="G518" s="16"/>
      <c r="H518" s="16"/>
      <c r="I518" s="16"/>
      <c r="J518" s="16"/>
    </row>
    <row r="519">
      <c r="A519" s="12">
        <v>44846.0</v>
      </c>
      <c r="B519" s="16">
        <v>0.008246214719537459</v>
      </c>
      <c r="C519" s="14">
        <v>0.0440175097276263</v>
      </c>
      <c r="D519" s="16"/>
      <c r="E519" s="16"/>
      <c r="F519" s="16"/>
      <c r="G519" s="16"/>
      <c r="H519" s="16"/>
      <c r="I519" s="16"/>
      <c r="J519" s="16"/>
    </row>
    <row r="520">
      <c r="A520" s="12">
        <v>44845.0</v>
      </c>
      <c r="B520" s="16">
        <v>-0.014932428513427354</v>
      </c>
      <c r="C520" s="14">
        <v>-0.04104477611940294</v>
      </c>
      <c r="D520" s="16"/>
      <c r="E520" s="16"/>
      <c r="F520" s="16"/>
      <c r="G520" s="16"/>
      <c r="H520" s="16"/>
      <c r="I520" s="16"/>
      <c r="J520" s="16"/>
    </row>
    <row r="521">
      <c r="A521" s="12">
        <v>44844.0</v>
      </c>
      <c r="B521" s="16">
        <v>-0.00425362337673596</v>
      </c>
      <c r="C521" s="14">
        <v>-0.014856792770715499</v>
      </c>
      <c r="D521" s="16"/>
      <c r="E521" s="16"/>
      <c r="F521" s="16"/>
      <c r="G521" s="16"/>
      <c r="H521" s="16"/>
      <c r="I521" s="16"/>
      <c r="J521" s="16"/>
    </row>
    <row r="522">
      <c r="A522" s="18">
        <v>44841.0</v>
      </c>
      <c r="B522" s="16">
        <v>-9.895106105538565E-4</v>
      </c>
      <c r="C522" s="14">
        <v>-0.018343106299804512</v>
      </c>
      <c r="D522" s="16"/>
      <c r="E522" s="16"/>
      <c r="F522" s="16"/>
      <c r="G522" s="16"/>
      <c r="H522" s="16"/>
      <c r="I522" s="16"/>
      <c r="J522" s="16"/>
    </row>
    <row r="523">
      <c r="A523" s="18">
        <v>44840.0</v>
      </c>
      <c r="B523" s="16">
        <v>0.0033286442865991805</v>
      </c>
      <c r="C523" s="14">
        <v>0.02024850437183634</v>
      </c>
      <c r="D523" s="16"/>
      <c r="E523" s="16"/>
      <c r="F523" s="16"/>
      <c r="G523" s="16"/>
      <c r="H523" s="16"/>
      <c r="I523" s="16"/>
      <c r="J523" s="16"/>
    </row>
    <row r="524">
      <c r="A524" s="18">
        <v>44838.0</v>
      </c>
      <c r="B524" s="16">
        <v>0.022913601009039386</v>
      </c>
      <c r="C524" s="14">
        <v>0.021866917470021008</v>
      </c>
      <c r="D524" s="16"/>
      <c r="E524" s="16"/>
      <c r="F524" s="16"/>
      <c r="G524" s="16"/>
      <c r="H524" s="16"/>
      <c r="I524" s="16"/>
      <c r="J524" s="16"/>
    </row>
    <row r="525">
      <c r="A525" s="18">
        <v>44837.0</v>
      </c>
      <c r="B525" s="16">
        <v>-0.012109264172080247</v>
      </c>
      <c r="C525" s="14">
        <v>0.022355769230769207</v>
      </c>
      <c r="D525" s="16"/>
      <c r="E525" s="16"/>
      <c r="F525" s="16"/>
      <c r="G525" s="16"/>
      <c r="H525" s="16"/>
      <c r="I525" s="16"/>
      <c r="J525" s="16"/>
    </row>
    <row r="526">
      <c r="A526" s="18">
        <v>44834.0</v>
      </c>
      <c r="B526" s="16">
        <v>0.016425755584756896</v>
      </c>
      <c r="C526" s="14">
        <v>0.03465428618802835</v>
      </c>
      <c r="D526" s="16"/>
      <c r="E526" s="16"/>
      <c r="F526" s="16"/>
      <c r="G526" s="16"/>
      <c r="H526" s="16"/>
      <c r="I526" s="16"/>
      <c r="J526" s="16"/>
    </row>
    <row r="527">
      <c r="A527" s="18">
        <v>44833.0</v>
      </c>
      <c r="B527" s="16">
        <v>-0.0024023347134399797</v>
      </c>
      <c r="C527" s="14">
        <v>-0.00976931286429683</v>
      </c>
      <c r="D527" s="16"/>
      <c r="E527" s="16"/>
      <c r="F527" s="16"/>
      <c r="G527" s="16"/>
      <c r="H527" s="16"/>
      <c r="I527" s="16"/>
      <c r="J527" s="16"/>
    </row>
    <row r="528">
      <c r="A528" s="18">
        <v>44832.0</v>
      </c>
      <c r="B528" s="16">
        <v>-0.00874913273045863</v>
      </c>
      <c r="C528" s="14">
        <v>-0.02707667731629393</v>
      </c>
      <c r="D528" s="16"/>
      <c r="E528" s="16"/>
      <c r="F528" s="16"/>
      <c r="G528" s="16"/>
      <c r="H528" s="16"/>
      <c r="I528" s="16"/>
      <c r="J528" s="16"/>
    </row>
    <row r="529">
      <c r="A529" s="18">
        <v>44831.0</v>
      </c>
      <c r="B529" s="16">
        <v>-5.230279202880217E-4</v>
      </c>
      <c r="C529" s="14">
        <v>-0.03238271891181688</v>
      </c>
      <c r="D529" s="16"/>
      <c r="E529" s="16"/>
      <c r="F529" s="16"/>
      <c r="G529" s="16"/>
      <c r="H529" s="16"/>
      <c r="I529" s="16"/>
      <c r="J529" s="16"/>
    </row>
    <row r="530">
      <c r="A530" s="18">
        <v>44830.0</v>
      </c>
      <c r="B530" s="16">
        <v>-0.01795138898908366</v>
      </c>
      <c r="C530" s="14">
        <v>-0.05285118219749674</v>
      </c>
      <c r="D530" s="16"/>
      <c r="E530" s="16"/>
      <c r="F530" s="16"/>
      <c r="G530" s="16"/>
      <c r="H530" s="16"/>
      <c r="I530" s="16"/>
      <c r="J530" s="16"/>
    </row>
    <row r="531">
      <c r="A531" s="18">
        <v>44827.0</v>
      </c>
      <c r="B531" s="16">
        <v>-0.017155611521401326</v>
      </c>
      <c r="C531" s="14">
        <v>-0.02768683274021344</v>
      </c>
      <c r="D531" s="16"/>
      <c r="E531" s="16"/>
      <c r="F531" s="16"/>
      <c r="G531" s="16"/>
      <c r="H531" s="16"/>
      <c r="I531" s="16"/>
      <c r="J531" s="16"/>
    </row>
    <row r="532">
      <c r="A532" s="18">
        <v>44826.0</v>
      </c>
      <c r="B532" s="16">
        <v>-0.004997643685783371</v>
      </c>
      <c r="C532" s="14">
        <v>0.019519628473985806</v>
      </c>
      <c r="D532" s="16"/>
      <c r="E532" s="16"/>
      <c r="F532" s="16"/>
      <c r="G532" s="16"/>
      <c r="H532" s="16"/>
      <c r="I532" s="16"/>
      <c r="J532" s="16"/>
    </row>
    <row r="533">
      <c r="A533" s="18">
        <v>44825.0</v>
      </c>
      <c r="B533" s="16">
        <v>-0.00549498351224309</v>
      </c>
      <c r="C533" s="14">
        <v>0.0169729171278874</v>
      </c>
      <c r="D533" s="16"/>
      <c r="E533" s="16"/>
      <c r="F533" s="16"/>
      <c r="G533" s="16"/>
      <c r="H533" s="16"/>
      <c r="I533" s="16"/>
      <c r="J533" s="16"/>
    </row>
    <row r="534">
      <c r="A534" s="18">
        <v>44824.0</v>
      </c>
      <c r="B534" s="16">
        <v>0.011008809885230342</v>
      </c>
      <c r="C534" s="14">
        <v>0.010740657865294212</v>
      </c>
      <c r="D534" s="16"/>
      <c r="E534" s="16"/>
      <c r="F534" s="16"/>
      <c r="G534" s="16"/>
      <c r="H534" s="16"/>
      <c r="I534" s="16"/>
      <c r="J534" s="16"/>
    </row>
    <row r="535">
      <c r="A535" s="18">
        <v>44823.0</v>
      </c>
      <c r="B535" s="16">
        <v>0.005213666194166411</v>
      </c>
      <c r="C535" s="14">
        <v>-0.023951659871869646</v>
      </c>
      <c r="D535" s="16"/>
      <c r="E535" s="16"/>
      <c r="F535" s="16"/>
      <c r="G535" s="16"/>
      <c r="H535" s="16"/>
      <c r="I535" s="16"/>
      <c r="J535" s="16"/>
    </row>
    <row r="536">
      <c r="A536" s="18">
        <v>44820.0</v>
      </c>
      <c r="B536" s="16">
        <v>-0.019384809871681674</v>
      </c>
      <c r="C536" s="14">
        <v>0.003286830764736015</v>
      </c>
      <c r="D536" s="16"/>
      <c r="E536" s="16"/>
      <c r="F536" s="16"/>
      <c r="G536" s="16"/>
      <c r="H536" s="16"/>
      <c r="I536" s="16"/>
      <c r="J536" s="16"/>
    </row>
    <row r="537">
      <c r="A537" s="18">
        <v>44819.0</v>
      </c>
      <c r="B537" s="16">
        <v>-0.007017982364785014</v>
      </c>
      <c r="C537" s="14">
        <v>-0.011123149151318068</v>
      </c>
      <c r="D537" s="16"/>
      <c r="E537" s="16"/>
      <c r="F537" s="16"/>
      <c r="G537" s="16"/>
      <c r="H537" s="16"/>
      <c r="I537" s="16"/>
      <c r="J537" s="16"/>
    </row>
    <row r="538">
      <c r="A538" s="18">
        <v>44818.0</v>
      </c>
      <c r="B538" s="16">
        <v>-0.0036690545958644183</v>
      </c>
      <c r="C538" s="14">
        <v>0.04238819454901366</v>
      </c>
      <c r="D538" s="16"/>
      <c r="E538" s="16"/>
      <c r="F538" s="16"/>
      <c r="G538" s="16"/>
      <c r="H538" s="16"/>
      <c r="I538" s="16"/>
      <c r="J538" s="16"/>
    </row>
    <row r="539">
      <c r="A539" s="18">
        <v>44817.0</v>
      </c>
      <c r="B539" s="16">
        <v>0.007454136432440306</v>
      </c>
      <c r="C539" s="14">
        <v>0.0059834886010754484</v>
      </c>
      <c r="D539" s="16"/>
      <c r="E539" s="16"/>
      <c r="F539" s="16"/>
      <c r="G539" s="16"/>
      <c r="H539" s="16"/>
      <c r="I539" s="16"/>
      <c r="J539" s="16"/>
    </row>
    <row r="540">
      <c r="A540" s="18">
        <v>44816.0</v>
      </c>
      <c r="B540" s="16">
        <v>0.005775695536733183</v>
      </c>
      <c r="C540" s="14">
        <v>-0.0011348161597821704</v>
      </c>
      <c r="D540" s="16"/>
      <c r="E540" s="16"/>
      <c r="F540" s="16"/>
      <c r="G540" s="16"/>
      <c r="H540" s="16"/>
      <c r="I540" s="16"/>
      <c r="J540" s="16"/>
    </row>
    <row r="541">
      <c r="A541" s="18">
        <v>44813.0</v>
      </c>
      <c r="B541" s="16">
        <v>0.0019439567385348688</v>
      </c>
      <c r="C541" s="14">
        <v>-0.008550855085508458</v>
      </c>
      <c r="D541" s="16"/>
      <c r="E541" s="16"/>
      <c r="F541" s="16"/>
      <c r="G541" s="16"/>
      <c r="H541" s="16"/>
      <c r="I541" s="16"/>
      <c r="J541" s="16"/>
    </row>
    <row r="542">
      <c r="A542" s="18">
        <v>44812.0</v>
      </c>
      <c r="B542" s="16">
        <v>0.009892535348720921</v>
      </c>
      <c r="C542" s="14">
        <v>0.009006281692272688</v>
      </c>
      <c r="D542" s="16"/>
      <c r="E542" s="16"/>
      <c r="F542" s="16"/>
      <c r="G542" s="16"/>
      <c r="H542" s="16"/>
      <c r="I542" s="16"/>
      <c r="J542" s="16"/>
    </row>
    <row r="543">
      <c r="A543" s="18">
        <v>44811.0</v>
      </c>
      <c r="B543" s="16">
        <v>-0.0017671447019640407</v>
      </c>
      <c r="C543" s="14">
        <v>0.01693219425844683</v>
      </c>
      <c r="D543" s="16"/>
      <c r="E543" s="16"/>
      <c r="F543" s="16"/>
      <c r="G543" s="16"/>
      <c r="H543" s="16"/>
      <c r="I543" s="16"/>
      <c r="J543" s="16"/>
    </row>
    <row r="544">
      <c r="A544" s="18">
        <v>44810.0</v>
      </c>
      <c r="B544" s="16">
        <v>-5.773868152022521E-4</v>
      </c>
      <c r="C544" s="14">
        <v>0.010813754473315784</v>
      </c>
      <c r="D544" s="16"/>
      <c r="E544" s="16"/>
      <c r="F544" s="16"/>
      <c r="G544" s="16"/>
      <c r="H544" s="16"/>
      <c r="I544" s="16"/>
      <c r="J544" s="16"/>
    </row>
    <row r="545">
      <c r="A545" s="18">
        <v>44809.0</v>
      </c>
      <c r="B545" s="16">
        <v>0.007203760665243086</v>
      </c>
      <c r="C545" s="14">
        <v>0.0</v>
      </c>
      <c r="D545" s="16"/>
      <c r="E545" s="16"/>
      <c r="F545" s="16"/>
      <c r="G545" s="16"/>
      <c r="H545" s="16"/>
      <c r="I545" s="16"/>
      <c r="J545" s="16"/>
    </row>
    <row r="546">
      <c r="A546" s="18">
        <v>44806.0</v>
      </c>
      <c r="B546" s="16">
        <v>-1.9096153407660577E-4</v>
      </c>
      <c r="C546" s="14">
        <v>-0.007336473858985393</v>
      </c>
      <c r="D546" s="16"/>
      <c r="E546" s="16"/>
      <c r="F546" s="16"/>
      <c r="G546" s="16"/>
      <c r="H546" s="16"/>
      <c r="I546" s="16"/>
      <c r="J546" s="16"/>
    </row>
    <row r="547">
      <c r="A547" s="18">
        <v>44805.0</v>
      </c>
      <c r="B547" s="16">
        <v>-0.012190795808393329</v>
      </c>
      <c r="C547" s="14">
        <v>0.015289320997334155</v>
      </c>
      <c r="D547" s="16"/>
      <c r="E547" s="16"/>
      <c r="F547" s="16"/>
      <c r="G547" s="16"/>
      <c r="H547" s="16"/>
      <c r="I547" s="16"/>
      <c r="J547" s="16"/>
    </row>
    <row r="548">
      <c r="A548" s="18">
        <v>44803.0</v>
      </c>
      <c r="B548" s="16">
        <v>0.025784241808131325</v>
      </c>
      <c r="C548" s="14">
        <v>0.015850258861011657</v>
      </c>
      <c r="D548" s="16"/>
      <c r="E548" s="16"/>
      <c r="F548" s="16"/>
      <c r="G548" s="16"/>
      <c r="H548" s="16"/>
      <c r="I548" s="16"/>
      <c r="J548" s="16"/>
    </row>
    <row r="549">
      <c r="A549" s="18">
        <v>44802.0</v>
      </c>
      <c r="B549" s="16">
        <v>-0.01400998923622776</v>
      </c>
      <c r="C549" s="14">
        <v>-0.02288115806677571</v>
      </c>
      <c r="D549" s="16"/>
      <c r="E549" s="16"/>
      <c r="F549" s="16"/>
      <c r="G549" s="16"/>
      <c r="H549" s="16"/>
      <c r="I549" s="16"/>
      <c r="J549" s="16"/>
    </row>
    <row r="550">
      <c r="A550" s="18">
        <v>44799.0</v>
      </c>
      <c r="B550" s="16">
        <v>0.002080188558106988</v>
      </c>
      <c r="C550" s="14">
        <v>0.015731225296442775</v>
      </c>
      <c r="D550" s="16"/>
      <c r="E550" s="16"/>
      <c r="F550" s="16"/>
      <c r="G550" s="16"/>
      <c r="H550" s="16"/>
      <c r="I550" s="16"/>
      <c r="J550" s="16"/>
    </row>
    <row r="551">
      <c r="A551" s="18">
        <v>44798.0</v>
      </c>
      <c r="B551" s="16">
        <v>-0.0046861820113093255</v>
      </c>
      <c r="C551" s="14">
        <v>0.01688102893890675</v>
      </c>
      <c r="D551" s="16"/>
      <c r="E551" s="16"/>
      <c r="F551" s="16"/>
      <c r="G551" s="16"/>
      <c r="H551" s="16"/>
      <c r="I551" s="16"/>
      <c r="J551" s="16"/>
    </row>
    <row r="552">
      <c r="A552" s="18">
        <v>44797.0</v>
      </c>
      <c r="B552" s="16">
        <v>0.0015616555255297815</v>
      </c>
      <c r="C552" s="14">
        <v>0.023784050695416115</v>
      </c>
      <c r="D552" s="16"/>
      <c r="E552" s="16"/>
      <c r="F552" s="16"/>
      <c r="G552" s="16"/>
      <c r="H552" s="16"/>
      <c r="I552" s="16"/>
      <c r="J552" s="16"/>
    </row>
    <row r="553">
      <c r="A553" s="18">
        <v>44796.0</v>
      </c>
      <c r="B553" s="16">
        <v>0.004962637287243998</v>
      </c>
      <c r="C553" s="14">
        <v>0.0012359920896507504</v>
      </c>
      <c r="D553" s="16"/>
      <c r="E553" s="16"/>
      <c r="F553" s="16"/>
      <c r="G553" s="16"/>
      <c r="H553" s="16"/>
      <c r="I553" s="16"/>
      <c r="J553" s="16"/>
    </row>
    <row r="554">
      <c r="A554" s="18">
        <v>44795.0</v>
      </c>
      <c r="B554" s="16">
        <v>-0.015077329384039717</v>
      </c>
      <c r="C554" s="14">
        <v>-0.032988047808764964</v>
      </c>
      <c r="D554" s="16"/>
      <c r="E554" s="16"/>
      <c r="F554" s="16"/>
      <c r="G554" s="16"/>
      <c r="H554" s="16"/>
      <c r="I554" s="16"/>
      <c r="J554" s="16"/>
    </row>
    <row r="555">
      <c r="A555" s="18">
        <v>44792.0</v>
      </c>
      <c r="B555" s="16">
        <v>-0.011029432239022086</v>
      </c>
      <c r="C555" s="14">
        <v>-0.031561077243614455</v>
      </c>
      <c r="D555" s="16"/>
      <c r="E555" s="16"/>
      <c r="F555" s="16"/>
      <c r="G555" s="16"/>
      <c r="H555" s="16"/>
      <c r="I555" s="16"/>
      <c r="J555" s="16"/>
    </row>
    <row r="556">
      <c r="A556" s="18">
        <v>44791.0</v>
      </c>
      <c r="B556" s="16">
        <v>6.826699360520383E-4</v>
      </c>
      <c r="C556" s="14">
        <v>0.07436577681976453</v>
      </c>
      <c r="D556" s="16"/>
      <c r="E556" s="16"/>
      <c r="F556" s="16"/>
      <c r="G556" s="16"/>
      <c r="H556" s="16"/>
      <c r="I556" s="16"/>
      <c r="J556" s="16"/>
    </row>
    <row r="557">
      <c r="A557" s="18">
        <v>44790.0</v>
      </c>
      <c r="B557" s="16">
        <v>0.006675923198833145</v>
      </c>
      <c r="C557" s="14">
        <v>0.008781466923141412</v>
      </c>
      <c r="D557" s="16"/>
      <c r="E557" s="16"/>
      <c r="F557" s="16"/>
      <c r="G557" s="16"/>
      <c r="H557" s="16"/>
      <c r="I557" s="16"/>
      <c r="J557" s="16"/>
    </row>
    <row r="558">
      <c r="A558" s="18">
        <v>44789.0</v>
      </c>
      <c r="B558" s="16">
        <v>0.007181541573554107</v>
      </c>
      <c r="C558" s="14">
        <v>0.015628981567994416</v>
      </c>
      <c r="D558" s="16"/>
      <c r="E558" s="16"/>
      <c r="F558" s="16"/>
      <c r="G558" s="16"/>
      <c r="H558" s="16"/>
      <c r="I558" s="16"/>
      <c r="J558" s="16"/>
    </row>
    <row r="559">
      <c r="A559" s="18">
        <v>44785.0</v>
      </c>
      <c r="B559" s="16">
        <v>0.0022169998301151406</v>
      </c>
      <c r="C559" s="14">
        <v>0.016754469297866725</v>
      </c>
      <c r="D559" s="16"/>
      <c r="E559" s="16"/>
      <c r="F559" s="16"/>
      <c r="G559" s="16"/>
      <c r="H559" s="16"/>
      <c r="I559" s="16"/>
      <c r="J559" s="16"/>
    </row>
    <row r="560">
      <c r="A560" s="18">
        <v>44784.0</v>
      </c>
      <c r="B560" s="16">
        <v>0.007085929368824795</v>
      </c>
      <c r="C560" s="14">
        <v>-0.013125372879911335</v>
      </c>
      <c r="D560" s="16"/>
      <c r="E560" s="16"/>
      <c r="F560" s="16"/>
      <c r="G560" s="16"/>
      <c r="H560" s="16"/>
      <c r="I560" s="16"/>
      <c r="J560" s="16"/>
    </row>
    <row r="561">
      <c r="A561" s="18">
        <v>44783.0</v>
      </c>
      <c r="B561" s="16">
        <v>5.50638798066938E-4</v>
      </c>
      <c r="C561" s="14">
        <v>-0.01996324757768131</v>
      </c>
      <c r="D561" s="16"/>
      <c r="E561" s="16"/>
      <c r="F561" s="16"/>
      <c r="G561" s="16"/>
      <c r="H561" s="16"/>
      <c r="I561" s="16"/>
      <c r="J561" s="16"/>
    </row>
    <row r="562">
      <c r="A562" s="18">
        <v>44781.0</v>
      </c>
      <c r="B562" s="16">
        <v>0.007334387124586783</v>
      </c>
      <c r="C562" s="14">
        <v>0.02958376332989343</v>
      </c>
      <c r="D562" s="16"/>
      <c r="E562" s="16"/>
      <c r="F562" s="16"/>
      <c r="G562" s="16"/>
      <c r="H562" s="16"/>
      <c r="I562" s="16"/>
      <c r="J562" s="16"/>
    </row>
    <row r="563">
      <c r="A563" s="18">
        <v>44778.0</v>
      </c>
      <c r="B563" s="16">
        <v>8.917270739845495E-4</v>
      </c>
      <c r="C563" s="14">
        <v>-0.01315454468301791</v>
      </c>
      <c r="D563" s="16"/>
      <c r="E563" s="16"/>
      <c r="F563" s="16"/>
      <c r="G563" s="16"/>
      <c r="H563" s="16"/>
      <c r="I563" s="16"/>
      <c r="J563" s="16"/>
    </row>
    <row r="564">
      <c r="A564" s="18">
        <v>44777.0</v>
      </c>
      <c r="B564" s="16">
        <v>-3.5368915036970705E-4</v>
      </c>
      <c r="C564" s="14">
        <v>0.0137658091714703</v>
      </c>
      <c r="D564" s="16"/>
      <c r="E564" s="16"/>
      <c r="F564" s="16"/>
      <c r="G564" s="16"/>
      <c r="H564" s="16"/>
      <c r="I564" s="16"/>
      <c r="J564" s="16"/>
    </row>
    <row r="565">
      <c r="A565" s="18">
        <v>44776.0</v>
      </c>
      <c r="B565" s="16">
        <v>0.0024617406870390823</v>
      </c>
      <c r="C565" s="14">
        <v>-0.018576374229502646</v>
      </c>
      <c r="D565" s="16"/>
      <c r="E565" s="16"/>
      <c r="F565" s="16"/>
      <c r="G565" s="16"/>
      <c r="H565" s="16"/>
      <c r="I565" s="16"/>
      <c r="J565" s="16"/>
    </row>
    <row r="566">
      <c r="A566" s="18">
        <v>44775.0</v>
      </c>
      <c r="B566" s="16">
        <v>3.1141778714594004E-4</v>
      </c>
      <c r="C566" s="14">
        <v>-0.01774902546238688</v>
      </c>
      <c r="D566" s="16"/>
      <c r="E566" s="16"/>
      <c r="F566" s="16"/>
      <c r="G566" s="16"/>
      <c r="H566" s="16"/>
      <c r="I566" s="16"/>
      <c r="J566" s="16"/>
    </row>
    <row r="567">
      <c r="A567" s="18">
        <v>44774.0</v>
      </c>
      <c r="B567" s="16">
        <v>0.010595486136406596</v>
      </c>
      <c r="C567" s="14">
        <v>0.018069745841425178</v>
      </c>
      <c r="D567" s="16"/>
      <c r="E567" s="16"/>
      <c r="F567" s="16"/>
      <c r="G567" s="16"/>
      <c r="H567" s="16"/>
      <c r="I567" s="16"/>
      <c r="J567" s="16"/>
    </row>
    <row r="568">
      <c r="A568" s="18">
        <v>44771.0</v>
      </c>
      <c r="B568" s="16">
        <v>0.013505930441357172</v>
      </c>
      <c r="C568" s="14">
        <v>0.03895078515659289</v>
      </c>
      <c r="D568" s="16"/>
      <c r="E568" s="16"/>
      <c r="F568" s="16"/>
      <c r="G568" s="16"/>
      <c r="H568" s="16"/>
      <c r="I568" s="16"/>
      <c r="J568" s="16"/>
    </row>
    <row r="569">
      <c r="A569" s="18">
        <v>44770.0</v>
      </c>
      <c r="B569" s="16">
        <v>0.017293802353110843</v>
      </c>
      <c r="C569" s="14">
        <v>-0.01554538388461879</v>
      </c>
      <c r="D569" s="16"/>
      <c r="E569" s="16"/>
      <c r="F569" s="16"/>
      <c r="G569" s="16"/>
      <c r="H569" s="16"/>
      <c r="I569" s="16"/>
      <c r="J569" s="16"/>
    </row>
    <row r="570">
      <c r="A570" s="18">
        <v>44769.0</v>
      </c>
      <c r="B570" s="16">
        <v>0.009582106122052902</v>
      </c>
      <c r="C570" s="14">
        <v>0.006519471488177997</v>
      </c>
      <c r="D570" s="16"/>
      <c r="E570" s="16"/>
      <c r="F570" s="16"/>
      <c r="G570" s="16"/>
      <c r="H570" s="16"/>
      <c r="I570" s="16"/>
      <c r="J570" s="16"/>
    </row>
    <row r="571">
      <c r="A571" s="18">
        <v>44768.0</v>
      </c>
      <c r="B571" s="16">
        <v>-0.008847934580001326</v>
      </c>
      <c r="C571" s="14">
        <v>-0.053713909681664784</v>
      </c>
      <c r="D571" s="16"/>
      <c r="E571" s="16"/>
      <c r="F571" s="16"/>
      <c r="G571" s="16"/>
      <c r="H571" s="16"/>
      <c r="I571" s="16"/>
      <c r="J571" s="16"/>
    </row>
    <row r="572">
      <c r="A572" s="18">
        <v>44767.0</v>
      </c>
      <c r="B572" s="16">
        <v>-0.005290245791578108</v>
      </c>
      <c r="C572" s="14">
        <v>0.01672660366312617</v>
      </c>
      <c r="D572" s="16"/>
      <c r="E572" s="16"/>
      <c r="F572" s="16"/>
      <c r="G572" s="16"/>
      <c r="H572" s="16"/>
      <c r="I572" s="16"/>
      <c r="J572" s="16"/>
    </row>
    <row r="573">
      <c r="A573" s="18">
        <v>44764.0</v>
      </c>
      <c r="B573" s="16">
        <v>0.006877343008988124</v>
      </c>
      <c r="C573" s="14">
        <v>0.034432044294488984</v>
      </c>
      <c r="D573" s="16"/>
      <c r="E573" s="16"/>
      <c r="F573" s="16"/>
      <c r="G573" s="16"/>
      <c r="H573" s="16"/>
      <c r="I573" s="16"/>
      <c r="J573" s="16"/>
    </row>
    <row r="574">
      <c r="A574" s="18">
        <v>44763.0</v>
      </c>
      <c r="B574" s="16">
        <v>0.005108695981139055</v>
      </c>
      <c r="C574" s="14">
        <v>0.011817226890756372</v>
      </c>
      <c r="D574" s="16"/>
      <c r="E574" s="16"/>
      <c r="F574" s="16"/>
      <c r="G574" s="16"/>
      <c r="H574" s="16"/>
      <c r="I574" s="16"/>
      <c r="J574" s="16"/>
    </row>
    <row r="575">
      <c r="A575" s="18">
        <v>44762.0</v>
      </c>
      <c r="B575" s="16">
        <v>0.011033900327712232</v>
      </c>
      <c r="C575" s="14">
        <v>-0.002619172341540188</v>
      </c>
      <c r="D575" s="16"/>
      <c r="E575" s="16"/>
      <c r="F575" s="16"/>
      <c r="G575" s="16"/>
      <c r="H575" s="16"/>
      <c r="I575" s="16"/>
      <c r="J575" s="16"/>
    </row>
    <row r="576">
      <c r="A576" s="18">
        <v>44761.0</v>
      </c>
      <c r="B576" s="16">
        <v>0.0038117762693121726</v>
      </c>
      <c r="C576" s="14">
        <v>0.0043844265170116525</v>
      </c>
      <c r="D576" s="16"/>
      <c r="E576" s="16"/>
      <c r="F576" s="16"/>
      <c r="G576" s="16"/>
      <c r="H576" s="16"/>
      <c r="I576" s="16"/>
      <c r="J576" s="16"/>
    </row>
    <row r="577">
      <c r="A577" s="18">
        <v>44760.0</v>
      </c>
      <c r="B577" s="16">
        <v>0.014287316501756964</v>
      </c>
      <c r="C577" s="14">
        <v>0.05047899778924103</v>
      </c>
      <c r="D577" s="16"/>
      <c r="E577" s="16"/>
      <c r="F577" s="16"/>
      <c r="G577" s="16"/>
      <c r="H577" s="16"/>
      <c r="I577" s="16"/>
      <c r="J577" s="16"/>
    </row>
    <row r="578">
      <c r="A578" s="18">
        <v>44757.0</v>
      </c>
      <c r="B578" s="16">
        <v>0.006935970110392153</v>
      </c>
      <c r="C578" s="14">
        <v>-0.025056129321957665</v>
      </c>
      <c r="D578" s="16"/>
      <c r="E578" s="16"/>
      <c r="F578" s="16"/>
      <c r="G578" s="16"/>
      <c r="H578" s="16"/>
      <c r="I578" s="16"/>
      <c r="J578" s="16"/>
    </row>
    <row r="579">
      <c r="A579" s="18">
        <v>44756.0</v>
      </c>
      <c r="B579" s="16">
        <v>-0.0017536552752143164</v>
      </c>
      <c r="C579" s="14">
        <v>0.04240778880359475</v>
      </c>
      <c r="D579" s="16"/>
      <c r="E579" s="16"/>
      <c r="F579" s="16"/>
      <c r="G579" s="16"/>
      <c r="H579" s="16"/>
      <c r="I579" s="16"/>
      <c r="J579" s="16"/>
    </row>
    <row r="580">
      <c r="A580" s="18">
        <v>44755.0</v>
      </c>
      <c r="B580" s="16">
        <v>-0.005707328920246835</v>
      </c>
      <c r="C580" s="14">
        <v>0.018109035455585065</v>
      </c>
      <c r="D580" s="16"/>
      <c r="E580" s="16"/>
      <c r="F580" s="16"/>
      <c r="G580" s="16"/>
      <c r="H580" s="16"/>
      <c r="I580" s="16"/>
      <c r="J580" s="16"/>
    </row>
    <row r="581">
      <c r="A581" s="18">
        <v>44754.0</v>
      </c>
      <c r="B581" s="16">
        <v>-0.009724962999506759</v>
      </c>
      <c r="C581" s="14">
        <v>0.009040200038468837</v>
      </c>
      <c r="D581" s="16"/>
      <c r="E581" s="16"/>
      <c r="F581" s="16"/>
      <c r="G581" s="16"/>
      <c r="H581" s="16"/>
      <c r="I581" s="16"/>
      <c r="J581" s="16"/>
    </row>
    <row r="582">
      <c r="A582" s="18">
        <v>44753.0</v>
      </c>
      <c r="B582" s="16">
        <v>-2.835900028359539E-4</v>
      </c>
      <c r="C582" s="14">
        <v>0.010201107548819532</v>
      </c>
      <c r="D582" s="16"/>
      <c r="E582" s="16"/>
      <c r="F582" s="16"/>
      <c r="G582" s="16"/>
      <c r="H582" s="16"/>
      <c r="I582" s="16"/>
      <c r="J582" s="16"/>
    </row>
    <row r="583">
      <c r="A583" s="18">
        <v>44750.0</v>
      </c>
      <c r="B583" s="16">
        <v>0.005436096424077608</v>
      </c>
      <c r="C583" s="14">
        <v>-0.0029061319383899553</v>
      </c>
      <c r="D583" s="16"/>
      <c r="E583" s="16"/>
      <c r="F583" s="16"/>
      <c r="G583" s="16"/>
      <c r="H583" s="16"/>
      <c r="I583" s="16"/>
      <c r="J583" s="16"/>
    </row>
    <row r="584">
      <c r="A584" s="18">
        <v>44749.0</v>
      </c>
      <c r="B584" s="16">
        <v>0.008949455277739604</v>
      </c>
      <c r="C584" s="14">
        <v>0.03811343523732913</v>
      </c>
      <c r="D584" s="16"/>
      <c r="E584" s="16"/>
      <c r="F584" s="16"/>
      <c r="G584" s="16"/>
      <c r="H584" s="16"/>
      <c r="I584" s="16"/>
      <c r="J584" s="16"/>
    </row>
    <row r="585">
      <c r="A585" s="18">
        <v>44748.0</v>
      </c>
      <c r="B585" s="16">
        <v>0.011318177074603808</v>
      </c>
      <c r="C585" s="14">
        <v>-0.009956192751891635</v>
      </c>
      <c r="D585" s="16"/>
      <c r="E585" s="16"/>
      <c r="F585" s="16"/>
      <c r="G585" s="16"/>
      <c r="H585" s="16"/>
      <c r="I585" s="16"/>
      <c r="J585" s="16"/>
    </row>
    <row r="586">
      <c r="A586" s="18">
        <v>44747.0</v>
      </c>
      <c r="B586" s="16">
        <v>-0.0015471713602793757</v>
      </c>
      <c r="C586" s="14">
        <v>0.005506056662328618</v>
      </c>
      <c r="D586" s="16"/>
      <c r="E586" s="16"/>
      <c r="F586" s="16"/>
      <c r="G586" s="16"/>
      <c r="H586" s="16"/>
      <c r="I586" s="16"/>
      <c r="J586" s="16"/>
    </row>
    <row r="587">
      <c r="A587" s="18">
        <v>44746.0</v>
      </c>
      <c r="B587" s="16">
        <v>0.00528820058341628</v>
      </c>
      <c r="C587" s="14">
        <v>0.004525341914722425</v>
      </c>
      <c r="D587" s="16"/>
      <c r="E587" s="16"/>
      <c r="F587" s="16"/>
      <c r="G587" s="16"/>
      <c r="H587" s="16"/>
      <c r="I587" s="16"/>
      <c r="J587" s="16"/>
    </row>
    <row r="588">
      <c r="A588" s="18">
        <v>44743.0</v>
      </c>
      <c r="B588" s="16">
        <v>-0.0017870439314966458</v>
      </c>
      <c r="C588" s="14">
        <v>0.0</v>
      </c>
      <c r="D588" s="16"/>
      <c r="E588" s="16"/>
      <c r="F588" s="16"/>
      <c r="G588" s="16"/>
      <c r="H588" s="16"/>
      <c r="I588" s="16"/>
      <c r="J588" s="16"/>
    </row>
    <row r="589">
      <c r="A589" s="18">
        <v>44742.0</v>
      </c>
      <c r="B589" s="16">
        <v>-0.001193105936414085</v>
      </c>
      <c r="C589" s="14">
        <v>-0.03202569843278502</v>
      </c>
      <c r="D589" s="16"/>
      <c r="E589" s="16"/>
      <c r="F589" s="16"/>
      <c r="G589" s="16"/>
      <c r="H589" s="16"/>
      <c r="I589" s="16"/>
      <c r="J589" s="16"/>
    </row>
    <row r="590">
      <c r="A590" s="18">
        <v>44741.0</v>
      </c>
      <c r="B590" s="16">
        <v>-0.00322393408285071</v>
      </c>
      <c r="C590" s="14">
        <v>0.03662966700302728</v>
      </c>
      <c r="D590" s="16"/>
      <c r="E590" s="16"/>
      <c r="F590" s="16"/>
      <c r="G590" s="16"/>
      <c r="H590" s="16"/>
      <c r="I590" s="16"/>
      <c r="J590" s="16"/>
    </row>
    <row r="591">
      <c r="A591" s="18">
        <v>44740.0</v>
      </c>
      <c r="B591" s="16">
        <v>0.0011464087089165798</v>
      </c>
      <c r="C591" s="14">
        <v>-0.004420333534257748</v>
      </c>
      <c r="D591" s="16"/>
      <c r="E591" s="16"/>
      <c r="F591" s="16"/>
      <c r="G591" s="16"/>
      <c r="H591" s="16"/>
      <c r="I591" s="16"/>
      <c r="J591" s="16"/>
    </row>
    <row r="592">
      <c r="A592" s="18">
        <v>44739.0</v>
      </c>
      <c r="B592" s="16">
        <v>0.00845900281860601</v>
      </c>
      <c r="C592" s="14">
        <v>0.011071609954291572</v>
      </c>
      <c r="D592" s="16"/>
      <c r="E592" s="16"/>
      <c r="F592" s="16"/>
      <c r="G592" s="16"/>
      <c r="H592" s="16"/>
      <c r="I592" s="16"/>
      <c r="J592" s="16"/>
    </row>
    <row r="593">
      <c r="A593" s="18">
        <v>44736.0</v>
      </c>
      <c r="B593" s="16">
        <v>0.00916649792853863</v>
      </c>
      <c r="C593" s="14">
        <v>-0.008060453400503764</v>
      </c>
      <c r="D593" s="16"/>
      <c r="E593" s="16"/>
      <c r="F593" s="16"/>
      <c r="G593" s="16"/>
      <c r="H593" s="16"/>
      <c r="I593" s="16"/>
      <c r="J593" s="16"/>
    </row>
    <row r="594">
      <c r="A594" s="18">
        <v>44735.0</v>
      </c>
      <c r="B594" s="16">
        <v>0.009300409386698627</v>
      </c>
      <c r="C594" s="14">
        <v>0.017948717948717885</v>
      </c>
      <c r="D594" s="16"/>
      <c r="E594" s="16"/>
      <c r="F594" s="16"/>
      <c r="G594" s="16"/>
      <c r="H594" s="16"/>
      <c r="I594" s="16"/>
      <c r="J594" s="16"/>
    </row>
    <row r="595">
      <c r="A595" s="18">
        <v>44734.0</v>
      </c>
      <c r="B595" s="16">
        <v>-0.014419264905235707</v>
      </c>
      <c r="C595" s="14">
        <v>-0.04998538439052902</v>
      </c>
      <c r="D595" s="16"/>
      <c r="E595" s="16"/>
      <c r="F595" s="16"/>
      <c r="G595" s="16"/>
      <c r="H595" s="16"/>
      <c r="I595" s="16"/>
      <c r="J595" s="16"/>
    </row>
    <row r="596">
      <c r="A596" s="18">
        <v>44733.0</v>
      </c>
      <c r="B596" s="16">
        <v>0.018804376504464093</v>
      </c>
      <c r="C596" s="14">
        <v>0.05532133676092532</v>
      </c>
      <c r="D596" s="16"/>
      <c r="E596" s="16"/>
      <c r="F596" s="16"/>
      <c r="G596" s="16"/>
      <c r="H596" s="16"/>
      <c r="I596" s="16"/>
      <c r="J596" s="16"/>
    </row>
    <row r="597">
      <c r="A597" s="18">
        <v>44732.0</v>
      </c>
      <c r="B597" s="16">
        <v>0.0037041880537482808</v>
      </c>
      <c r="C597" s="14">
        <v>-0.04035918689559903</v>
      </c>
      <c r="D597" s="16"/>
      <c r="E597" s="16"/>
      <c r="F597" s="16"/>
      <c r="G597" s="16"/>
      <c r="H597" s="16"/>
      <c r="I597" s="16"/>
      <c r="J597" s="16"/>
    </row>
    <row r="598">
      <c r="A598" s="18">
        <v>44729.0</v>
      </c>
      <c r="B598" s="16">
        <v>-0.0043683189458745275</v>
      </c>
      <c r="C598" s="14">
        <v>0.03831967213114762</v>
      </c>
      <c r="D598" s="16"/>
      <c r="E598" s="16"/>
      <c r="F598" s="16"/>
      <c r="G598" s="16"/>
      <c r="H598" s="16"/>
      <c r="I598" s="16"/>
      <c r="J598" s="16"/>
    </row>
    <row r="599">
      <c r="A599" s="18">
        <v>44728.0</v>
      </c>
      <c r="B599" s="16">
        <v>-0.02112839859420146</v>
      </c>
      <c r="C599" s="14">
        <v>-0.062259800153727896</v>
      </c>
      <c r="D599" s="16"/>
      <c r="E599" s="16"/>
      <c r="F599" s="16"/>
      <c r="G599" s="16"/>
      <c r="H599" s="16"/>
      <c r="I599" s="16"/>
      <c r="J599" s="16"/>
    </row>
    <row r="600">
      <c r="A600" s="18">
        <v>44727.0</v>
      </c>
      <c r="B600" s="16">
        <v>-0.002539393977917803</v>
      </c>
      <c r="C600" s="14">
        <v>-0.004781028877414384</v>
      </c>
      <c r="D600" s="16"/>
      <c r="E600" s="16"/>
      <c r="F600" s="16"/>
      <c r="G600" s="16"/>
      <c r="H600" s="16"/>
      <c r="I600" s="16"/>
      <c r="J600" s="16"/>
    </row>
    <row r="601">
      <c r="A601" s="18">
        <v>44726.0</v>
      </c>
      <c r="B601" s="16">
        <v>-0.0026815599959427727</v>
      </c>
      <c r="C601" s="14">
        <v>-0.025984911986588477</v>
      </c>
      <c r="D601" s="16"/>
      <c r="E601" s="16"/>
      <c r="F601" s="16"/>
      <c r="G601" s="16"/>
      <c r="H601" s="16"/>
      <c r="I601" s="16"/>
      <c r="J601" s="16"/>
    </row>
    <row r="602">
      <c r="A602" s="18">
        <v>44725.0</v>
      </c>
      <c r="B602" s="16">
        <v>-0.026379784962164643</v>
      </c>
      <c r="C602" s="14">
        <v>-0.048981399468556286</v>
      </c>
      <c r="D602" s="16"/>
      <c r="E602" s="16"/>
      <c r="F602" s="16"/>
      <c r="G602" s="16"/>
      <c r="H602" s="16"/>
      <c r="I602" s="16"/>
      <c r="J602" s="16"/>
    </row>
    <row r="603">
      <c r="A603" s="18">
        <v>44722.0</v>
      </c>
      <c r="B603" s="16">
        <v>-0.016767709869463077</v>
      </c>
      <c r="C603" s="14">
        <v>-0.003002472624514252</v>
      </c>
      <c r="D603" s="16"/>
      <c r="E603" s="16"/>
      <c r="F603" s="16"/>
      <c r="G603" s="16"/>
      <c r="H603" s="16"/>
      <c r="I603" s="16"/>
      <c r="J603" s="16"/>
    </row>
    <row r="604">
      <c r="A604" s="18">
        <v>44721.0</v>
      </c>
      <c r="B604" s="16">
        <v>0.007449751623996859</v>
      </c>
      <c r="C604" s="14">
        <v>-0.01990652587848374</v>
      </c>
      <c r="D604" s="16"/>
      <c r="E604" s="16"/>
      <c r="F604" s="16"/>
      <c r="G604" s="16"/>
      <c r="H604" s="16"/>
      <c r="I604" s="16"/>
      <c r="J604" s="16"/>
    </row>
    <row r="605">
      <c r="A605" s="18">
        <v>44720.0</v>
      </c>
      <c r="B605" s="16">
        <v>-0.0036609843235554385</v>
      </c>
      <c r="C605" s="14">
        <v>0.025199645075421495</v>
      </c>
      <c r="D605" s="16"/>
      <c r="E605" s="16"/>
      <c r="F605" s="16"/>
      <c r="G605" s="16"/>
      <c r="H605" s="16"/>
      <c r="I605" s="16"/>
      <c r="J605" s="16"/>
    </row>
    <row r="606">
      <c r="A606" s="18">
        <v>44719.0</v>
      </c>
      <c r="B606" s="16">
        <v>-0.009245875717807661</v>
      </c>
      <c r="C606" s="14">
        <v>-0.013480392156862697</v>
      </c>
      <c r="D606" s="16"/>
      <c r="E606" s="16"/>
      <c r="F606" s="16"/>
      <c r="G606" s="16"/>
      <c r="H606" s="16"/>
      <c r="I606" s="16"/>
      <c r="J606" s="16"/>
    </row>
    <row r="607">
      <c r="A607" s="18">
        <v>44718.0</v>
      </c>
      <c r="B607" s="16">
        <v>-8.893953920273701E-4</v>
      </c>
      <c r="C607" s="14">
        <v>-0.012533494684069502</v>
      </c>
      <c r="D607" s="16"/>
      <c r="E607" s="16"/>
      <c r="F607" s="16"/>
      <c r="G607" s="16"/>
      <c r="H607" s="16"/>
      <c r="I607" s="16"/>
      <c r="J607" s="16"/>
    </row>
    <row r="608">
      <c r="A608" s="18">
        <v>44715.0</v>
      </c>
      <c r="B608" s="16">
        <v>-0.0026280971854703017</v>
      </c>
      <c r="C608" s="14">
        <v>0.015804723856352565</v>
      </c>
      <c r="D608" s="16"/>
      <c r="E608" s="16"/>
      <c r="F608" s="16"/>
      <c r="G608" s="16"/>
      <c r="H608" s="16"/>
      <c r="I608" s="16"/>
      <c r="J608" s="16"/>
    </row>
    <row r="609">
      <c r="A609" s="18">
        <v>44714.0</v>
      </c>
      <c r="B609" s="16">
        <v>0.006370004993115463</v>
      </c>
      <c r="C609" s="14">
        <v>0.01055900621118</v>
      </c>
      <c r="D609" s="16"/>
      <c r="E609" s="16"/>
      <c r="F609" s="16"/>
      <c r="G609" s="16"/>
      <c r="H609" s="16"/>
      <c r="I609" s="16"/>
      <c r="J609" s="16"/>
    </row>
    <row r="610">
      <c r="A610" s="18">
        <v>44713.0</v>
      </c>
      <c r="B610" s="16">
        <v>-0.0037263597746094446</v>
      </c>
      <c r="C610" s="14">
        <v>0.009856630824372825</v>
      </c>
      <c r="D610" s="16"/>
      <c r="E610" s="16"/>
      <c r="F610" s="16"/>
      <c r="G610" s="16"/>
      <c r="H610" s="16"/>
      <c r="I610" s="16"/>
      <c r="J610" s="16"/>
    </row>
    <row r="611">
      <c r="A611" s="18">
        <v>44712.0</v>
      </c>
      <c r="B611" s="16">
        <v>-0.004612457536581682</v>
      </c>
      <c r="C611" s="14">
        <v>-0.027366219278368464</v>
      </c>
      <c r="D611" s="16"/>
      <c r="E611" s="16"/>
      <c r="F611" s="16"/>
      <c r="G611" s="16"/>
      <c r="H611" s="16"/>
      <c r="I611" s="16"/>
      <c r="J611" s="16"/>
    </row>
    <row r="612">
      <c r="A612" s="18">
        <v>44711.0</v>
      </c>
      <c r="B612" s="16">
        <v>0.018893193374693196</v>
      </c>
      <c r="C612" s="14">
        <v>-0.023323118828736833</v>
      </c>
      <c r="D612" s="16"/>
      <c r="E612" s="16"/>
      <c r="F612" s="16"/>
      <c r="G612" s="16"/>
      <c r="H612" s="16"/>
      <c r="I612" s="16"/>
      <c r="J612" s="16"/>
    </row>
    <row r="613">
      <c r="A613" s="18">
        <v>44708.0</v>
      </c>
      <c r="B613" s="16">
        <v>0.011273859549849607</v>
      </c>
      <c r="C613" s="14">
        <v>0.0059941770851172915</v>
      </c>
      <c r="D613" s="16"/>
      <c r="E613" s="16"/>
      <c r="F613" s="16"/>
      <c r="G613" s="16"/>
      <c r="H613" s="16"/>
      <c r="I613" s="16"/>
      <c r="J613" s="16"/>
    </row>
    <row r="614">
      <c r="A614" s="18">
        <v>44707.0</v>
      </c>
      <c r="B614" s="16">
        <v>0.00900735064708158</v>
      </c>
      <c r="C614" s="14">
        <v>0.03528368794326253</v>
      </c>
      <c r="D614" s="16"/>
      <c r="E614" s="16"/>
      <c r="F614" s="16"/>
      <c r="G614" s="16"/>
      <c r="H614" s="16"/>
      <c r="I614" s="16"/>
      <c r="J614" s="16"/>
    </row>
    <row r="615">
      <c r="A615" s="18">
        <v>44706.0</v>
      </c>
      <c r="B615" s="16">
        <v>-0.006161182996747394</v>
      </c>
      <c r="C615" s="14">
        <v>-0.04753863041459094</v>
      </c>
      <c r="D615" s="16"/>
      <c r="E615" s="16"/>
      <c r="F615" s="16"/>
      <c r="G615" s="16"/>
      <c r="H615" s="16"/>
      <c r="I615" s="16"/>
      <c r="J615" s="16"/>
    </row>
    <row r="616">
      <c r="A616" s="18">
        <v>44705.0</v>
      </c>
      <c r="B616" s="16">
        <v>-0.005522766378656452</v>
      </c>
      <c r="C616" s="14">
        <v>-0.05407348242811494</v>
      </c>
      <c r="D616" s="16"/>
      <c r="E616" s="16"/>
      <c r="F616" s="16"/>
      <c r="G616" s="16"/>
      <c r="H616" s="16"/>
      <c r="I616" s="16"/>
      <c r="J616" s="16"/>
    </row>
    <row r="617">
      <c r="A617" s="18">
        <v>44704.0</v>
      </c>
      <c r="B617" s="16">
        <v>-0.00316301030053201</v>
      </c>
      <c r="C617" s="14">
        <v>-0.18089630356558717</v>
      </c>
      <c r="D617" s="16"/>
      <c r="E617" s="16"/>
      <c r="F617" s="16"/>
      <c r="G617" s="16"/>
      <c r="H617" s="16"/>
      <c r="I617" s="16"/>
      <c r="J617" s="16"/>
    </row>
    <row r="618">
      <c r="A618" s="18">
        <v>44701.0</v>
      </c>
      <c r="B618" s="16">
        <v>0.02889103950814076</v>
      </c>
      <c r="C618" s="14">
        <v>0.0619745709720001</v>
      </c>
      <c r="D618" s="16"/>
      <c r="E618" s="16"/>
      <c r="F618" s="16"/>
      <c r="G618" s="16"/>
      <c r="H618" s="16"/>
      <c r="I618" s="16"/>
      <c r="J618" s="16"/>
    </row>
    <row r="619">
      <c r="A619" s="18">
        <v>44700.0</v>
      </c>
      <c r="B619" s="16">
        <v>-0.026532761094314794</v>
      </c>
      <c r="C619" s="14">
        <v>-0.02651335813324307</v>
      </c>
      <c r="D619" s="16"/>
      <c r="E619" s="16"/>
      <c r="F619" s="16"/>
      <c r="G619" s="16"/>
      <c r="H619" s="16"/>
      <c r="I619" s="16"/>
      <c r="J619" s="16"/>
    </row>
    <row r="620">
      <c r="A620" s="18">
        <v>44699.0</v>
      </c>
      <c r="B620" s="16">
        <v>-0.0011685619922137125</v>
      </c>
      <c r="C620" s="14">
        <v>-0.03774812886430201</v>
      </c>
      <c r="D620" s="16"/>
      <c r="E620" s="16"/>
      <c r="F620" s="16"/>
      <c r="G620" s="16"/>
      <c r="H620" s="16"/>
      <c r="I620" s="16"/>
      <c r="J620" s="16"/>
    </row>
    <row r="621">
      <c r="A621" s="18">
        <v>44698.0</v>
      </c>
      <c r="B621" s="16">
        <v>0.02632193557753615</v>
      </c>
      <c r="C621" s="14">
        <v>0.07447552447552441</v>
      </c>
      <c r="D621" s="16"/>
      <c r="E621" s="16"/>
      <c r="F621" s="16"/>
      <c r="G621" s="16"/>
      <c r="H621" s="16"/>
      <c r="I621" s="16"/>
      <c r="J621" s="16"/>
    </row>
    <row r="622">
      <c r="A622" s="18">
        <v>44697.0</v>
      </c>
      <c r="B622" s="16">
        <v>0.003811267793044637</v>
      </c>
      <c r="C622" s="14">
        <v>-0.016844276383636947</v>
      </c>
      <c r="D622" s="16"/>
      <c r="E622" s="16"/>
      <c r="F622" s="16"/>
      <c r="G622" s="16"/>
      <c r="H622" s="16"/>
      <c r="I622" s="16"/>
      <c r="J622" s="16"/>
    </row>
    <row r="623">
      <c r="A623" s="18">
        <v>44694.0</v>
      </c>
      <c r="B623" s="16">
        <v>-0.0016352479757085758</v>
      </c>
      <c r="C623" s="14">
        <v>0.017488632388947156</v>
      </c>
      <c r="D623" s="16"/>
      <c r="E623" s="16"/>
      <c r="F623" s="16"/>
      <c r="G623" s="16"/>
      <c r="H623" s="16"/>
      <c r="I623" s="16"/>
      <c r="J623" s="16"/>
    </row>
    <row r="624">
      <c r="A624" s="18">
        <v>44693.0</v>
      </c>
      <c r="B624" s="16">
        <v>-0.022211775766835085</v>
      </c>
      <c r="C624" s="14">
        <v>-0.017525773195876337</v>
      </c>
      <c r="D624" s="16"/>
      <c r="E624" s="16"/>
      <c r="F624" s="16"/>
      <c r="G624" s="16"/>
      <c r="H624" s="16"/>
      <c r="I624" s="16"/>
      <c r="J624" s="16"/>
    </row>
    <row r="625">
      <c r="A625" s="18">
        <v>44692.0</v>
      </c>
      <c r="B625" s="16">
        <v>-0.004491981243900045</v>
      </c>
      <c r="C625" s="14">
        <v>-0.09232688708671244</v>
      </c>
      <c r="D625" s="16"/>
      <c r="E625" s="16"/>
      <c r="F625" s="16"/>
      <c r="G625" s="16"/>
      <c r="H625" s="16"/>
      <c r="I625" s="16"/>
      <c r="J625" s="16"/>
    </row>
    <row r="626">
      <c r="A626" s="18">
        <v>44691.0</v>
      </c>
      <c r="B626" s="16">
        <v>-0.0037909807782553484</v>
      </c>
      <c r="C626" s="14">
        <v>-0.033755274261603296</v>
      </c>
      <c r="D626" s="16"/>
      <c r="E626" s="16"/>
      <c r="F626" s="16"/>
      <c r="G626" s="16"/>
      <c r="H626" s="16"/>
      <c r="I626" s="16"/>
      <c r="J626" s="16"/>
    </row>
    <row r="627">
      <c r="A627" s="18">
        <v>44690.0</v>
      </c>
      <c r="B627" s="16">
        <v>-0.0066661588849112885</v>
      </c>
      <c r="C627" s="14">
        <v>-0.0030048076923077094</v>
      </c>
      <c r="D627" s="16"/>
      <c r="E627" s="16"/>
      <c r="F627" s="16"/>
      <c r="G627" s="16"/>
      <c r="H627" s="16"/>
      <c r="I627" s="16"/>
      <c r="J627" s="16"/>
    </row>
    <row r="628">
      <c r="A628" s="18">
        <v>44687.0</v>
      </c>
      <c r="B628" s="16">
        <v>-0.016268398605737144</v>
      </c>
      <c r="C628" s="14">
        <v>-0.04009229881742138</v>
      </c>
      <c r="D628" s="16"/>
      <c r="E628" s="16"/>
      <c r="F628" s="16"/>
      <c r="G628" s="16"/>
      <c r="H628" s="16"/>
      <c r="I628" s="16"/>
      <c r="J628" s="16"/>
    </row>
    <row r="629">
      <c r="A629" s="18">
        <v>44686.0</v>
      </c>
      <c r="B629" s="16">
        <v>3.028013623065373E-4</v>
      </c>
      <c r="C629" s="14">
        <v>-0.034261838440111436</v>
      </c>
      <c r="D629" s="16"/>
      <c r="E629" s="16"/>
      <c r="F629" s="16"/>
      <c r="G629" s="16"/>
      <c r="H629" s="16"/>
      <c r="I629" s="16"/>
      <c r="J629" s="16"/>
    </row>
    <row r="630">
      <c r="A630" s="18">
        <v>44685.0</v>
      </c>
      <c r="B630" s="16">
        <v>-0.02293618292704358</v>
      </c>
      <c r="C630" s="14">
        <v>-0.0016685205784204848</v>
      </c>
      <c r="D630" s="16"/>
      <c r="E630" s="16"/>
      <c r="F630" s="16"/>
      <c r="G630" s="16"/>
      <c r="H630" s="16"/>
      <c r="I630" s="16"/>
      <c r="J630" s="16"/>
    </row>
    <row r="631">
      <c r="A631" s="18">
        <v>44683.0</v>
      </c>
      <c r="B631" s="16">
        <v>-0.0019558486892305993</v>
      </c>
      <c r="C631" s="14">
        <v>-0.016949152542372836</v>
      </c>
      <c r="D631" s="16"/>
      <c r="E631" s="16"/>
      <c r="F631" s="16"/>
      <c r="G631" s="16"/>
      <c r="H631" s="16"/>
      <c r="I631" s="16"/>
      <c r="J631" s="16"/>
    </row>
    <row r="632">
      <c r="A632" s="18">
        <v>44680.0</v>
      </c>
      <c r="B632" s="16">
        <v>-0.008263240756043011</v>
      </c>
      <c r="C632" s="14">
        <v>-0.012419006479481576</v>
      </c>
      <c r="D632" s="16"/>
      <c r="E632" s="16"/>
      <c r="F632" s="16"/>
      <c r="G632" s="16"/>
      <c r="H632" s="16"/>
      <c r="I632" s="16"/>
      <c r="J632" s="16"/>
    </row>
    <row r="633">
      <c r="A633" s="18">
        <v>44679.0</v>
      </c>
      <c r="B633" s="16">
        <v>0.012128486242839465</v>
      </c>
      <c r="C633" s="14">
        <v>-0.014107000266169845</v>
      </c>
      <c r="D633" s="16"/>
      <c r="E633" s="16"/>
      <c r="F633" s="16"/>
      <c r="G633" s="16"/>
      <c r="H633" s="16"/>
      <c r="I633" s="16"/>
      <c r="J633" s="16"/>
    </row>
    <row r="634">
      <c r="A634" s="18">
        <v>44678.0</v>
      </c>
      <c r="B634" s="16">
        <v>-0.009441421329240418</v>
      </c>
      <c r="C634" s="14">
        <v>-0.005821645938078879</v>
      </c>
      <c r="D634" s="16"/>
      <c r="E634" s="16"/>
      <c r="F634" s="16"/>
      <c r="G634" s="16"/>
      <c r="H634" s="16"/>
      <c r="I634" s="16"/>
      <c r="J634" s="16"/>
    </row>
    <row r="635">
      <c r="A635" s="18">
        <v>44677.0</v>
      </c>
      <c r="B635" s="16">
        <v>0.014560028783852541</v>
      </c>
      <c r="C635" s="14">
        <v>-0.008396746260824095</v>
      </c>
      <c r="D635" s="16"/>
      <c r="E635" s="16"/>
      <c r="F635" s="16"/>
      <c r="G635" s="16"/>
      <c r="H635" s="16"/>
      <c r="I635" s="16"/>
      <c r="J635" s="16"/>
    </row>
    <row r="636">
      <c r="A636" s="18">
        <v>44676.0</v>
      </c>
      <c r="B636" s="16">
        <v>-0.012695121986728397</v>
      </c>
      <c r="C636" s="14">
        <v>-0.048914399800349284</v>
      </c>
      <c r="D636" s="16"/>
      <c r="E636" s="16"/>
      <c r="F636" s="16"/>
      <c r="G636" s="16"/>
      <c r="H636" s="16"/>
      <c r="I636" s="16"/>
      <c r="J636" s="16"/>
    </row>
    <row r="637">
      <c r="A637" s="18">
        <v>44673.0</v>
      </c>
      <c r="B637" s="16">
        <v>-0.012686429860975235</v>
      </c>
      <c r="C637" s="14">
        <v>0.0</v>
      </c>
      <c r="D637" s="16"/>
      <c r="E637" s="16"/>
      <c r="F637" s="16"/>
      <c r="G637" s="16"/>
      <c r="H637" s="16"/>
      <c r="I637" s="16"/>
      <c r="J637" s="16"/>
    </row>
    <row r="638">
      <c r="A638" s="18">
        <v>44672.0</v>
      </c>
      <c r="B638" s="16">
        <v>0.014941747317867238</v>
      </c>
      <c r="C638" s="14">
        <v>0.0017499999999999183</v>
      </c>
      <c r="D638" s="16"/>
      <c r="E638" s="16"/>
      <c r="F638" s="16"/>
      <c r="G638" s="16"/>
      <c r="H638" s="16"/>
      <c r="I638" s="16"/>
      <c r="J638" s="16"/>
    </row>
    <row r="639">
      <c r="A639" s="18">
        <v>44671.0</v>
      </c>
      <c r="B639" s="16">
        <v>0.010490221804211775</v>
      </c>
      <c r="C639" s="14">
        <v>-0.012345679012345734</v>
      </c>
      <c r="D639" s="16"/>
      <c r="E639" s="16"/>
      <c r="F639" s="16"/>
      <c r="G639" s="16"/>
      <c r="H639" s="16"/>
      <c r="I639" s="16"/>
      <c r="J639" s="16"/>
    </row>
    <row r="640">
      <c r="A640" s="18">
        <v>44670.0</v>
      </c>
      <c r="B640" s="16">
        <v>-0.01251917909122402</v>
      </c>
      <c r="C640" s="14">
        <v>-0.01098901098901095</v>
      </c>
      <c r="D640" s="16"/>
      <c r="E640" s="16"/>
      <c r="F640" s="16"/>
      <c r="G640" s="16"/>
      <c r="H640" s="16"/>
      <c r="I640" s="16"/>
      <c r="J640" s="16"/>
    </row>
    <row r="641">
      <c r="A641" s="18">
        <v>44669.0</v>
      </c>
      <c r="B641" s="16">
        <v>-0.017281188396425895</v>
      </c>
      <c r="C641" s="14">
        <v>0.009864364981504226</v>
      </c>
      <c r="D641" s="16"/>
      <c r="E641" s="16"/>
      <c r="F641" s="16"/>
      <c r="G641" s="16"/>
      <c r="H641" s="16"/>
      <c r="I641" s="16"/>
      <c r="J641" s="16"/>
    </row>
    <row r="642">
      <c r="A642" s="18">
        <v>44664.0</v>
      </c>
      <c r="B642" s="16">
        <v>-0.0031174594844354253</v>
      </c>
      <c r="C642" s="14">
        <v>0.0012345679012346622</v>
      </c>
      <c r="D642" s="16"/>
      <c r="E642" s="16"/>
      <c r="F642" s="16"/>
      <c r="G642" s="16"/>
      <c r="H642" s="16"/>
      <c r="I642" s="16"/>
      <c r="J642" s="16"/>
    </row>
    <row r="643">
      <c r="A643" s="18">
        <v>44663.0</v>
      </c>
      <c r="B643" s="16">
        <v>-0.008183898681467405</v>
      </c>
      <c r="C643" s="14">
        <v>-0.004914004914004955</v>
      </c>
      <c r="D643" s="16"/>
      <c r="E643" s="16"/>
      <c r="F643" s="16"/>
      <c r="G643" s="16"/>
      <c r="H643" s="16"/>
      <c r="I643" s="16"/>
      <c r="J643" s="16"/>
    </row>
    <row r="644">
      <c r="A644" s="18">
        <v>44662.0</v>
      </c>
      <c r="B644" s="16">
        <v>-0.006151475876261858</v>
      </c>
      <c r="C644" s="14">
        <v>2.457606291472736E-4</v>
      </c>
      <c r="D644" s="16"/>
      <c r="E644" s="16"/>
      <c r="F644" s="16"/>
      <c r="G644" s="16"/>
      <c r="H644" s="16"/>
      <c r="I644" s="16"/>
      <c r="J644" s="16"/>
    </row>
    <row r="645">
      <c r="A645" s="18">
        <v>44659.0</v>
      </c>
      <c r="B645" s="16">
        <v>0.008208826188876639</v>
      </c>
      <c r="C645" s="14">
        <v>0.02830427091230736</v>
      </c>
      <c r="D645" s="16"/>
      <c r="E645" s="16"/>
      <c r="F645" s="16"/>
      <c r="G645" s="16"/>
      <c r="H645" s="16"/>
      <c r="I645" s="16"/>
      <c r="J645" s="16"/>
    </row>
    <row r="646">
      <c r="A646" s="18">
        <v>44658.0</v>
      </c>
      <c r="B646" s="16">
        <v>-0.009439763247817812</v>
      </c>
      <c r="C646" s="14">
        <v>-7.575757575757347E-4</v>
      </c>
      <c r="D646" s="16"/>
      <c r="E646" s="16"/>
      <c r="F646" s="16"/>
      <c r="G646" s="16"/>
      <c r="H646" s="16"/>
      <c r="I646" s="16"/>
      <c r="J646" s="16"/>
    </row>
    <row r="647">
      <c r="A647" s="18">
        <v>44657.0</v>
      </c>
      <c r="B647" s="16">
        <v>-0.008339180504972843</v>
      </c>
      <c r="C647" s="14">
        <v>-0.0022675736961450532</v>
      </c>
      <c r="D647" s="16"/>
      <c r="E647" s="16"/>
      <c r="F647" s="16"/>
      <c r="G647" s="16"/>
      <c r="H647" s="16"/>
      <c r="I647" s="16"/>
      <c r="J647" s="16"/>
    </row>
    <row r="648">
      <c r="A648" s="18">
        <v>44656.0</v>
      </c>
      <c r="B648" s="16">
        <v>-0.005317557911529103</v>
      </c>
      <c r="C648" s="14">
        <v>-0.0185459940652819</v>
      </c>
      <c r="D648" s="16"/>
      <c r="E648" s="16"/>
      <c r="F648" s="16"/>
      <c r="G648" s="16"/>
      <c r="H648" s="16"/>
      <c r="I648" s="16"/>
      <c r="J648" s="16"/>
    </row>
    <row r="649">
      <c r="A649" s="18">
        <v>44655.0</v>
      </c>
      <c r="B649" s="16">
        <v>0.021671774063478866</v>
      </c>
      <c r="C649" s="14">
        <v>0.003225006201934999</v>
      </c>
      <c r="D649" s="16"/>
      <c r="E649" s="16"/>
      <c r="F649" s="16"/>
      <c r="G649" s="16"/>
      <c r="H649" s="16"/>
      <c r="I649" s="16"/>
      <c r="J649" s="16"/>
    </row>
    <row r="650">
      <c r="A650" s="18">
        <v>44652.0</v>
      </c>
      <c r="B650" s="16">
        <v>0.011778009991554539</v>
      </c>
      <c r="C650" s="14">
        <v>-0.0049370525796099685</v>
      </c>
      <c r="D650" s="16"/>
      <c r="E650" s="16"/>
      <c r="F650" s="16"/>
      <c r="G650" s="16"/>
      <c r="H650" s="16"/>
      <c r="I650" s="16"/>
      <c r="J650" s="16"/>
    </row>
    <row r="651">
      <c r="A651" s="18">
        <v>44651.0</v>
      </c>
      <c r="B651" s="16">
        <v>-0.001914477162001882</v>
      </c>
      <c r="C651" s="14">
        <v>0.025050607287449456</v>
      </c>
      <c r="D651" s="16"/>
      <c r="E651" s="16"/>
      <c r="F651" s="16"/>
      <c r="G651" s="16"/>
      <c r="H651" s="16"/>
      <c r="I651" s="16"/>
      <c r="J651" s="16"/>
    </row>
    <row r="652">
      <c r="A652" s="18">
        <v>44650.0</v>
      </c>
      <c r="B652" s="16">
        <v>0.009982511125348426</v>
      </c>
      <c r="C652" s="14">
        <v>0.01593830334190227</v>
      </c>
      <c r="D652" s="16"/>
      <c r="E652" s="16"/>
      <c r="F652" s="16"/>
      <c r="G652" s="16"/>
      <c r="H652" s="16"/>
      <c r="I652" s="16"/>
      <c r="J652" s="16"/>
    </row>
    <row r="653">
      <c r="A653" s="18">
        <v>44649.0</v>
      </c>
      <c r="B653" s="16">
        <v>0.005998141911508492</v>
      </c>
      <c r="C653" s="14">
        <v>0.034299388460515834</v>
      </c>
      <c r="D653" s="16"/>
      <c r="E653" s="16"/>
      <c r="F653" s="16"/>
      <c r="G653" s="16"/>
      <c r="H653" s="16"/>
      <c r="I653" s="16"/>
      <c r="J653" s="16"/>
    </row>
    <row r="654">
      <c r="A654" s="18">
        <v>44648.0</v>
      </c>
      <c r="B654" s="16">
        <v>0.004022619949862971</v>
      </c>
      <c r="C654" s="14">
        <v>-0.004236166269525943</v>
      </c>
      <c r="D654" s="16"/>
      <c r="E654" s="16"/>
      <c r="F654" s="16"/>
      <c r="G654" s="16"/>
      <c r="H654" s="16"/>
      <c r="I654" s="16"/>
      <c r="J654" s="16"/>
    </row>
    <row r="655">
      <c r="A655" s="18">
        <v>44645.0</v>
      </c>
      <c r="B655" s="16">
        <v>-0.004049875890900112</v>
      </c>
      <c r="C655" s="14">
        <v>-0.009701101206082807</v>
      </c>
      <c r="D655" s="16"/>
      <c r="E655" s="16"/>
      <c r="F655" s="16"/>
      <c r="G655" s="16"/>
      <c r="H655" s="16"/>
      <c r="I655" s="16"/>
      <c r="J655" s="16"/>
    </row>
    <row r="656">
      <c r="A656" s="18">
        <v>44644.0</v>
      </c>
      <c r="B656" s="16">
        <v>-0.001327871086332033</v>
      </c>
      <c r="C656" s="14">
        <v>0.024167561761546663</v>
      </c>
      <c r="D656" s="16"/>
      <c r="E656" s="16"/>
      <c r="F656" s="16"/>
      <c r="G656" s="16"/>
      <c r="H656" s="16"/>
      <c r="I656" s="16"/>
      <c r="J656" s="16"/>
    </row>
    <row r="657">
      <c r="A657" s="18">
        <v>44643.0</v>
      </c>
      <c r="B657" s="16">
        <v>-0.0040339580144955756</v>
      </c>
      <c r="C657" s="14">
        <v>-0.006933333333333347</v>
      </c>
      <c r="D657" s="16"/>
      <c r="E657" s="16"/>
      <c r="F657" s="16"/>
      <c r="G657" s="16"/>
      <c r="H657" s="16"/>
      <c r="I657" s="16"/>
      <c r="J657" s="16"/>
    </row>
    <row r="658">
      <c r="A658" s="18">
        <v>44642.0</v>
      </c>
      <c r="B658" s="16">
        <v>0.01156120016824791</v>
      </c>
      <c r="C658" s="14">
        <v>-0.0018631887143997217</v>
      </c>
      <c r="D658" s="16"/>
      <c r="E658" s="16"/>
      <c r="F658" s="16"/>
      <c r="G658" s="16"/>
      <c r="H658" s="16"/>
      <c r="I658" s="16"/>
      <c r="J658" s="16"/>
    </row>
    <row r="659">
      <c r="A659" s="18">
        <v>44641.0</v>
      </c>
      <c r="B659" s="16">
        <v>-0.009802135124269418</v>
      </c>
      <c r="C659" s="14">
        <v>0.0010658140154542473</v>
      </c>
      <c r="D659" s="16"/>
      <c r="E659" s="16"/>
      <c r="F659" s="16"/>
      <c r="G659" s="16"/>
      <c r="H659" s="16"/>
      <c r="I659" s="16"/>
      <c r="J659" s="16"/>
    </row>
    <row r="660">
      <c r="A660" s="18">
        <v>44637.0</v>
      </c>
      <c r="B660" s="16">
        <v>0.01836191890005212</v>
      </c>
      <c r="C660" s="14">
        <v>0.043369474562135135</v>
      </c>
      <c r="D660" s="16"/>
      <c r="E660" s="16"/>
      <c r="F660" s="16"/>
      <c r="G660" s="16"/>
      <c r="H660" s="16"/>
      <c r="I660" s="16"/>
      <c r="J660" s="16"/>
    </row>
    <row r="661">
      <c r="A661" s="18">
        <v>44636.0</v>
      </c>
      <c r="B661" s="16">
        <v>0.018745123927264018</v>
      </c>
      <c r="C661" s="14">
        <v>0.02332859174964441</v>
      </c>
      <c r="D661" s="16"/>
      <c r="E661" s="16"/>
      <c r="F661" s="16"/>
      <c r="G661" s="16"/>
      <c r="H661" s="16"/>
      <c r="I661" s="16"/>
      <c r="J661" s="16"/>
    </row>
    <row r="662">
      <c r="A662" s="18">
        <v>44635.0</v>
      </c>
      <c r="B662" s="16">
        <v>-0.012346410768583338</v>
      </c>
      <c r="C662" s="14">
        <v>-0.05459924690693929</v>
      </c>
      <c r="D662" s="16"/>
      <c r="E662" s="16"/>
      <c r="F662" s="16"/>
      <c r="G662" s="16"/>
      <c r="H662" s="16"/>
      <c r="I662" s="16"/>
      <c r="J662" s="16"/>
    </row>
    <row r="663">
      <c r="A663" s="18">
        <v>44634.0</v>
      </c>
      <c r="B663" s="16">
        <v>0.014482470408196946</v>
      </c>
      <c r="C663" s="14">
        <v>0.042624789680314024</v>
      </c>
      <c r="D663" s="16"/>
      <c r="E663" s="16"/>
      <c r="F663" s="16"/>
      <c r="G663" s="16"/>
      <c r="H663" s="16"/>
      <c r="I663" s="16"/>
      <c r="J663" s="16"/>
    </row>
    <row r="664">
      <c r="A664" s="18">
        <v>44631.0</v>
      </c>
      <c r="B664" s="16">
        <v>0.0021422244183453287</v>
      </c>
      <c r="C664" s="14">
        <v>-0.022210035645736093</v>
      </c>
      <c r="D664" s="16"/>
      <c r="E664" s="16"/>
      <c r="F664" s="16"/>
      <c r="G664" s="16"/>
      <c r="H664" s="16"/>
      <c r="I664" s="16"/>
      <c r="J664" s="16"/>
    </row>
    <row r="665">
      <c r="A665" s="18">
        <v>44630.0</v>
      </c>
      <c r="B665" s="16">
        <v>0.015267339029142901</v>
      </c>
      <c r="C665" s="14">
        <v>-0.006537728139471621</v>
      </c>
      <c r="D665" s="16"/>
      <c r="E665" s="16"/>
      <c r="F665" s="16"/>
      <c r="G665" s="16"/>
      <c r="H665" s="16"/>
      <c r="I665" s="16"/>
      <c r="J665" s="16"/>
    </row>
    <row r="666">
      <c r="A666" s="18">
        <v>44629.0</v>
      </c>
      <c r="B666" s="16">
        <v>0.02072632693142329</v>
      </c>
      <c r="C666" s="14">
        <v>-0.022370173102529867</v>
      </c>
      <c r="D666" s="16"/>
      <c r="E666" s="16"/>
      <c r="F666" s="16"/>
      <c r="G666" s="16"/>
      <c r="H666" s="16"/>
      <c r="I666" s="16"/>
      <c r="J666" s="16"/>
    </row>
    <row r="667">
      <c r="A667" s="18">
        <v>44628.0</v>
      </c>
      <c r="B667" s="16">
        <v>0.009474789055137212</v>
      </c>
      <c r="C667" s="14">
        <v>-0.005561440677966156</v>
      </c>
      <c r="D667" s="16"/>
      <c r="E667" s="16"/>
      <c r="F667" s="16"/>
      <c r="G667" s="16"/>
      <c r="H667" s="16"/>
      <c r="I667" s="16"/>
      <c r="J667" s="16"/>
    </row>
    <row r="668">
      <c r="A668" s="18">
        <v>44627.0</v>
      </c>
      <c r="B668" s="16">
        <v>-0.023526732264925077</v>
      </c>
      <c r="C668" s="14">
        <v>-0.043808559128893254</v>
      </c>
      <c r="D668" s="16"/>
      <c r="E668" s="16"/>
      <c r="F668" s="16"/>
      <c r="G668" s="16"/>
      <c r="H668" s="16"/>
      <c r="I668" s="16"/>
      <c r="J668" s="16"/>
    </row>
    <row r="669">
      <c r="A669" s="18">
        <v>44624.0</v>
      </c>
      <c r="B669" s="16">
        <v>-0.015316961701534404</v>
      </c>
      <c r="C669" s="14">
        <v>0.02358735095904607</v>
      </c>
      <c r="D669" s="16"/>
      <c r="E669" s="16"/>
      <c r="F669" s="16"/>
      <c r="G669" s="16"/>
      <c r="H669" s="16"/>
      <c r="I669" s="16"/>
      <c r="J669" s="16"/>
    </row>
    <row r="670">
      <c r="A670" s="18">
        <v>44623.0</v>
      </c>
      <c r="B670" s="16">
        <v>-0.006497671015509576</v>
      </c>
      <c r="C670" s="14">
        <v>-0.010769230769230753</v>
      </c>
      <c r="D670" s="16"/>
      <c r="E670" s="16"/>
      <c r="F670" s="16"/>
      <c r="G670" s="16"/>
      <c r="H670" s="16"/>
      <c r="I670" s="16"/>
      <c r="J670" s="16"/>
    </row>
    <row r="671">
      <c r="A671" s="18">
        <v>44622.0</v>
      </c>
      <c r="B671" s="16">
        <v>-0.011191563603451304</v>
      </c>
      <c r="C671" s="14">
        <v>0.005154639175257714</v>
      </c>
      <c r="D671" s="16"/>
      <c r="E671" s="16"/>
      <c r="F671" s="16"/>
      <c r="G671" s="16"/>
      <c r="H671" s="16"/>
      <c r="I671" s="16"/>
      <c r="J671" s="16"/>
    </row>
    <row r="672">
      <c r="A672" s="18">
        <v>44620.0</v>
      </c>
      <c r="B672" s="16">
        <v>0.008134034481102725</v>
      </c>
      <c r="C672" s="14">
        <v>0.023476655236085442</v>
      </c>
      <c r="D672" s="16"/>
      <c r="E672" s="16"/>
      <c r="F672" s="16"/>
      <c r="G672" s="16"/>
      <c r="H672" s="16"/>
      <c r="I672" s="16"/>
      <c r="J672" s="16"/>
    </row>
    <row r="673">
      <c r="A673" s="18">
        <v>44617.0</v>
      </c>
      <c r="B673" s="16">
        <v>0.025261648392566505</v>
      </c>
      <c r="C673" s="14">
        <v>0.07302575714690063</v>
      </c>
      <c r="D673" s="16"/>
      <c r="E673" s="16"/>
      <c r="F673" s="16"/>
      <c r="G673" s="16"/>
      <c r="H673" s="16"/>
      <c r="I673" s="16"/>
      <c r="J673" s="16"/>
    </row>
    <row r="674">
      <c r="A674" s="18">
        <v>44616.0</v>
      </c>
      <c r="B674" s="16">
        <v>-0.047781049917219764</v>
      </c>
      <c r="C674" s="14">
        <v>-0.078748370273794</v>
      </c>
      <c r="D674" s="16"/>
      <c r="E674" s="16"/>
      <c r="F674" s="16"/>
      <c r="G674" s="16"/>
      <c r="H674" s="16"/>
      <c r="I674" s="16"/>
      <c r="J674" s="16"/>
    </row>
    <row r="675">
      <c r="A675" s="18">
        <v>44615.0</v>
      </c>
      <c r="B675" s="16">
        <v>-0.001693755046161427</v>
      </c>
      <c r="C675" s="14">
        <v>-5.212405525149011E-4</v>
      </c>
      <c r="D675" s="16"/>
      <c r="E675" s="16"/>
      <c r="F675" s="16"/>
      <c r="G675" s="16"/>
      <c r="H675" s="16"/>
      <c r="I675" s="16"/>
      <c r="J675" s="16"/>
    </row>
    <row r="676">
      <c r="A676" s="18">
        <v>44614.0</v>
      </c>
      <c r="B676" s="16">
        <v>-0.006651498112648313</v>
      </c>
      <c r="C676" s="14">
        <v>0.012134001582695841</v>
      </c>
      <c r="D676" s="16"/>
      <c r="E676" s="16"/>
      <c r="F676" s="16"/>
      <c r="G676" s="16"/>
      <c r="H676" s="16"/>
      <c r="I676" s="16"/>
      <c r="J676" s="16"/>
    </row>
    <row r="677">
      <c r="A677" s="18">
        <v>44613.0</v>
      </c>
      <c r="B677" s="16">
        <v>-0.004031534529962855</v>
      </c>
      <c r="C677" s="14">
        <v>-0.0329081632653061</v>
      </c>
      <c r="D677" s="16"/>
      <c r="E677" s="16"/>
      <c r="F677" s="16"/>
      <c r="G677" s="16"/>
      <c r="H677" s="16"/>
      <c r="I677" s="16"/>
      <c r="J677" s="16"/>
    </row>
    <row r="678">
      <c r="A678" s="18">
        <v>44610.0</v>
      </c>
      <c r="B678" s="16">
        <v>-0.001635403303167915</v>
      </c>
      <c r="C678" s="14">
        <v>-0.01950975487743878</v>
      </c>
      <c r="D678" s="16"/>
      <c r="E678" s="16"/>
      <c r="F678" s="16"/>
      <c r="G678" s="16"/>
      <c r="H678" s="16"/>
      <c r="I678" s="16"/>
      <c r="J678" s="16"/>
    </row>
    <row r="679">
      <c r="A679" s="18">
        <v>44609.0</v>
      </c>
      <c r="B679" s="16">
        <v>-0.0010160372239093052</v>
      </c>
      <c r="C679" s="14">
        <v>0.002005012531328454</v>
      </c>
      <c r="D679" s="16"/>
      <c r="E679" s="16"/>
      <c r="F679" s="16"/>
      <c r="G679" s="16"/>
      <c r="H679" s="16"/>
      <c r="I679" s="16"/>
      <c r="J679" s="16"/>
    </row>
    <row r="680">
      <c r="A680" s="18">
        <v>44608.0</v>
      </c>
      <c r="B680" s="16">
        <v>-0.001743269682379145</v>
      </c>
      <c r="C680" s="14">
        <v>0.013204672422549413</v>
      </c>
      <c r="D680" s="16"/>
      <c r="E680" s="16"/>
      <c r="F680" s="16"/>
      <c r="G680" s="16"/>
      <c r="H680" s="16"/>
      <c r="I680" s="16"/>
      <c r="J680" s="16"/>
    </row>
    <row r="681">
      <c r="A681" s="18">
        <v>44607.0</v>
      </c>
      <c r="B681" s="16">
        <v>0.030259220557152133</v>
      </c>
      <c r="C681" s="14">
        <v>0.027125717266562432</v>
      </c>
      <c r="D681" s="16"/>
      <c r="E681" s="16"/>
      <c r="F681" s="16"/>
      <c r="G681" s="16"/>
      <c r="H681" s="16"/>
      <c r="I681" s="16"/>
      <c r="J681" s="16"/>
    </row>
    <row r="682">
      <c r="A682" s="18">
        <v>44606.0</v>
      </c>
      <c r="B682" s="16">
        <v>-0.030616267859969293</v>
      </c>
      <c r="C682" s="14">
        <v>-0.06259168704156481</v>
      </c>
      <c r="D682" s="16"/>
      <c r="E682" s="16"/>
      <c r="F682" s="16"/>
      <c r="G682" s="16"/>
      <c r="H682" s="16"/>
      <c r="I682" s="16"/>
      <c r="J682" s="16"/>
    </row>
    <row r="683">
      <c r="A683" s="18">
        <v>44603.0</v>
      </c>
      <c r="B683" s="16">
        <v>-0.013126318808804993</v>
      </c>
      <c r="C683" s="14">
        <v>-0.018478521718262475</v>
      </c>
      <c r="D683" s="16"/>
      <c r="E683" s="16"/>
      <c r="F683" s="16"/>
      <c r="G683" s="16"/>
      <c r="H683" s="16"/>
      <c r="I683" s="16"/>
      <c r="J683" s="16"/>
    </row>
    <row r="684">
      <c r="A684" s="18">
        <v>44602.0</v>
      </c>
      <c r="B684" s="16">
        <v>0.008133968552090476</v>
      </c>
      <c r="C684" s="14">
        <v>-0.02022102045614871</v>
      </c>
      <c r="D684" s="16"/>
      <c r="E684" s="16"/>
      <c r="F684" s="16"/>
      <c r="G684" s="16"/>
      <c r="H684" s="16"/>
      <c r="I684" s="16"/>
      <c r="J684" s="16"/>
    </row>
    <row r="685">
      <c r="A685" s="18">
        <v>44601.0</v>
      </c>
      <c r="B685" s="16">
        <v>0.011412107084425305</v>
      </c>
      <c r="C685" s="14">
        <v>0.006389020350213048</v>
      </c>
      <c r="D685" s="16"/>
      <c r="E685" s="16"/>
      <c r="F685" s="16"/>
      <c r="G685" s="16"/>
      <c r="H685" s="16"/>
      <c r="I685" s="16"/>
      <c r="J685" s="16"/>
    </row>
    <row r="686">
      <c r="A686" s="18">
        <v>44600.0</v>
      </c>
      <c r="B686" s="16">
        <v>0.003087674861737222</v>
      </c>
      <c r="C686" s="14">
        <v>-0.029398254478640196</v>
      </c>
      <c r="D686" s="16"/>
      <c r="E686" s="16"/>
      <c r="F686" s="16"/>
      <c r="G686" s="16"/>
      <c r="H686" s="16"/>
      <c r="I686" s="16"/>
      <c r="J686" s="16"/>
    </row>
    <row r="687">
      <c r="A687" s="18">
        <v>44599.0</v>
      </c>
      <c r="B687" s="16">
        <v>-0.017281046796412514</v>
      </c>
      <c r="C687" s="14">
        <v>0.0057750057750056705</v>
      </c>
      <c r="D687" s="16"/>
      <c r="E687" s="16"/>
      <c r="F687" s="16"/>
      <c r="G687" s="16"/>
      <c r="H687" s="16"/>
      <c r="I687" s="16"/>
      <c r="J687" s="16"/>
    </row>
    <row r="688">
      <c r="A688" s="18">
        <v>44596.0</v>
      </c>
      <c r="B688" s="16">
        <v>-0.0024999715265202616</v>
      </c>
      <c r="C688" s="14">
        <v>0.02292060491493375</v>
      </c>
      <c r="D688" s="16"/>
      <c r="E688" s="16"/>
      <c r="F688" s="16"/>
      <c r="G688" s="16"/>
      <c r="H688" s="16"/>
      <c r="I688" s="16"/>
      <c r="J688" s="16"/>
    </row>
    <row r="689">
      <c r="A689" s="18">
        <v>44595.0</v>
      </c>
      <c r="B689" s="16">
        <v>-0.012362204724409409</v>
      </c>
      <c r="C689" s="14">
        <v>0.005703422053231932</v>
      </c>
      <c r="D689" s="16"/>
      <c r="E689" s="16"/>
      <c r="F689" s="16"/>
      <c r="G689" s="16"/>
      <c r="H689" s="16"/>
      <c r="I689" s="16"/>
      <c r="J689" s="16"/>
    </row>
    <row r="690">
      <c r="A690" s="18">
        <v>44594.0</v>
      </c>
      <c r="B690" s="16">
        <v>0.011557816104706076</v>
      </c>
      <c r="C690" s="14">
        <v>0.01642512077294689</v>
      </c>
      <c r="D690" s="16"/>
      <c r="E690" s="16"/>
      <c r="F690" s="16"/>
      <c r="G690" s="16"/>
      <c r="H690" s="16"/>
      <c r="I690" s="16"/>
      <c r="J690" s="16"/>
    </row>
    <row r="691">
      <c r="A691" s="18">
        <v>44593.0</v>
      </c>
      <c r="B691" s="16">
        <v>0.013667938303964622</v>
      </c>
      <c r="C691" s="14">
        <v>0.020206998521439035</v>
      </c>
      <c r="D691" s="16"/>
      <c r="E691" s="16"/>
      <c r="F691" s="16"/>
      <c r="G691" s="16"/>
      <c r="H691" s="16"/>
      <c r="I691" s="16"/>
      <c r="J691" s="16"/>
    </row>
    <row r="692">
      <c r="A692" s="18">
        <v>44592.0</v>
      </c>
      <c r="B692" s="16">
        <v>0.013910694394498657</v>
      </c>
      <c r="C692" s="14">
        <v>0.00920169112161151</v>
      </c>
      <c r="D692" s="16"/>
      <c r="E692" s="16"/>
      <c r="F692" s="16"/>
      <c r="G692" s="16"/>
      <c r="H692" s="16"/>
      <c r="I692" s="16"/>
      <c r="J692" s="16"/>
    </row>
    <row r="693">
      <c r="A693" s="18">
        <v>44589.0</v>
      </c>
      <c r="B693" s="16">
        <v>-4.792476980038929E-4</v>
      </c>
      <c r="C693" s="14">
        <v>-0.01494365507104356</v>
      </c>
      <c r="D693" s="16"/>
      <c r="E693" s="16"/>
      <c r="F693" s="16"/>
      <c r="G693" s="16"/>
      <c r="H693" s="16"/>
      <c r="I693" s="16"/>
      <c r="J693" s="16"/>
    </row>
    <row r="694">
      <c r="A694" s="18">
        <v>44588.0</v>
      </c>
      <c r="B694" s="16">
        <v>-0.009711800300382767</v>
      </c>
      <c r="C694" s="14">
        <v>0.013909587680079438</v>
      </c>
      <c r="D694" s="16"/>
      <c r="E694" s="16"/>
      <c r="F694" s="16"/>
      <c r="G694" s="16"/>
      <c r="H694" s="16"/>
      <c r="I694" s="16"/>
      <c r="J694" s="16"/>
    </row>
    <row r="695">
      <c r="A695" s="18">
        <v>44586.0</v>
      </c>
      <c r="B695" s="16">
        <v>0.0075135138287141245</v>
      </c>
      <c r="C695" s="14">
        <v>0.030985915492957705</v>
      </c>
      <c r="D695" s="16"/>
      <c r="E695" s="16"/>
      <c r="F695" s="16"/>
      <c r="G695" s="16"/>
      <c r="H695" s="16"/>
      <c r="I695" s="16"/>
      <c r="J695" s="16"/>
    </row>
    <row r="696">
      <c r="A696" s="18">
        <v>44585.0</v>
      </c>
      <c r="B696" s="16">
        <v>-0.026567861430481288</v>
      </c>
      <c r="C696" s="14">
        <v>-0.07835732829832431</v>
      </c>
      <c r="D696" s="16"/>
      <c r="E696" s="16"/>
      <c r="F696" s="16"/>
      <c r="G696" s="16"/>
      <c r="H696" s="16"/>
      <c r="I696" s="16"/>
      <c r="J696" s="16"/>
    </row>
    <row r="697">
      <c r="A697" s="18">
        <v>44582.0</v>
      </c>
      <c r="B697" s="16">
        <v>-0.007875767303035297</v>
      </c>
      <c r="C697" s="14">
        <v>-0.02125202125202119</v>
      </c>
      <c r="D697" s="16"/>
      <c r="E697" s="16"/>
      <c r="F697" s="16"/>
      <c r="G697" s="16"/>
      <c r="H697" s="16"/>
      <c r="I697" s="16"/>
      <c r="J697" s="16"/>
    </row>
    <row r="698">
      <c r="A698" s="18">
        <v>44581.0</v>
      </c>
      <c r="B698" s="16">
        <v>-0.010112384605093117</v>
      </c>
      <c r="C698" s="14">
        <v>0.02875475285171092</v>
      </c>
      <c r="D698" s="16"/>
      <c r="E698" s="16"/>
      <c r="F698" s="16"/>
      <c r="G698" s="16"/>
      <c r="H698" s="16"/>
      <c r="I698" s="16"/>
      <c r="J698" s="16"/>
    </row>
    <row r="699">
      <c r="A699" s="18">
        <v>44580.0</v>
      </c>
      <c r="B699" s="16">
        <v>-0.00964221928388631</v>
      </c>
      <c r="C699" s="14">
        <v>0.03339882121807469</v>
      </c>
      <c r="D699" s="16"/>
      <c r="E699" s="16"/>
      <c r="F699" s="16"/>
      <c r="G699" s="16"/>
      <c r="H699" s="16"/>
      <c r="I699" s="16"/>
      <c r="J699" s="16"/>
    </row>
    <row r="700">
      <c r="A700" s="18">
        <v>44579.0</v>
      </c>
      <c r="B700" s="16">
        <v>-0.010653754349167821</v>
      </c>
      <c r="C700" s="14">
        <v>-0.014043583535109039</v>
      </c>
      <c r="D700" s="16"/>
      <c r="E700" s="16"/>
      <c r="F700" s="16"/>
      <c r="G700" s="16"/>
      <c r="H700" s="16"/>
      <c r="I700" s="16"/>
      <c r="J700" s="16"/>
    </row>
    <row r="701">
      <c r="A701" s="18">
        <v>44578.0</v>
      </c>
      <c r="B701" s="16">
        <v>0.002867589663530623</v>
      </c>
      <c r="C701" s="14">
        <v>0.007317073170731714</v>
      </c>
      <c r="D701" s="16"/>
      <c r="E701" s="16"/>
      <c r="F701" s="16"/>
      <c r="G701" s="16"/>
      <c r="H701" s="16"/>
      <c r="I701" s="16"/>
      <c r="J701" s="16"/>
    </row>
    <row r="702">
      <c r="A702" s="18">
        <v>44575.0</v>
      </c>
      <c r="B702" s="16">
        <v>-1.1228077862612817E-4</v>
      </c>
      <c r="C702" s="14">
        <v>-0.005578462284744123</v>
      </c>
      <c r="D702" s="16"/>
      <c r="E702" s="16"/>
      <c r="F702" s="16"/>
      <c r="G702" s="16"/>
      <c r="H702" s="16"/>
      <c r="I702" s="16"/>
      <c r="J702" s="16"/>
    </row>
    <row r="703">
      <c r="A703" s="18">
        <v>44574.0</v>
      </c>
      <c r="B703" s="16">
        <v>0.002495559331991748</v>
      </c>
      <c r="C703" s="14">
        <v>0.07425742574257432</v>
      </c>
      <c r="D703" s="16"/>
      <c r="E703" s="16"/>
      <c r="F703" s="16"/>
      <c r="G703" s="16"/>
      <c r="H703" s="16"/>
      <c r="I703" s="16"/>
      <c r="J703" s="16"/>
    </row>
    <row r="704">
      <c r="A704" s="18">
        <v>44573.0</v>
      </c>
      <c r="B704" s="16">
        <v>0.008673137366213002</v>
      </c>
      <c r="C704" s="14">
        <v>0.013467124372854578</v>
      </c>
      <c r="D704" s="16"/>
      <c r="E704" s="16"/>
      <c r="F704" s="16"/>
      <c r="G704" s="16"/>
      <c r="H704" s="16"/>
      <c r="I704" s="16"/>
      <c r="J704" s="16"/>
    </row>
    <row r="705">
      <c r="A705" s="18">
        <v>44572.0</v>
      </c>
      <c r="B705" s="16">
        <v>0.002913354773847132</v>
      </c>
      <c r="C705" s="14">
        <v>-0.027228358592345292</v>
      </c>
      <c r="D705" s="16"/>
      <c r="E705" s="16"/>
      <c r="F705" s="16"/>
      <c r="G705" s="16"/>
      <c r="H705" s="16"/>
      <c r="I705" s="16"/>
      <c r="J705" s="16"/>
    </row>
    <row r="706">
      <c r="A706" s="18">
        <v>44571.0</v>
      </c>
      <c r="B706" s="16">
        <v>0.010700230734251415</v>
      </c>
      <c r="C706" s="14">
        <v>-0.004347826086956497</v>
      </c>
      <c r="D706" s="16"/>
      <c r="E706" s="16"/>
      <c r="F706" s="16"/>
      <c r="G706" s="16"/>
      <c r="H706" s="16"/>
      <c r="I706" s="16"/>
      <c r="J706" s="16"/>
    </row>
    <row r="707">
      <c r="A707" s="18">
        <v>44568.0</v>
      </c>
      <c r="B707" s="16">
        <v>0.0037642497703693767</v>
      </c>
      <c r="C707" s="14">
        <v>-0.013373706787787043</v>
      </c>
      <c r="D707" s="16"/>
      <c r="E707" s="16"/>
      <c r="F707" s="16"/>
      <c r="G707" s="16"/>
      <c r="H707" s="16"/>
      <c r="I707" s="16"/>
      <c r="J707" s="16"/>
    </row>
    <row r="708">
      <c r="A708" s="18">
        <v>44567.0</v>
      </c>
      <c r="B708" s="16">
        <v>-0.010005439254682558</v>
      </c>
      <c r="C708" s="14">
        <v>-0.013688402190144333</v>
      </c>
      <c r="D708" s="16"/>
      <c r="E708" s="16"/>
      <c r="F708" s="16"/>
      <c r="G708" s="16"/>
      <c r="H708" s="16"/>
      <c r="I708" s="16"/>
      <c r="J708" s="16"/>
    </row>
    <row r="709">
      <c r="A709" s="18">
        <v>44566.0</v>
      </c>
      <c r="B709" s="16">
        <v>0.0067395852346920915</v>
      </c>
      <c r="C709" s="14">
        <v>0.010563380281690016</v>
      </c>
      <c r="D709" s="16"/>
      <c r="E709" s="16"/>
      <c r="F709" s="16"/>
      <c r="G709" s="16"/>
      <c r="H709" s="16"/>
      <c r="I709" s="16"/>
      <c r="J709" s="16"/>
    </row>
    <row r="710">
      <c r="A710" s="18">
        <v>44565.0</v>
      </c>
      <c r="B710" s="16">
        <v>0.01018682945925553</v>
      </c>
      <c r="C710" s="14">
        <v>0.01635991820040905</v>
      </c>
      <c r="D710" s="16"/>
      <c r="E710" s="16"/>
      <c r="F710" s="16"/>
      <c r="G710" s="16"/>
      <c r="H710" s="16"/>
      <c r="I710" s="16"/>
      <c r="J710" s="16"/>
    </row>
    <row r="711">
      <c r="A711" s="18">
        <v>44564.0</v>
      </c>
      <c r="B711" s="16">
        <v>0.015653406553513438</v>
      </c>
      <c r="C711" s="14">
        <v>-0.013118062563067578</v>
      </c>
      <c r="D711" s="16"/>
      <c r="E711" s="16"/>
      <c r="F711" s="16"/>
      <c r="G711" s="16"/>
      <c r="H711" s="16"/>
      <c r="I711" s="16"/>
      <c r="J711" s="16"/>
    </row>
    <row r="712">
      <c r="A712" s="12">
        <v>44561.0</v>
      </c>
      <c r="B712" s="16">
        <v>0.008724740539236553</v>
      </c>
      <c r="C712" s="14">
        <v>0.008394810480793602</v>
      </c>
      <c r="D712" s="16"/>
      <c r="E712" s="16"/>
      <c r="F712" s="16"/>
      <c r="G712" s="16"/>
      <c r="H712" s="16"/>
      <c r="I712" s="16"/>
      <c r="J712" s="16"/>
    </row>
    <row r="713">
      <c r="A713" s="12">
        <v>44560.0</v>
      </c>
      <c r="B713" s="16">
        <v>-5.60603243946467E-4</v>
      </c>
      <c r="C713" s="14">
        <v>0.00924261874197696</v>
      </c>
      <c r="D713" s="16"/>
      <c r="E713" s="16"/>
      <c r="F713" s="16"/>
      <c r="G713" s="16"/>
      <c r="H713" s="16"/>
      <c r="I713" s="16"/>
      <c r="J713" s="16"/>
    </row>
    <row r="714">
      <c r="A714" s="12">
        <v>44559.0</v>
      </c>
      <c r="B714" s="16">
        <v>-0.0011402376220388533</v>
      </c>
      <c r="C714" s="14">
        <v>5.137426149499635E-4</v>
      </c>
      <c r="D714" s="16"/>
      <c r="E714" s="16"/>
      <c r="F714" s="16"/>
      <c r="G714" s="16"/>
      <c r="H714" s="16"/>
      <c r="I714" s="16"/>
      <c r="J714" s="16"/>
    </row>
    <row r="715">
      <c r="A715" s="12">
        <v>44558.0</v>
      </c>
      <c r="B715" s="16">
        <v>0.008603409174043453</v>
      </c>
      <c r="C715" s="14">
        <v>0.010643821391485009</v>
      </c>
      <c r="D715" s="16"/>
      <c r="E715" s="16"/>
      <c r="F715" s="16"/>
      <c r="G715" s="16"/>
      <c r="H715" s="16"/>
      <c r="I715" s="16"/>
      <c r="J715" s="16"/>
    </row>
    <row r="716">
      <c r="A716" s="12">
        <v>44557.0</v>
      </c>
      <c r="B716" s="16">
        <v>0.004851870910828504</v>
      </c>
      <c r="C716" s="14">
        <v>0.0507364975450082</v>
      </c>
      <c r="D716" s="16"/>
      <c r="E716" s="16"/>
      <c r="F716" s="16"/>
      <c r="G716" s="16"/>
      <c r="H716" s="16"/>
      <c r="I716" s="16"/>
      <c r="J716" s="16"/>
    </row>
    <row r="717">
      <c r="A717" s="12">
        <v>44554.0</v>
      </c>
      <c r="B717" s="16">
        <v>-0.004032777667139054</v>
      </c>
      <c r="C717" s="14">
        <v>0.01103143960286812</v>
      </c>
      <c r="D717" s="16"/>
      <c r="E717" s="16"/>
      <c r="F717" s="16"/>
      <c r="G717" s="16"/>
      <c r="H717" s="16"/>
      <c r="I717" s="16"/>
      <c r="J717" s="16"/>
    </row>
    <row r="718">
      <c r="A718" s="12">
        <v>44553.0</v>
      </c>
      <c r="B718" s="16">
        <v>0.006909282855954713</v>
      </c>
      <c r="C718" s="14">
        <v>-0.02605425731936606</v>
      </c>
      <c r="D718" s="16"/>
      <c r="E718" s="16"/>
      <c r="F718" s="16"/>
      <c r="G718" s="16"/>
      <c r="H718" s="16"/>
      <c r="I718" s="16"/>
      <c r="J718" s="16"/>
    </row>
    <row r="719">
      <c r="A719" s="12">
        <v>44552.0</v>
      </c>
      <c r="B719" s="16">
        <v>0.011007194030117962</v>
      </c>
      <c r="C719" s="14">
        <v>0.03301886792452846</v>
      </c>
      <c r="D719" s="16"/>
      <c r="E719" s="16"/>
      <c r="F719" s="16"/>
      <c r="G719" s="16"/>
      <c r="H719" s="16"/>
      <c r="I719" s="16"/>
      <c r="J719" s="16"/>
    </row>
    <row r="720">
      <c r="A720" s="12">
        <v>44551.0</v>
      </c>
      <c r="B720" s="16">
        <v>0.009428681489328294</v>
      </c>
      <c r="C720" s="14">
        <v>0.013783403656821402</v>
      </c>
      <c r="D720" s="16"/>
      <c r="E720" s="16"/>
      <c r="F720" s="16"/>
      <c r="G720" s="16"/>
      <c r="H720" s="16"/>
      <c r="I720" s="16"/>
      <c r="J720" s="16"/>
    </row>
    <row r="721">
      <c r="A721" s="12">
        <v>44550.0</v>
      </c>
      <c r="B721" s="16">
        <v>-0.021842545274709746</v>
      </c>
      <c r="C721" s="14">
        <v>-0.05452127659574468</v>
      </c>
      <c r="D721" s="16"/>
      <c r="E721" s="16"/>
      <c r="F721" s="16"/>
      <c r="G721" s="16"/>
      <c r="H721" s="16"/>
      <c r="I721" s="16"/>
      <c r="J721" s="16"/>
    </row>
    <row r="722">
      <c r="A722" s="12">
        <v>44547.0</v>
      </c>
      <c r="B722" s="16">
        <v>-0.015259386377866946</v>
      </c>
      <c r="C722" s="14">
        <v>0.02146155935886984</v>
      </c>
      <c r="D722" s="16"/>
      <c r="E722" s="16"/>
      <c r="F722" s="16"/>
      <c r="G722" s="16"/>
      <c r="H722" s="16"/>
      <c r="I722" s="16"/>
      <c r="J722" s="16"/>
    </row>
    <row r="723">
      <c r="A723" s="12">
        <v>44546.0</v>
      </c>
      <c r="B723" s="16">
        <v>0.001567816786091747</v>
      </c>
      <c r="C723" s="14">
        <v>-0.016826923076922906</v>
      </c>
      <c r="D723" s="16"/>
      <c r="E723" s="16"/>
      <c r="F723" s="16"/>
      <c r="G723" s="16"/>
      <c r="H723" s="16"/>
      <c r="I723" s="16"/>
      <c r="J723" s="16"/>
    </row>
    <row r="724">
      <c r="A724" s="12">
        <v>44545.0</v>
      </c>
      <c r="B724" s="16">
        <v>-0.0059740604563374156</v>
      </c>
      <c r="C724" s="14">
        <v>-0.016031537450722833</v>
      </c>
      <c r="D724" s="16"/>
      <c r="E724" s="16"/>
      <c r="F724" s="16"/>
      <c r="G724" s="16"/>
      <c r="H724" s="16"/>
      <c r="I724" s="16"/>
      <c r="J724" s="16"/>
    </row>
    <row r="725">
      <c r="A725" s="12">
        <v>44544.0</v>
      </c>
      <c r="B725" s="16">
        <v>-0.0024959336720740133</v>
      </c>
      <c r="C725" s="14">
        <v>0.03256445047489831</v>
      </c>
      <c r="D725" s="16"/>
      <c r="E725" s="16"/>
      <c r="F725" s="16"/>
      <c r="G725" s="16"/>
      <c r="H725" s="16"/>
      <c r="I725" s="16"/>
      <c r="J725" s="16"/>
    </row>
    <row r="726">
      <c r="A726" s="12">
        <v>44543.0</v>
      </c>
      <c r="B726" s="16">
        <v>-0.008169010867268511</v>
      </c>
      <c r="C726" s="14">
        <v>0.06441363373772391</v>
      </c>
      <c r="D726" s="16"/>
      <c r="E726" s="16"/>
      <c r="F726" s="16"/>
      <c r="G726" s="16"/>
      <c r="H726" s="16"/>
      <c r="I726" s="16"/>
      <c r="J726" s="16"/>
    </row>
    <row r="727">
      <c r="A727" s="12">
        <v>44540.0</v>
      </c>
      <c r="B727" s="16">
        <v>-3.168377876159312E-4</v>
      </c>
      <c r="C727" s="14">
        <v>0.00698080279232105</v>
      </c>
      <c r="D727" s="16"/>
      <c r="E727" s="16"/>
      <c r="F727" s="16"/>
      <c r="G727" s="16"/>
      <c r="H727" s="16"/>
      <c r="I727" s="16"/>
      <c r="J727" s="16"/>
    </row>
    <row r="728">
      <c r="A728" s="18">
        <v>44539.0</v>
      </c>
      <c r="B728" s="16">
        <v>0.002696088953762832</v>
      </c>
      <c r="C728" s="14">
        <v>-0.0063583815028901425</v>
      </c>
      <c r="D728" s="16"/>
      <c r="E728" s="16"/>
      <c r="F728" s="16"/>
      <c r="G728" s="16"/>
      <c r="H728" s="16"/>
      <c r="I728" s="16"/>
      <c r="J728" s="16"/>
    </row>
    <row r="729">
      <c r="A729" s="18">
        <v>44538.0</v>
      </c>
      <c r="B729" s="16">
        <v>0.017060902268771105</v>
      </c>
      <c r="C729" s="14">
        <v>0.012880562060889833</v>
      </c>
      <c r="D729" s="16"/>
      <c r="E729" s="16"/>
      <c r="F729" s="16"/>
      <c r="G729" s="16"/>
      <c r="H729" s="16"/>
      <c r="I729" s="16"/>
      <c r="J729" s="16"/>
    </row>
    <row r="730">
      <c r="A730" s="18">
        <v>44537.0</v>
      </c>
      <c r="B730" s="16">
        <v>0.01563659477597601</v>
      </c>
      <c r="C730" s="14">
        <v>0.0665001561036529</v>
      </c>
      <c r="D730" s="16"/>
      <c r="E730" s="16"/>
      <c r="F730" s="16"/>
      <c r="G730" s="16"/>
      <c r="H730" s="16"/>
      <c r="I730" s="16"/>
      <c r="J730" s="16"/>
    </row>
    <row r="731">
      <c r="A731" s="18">
        <v>44536.0</v>
      </c>
      <c r="B731" s="16">
        <v>-0.016540964254769808</v>
      </c>
      <c r="C731" s="14">
        <v>-0.016277641277641308</v>
      </c>
      <c r="D731" s="16"/>
      <c r="E731" s="16"/>
      <c r="F731" s="16"/>
      <c r="G731" s="16"/>
      <c r="H731" s="16"/>
      <c r="I731" s="16"/>
      <c r="J731" s="16"/>
    </row>
    <row r="732">
      <c r="A732" s="18">
        <v>44533.0</v>
      </c>
      <c r="B732" s="16">
        <v>-0.011777618789022948</v>
      </c>
      <c r="C732" s="14">
        <v>-0.005497861942577731</v>
      </c>
      <c r="D732" s="16"/>
      <c r="E732" s="16"/>
      <c r="F732" s="16"/>
      <c r="G732" s="16"/>
      <c r="H732" s="16"/>
      <c r="I732" s="16"/>
      <c r="J732" s="16"/>
    </row>
    <row r="733">
      <c r="A733" s="18">
        <v>44532.0</v>
      </c>
      <c r="B733" s="16">
        <v>0.013674571413592407</v>
      </c>
      <c r="C733" s="14">
        <v>-0.006674757281553534</v>
      </c>
      <c r="D733" s="16"/>
      <c r="E733" s="16"/>
      <c r="F733" s="16"/>
      <c r="G733" s="16"/>
      <c r="H733" s="16"/>
      <c r="I733" s="16"/>
      <c r="J733" s="16"/>
    </row>
    <row r="734">
      <c r="A734" s="18">
        <v>44531.0</v>
      </c>
      <c r="B734" s="16">
        <v>0.010816571670827724</v>
      </c>
      <c r="C734" s="14">
        <v>-0.0021192854980320863</v>
      </c>
      <c r="D734" s="16"/>
      <c r="E734" s="16"/>
      <c r="F734" s="16"/>
      <c r="G734" s="16"/>
      <c r="H734" s="16"/>
      <c r="I734" s="16"/>
      <c r="J734" s="16"/>
    </row>
    <row r="735">
      <c r="A735" s="12">
        <v>44530.0</v>
      </c>
      <c r="B735" s="16">
        <v>-0.004148599004922593</v>
      </c>
      <c r="C735" s="14">
        <v>0.043272267845862356</v>
      </c>
      <c r="D735" s="16"/>
      <c r="E735" s="16"/>
      <c r="F735" s="16"/>
      <c r="G735" s="16"/>
      <c r="H735" s="16"/>
      <c r="I735" s="16"/>
      <c r="J735" s="16"/>
    </row>
    <row r="736">
      <c r="A736" s="12">
        <v>44529.0</v>
      </c>
      <c r="B736" s="16">
        <v>0.0016151341001793273</v>
      </c>
      <c r="C736" s="14">
        <v>-0.05941770647653</v>
      </c>
      <c r="D736" s="16"/>
      <c r="E736" s="16"/>
      <c r="F736" s="16"/>
      <c r="G736" s="16"/>
      <c r="H736" s="16"/>
      <c r="I736" s="16"/>
      <c r="J736" s="16"/>
    </row>
    <row r="737">
      <c r="A737" s="12">
        <v>44526.0</v>
      </c>
      <c r="B737" s="16">
        <v>-0.02907120963718013</v>
      </c>
      <c r="C737" s="14">
        <v>-0.07144827586206892</v>
      </c>
      <c r="D737" s="16"/>
      <c r="E737" s="16"/>
      <c r="F737" s="16"/>
      <c r="G737" s="16"/>
      <c r="H737" s="16"/>
      <c r="I737" s="16"/>
      <c r="J737" s="16"/>
    </row>
    <row r="738">
      <c r="A738" s="12">
        <v>44525.0</v>
      </c>
      <c r="B738" s="16">
        <v>0.006959497675860904</v>
      </c>
      <c r="C738" s="14">
        <v>0.04166666666666674</v>
      </c>
      <c r="D738" s="16"/>
      <c r="E738" s="16"/>
      <c r="F738" s="16"/>
      <c r="G738" s="16"/>
      <c r="H738" s="16"/>
      <c r="I738" s="16"/>
      <c r="J738" s="16"/>
    </row>
    <row r="739">
      <c r="A739" s="12">
        <v>44524.0</v>
      </c>
      <c r="B739" s="16">
        <v>-0.005044748576701008</v>
      </c>
      <c r="C739" s="14">
        <v>-0.001721170395869276</v>
      </c>
      <c r="D739" s="16"/>
      <c r="E739" s="16"/>
      <c r="F739" s="16"/>
      <c r="G739" s="16"/>
      <c r="H739" s="16"/>
      <c r="I739" s="16"/>
      <c r="J739" s="16"/>
    </row>
    <row r="740">
      <c r="A740" s="12">
        <v>44523.0</v>
      </c>
      <c r="B740" s="16">
        <v>0.004983765441491039</v>
      </c>
      <c r="C740" s="14">
        <v>0.04090773365183642</v>
      </c>
      <c r="D740" s="16"/>
      <c r="E740" s="16"/>
      <c r="F740" s="16"/>
      <c r="G740" s="16"/>
      <c r="H740" s="16"/>
      <c r="I740" s="16"/>
      <c r="J740" s="16"/>
    </row>
    <row r="741">
      <c r="A741" s="12">
        <v>44522.0</v>
      </c>
      <c r="B741" s="16">
        <v>-0.019603372962262444</v>
      </c>
      <c r="C741" s="14">
        <v>-0.04450784593437951</v>
      </c>
      <c r="D741" s="16"/>
      <c r="E741" s="16"/>
      <c r="F741" s="16"/>
      <c r="G741" s="16"/>
      <c r="H741" s="16"/>
      <c r="I741" s="16"/>
      <c r="J741" s="16"/>
    </row>
    <row r="742">
      <c r="A742" s="12">
        <v>44518.0</v>
      </c>
      <c r="B742" s="16">
        <v>-0.00747821763093881</v>
      </c>
      <c r="C742" s="14">
        <v>-0.04625850340136051</v>
      </c>
      <c r="D742" s="16"/>
      <c r="E742" s="16"/>
      <c r="F742" s="16"/>
      <c r="G742" s="16"/>
      <c r="H742" s="16"/>
      <c r="I742" s="16"/>
      <c r="J742" s="16"/>
    </row>
    <row r="743">
      <c r="A743" s="12">
        <v>44517.0</v>
      </c>
      <c r="B743" s="16">
        <v>-0.005586359393750739</v>
      </c>
      <c r="C743" s="14">
        <v>0.008507135016465384</v>
      </c>
      <c r="D743" s="16"/>
      <c r="E743" s="16"/>
      <c r="F743" s="16"/>
      <c r="G743" s="16"/>
      <c r="H743" s="16"/>
      <c r="I743" s="16"/>
      <c r="J743" s="16"/>
    </row>
    <row r="744">
      <c r="A744" s="12">
        <v>44516.0</v>
      </c>
      <c r="B744" s="16">
        <v>-0.0060879816891180605</v>
      </c>
      <c r="C744" s="14">
        <v>-0.0016438356164384382</v>
      </c>
      <c r="D744" s="16"/>
      <c r="E744" s="16"/>
      <c r="F744" s="16"/>
      <c r="G744" s="16"/>
      <c r="H744" s="16"/>
      <c r="I744" s="16"/>
      <c r="J744" s="16"/>
    </row>
    <row r="745">
      <c r="A745" s="12">
        <v>44515.0</v>
      </c>
      <c r="B745" s="16">
        <v>3.7010951374805146E-4</v>
      </c>
      <c r="C745" s="14">
        <v>-0.009497964721845276</v>
      </c>
      <c r="D745" s="16"/>
      <c r="E745" s="16"/>
      <c r="F745" s="16"/>
      <c r="G745" s="16"/>
      <c r="H745" s="16"/>
      <c r="I745" s="16"/>
      <c r="J745" s="16"/>
    </row>
    <row r="746">
      <c r="A746" s="12">
        <v>44512.0</v>
      </c>
      <c r="B746" s="16">
        <v>0.012820584549279479</v>
      </c>
      <c r="C746" s="14">
        <v>0.023895526535148814</v>
      </c>
      <c r="D746" s="16"/>
      <c r="E746" s="16"/>
      <c r="F746" s="16"/>
      <c r="G746" s="16"/>
      <c r="H746" s="16"/>
      <c r="I746" s="16"/>
      <c r="J746" s="16"/>
    </row>
    <row r="747">
      <c r="A747" s="12">
        <v>44511.0</v>
      </c>
      <c r="B747" s="16">
        <v>-0.007970161845347934</v>
      </c>
      <c r="C747" s="14">
        <v>-0.016397922929762276</v>
      </c>
      <c r="D747" s="16"/>
      <c r="E747" s="16"/>
      <c r="F747" s="16"/>
      <c r="G747" s="16"/>
      <c r="H747" s="16"/>
      <c r="I747" s="16"/>
      <c r="J747" s="16"/>
    </row>
    <row r="748">
      <c r="A748" s="12">
        <v>44510.0</v>
      </c>
      <c r="B748" s="16">
        <v>-0.0014990925086938445</v>
      </c>
      <c r="C748" s="14">
        <v>-0.04389861510321402</v>
      </c>
      <c r="D748" s="16"/>
      <c r="E748" s="16"/>
      <c r="F748" s="16"/>
      <c r="G748" s="16"/>
      <c r="H748" s="16"/>
      <c r="I748" s="16"/>
      <c r="J748" s="16"/>
    </row>
    <row r="749">
      <c r="A749" s="18">
        <v>44509.0</v>
      </c>
      <c r="B749" s="16">
        <v>-0.0013448782553109329</v>
      </c>
      <c r="C749" s="14">
        <v>-0.022727272727272818</v>
      </c>
      <c r="D749" s="16"/>
      <c r="E749" s="16"/>
      <c r="F749" s="16"/>
      <c r="G749" s="16"/>
      <c r="H749" s="16"/>
      <c r="I749" s="16"/>
      <c r="J749" s="16"/>
    </row>
    <row r="750">
      <c r="A750" s="18">
        <v>44508.0</v>
      </c>
      <c r="B750" s="16">
        <v>0.008469704411502077</v>
      </c>
      <c r="C750" s="14">
        <v>0.015033696215655867</v>
      </c>
      <c r="D750" s="16"/>
      <c r="E750" s="16"/>
      <c r="F750" s="16"/>
      <c r="G750" s="16"/>
      <c r="H750" s="16"/>
      <c r="I750" s="16"/>
      <c r="J750" s="16"/>
    </row>
    <row r="751">
      <c r="A751" s="18">
        <v>44504.0</v>
      </c>
      <c r="B751" s="16">
        <v>0.004913288313552977</v>
      </c>
      <c r="C751" s="14">
        <v>-0.0038729666924864903</v>
      </c>
      <c r="D751" s="16"/>
      <c r="E751" s="16"/>
      <c r="F751" s="16"/>
      <c r="G751" s="16"/>
      <c r="H751" s="16"/>
      <c r="I751" s="16"/>
      <c r="J751" s="16"/>
    </row>
    <row r="752">
      <c r="A752" s="18">
        <v>44503.0</v>
      </c>
      <c r="B752" s="16">
        <v>-0.0033400507016901892</v>
      </c>
      <c r="C752" s="14">
        <v>-0.013499745287824827</v>
      </c>
      <c r="D752" s="16"/>
      <c r="E752" s="16"/>
      <c r="F752" s="16"/>
      <c r="G752" s="16"/>
      <c r="H752" s="16"/>
      <c r="I752" s="16"/>
      <c r="J752" s="16"/>
    </row>
    <row r="753">
      <c r="A753" s="18">
        <v>44502.0</v>
      </c>
      <c r="B753" s="16">
        <v>-0.0022699829611844136</v>
      </c>
      <c r="C753" s="14">
        <v>-0.006075949367088551</v>
      </c>
      <c r="D753" s="16"/>
      <c r="E753" s="16"/>
      <c r="F753" s="16"/>
      <c r="G753" s="16"/>
      <c r="H753" s="16"/>
      <c r="I753" s="16"/>
      <c r="J753" s="16"/>
    </row>
    <row r="754">
      <c r="A754" s="18">
        <v>44501.0</v>
      </c>
      <c r="B754" s="16">
        <v>0.014599655380227672</v>
      </c>
      <c r="C754" s="14">
        <v>0.02998696219035213</v>
      </c>
      <c r="D754" s="16"/>
      <c r="E754" s="16"/>
      <c r="F754" s="16"/>
      <c r="G754" s="16"/>
      <c r="H754" s="16"/>
      <c r="I754" s="16"/>
      <c r="J754" s="16"/>
    </row>
    <row r="755">
      <c r="A755" s="12">
        <v>44498.0</v>
      </c>
      <c r="B755" s="16">
        <v>-0.010393537638774042</v>
      </c>
      <c r="C755" s="14">
        <v>0.004715745349751055</v>
      </c>
      <c r="D755" s="16"/>
      <c r="E755" s="16"/>
      <c r="F755" s="16"/>
      <c r="G755" s="16"/>
      <c r="H755" s="16"/>
      <c r="I755" s="16"/>
      <c r="J755" s="16"/>
    </row>
    <row r="756">
      <c r="A756" s="12">
        <v>44497.0</v>
      </c>
      <c r="B756" s="16">
        <v>-0.019422380490858537</v>
      </c>
      <c r="C756" s="14">
        <v>-0.021532940271725254</v>
      </c>
      <c r="D756" s="16"/>
      <c r="E756" s="16"/>
      <c r="F756" s="16"/>
      <c r="G756" s="16"/>
      <c r="H756" s="16"/>
      <c r="I756" s="16"/>
      <c r="J756" s="16"/>
    </row>
    <row r="757">
      <c r="A757" s="12">
        <v>44496.0</v>
      </c>
      <c r="B757" s="16">
        <v>-0.0031447745834337626</v>
      </c>
      <c r="C757" s="14">
        <v>0.014036911879386604</v>
      </c>
      <c r="D757" s="16"/>
      <c r="E757" s="16"/>
      <c r="F757" s="16"/>
      <c r="G757" s="16"/>
      <c r="H757" s="16"/>
      <c r="I757" s="16"/>
      <c r="J757" s="16"/>
    </row>
    <row r="758">
      <c r="A758" s="12">
        <v>44495.0</v>
      </c>
      <c r="B758" s="16">
        <v>0.00788948105972831</v>
      </c>
      <c r="C758" s="14">
        <v>0.1524865188735769</v>
      </c>
      <c r="D758" s="16"/>
      <c r="E758" s="16"/>
      <c r="F758" s="16"/>
      <c r="G758" s="16"/>
      <c r="H758" s="16"/>
      <c r="I758" s="16"/>
      <c r="J758" s="16"/>
    </row>
    <row r="759">
      <c r="A759" s="12">
        <v>44494.0</v>
      </c>
      <c r="B759" s="16">
        <v>5.796333405096998E-4</v>
      </c>
      <c r="C759" s="14">
        <v>-0.006843201428146428</v>
      </c>
      <c r="D759" s="16"/>
      <c r="E759" s="16"/>
      <c r="F759" s="16"/>
      <c r="G759" s="16"/>
      <c r="H759" s="16"/>
      <c r="I759" s="16"/>
      <c r="J759" s="16"/>
    </row>
    <row r="760">
      <c r="A760" s="12">
        <v>44491.0</v>
      </c>
      <c r="B760" s="16">
        <v>-0.0034767109873967694</v>
      </c>
      <c r="C760" s="14">
        <v>-0.02889338341519787</v>
      </c>
      <c r="D760" s="16"/>
      <c r="E760" s="16"/>
      <c r="F760" s="16"/>
      <c r="G760" s="16"/>
      <c r="H760" s="16"/>
      <c r="I760" s="16"/>
      <c r="J760" s="16"/>
    </row>
    <row r="761">
      <c r="A761" s="12">
        <v>44490.0</v>
      </c>
      <c r="B761" s="16">
        <v>-0.004844908193095576</v>
      </c>
      <c r="C761" s="14">
        <v>0.002316825948450729</v>
      </c>
      <c r="D761" s="16"/>
      <c r="E761" s="16"/>
      <c r="F761" s="16"/>
      <c r="G761" s="16"/>
      <c r="H761" s="16"/>
      <c r="I761" s="16"/>
      <c r="J761" s="16"/>
    </row>
    <row r="762">
      <c r="A762" s="12">
        <v>44489.0</v>
      </c>
      <c r="B762" s="16">
        <v>-0.008260604004072025</v>
      </c>
      <c r="C762" s="14">
        <v>-0.028418683173888515</v>
      </c>
      <c r="D762" s="16"/>
      <c r="E762" s="16"/>
      <c r="F762" s="16"/>
      <c r="G762" s="16"/>
      <c r="H762" s="16"/>
      <c r="I762" s="16"/>
      <c r="J762" s="16"/>
    </row>
    <row r="763">
      <c r="A763" s="12">
        <v>44488.0</v>
      </c>
      <c r="B763" s="16">
        <v>-0.0031552655862272516</v>
      </c>
      <c r="C763" s="14">
        <v>-0.04179023995686171</v>
      </c>
      <c r="D763" s="16"/>
      <c r="E763" s="16"/>
      <c r="F763" s="16"/>
      <c r="G763" s="16"/>
      <c r="H763" s="16"/>
      <c r="I763" s="16"/>
      <c r="J763" s="16"/>
    </row>
    <row r="764">
      <c r="A764" s="12">
        <v>44487.0</v>
      </c>
      <c r="B764" s="16">
        <v>0.007552396454463484</v>
      </c>
      <c r="C764" s="14">
        <v>0.07788433594885191</v>
      </c>
      <c r="D764" s="16"/>
      <c r="E764" s="16"/>
      <c r="F764" s="16"/>
      <c r="G764" s="16"/>
      <c r="H764" s="16"/>
      <c r="I764" s="16"/>
      <c r="J764" s="16"/>
    </row>
    <row r="765">
      <c r="A765" s="12">
        <v>44483.0</v>
      </c>
      <c r="B765" s="16">
        <v>0.009734744724489541</v>
      </c>
      <c r="C765" s="14">
        <v>0.0</v>
      </c>
      <c r="D765" s="16"/>
      <c r="E765" s="16"/>
      <c r="F765" s="16"/>
      <c r="G765" s="16"/>
      <c r="H765" s="16"/>
      <c r="I765" s="16"/>
      <c r="J765" s="16"/>
    </row>
    <row r="766">
      <c r="A766" s="12">
        <v>44482.0</v>
      </c>
      <c r="B766" s="16">
        <v>0.009437554017213134</v>
      </c>
      <c r="C766" s="14">
        <v>0.032713085234093775</v>
      </c>
      <c r="D766" s="16"/>
      <c r="E766" s="16"/>
      <c r="F766" s="16"/>
      <c r="G766" s="16"/>
      <c r="H766" s="16"/>
      <c r="I766" s="16"/>
      <c r="J766" s="16"/>
    </row>
    <row r="767">
      <c r="A767" s="12">
        <v>44481.0</v>
      </c>
      <c r="B767" s="16">
        <v>0.0025632524330001516</v>
      </c>
      <c r="C767" s="14">
        <v>-0.006263048016701522</v>
      </c>
      <c r="D767" s="16"/>
      <c r="E767" s="16"/>
      <c r="F767" s="16"/>
      <c r="G767" s="16"/>
      <c r="H767" s="16"/>
      <c r="I767" s="16"/>
      <c r="J767" s="16"/>
    </row>
    <row r="768">
      <c r="A768" s="12">
        <v>44480.0</v>
      </c>
      <c r="B768" s="16">
        <v>0.0028359560105504222</v>
      </c>
      <c r="C768" s="14">
        <v>-0.004158004158004047</v>
      </c>
      <c r="D768" s="16"/>
      <c r="E768" s="16"/>
      <c r="F768" s="16"/>
      <c r="G768" s="16"/>
      <c r="H768" s="16"/>
      <c r="I768" s="16"/>
      <c r="J768" s="16"/>
    </row>
    <row r="769">
      <c r="A769" s="18">
        <v>44477.0</v>
      </c>
      <c r="B769" s="16">
        <v>0.005893644588217839</v>
      </c>
      <c r="C769" s="14">
        <v>0.003277711561382457</v>
      </c>
      <c r="D769" s="16"/>
      <c r="E769" s="16"/>
      <c r="F769" s="16"/>
      <c r="G769" s="16"/>
      <c r="H769" s="16"/>
      <c r="I769" s="16"/>
      <c r="J769" s="16"/>
    </row>
    <row r="770">
      <c r="A770" s="18">
        <v>44476.0</v>
      </c>
      <c r="B770" s="16">
        <v>0.00818032415278247</v>
      </c>
      <c r="C770" s="14">
        <v>-0.013521457965902317</v>
      </c>
      <c r="D770" s="16"/>
      <c r="E770" s="16"/>
      <c r="F770" s="16"/>
      <c r="G770" s="16"/>
      <c r="H770" s="16"/>
      <c r="I770" s="16"/>
      <c r="J770" s="16"/>
    </row>
    <row r="771">
      <c r="A771" s="18">
        <v>44475.0</v>
      </c>
      <c r="B771" s="16">
        <v>-0.00989210146838504</v>
      </c>
      <c r="C771" s="14">
        <v>-0.03952569169960474</v>
      </c>
      <c r="D771" s="16"/>
      <c r="E771" s="16"/>
      <c r="F771" s="16"/>
      <c r="G771" s="16"/>
      <c r="H771" s="16"/>
      <c r="I771" s="16"/>
      <c r="J771" s="16"/>
    </row>
    <row r="772">
      <c r="A772" s="18">
        <v>44474.0</v>
      </c>
      <c r="B772" s="16">
        <v>0.007407616759697477</v>
      </c>
      <c r="C772" s="14">
        <v>0.009980039920159722</v>
      </c>
      <c r="D772" s="16"/>
      <c r="E772" s="16"/>
      <c r="F772" s="16"/>
      <c r="G772" s="16"/>
      <c r="H772" s="16"/>
      <c r="I772" s="16"/>
      <c r="J772" s="16"/>
    </row>
    <row r="773">
      <c r="A773" s="18">
        <v>44473.0</v>
      </c>
      <c r="B773" s="16">
        <v>0.009080512547021025</v>
      </c>
      <c r="C773" s="14">
        <v>0.04158004158004158</v>
      </c>
      <c r="D773" s="16"/>
      <c r="E773" s="16"/>
      <c r="F773" s="16"/>
      <c r="G773" s="16"/>
      <c r="H773" s="16"/>
      <c r="I773" s="16"/>
      <c r="J773" s="16"/>
    </row>
    <row r="774">
      <c r="A774" s="18">
        <v>44470.0</v>
      </c>
      <c r="B774" s="16">
        <v>-0.004887005729886651</v>
      </c>
      <c r="C774" s="14">
        <v>0.039197530864197416</v>
      </c>
      <c r="D774" s="16"/>
      <c r="E774" s="16"/>
      <c r="F774" s="16"/>
      <c r="G774" s="16"/>
      <c r="H774" s="16"/>
      <c r="I774" s="16"/>
      <c r="J774" s="16"/>
    </row>
    <row r="775">
      <c r="A775" s="18">
        <v>44469.0</v>
      </c>
      <c r="B775" s="16">
        <v>-0.005259354197602484</v>
      </c>
      <c r="C775" s="14">
        <v>0.010920436817472678</v>
      </c>
      <c r="D775" s="16"/>
      <c r="E775" s="16"/>
      <c r="F775" s="16"/>
      <c r="G775" s="16"/>
      <c r="H775" s="16"/>
      <c r="I775" s="16"/>
      <c r="J775" s="16"/>
    </row>
    <row r="776">
      <c r="A776" s="18">
        <v>44468.0</v>
      </c>
      <c r="B776" s="16">
        <v>-0.002101574208669965</v>
      </c>
      <c r="C776" s="14">
        <v>0.024288910194950608</v>
      </c>
      <c r="D776" s="16"/>
      <c r="E776" s="16"/>
      <c r="F776" s="16"/>
      <c r="G776" s="16"/>
      <c r="H776" s="16"/>
      <c r="I776" s="16"/>
      <c r="J776" s="16"/>
    </row>
    <row r="777">
      <c r="A777" s="18">
        <v>44467.0</v>
      </c>
      <c r="B777" s="16">
        <v>-0.005964682359661966</v>
      </c>
      <c r="C777" s="14">
        <v>-0.0015954052329291146</v>
      </c>
      <c r="D777" s="16"/>
      <c r="E777" s="16"/>
      <c r="F777" s="16"/>
      <c r="G777" s="16"/>
      <c r="H777" s="16"/>
      <c r="I777" s="16"/>
      <c r="J777" s="16"/>
    </row>
    <row r="778">
      <c r="A778" s="18">
        <v>44466.0</v>
      </c>
      <c r="B778" s="16">
        <v>1.0642349830836118E-4</v>
      </c>
      <c r="C778" s="14">
        <v>-0.022152886115444637</v>
      </c>
      <c r="D778" s="16"/>
      <c r="E778" s="16"/>
      <c r="F778" s="16"/>
      <c r="G778" s="16"/>
      <c r="H778" s="16"/>
      <c r="I778" s="16"/>
      <c r="J778" s="16"/>
    </row>
    <row r="779">
      <c r="A779" s="18">
        <v>44463.0</v>
      </c>
      <c r="B779" s="16">
        <v>0.0016972498940972525</v>
      </c>
      <c r="C779" s="14">
        <v>-0.01566339066339073</v>
      </c>
      <c r="D779" s="16"/>
      <c r="E779" s="16"/>
      <c r="F779" s="16"/>
      <c r="G779" s="16"/>
      <c r="H779" s="16"/>
      <c r="I779" s="16"/>
      <c r="J779" s="16"/>
    </row>
    <row r="780">
      <c r="A780" s="18">
        <v>44462.0</v>
      </c>
      <c r="B780" s="16">
        <v>0.01574659550398505</v>
      </c>
      <c r="C780" s="14">
        <v>0.010238907849829282</v>
      </c>
      <c r="D780" s="16"/>
      <c r="E780" s="16"/>
      <c r="F780" s="16"/>
      <c r="G780" s="16"/>
      <c r="H780" s="16"/>
      <c r="I780" s="16"/>
      <c r="J780" s="16"/>
    </row>
    <row r="781">
      <c r="A781" s="18">
        <v>44461.0</v>
      </c>
      <c r="B781" s="16">
        <v>-8.740462361916945E-4</v>
      </c>
      <c r="C781" s="14">
        <v>0.020905923344947785</v>
      </c>
      <c r="D781" s="16"/>
      <c r="E781" s="16"/>
      <c r="F781" s="16"/>
      <c r="G781" s="16"/>
      <c r="H781" s="16"/>
      <c r="I781" s="16"/>
      <c r="J781" s="16"/>
    </row>
    <row r="782">
      <c r="A782" s="18">
        <v>44460.0</v>
      </c>
      <c r="B782" s="16">
        <v>0.009490196529266637</v>
      </c>
      <c r="C782" s="14">
        <v>0.01740251369642265</v>
      </c>
      <c r="D782" s="16"/>
      <c r="E782" s="16"/>
      <c r="F782" s="16"/>
      <c r="G782" s="16"/>
      <c r="H782" s="16"/>
      <c r="I782" s="16"/>
      <c r="J782" s="16"/>
    </row>
    <row r="783">
      <c r="A783" s="18">
        <v>44459.0</v>
      </c>
      <c r="B783" s="16">
        <v>-0.010705055117528173</v>
      </c>
      <c r="C783" s="14">
        <v>-0.05280830280830284</v>
      </c>
      <c r="D783" s="16"/>
      <c r="E783" s="16"/>
      <c r="F783" s="16"/>
      <c r="G783" s="16"/>
      <c r="H783" s="16"/>
      <c r="I783" s="16"/>
      <c r="J783" s="16"/>
    </row>
    <row r="784">
      <c r="A784" s="18">
        <v>44456.0</v>
      </c>
      <c r="B784" s="16">
        <v>-0.0025156697580758225</v>
      </c>
      <c r="C784" s="14">
        <v>-0.020041878552198633</v>
      </c>
      <c r="D784" s="16"/>
      <c r="E784" s="16"/>
      <c r="F784" s="16"/>
      <c r="G784" s="16"/>
      <c r="H784" s="16"/>
      <c r="I784" s="16"/>
      <c r="J784" s="16"/>
    </row>
    <row r="785">
      <c r="A785" s="18">
        <v>44455.0</v>
      </c>
      <c r="B785" s="16">
        <v>0.006281589890093642</v>
      </c>
      <c r="C785" s="14">
        <v>0.024517315353968838</v>
      </c>
      <c r="D785" s="16"/>
      <c r="E785" s="16"/>
      <c r="F785" s="16"/>
      <c r="G785" s="16"/>
      <c r="H785" s="16"/>
      <c r="I785" s="16"/>
      <c r="J785" s="16"/>
    </row>
    <row r="786">
      <c r="A786" s="18">
        <v>44454.0</v>
      </c>
      <c r="B786" s="16">
        <v>0.008023590333716912</v>
      </c>
      <c r="C786" s="14">
        <v>-0.0066971080669709915</v>
      </c>
      <c r="D786" s="16"/>
      <c r="E786" s="16"/>
      <c r="F786" s="16"/>
      <c r="G786" s="16"/>
      <c r="H786" s="16"/>
      <c r="I786" s="16"/>
      <c r="J786" s="16"/>
    </row>
    <row r="787">
      <c r="A787" s="18">
        <v>44453.0</v>
      </c>
      <c r="B787" s="16">
        <v>0.0014231963722897145</v>
      </c>
      <c r="C787" s="14">
        <v>0.004587155963302836</v>
      </c>
      <c r="D787" s="16"/>
      <c r="E787" s="16"/>
      <c r="F787" s="16"/>
      <c r="G787" s="16"/>
      <c r="H787" s="16"/>
      <c r="I787" s="16"/>
      <c r="J787" s="16"/>
    </row>
    <row r="788">
      <c r="A788" s="18">
        <v>44452.0</v>
      </c>
      <c r="B788" s="16">
        <v>-8.031434863337017E-4</v>
      </c>
      <c r="C788" s="14">
        <v>-0.0033526363913441992</v>
      </c>
      <c r="D788" s="16"/>
      <c r="E788" s="16"/>
      <c r="F788" s="16"/>
      <c r="G788" s="16"/>
      <c r="H788" s="16"/>
      <c r="I788" s="16"/>
      <c r="J788" s="16"/>
    </row>
    <row r="789">
      <c r="A789" s="18">
        <v>44448.0</v>
      </c>
      <c r="B789" s="16">
        <v>9.075978909154347E-4</v>
      </c>
      <c r="C789" s="14">
        <v>0.02917189460476788</v>
      </c>
      <c r="D789" s="16"/>
      <c r="E789" s="16"/>
      <c r="F789" s="16"/>
      <c r="G789" s="16"/>
      <c r="H789" s="16"/>
      <c r="I789" s="16"/>
      <c r="J789" s="16"/>
    </row>
    <row r="790">
      <c r="A790" s="18">
        <v>44447.0</v>
      </c>
      <c r="B790" s="16">
        <v>-4.953317859014428E-4</v>
      </c>
      <c r="C790" s="14">
        <v>0.002200565859792558</v>
      </c>
      <c r="D790" s="16"/>
      <c r="E790" s="16"/>
      <c r="F790" s="16"/>
      <c r="G790" s="16"/>
      <c r="H790" s="16"/>
      <c r="I790" s="16"/>
      <c r="J790" s="16"/>
    </row>
    <row r="791">
      <c r="A791" s="18">
        <v>44446.0</v>
      </c>
      <c r="B791" s="16">
        <v>-9.034515301131751E-4</v>
      </c>
      <c r="C791" s="14">
        <v>-0.005937499999999929</v>
      </c>
      <c r="D791" s="16"/>
      <c r="E791" s="16"/>
      <c r="F791" s="16"/>
      <c r="G791" s="16"/>
      <c r="H791" s="16"/>
      <c r="I791" s="16"/>
      <c r="J791" s="16"/>
    </row>
    <row r="792">
      <c r="A792" s="18">
        <v>44445.0</v>
      </c>
      <c r="B792" s="16">
        <v>0.0031286799510494845</v>
      </c>
      <c r="C792" s="14">
        <v>0.05575717584955453</v>
      </c>
      <c r="D792" s="16"/>
      <c r="E792" s="16"/>
      <c r="F792" s="16"/>
      <c r="G792" s="16"/>
      <c r="H792" s="16"/>
      <c r="I792" s="16"/>
      <c r="J792" s="16"/>
    </row>
    <row r="793">
      <c r="A793" s="18">
        <v>44442.0</v>
      </c>
      <c r="B793" s="16">
        <v>0.005190276282845296</v>
      </c>
      <c r="C793" s="14">
        <v>0.015750670241287068</v>
      </c>
      <c r="D793" s="16"/>
      <c r="E793" s="16"/>
      <c r="F793" s="16"/>
      <c r="G793" s="16"/>
      <c r="H793" s="16"/>
      <c r="I793" s="16"/>
      <c r="J793" s="16"/>
    </row>
    <row r="794">
      <c r="A794" s="18">
        <v>44441.0</v>
      </c>
      <c r="B794" s="16">
        <v>0.009246760852060776</v>
      </c>
      <c r="C794" s="14">
        <v>0.01084010840108407</v>
      </c>
      <c r="D794" s="16"/>
      <c r="E794" s="16"/>
      <c r="F794" s="16"/>
      <c r="G794" s="16"/>
      <c r="H794" s="16"/>
      <c r="I794" s="16"/>
      <c r="J794" s="16"/>
    </row>
    <row r="795">
      <c r="A795" s="18">
        <v>44440.0</v>
      </c>
      <c r="B795" s="16">
        <v>-0.0032657802267076486</v>
      </c>
      <c r="C795" s="14">
        <v>-0.01926910299003326</v>
      </c>
      <c r="D795" s="16"/>
      <c r="E795" s="16"/>
      <c r="F795" s="16"/>
      <c r="G795" s="16"/>
      <c r="H795" s="16"/>
      <c r="I795" s="16"/>
      <c r="J795" s="16"/>
    </row>
    <row r="796">
      <c r="A796" s="18">
        <v>44439.0</v>
      </c>
      <c r="B796" s="16">
        <v>0.01188053900968944</v>
      </c>
      <c r="C796" s="14">
        <v>-0.00397088021178027</v>
      </c>
      <c r="D796" s="16"/>
      <c r="E796" s="16"/>
      <c r="F796" s="16"/>
      <c r="G796" s="16"/>
      <c r="H796" s="16"/>
      <c r="I796" s="16"/>
      <c r="J796" s="16"/>
    </row>
    <row r="797">
      <c r="A797" s="18">
        <v>44438.0</v>
      </c>
      <c r="B797" s="16">
        <v>0.013519742355673658</v>
      </c>
      <c r="C797" s="14">
        <v>0.03069577080491137</v>
      </c>
      <c r="D797" s="16"/>
      <c r="E797" s="16"/>
      <c r="F797" s="16"/>
      <c r="G797" s="16"/>
      <c r="H797" s="16"/>
      <c r="I797" s="16"/>
      <c r="J797" s="16"/>
    </row>
    <row r="798">
      <c r="A798" s="18">
        <v>44435.0</v>
      </c>
      <c r="B798" s="16">
        <v>0.004105332123171879</v>
      </c>
      <c r="C798" s="14">
        <v>0.014181943964026278</v>
      </c>
      <c r="D798" s="16"/>
      <c r="E798" s="16"/>
      <c r="F798" s="16"/>
      <c r="G798" s="16"/>
      <c r="H798" s="16"/>
      <c r="I798" s="16"/>
      <c r="J798" s="16"/>
    </row>
    <row r="799">
      <c r="A799" s="18">
        <v>44434.0</v>
      </c>
      <c r="B799" s="16">
        <v>1.3525983414131026E-4</v>
      </c>
      <c r="C799" s="14">
        <v>-0.03407951887738048</v>
      </c>
      <c r="D799" s="16"/>
      <c r="E799" s="16"/>
      <c r="F799" s="16"/>
      <c r="G799" s="16"/>
      <c r="H799" s="16"/>
      <c r="I799" s="16"/>
      <c r="J799" s="16"/>
    </row>
    <row r="800">
      <c r="A800" s="18">
        <v>44433.0</v>
      </c>
      <c r="B800" s="16">
        <v>6.045258231779371E-4</v>
      </c>
      <c r="C800" s="14">
        <v>-0.007954922108054263</v>
      </c>
      <c r="D800" s="16"/>
      <c r="E800" s="16"/>
      <c r="F800" s="16"/>
      <c r="G800" s="16"/>
      <c r="H800" s="16"/>
      <c r="I800" s="16"/>
      <c r="J800" s="16"/>
    </row>
    <row r="801">
      <c r="A801" s="18">
        <v>44432.0</v>
      </c>
      <c r="B801" s="16">
        <v>0.007768338036365341</v>
      </c>
      <c r="C801" s="14">
        <v>0.17074117190531624</v>
      </c>
      <c r="D801" s="16"/>
      <c r="E801" s="16"/>
      <c r="F801" s="16"/>
      <c r="G801" s="16"/>
      <c r="H801" s="16"/>
      <c r="I801" s="16"/>
      <c r="J801" s="16"/>
    </row>
    <row r="802">
      <c r="A802" s="18">
        <v>44431.0</v>
      </c>
      <c r="B802" s="16">
        <v>0.0027932281693565653</v>
      </c>
      <c r="C802" s="14">
        <v>-0.058114035087719396</v>
      </c>
      <c r="D802" s="16"/>
      <c r="E802" s="16"/>
      <c r="F802" s="16"/>
      <c r="G802" s="16"/>
      <c r="H802" s="16"/>
      <c r="I802" s="16"/>
      <c r="J802" s="16"/>
    </row>
    <row r="803">
      <c r="A803" s="18">
        <v>44428.0</v>
      </c>
      <c r="B803" s="16">
        <v>-0.007142921808091618</v>
      </c>
      <c r="C803" s="14">
        <v>-0.07598784194528874</v>
      </c>
      <c r="D803" s="16"/>
      <c r="E803" s="16"/>
      <c r="F803" s="16"/>
      <c r="G803" s="16"/>
      <c r="H803" s="16"/>
      <c r="I803" s="16"/>
      <c r="J803" s="16"/>
    </row>
    <row r="804">
      <c r="A804" s="18">
        <v>44426.0</v>
      </c>
      <c r="B804" s="16">
        <v>-0.002753602253439791</v>
      </c>
      <c r="C804" s="14">
        <v>-0.030451866404714978</v>
      </c>
      <c r="D804" s="16"/>
      <c r="E804" s="16"/>
      <c r="F804" s="16"/>
      <c r="G804" s="16"/>
      <c r="H804" s="16"/>
      <c r="I804" s="16"/>
      <c r="J804" s="16"/>
    </row>
    <row r="805">
      <c r="A805" s="18">
        <v>44425.0</v>
      </c>
      <c r="B805" s="16">
        <v>0.0031123494766964743</v>
      </c>
      <c r="C805" s="14">
        <v>-0.02115384615384619</v>
      </c>
      <c r="D805" s="16"/>
      <c r="E805" s="16"/>
      <c r="F805" s="16"/>
      <c r="G805" s="16"/>
      <c r="H805" s="16"/>
      <c r="I805" s="16"/>
      <c r="J805" s="16"/>
    </row>
    <row r="806">
      <c r="A806" s="18">
        <v>44424.0</v>
      </c>
      <c r="B806" s="16">
        <v>0.0020539533307923907</v>
      </c>
      <c r="C806" s="14">
        <v>-0.020408163265306145</v>
      </c>
      <c r="D806" s="16"/>
      <c r="E806" s="16"/>
      <c r="F806" s="16"/>
      <c r="G806" s="16"/>
      <c r="H806" s="16"/>
      <c r="I806" s="16"/>
      <c r="J806" s="16"/>
    </row>
    <row r="807">
      <c r="A807" s="18">
        <v>44421.0</v>
      </c>
      <c r="B807" s="16">
        <v>0.01006453032191823</v>
      </c>
      <c r="C807" s="14">
        <v>0.02708803611738131</v>
      </c>
      <c r="D807" s="16"/>
      <c r="E807" s="16"/>
      <c r="F807" s="16"/>
      <c r="G807" s="16"/>
      <c r="H807" s="16"/>
      <c r="I807" s="16"/>
      <c r="J807" s="16"/>
    </row>
    <row r="808">
      <c r="A808" s="18">
        <v>44420.0</v>
      </c>
      <c r="B808" s="16">
        <v>0.005045371493497486</v>
      </c>
      <c r="C808" s="14">
        <v>0.022757255936675547</v>
      </c>
      <c r="D808" s="16"/>
      <c r="E808" s="16"/>
      <c r="F808" s="16"/>
      <c r="G808" s="16"/>
      <c r="H808" s="16"/>
      <c r="I808" s="16"/>
      <c r="J808" s="16"/>
    </row>
    <row r="809">
      <c r="A809" s="18">
        <v>44419.0</v>
      </c>
      <c r="B809" s="16">
        <v>1.3206307086566227E-4</v>
      </c>
      <c r="C809" s="14">
        <v>0.03587290741373428</v>
      </c>
      <c r="D809" s="16"/>
      <c r="E809" s="16"/>
      <c r="F809" s="16"/>
      <c r="G809" s="16"/>
      <c r="H809" s="16"/>
      <c r="I809" s="16"/>
      <c r="J809" s="16"/>
    </row>
    <row r="810">
      <c r="A810" s="18">
        <v>44418.0</v>
      </c>
      <c r="B810" s="16">
        <v>0.0013439330801285898</v>
      </c>
      <c r="C810" s="14">
        <v>-0.0861692163596629</v>
      </c>
      <c r="D810" s="16"/>
      <c r="E810" s="16"/>
      <c r="F810" s="16"/>
      <c r="G810" s="16"/>
      <c r="H810" s="16"/>
      <c r="I810" s="16"/>
      <c r="J810" s="16"/>
    </row>
    <row r="811">
      <c r="A811" s="18">
        <v>44417.0</v>
      </c>
      <c r="B811" s="16">
        <v>0.0012347427670553746</v>
      </c>
      <c r="C811" s="14">
        <v>-0.02078874961785393</v>
      </c>
      <c r="D811" s="16"/>
      <c r="E811" s="16"/>
      <c r="F811" s="16"/>
      <c r="G811" s="16"/>
      <c r="H811" s="16"/>
      <c r="I811" s="16"/>
      <c r="J811" s="16"/>
    </row>
    <row r="812">
      <c r="A812" s="18">
        <v>44414.0</v>
      </c>
      <c r="B812" s="16">
        <v>-0.0034612693775851744</v>
      </c>
      <c r="C812" s="14">
        <v>0.06790728044400907</v>
      </c>
      <c r="D812" s="16"/>
      <c r="E812" s="16"/>
      <c r="F812" s="16"/>
      <c r="G812" s="16"/>
      <c r="H812" s="16"/>
      <c r="I812" s="16"/>
      <c r="J812" s="16"/>
    </row>
    <row r="813">
      <c r="A813" s="18">
        <v>44413.0</v>
      </c>
      <c r="B813" s="16">
        <v>0.002201884517922581</v>
      </c>
      <c r="C813" s="14">
        <v>-0.028544243577545148</v>
      </c>
      <c r="D813" s="16"/>
      <c r="E813" s="16"/>
      <c r="F813" s="16"/>
      <c r="G813" s="16"/>
      <c r="H813" s="16"/>
      <c r="I813" s="16"/>
      <c r="J813" s="16"/>
    </row>
    <row r="814">
      <c r="A814" s="18">
        <v>44412.0</v>
      </c>
      <c r="B814" s="16">
        <v>0.007938254575887704</v>
      </c>
      <c r="C814" s="14">
        <v>-0.0022151898734177333</v>
      </c>
      <c r="D814" s="16"/>
      <c r="E814" s="16"/>
      <c r="F814" s="16"/>
      <c r="G814" s="16"/>
      <c r="H814" s="16"/>
      <c r="I814" s="16"/>
      <c r="J814" s="16"/>
    </row>
    <row r="815">
      <c r="A815" s="18">
        <v>44411.0</v>
      </c>
      <c r="B815" s="16">
        <v>0.015460980853186701</v>
      </c>
      <c r="C815" s="14">
        <v>-0.0034689372437717303</v>
      </c>
      <c r="D815" s="16"/>
      <c r="E815" s="16"/>
      <c r="F815" s="16"/>
      <c r="G815" s="16"/>
      <c r="H815" s="16"/>
      <c r="I815" s="16"/>
      <c r="J815" s="16"/>
    </row>
    <row r="816">
      <c r="A816" s="18">
        <v>44410.0</v>
      </c>
      <c r="B816" s="16">
        <v>0.007745962868860978</v>
      </c>
      <c r="C816" s="14">
        <v>-0.02310536044362288</v>
      </c>
      <c r="D816" s="16"/>
      <c r="E816" s="16"/>
      <c r="F816" s="16"/>
      <c r="G816" s="16"/>
      <c r="H816" s="16"/>
      <c r="I816" s="16"/>
      <c r="J816" s="16"/>
    </row>
    <row r="817">
      <c r="A817" s="18">
        <v>44407.0</v>
      </c>
      <c r="B817" s="16">
        <v>-9.760147543010911E-4</v>
      </c>
      <c r="C817" s="14">
        <v>0.0220403022670026</v>
      </c>
      <c r="D817" s="16"/>
      <c r="E817" s="16"/>
      <c r="F817" s="16"/>
      <c r="G817" s="16"/>
      <c r="H817" s="16"/>
      <c r="I817" s="16"/>
      <c r="J817" s="16"/>
    </row>
    <row r="818">
      <c r="A818" s="18">
        <v>44406.0</v>
      </c>
      <c r="B818" s="16">
        <v>0.004395457496785493</v>
      </c>
      <c r="C818" s="14">
        <v>0.05374917053749195</v>
      </c>
      <c r="D818" s="16"/>
      <c r="E818" s="16"/>
      <c r="F818" s="16"/>
      <c r="G818" s="16"/>
      <c r="H818" s="16"/>
      <c r="I818" s="16"/>
      <c r="J818" s="16"/>
    </row>
    <row r="819">
      <c r="A819" s="18">
        <v>44405.0</v>
      </c>
      <c r="B819" s="16">
        <v>-0.0023529112911164773</v>
      </c>
      <c r="C819" s="14">
        <v>-0.03055644901897714</v>
      </c>
      <c r="D819" s="16"/>
      <c r="E819" s="16"/>
      <c r="F819" s="16"/>
      <c r="G819" s="16"/>
      <c r="H819" s="16"/>
      <c r="I819" s="16"/>
      <c r="J819" s="16"/>
    </row>
    <row r="820">
      <c r="A820" s="18">
        <v>44404.0</v>
      </c>
      <c r="B820" s="16">
        <v>-0.004929081263487789</v>
      </c>
      <c r="C820" s="14">
        <v>0.019678583142013872</v>
      </c>
      <c r="D820" s="16"/>
      <c r="E820" s="16"/>
      <c r="F820" s="16"/>
      <c r="G820" s="16"/>
      <c r="H820" s="16"/>
      <c r="I820" s="16"/>
      <c r="J820" s="16"/>
    </row>
    <row r="821">
      <c r="A821" s="18">
        <v>44403.0</v>
      </c>
      <c r="B821" s="16">
        <v>-0.001992930143383642</v>
      </c>
      <c r="C821" s="14">
        <v>-0.014544279250161551</v>
      </c>
      <c r="D821" s="16"/>
      <c r="E821" s="16"/>
      <c r="F821" s="16"/>
      <c r="G821" s="16"/>
      <c r="H821" s="16"/>
      <c r="I821" s="16"/>
      <c r="J821" s="16"/>
    </row>
    <row r="822">
      <c r="A822" s="18">
        <v>44400.0</v>
      </c>
      <c r="B822" s="16">
        <v>0.002022238301825352</v>
      </c>
      <c r="C822" s="14">
        <v>0.06432748538011701</v>
      </c>
      <c r="D822" s="16"/>
      <c r="E822" s="16"/>
      <c r="F822" s="16"/>
      <c r="G822" s="16"/>
      <c r="H822" s="16"/>
      <c r="I822" s="16"/>
      <c r="J822" s="16"/>
    </row>
    <row r="823">
      <c r="A823" s="18">
        <v>44399.0</v>
      </c>
      <c r="B823" s="16">
        <v>0.012279220322285456</v>
      </c>
      <c r="C823" s="14">
        <v>0.1875</v>
      </c>
      <c r="D823" s="16"/>
      <c r="E823" s="16"/>
      <c r="F823" s="16"/>
      <c r="G823" s="16"/>
      <c r="H823" s="16"/>
      <c r="I823" s="16"/>
      <c r="J823" s="16"/>
    </row>
    <row r="824">
      <c r="A824" s="18">
        <v>44397.0</v>
      </c>
      <c r="B824" s="16">
        <v>-0.00763693151519762</v>
      </c>
      <c r="C824" s="14">
        <v>-0.02001601281024823</v>
      </c>
      <c r="D824" s="16"/>
      <c r="E824" s="16"/>
      <c r="F824" s="16"/>
      <c r="G824" s="16"/>
      <c r="H824" s="16"/>
      <c r="I824" s="16"/>
      <c r="J824" s="16"/>
    </row>
    <row r="825">
      <c r="A825" s="18">
        <v>44396.0</v>
      </c>
      <c r="B825" s="16">
        <v>-0.010738912543803436</v>
      </c>
      <c r="C825" s="14">
        <v>0.00888529886914391</v>
      </c>
      <c r="D825" s="16"/>
      <c r="E825" s="16"/>
      <c r="F825" s="16"/>
      <c r="G825" s="16"/>
      <c r="H825" s="16"/>
      <c r="I825" s="16"/>
      <c r="J825" s="16"/>
    </row>
    <row r="826">
      <c r="A826" s="18">
        <v>44393.0</v>
      </c>
      <c r="B826" s="16">
        <v>-5.023800253711741E-5</v>
      </c>
      <c r="C826" s="14">
        <v>-0.011971268954509173</v>
      </c>
      <c r="D826" s="16"/>
      <c r="E826" s="16"/>
      <c r="F826" s="16"/>
      <c r="G826" s="16"/>
      <c r="H826" s="16"/>
      <c r="I826" s="16"/>
      <c r="J826" s="16"/>
    </row>
    <row r="827">
      <c r="A827" s="18">
        <v>44392.0</v>
      </c>
      <c r="B827" s="16">
        <v>0.004431072382592438</v>
      </c>
      <c r="C827" s="14">
        <v>0.021606196494088792</v>
      </c>
      <c r="D827" s="16"/>
      <c r="E827" s="16"/>
      <c r="F827" s="16"/>
      <c r="G827" s="16"/>
      <c r="H827" s="16"/>
      <c r="I827" s="16"/>
      <c r="J827" s="16"/>
    </row>
    <row r="828">
      <c r="A828" s="18">
        <v>44391.0</v>
      </c>
      <c r="B828" s="16">
        <v>0.0026308549962530403</v>
      </c>
      <c r="C828" s="14">
        <v>-0.015650080256821686</v>
      </c>
      <c r="D828" s="16"/>
      <c r="E828" s="16"/>
      <c r="F828" s="16"/>
      <c r="G828" s="16"/>
      <c r="H828" s="16"/>
      <c r="I828" s="16"/>
      <c r="J828" s="16"/>
    </row>
    <row r="829">
      <c r="A829" s="18">
        <v>44390.0</v>
      </c>
      <c r="B829" s="16">
        <v>0.007630985305175697</v>
      </c>
      <c r="C829" s="14">
        <v>-0.008750994431185433</v>
      </c>
      <c r="D829" s="16"/>
      <c r="E829" s="16"/>
      <c r="F829" s="16"/>
      <c r="G829" s="16"/>
      <c r="H829" s="16"/>
      <c r="I829" s="16"/>
      <c r="J829" s="16"/>
    </row>
    <row r="830">
      <c r="A830" s="18">
        <v>44389.0</v>
      </c>
      <c r="B830" s="16">
        <v>1.7845989113962624E-4</v>
      </c>
      <c r="C830" s="14">
        <v>0.040562913907284726</v>
      </c>
      <c r="D830" s="16"/>
      <c r="E830" s="16"/>
      <c r="F830" s="16"/>
      <c r="G830" s="16"/>
      <c r="H830" s="16"/>
      <c r="I830" s="16"/>
      <c r="J830" s="16"/>
    </row>
    <row r="831">
      <c r="A831" s="18">
        <v>44386.0</v>
      </c>
      <c r="B831" s="16">
        <v>-0.0024224467347834233</v>
      </c>
      <c r="C831" s="14">
        <v>0.09718437783832878</v>
      </c>
      <c r="D831" s="16"/>
      <c r="E831" s="16"/>
      <c r="F831" s="16"/>
      <c r="G831" s="16"/>
      <c r="H831" s="16"/>
      <c r="I831" s="16"/>
      <c r="J831" s="16"/>
    </row>
    <row r="832">
      <c r="A832" s="18">
        <v>44385.0</v>
      </c>
      <c r="B832" s="16">
        <v>-0.009556255962820392</v>
      </c>
      <c r="C832" s="14">
        <v>0.0013642564802180956</v>
      </c>
      <c r="D832" s="16"/>
      <c r="E832" s="16"/>
      <c r="F832" s="16"/>
      <c r="G832" s="16"/>
      <c r="H832" s="16"/>
      <c r="I832" s="16"/>
      <c r="J832" s="16"/>
    </row>
    <row r="833">
      <c r="A833" s="18">
        <v>44384.0</v>
      </c>
      <c r="B833" s="16">
        <v>0.0038815924644002298</v>
      </c>
      <c r="C833" s="14">
        <v>0.03579839849269906</v>
      </c>
      <c r="D833" s="16"/>
      <c r="E833" s="16"/>
      <c r="F833" s="16"/>
      <c r="G833" s="16"/>
      <c r="H833" s="16"/>
      <c r="I833" s="16"/>
      <c r="J833" s="16"/>
    </row>
    <row r="834">
      <c r="A834" s="18">
        <v>44383.0</v>
      </c>
      <c r="B834" s="16">
        <v>-0.0010167768174885738</v>
      </c>
      <c r="C834" s="14">
        <v>-0.0014111006585135755</v>
      </c>
      <c r="D834" s="16"/>
      <c r="E834" s="16"/>
      <c r="F834" s="16"/>
      <c r="G834" s="16"/>
      <c r="H834" s="16"/>
      <c r="I834" s="16"/>
      <c r="J834" s="16"/>
    </row>
    <row r="835">
      <c r="A835" s="18">
        <v>44382.0</v>
      </c>
      <c r="B835" s="16">
        <v>0.007133225630000961</v>
      </c>
      <c r="C835" s="14">
        <v>-0.027002288329519453</v>
      </c>
      <c r="D835" s="16"/>
      <c r="E835" s="16"/>
      <c r="F835" s="16"/>
      <c r="G835" s="16"/>
      <c r="H835" s="16"/>
      <c r="I835" s="16"/>
      <c r="J835" s="16"/>
    </row>
    <row r="836">
      <c r="A836" s="18">
        <v>44379.0</v>
      </c>
      <c r="B836" s="16">
        <v>0.0026913265306123257</v>
      </c>
      <c r="C836" s="14">
        <v>-4.5745654162854255E-4</v>
      </c>
      <c r="D836" s="16"/>
      <c r="E836" s="16"/>
      <c r="F836" s="16"/>
      <c r="G836" s="16"/>
      <c r="H836" s="16"/>
      <c r="I836" s="16"/>
      <c r="J836" s="16"/>
    </row>
    <row r="837">
      <c r="A837" s="18">
        <v>44378.0</v>
      </c>
      <c r="B837" s="16">
        <v>-0.002639697229908089</v>
      </c>
      <c r="C837" s="14">
        <v>-0.0031919744642043835</v>
      </c>
      <c r="D837" s="16"/>
      <c r="E837" s="16"/>
      <c r="F837" s="16"/>
      <c r="G837" s="16"/>
      <c r="H837" s="16"/>
      <c r="I837" s="16"/>
      <c r="J837" s="16"/>
    </row>
    <row r="838">
      <c r="A838" s="18">
        <v>44377.0</v>
      </c>
      <c r="B838" s="16">
        <v>-0.0017112795227467448</v>
      </c>
      <c r="C838" s="14">
        <v>0.020949720670391025</v>
      </c>
      <c r="D838" s="16"/>
      <c r="E838" s="16"/>
      <c r="F838" s="16"/>
      <c r="G838" s="16"/>
      <c r="H838" s="16"/>
      <c r="I838" s="16"/>
      <c r="J838" s="16"/>
    </row>
    <row r="839">
      <c r="A839" s="18">
        <v>44376.0</v>
      </c>
      <c r="B839" s="16">
        <v>-0.004189140483221276</v>
      </c>
      <c r="C839" s="14">
        <v>-0.0037105751391465214</v>
      </c>
      <c r="D839" s="16"/>
      <c r="E839" s="16"/>
      <c r="F839" s="16"/>
      <c r="G839" s="16"/>
      <c r="H839" s="16"/>
      <c r="I839" s="16"/>
      <c r="J839" s="16"/>
    </row>
    <row r="840">
      <c r="A840" s="18">
        <v>44375.0</v>
      </c>
      <c r="B840" s="16">
        <v>-0.002878246696951803</v>
      </c>
      <c r="C840" s="14">
        <v>0.00983606557377037</v>
      </c>
      <c r="D840" s="16"/>
      <c r="E840" s="16"/>
      <c r="F840" s="16"/>
      <c r="G840" s="16"/>
      <c r="H840" s="16"/>
      <c r="I840" s="16"/>
      <c r="J840" s="16"/>
    </row>
    <row r="841">
      <c r="A841" s="18">
        <v>44372.0</v>
      </c>
      <c r="B841" s="16">
        <v>0.004426726280758242</v>
      </c>
      <c r="C841" s="14">
        <v>0.018606870229007644</v>
      </c>
      <c r="D841" s="16"/>
      <c r="E841" s="16"/>
      <c r="F841" s="16"/>
      <c r="G841" s="16"/>
      <c r="H841" s="16"/>
      <c r="I841" s="16"/>
      <c r="J841" s="16"/>
    </row>
    <row r="842">
      <c r="A842" s="18">
        <v>44371.0</v>
      </c>
      <c r="B842" s="16">
        <v>0.006597840880476991</v>
      </c>
      <c r="C842" s="14">
        <v>0.026444662095984395</v>
      </c>
      <c r="D842" s="16"/>
      <c r="E842" s="16"/>
      <c r="F842" s="16"/>
      <c r="G842" s="16"/>
      <c r="H842" s="16"/>
      <c r="I842" s="16"/>
      <c r="J842" s="16"/>
    </row>
    <row r="843">
      <c r="A843" s="18">
        <v>44370.0</v>
      </c>
      <c r="B843" s="16">
        <v>-0.005439761614176253</v>
      </c>
      <c r="C843" s="14">
        <v>-0.0340586565752129</v>
      </c>
      <c r="D843" s="16"/>
      <c r="E843" s="16"/>
      <c r="F843" s="16"/>
      <c r="G843" s="16"/>
      <c r="H843" s="16"/>
      <c r="I843" s="16"/>
      <c r="J843" s="16"/>
    </row>
    <row r="844">
      <c r="A844" s="18">
        <v>44369.0</v>
      </c>
      <c r="B844" s="16">
        <v>0.0016670371193598932</v>
      </c>
      <c r="C844" s="14">
        <v>0.04913151364764268</v>
      </c>
      <c r="D844" s="16"/>
      <c r="E844" s="16"/>
      <c r="F844" s="16"/>
      <c r="G844" s="16"/>
      <c r="H844" s="16"/>
      <c r="I844" s="16"/>
      <c r="J844" s="16"/>
    </row>
    <row r="845">
      <c r="A845" s="18">
        <v>44368.0</v>
      </c>
      <c r="B845" s="16">
        <v>0.004026563202377043</v>
      </c>
      <c r="C845" s="14">
        <v>0.04512448132780067</v>
      </c>
      <c r="D845" s="16"/>
      <c r="E845" s="16"/>
      <c r="F845" s="16"/>
      <c r="G845" s="16"/>
      <c r="H845" s="16"/>
      <c r="I845" s="16"/>
      <c r="J845" s="16"/>
    </row>
    <row r="846">
      <c r="A846" s="18">
        <v>44365.0</v>
      </c>
      <c r="B846" s="16">
        <v>-5.130198707571365E-4</v>
      </c>
      <c r="C846" s="14">
        <v>-0.019328585961342792</v>
      </c>
      <c r="D846" s="16"/>
      <c r="E846" s="16"/>
      <c r="F846" s="16"/>
      <c r="G846" s="16"/>
      <c r="H846" s="16"/>
      <c r="I846" s="16"/>
      <c r="J846" s="16"/>
    </row>
    <row r="847">
      <c r="A847" s="18">
        <v>44364.0</v>
      </c>
      <c r="B847" s="16">
        <v>-0.0048295391484409755</v>
      </c>
      <c r="C847" s="14">
        <v>-0.0372184133202742</v>
      </c>
      <c r="D847" s="16"/>
      <c r="E847" s="16"/>
      <c r="F847" s="16"/>
      <c r="G847" s="16"/>
      <c r="H847" s="16"/>
      <c r="I847" s="16"/>
      <c r="J847" s="16"/>
    </row>
    <row r="848">
      <c r="A848" s="18">
        <v>44363.0</v>
      </c>
      <c r="B848" s="16">
        <v>-0.00640862044520063</v>
      </c>
      <c r="C848" s="14">
        <v>-0.022966507177033524</v>
      </c>
      <c r="D848" s="16"/>
      <c r="E848" s="16"/>
      <c r="F848" s="16"/>
      <c r="G848" s="16"/>
      <c r="H848" s="16"/>
      <c r="I848" s="16"/>
      <c r="J848" s="16"/>
    </row>
    <row r="849">
      <c r="A849" s="18">
        <v>44362.0</v>
      </c>
      <c r="B849" s="16">
        <v>0.0036301887508418673</v>
      </c>
      <c r="C849" s="14">
        <v>-0.031959240389069055</v>
      </c>
      <c r="D849" s="16"/>
      <c r="E849" s="16"/>
      <c r="F849" s="16"/>
      <c r="G849" s="16"/>
      <c r="H849" s="16"/>
      <c r="I849" s="16"/>
      <c r="J849" s="16"/>
    </row>
    <row r="850">
      <c r="A850" s="18">
        <v>44361.0</v>
      </c>
      <c r="B850" s="16">
        <v>7.911717887127967E-4</v>
      </c>
      <c r="C850" s="14">
        <v>0.025653206650831484</v>
      </c>
      <c r="D850" s="16"/>
      <c r="E850" s="16"/>
      <c r="F850" s="16"/>
      <c r="G850" s="16"/>
      <c r="H850" s="16"/>
      <c r="I850" s="16"/>
      <c r="J850" s="16"/>
    </row>
    <row r="851">
      <c r="A851" s="18">
        <v>44358.0</v>
      </c>
      <c r="B851" s="16">
        <v>0.003914155454242119</v>
      </c>
      <c r="C851" s="14">
        <v>0.04311199207135763</v>
      </c>
      <c r="D851" s="16"/>
      <c r="E851" s="16"/>
      <c r="F851" s="16"/>
      <c r="G851" s="16"/>
      <c r="H851" s="16"/>
      <c r="I851" s="16"/>
      <c r="J851" s="16"/>
    </row>
    <row r="852">
      <c r="A852" s="18">
        <v>44357.0</v>
      </c>
      <c r="B852" s="16">
        <v>0.006549261769004167</v>
      </c>
      <c r="C852" s="14">
        <v>0.08669897684437267</v>
      </c>
      <c r="D852" s="16"/>
      <c r="E852" s="16"/>
      <c r="F852" s="16"/>
      <c r="G852" s="16"/>
      <c r="H852" s="16"/>
      <c r="I852" s="16"/>
      <c r="J852" s="16"/>
    </row>
    <row r="853">
      <c r="A853" s="18">
        <v>44356.0</v>
      </c>
      <c r="B853" s="16">
        <v>-0.0066549767790548</v>
      </c>
      <c r="C853" s="14">
        <v>0.0</v>
      </c>
      <c r="D853" s="16"/>
      <c r="E853" s="16"/>
      <c r="F853" s="16"/>
      <c r="G853" s="16"/>
      <c r="H853" s="16"/>
      <c r="I853" s="16"/>
      <c r="J853" s="16"/>
    </row>
    <row r="854">
      <c r="A854" s="18">
        <v>44355.0</v>
      </c>
      <c r="B854" s="16">
        <v>-7.332565159839932E-4</v>
      </c>
      <c r="C854" s="14">
        <v>-0.003755364806867001</v>
      </c>
      <c r="D854" s="16"/>
      <c r="E854" s="16"/>
      <c r="F854" s="16"/>
      <c r="G854" s="16"/>
      <c r="H854" s="16"/>
      <c r="I854" s="16"/>
      <c r="J854" s="16"/>
    </row>
    <row r="855">
      <c r="A855" s="18">
        <v>44354.0</v>
      </c>
      <c r="B855" s="16">
        <v>0.005194556564189989</v>
      </c>
      <c r="C855" s="14">
        <v>0.010845986984815648</v>
      </c>
      <c r="D855" s="16"/>
      <c r="E855" s="16"/>
      <c r="F855" s="16"/>
      <c r="G855" s="16"/>
      <c r="H855" s="16"/>
      <c r="I855" s="16"/>
      <c r="J855" s="16"/>
    </row>
    <row r="856">
      <c r="A856" s="18">
        <v>44351.0</v>
      </c>
      <c r="B856" s="16">
        <v>-0.0012810421692314167</v>
      </c>
      <c r="C856" s="14">
        <v>-0.019148936170212738</v>
      </c>
      <c r="D856" s="16"/>
      <c r="E856" s="16"/>
      <c r="F856" s="16"/>
      <c r="G856" s="16"/>
      <c r="H856" s="16"/>
      <c r="I856" s="16"/>
      <c r="J856" s="16"/>
    </row>
    <row r="857">
      <c r="A857" s="18">
        <v>44350.0</v>
      </c>
      <c r="B857" s="16">
        <v>0.007328488334767069</v>
      </c>
      <c r="C857" s="14">
        <v>0.0037373198077950143</v>
      </c>
      <c r="D857" s="16"/>
      <c r="E857" s="16"/>
      <c r="F857" s="16"/>
      <c r="G857" s="16"/>
      <c r="H857" s="16"/>
      <c r="I857" s="16"/>
      <c r="J857" s="16"/>
    </row>
    <row r="858">
      <c r="A858" s="18">
        <v>44349.0</v>
      </c>
      <c r="B858" s="16">
        <v>8.667820235830348E-5</v>
      </c>
      <c r="C858" s="14">
        <v>0.024056861673045438</v>
      </c>
      <c r="D858" s="16"/>
      <c r="E858" s="16"/>
      <c r="F858" s="16"/>
      <c r="G858" s="16"/>
      <c r="H858" s="16"/>
      <c r="I858" s="16"/>
      <c r="J858" s="16"/>
    </row>
    <row r="859">
      <c r="A859" s="18">
        <v>44348.0</v>
      </c>
      <c r="B859" s="16">
        <v>-5.10177888440988E-4</v>
      </c>
      <c r="C859" s="14">
        <v>-0.012419006479481576</v>
      </c>
      <c r="D859" s="16"/>
      <c r="E859" s="16"/>
      <c r="F859" s="16"/>
      <c r="G859" s="16"/>
      <c r="H859" s="16"/>
      <c r="I859" s="16"/>
      <c r="J859" s="16"/>
    </row>
    <row r="860">
      <c r="A860" s="18">
        <v>44347.0</v>
      </c>
      <c r="B860" s="16">
        <v>0.00953312623699043</v>
      </c>
      <c r="C860" s="14">
        <v>5.402485143166658E-4</v>
      </c>
      <c r="D860" s="16"/>
      <c r="E860" s="16"/>
      <c r="F860" s="16"/>
      <c r="G860" s="16"/>
      <c r="H860" s="16"/>
      <c r="I860" s="16"/>
      <c r="J860" s="16"/>
    </row>
    <row r="861">
      <c r="A861" s="18">
        <v>44344.0</v>
      </c>
      <c r="B861" s="16">
        <v>0.0063763826090357245</v>
      </c>
      <c r="C861" s="14">
        <v>0.012582056892778803</v>
      </c>
      <c r="D861" s="16"/>
      <c r="E861" s="16"/>
      <c r="F861" s="16"/>
      <c r="G861" s="16"/>
      <c r="H861" s="16"/>
      <c r="I861" s="16"/>
      <c r="J861" s="16"/>
    </row>
    <row r="862">
      <c r="A862" s="18">
        <v>44343.0</v>
      </c>
      <c r="B862" s="16">
        <v>0.0023788595198495077</v>
      </c>
      <c r="C862" s="14">
        <v>-0.01349163518618457</v>
      </c>
      <c r="D862" s="16"/>
      <c r="E862" s="16"/>
      <c r="F862" s="16"/>
      <c r="G862" s="16"/>
      <c r="H862" s="16"/>
      <c r="I862" s="16"/>
      <c r="J862" s="16"/>
    </row>
    <row r="863">
      <c r="A863" s="18">
        <v>44342.0</v>
      </c>
      <c r="B863" s="16">
        <v>0.006115021583396052</v>
      </c>
      <c r="C863" s="14">
        <v>-0.01383714741883979</v>
      </c>
      <c r="D863" s="16"/>
      <c r="E863" s="16"/>
      <c r="F863" s="16"/>
      <c r="G863" s="16"/>
      <c r="H863" s="16"/>
      <c r="I863" s="16"/>
      <c r="J863" s="16"/>
    </row>
    <row r="864">
      <c r="A864" s="18">
        <v>44341.0</v>
      </c>
      <c r="B864" s="16">
        <v>7.073438744020777E-4</v>
      </c>
      <c r="C864" s="14">
        <v>-0.00896624472573837</v>
      </c>
      <c r="D864" s="16"/>
      <c r="E864" s="16"/>
      <c r="F864" s="16"/>
      <c r="G864" s="16"/>
      <c r="H864" s="16"/>
      <c r="I864" s="16"/>
      <c r="J864" s="16"/>
    </row>
    <row r="865">
      <c r="A865" s="18">
        <v>44340.0</v>
      </c>
      <c r="B865" s="16">
        <v>0.0014760828451498842</v>
      </c>
      <c r="C865" s="14">
        <v>-0.01043841336116913</v>
      </c>
      <c r="D865" s="16"/>
      <c r="E865" s="16"/>
      <c r="F865" s="16"/>
      <c r="G865" s="16"/>
      <c r="H865" s="16"/>
      <c r="I865" s="16"/>
      <c r="J865" s="16"/>
    </row>
    <row r="866">
      <c r="A866" s="18">
        <v>44337.0</v>
      </c>
      <c r="B866" s="16">
        <v>0.018063135438295186</v>
      </c>
      <c r="C866" s="14">
        <v>0.013756613756613634</v>
      </c>
      <c r="D866" s="16"/>
      <c r="E866" s="16"/>
      <c r="F866" s="16"/>
      <c r="G866" s="16"/>
      <c r="H866" s="16"/>
      <c r="I866" s="16"/>
      <c r="J866" s="16"/>
    </row>
    <row r="867">
      <c r="A867" s="18">
        <v>44336.0</v>
      </c>
      <c r="B867" s="16">
        <v>-0.008256737291377658</v>
      </c>
      <c r="C867" s="14">
        <v>0.0010593220338981357</v>
      </c>
      <c r="D867" s="16"/>
      <c r="E867" s="16"/>
      <c r="F867" s="16"/>
      <c r="G867" s="16"/>
      <c r="H867" s="16"/>
      <c r="I867" s="16"/>
      <c r="J867" s="16"/>
    </row>
    <row r="868">
      <c r="A868" s="18">
        <v>44335.0</v>
      </c>
      <c r="B868" s="16">
        <v>-0.0051594839854118835</v>
      </c>
      <c r="C868" s="14">
        <v>0.017241379310344973</v>
      </c>
      <c r="D868" s="16"/>
      <c r="E868" s="16"/>
      <c r="F868" s="16"/>
      <c r="G868" s="16"/>
      <c r="H868" s="16"/>
      <c r="I868" s="16"/>
      <c r="J868" s="16"/>
    </row>
    <row r="869">
      <c r="A869" s="18">
        <v>44334.0</v>
      </c>
      <c r="B869" s="16">
        <v>0.012393496011230853</v>
      </c>
      <c r="C869" s="14">
        <v>-0.023671751709626543</v>
      </c>
      <c r="D869" s="16"/>
      <c r="E869" s="16"/>
      <c r="F869" s="16"/>
      <c r="G869" s="16"/>
      <c r="H869" s="16"/>
      <c r="I869" s="16"/>
      <c r="J869" s="16"/>
    </row>
    <row r="870">
      <c r="A870" s="18">
        <v>44333.0</v>
      </c>
      <c r="B870" s="16">
        <v>0.01671572033956048</v>
      </c>
      <c r="C870" s="14">
        <v>0.039934354485776646</v>
      </c>
      <c r="D870" s="16"/>
      <c r="E870" s="16"/>
      <c r="F870" s="16"/>
      <c r="G870" s="16"/>
      <c r="H870" s="16"/>
      <c r="I870" s="16"/>
      <c r="J870" s="16"/>
    </row>
    <row r="871">
      <c r="A871" s="18">
        <v>44330.0</v>
      </c>
      <c r="B871" s="16">
        <v>-0.001272411798727613</v>
      </c>
      <c r="C871" s="14">
        <v>-0.047420531526836895</v>
      </c>
      <c r="D871" s="16"/>
      <c r="E871" s="16"/>
      <c r="F871" s="16"/>
      <c r="G871" s="16"/>
      <c r="H871" s="16"/>
      <c r="I871" s="16"/>
      <c r="J871" s="16"/>
    </row>
    <row r="872">
      <c r="A872" s="18">
        <v>44328.0</v>
      </c>
      <c r="B872" s="16">
        <v>-0.0103866808073666</v>
      </c>
      <c r="C872" s="14">
        <v>0.02183173588924392</v>
      </c>
      <c r="D872" s="16"/>
      <c r="E872" s="16"/>
      <c r="F872" s="16"/>
      <c r="G872" s="16"/>
      <c r="H872" s="16"/>
      <c r="I872" s="16"/>
      <c r="J872" s="16"/>
    </row>
    <row r="873">
      <c r="A873" s="18">
        <v>44327.0</v>
      </c>
      <c r="B873" s="16">
        <v>-0.006130227173101965</v>
      </c>
      <c r="C873" s="14">
        <v>-0.04670050761421318</v>
      </c>
      <c r="D873" s="16"/>
      <c r="E873" s="16"/>
      <c r="F873" s="16"/>
      <c r="G873" s="16"/>
      <c r="H873" s="16"/>
      <c r="I873" s="16"/>
      <c r="J873" s="16"/>
    </row>
    <row r="874">
      <c r="A874" s="18">
        <v>44326.0</v>
      </c>
      <c r="B874" s="16">
        <v>0.008041475664754216</v>
      </c>
      <c r="C874" s="14">
        <v>0.00356597045338769</v>
      </c>
      <c r="D874" s="16"/>
      <c r="E874" s="16"/>
      <c r="F874" s="16"/>
      <c r="G874" s="16"/>
      <c r="H874" s="16"/>
      <c r="I874" s="16"/>
      <c r="J874" s="16"/>
    </row>
    <row r="875">
      <c r="A875" s="18">
        <v>44323.0</v>
      </c>
      <c r="B875" s="16">
        <v>0.006679207866999937</v>
      </c>
      <c r="C875" s="14">
        <v>0.08633093525179869</v>
      </c>
      <c r="D875" s="16"/>
      <c r="E875" s="16"/>
      <c r="F875" s="16"/>
      <c r="G875" s="16"/>
      <c r="H875" s="16"/>
      <c r="I875" s="16"/>
      <c r="J875" s="16"/>
    </row>
    <row r="876">
      <c r="A876" s="18">
        <v>44322.0</v>
      </c>
      <c r="B876" s="16">
        <v>0.007316397418224874</v>
      </c>
      <c r="C876" s="14">
        <v>-0.010946907498631586</v>
      </c>
      <c r="D876" s="16"/>
      <c r="E876" s="16"/>
      <c r="F876" s="16"/>
      <c r="G876" s="16"/>
      <c r="H876" s="16"/>
      <c r="I876" s="16"/>
      <c r="J876" s="16"/>
    </row>
    <row r="877">
      <c r="A877" s="18">
        <v>44321.0</v>
      </c>
      <c r="B877" s="16">
        <v>0.008370986100093125</v>
      </c>
      <c r="C877" s="14">
        <v>0.028716216216216228</v>
      </c>
      <c r="D877" s="16"/>
      <c r="E877" s="16"/>
      <c r="F877" s="16"/>
      <c r="G877" s="16"/>
      <c r="H877" s="16"/>
      <c r="I877" s="16"/>
      <c r="J877" s="16"/>
    </row>
    <row r="878">
      <c r="A878" s="18">
        <v>44320.0</v>
      </c>
      <c r="B878" s="16">
        <v>-0.009406080981813059</v>
      </c>
      <c r="C878" s="14">
        <v>-0.04413347685683544</v>
      </c>
      <c r="D878" s="16"/>
      <c r="E878" s="16"/>
      <c r="F878" s="16"/>
      <c r="G878" s="16"/>
      <c r="H878" s="16"/>
      <c r="I878" s="16"/>
      <c r="J878" s="16"/>
    </row>
    <row r="879">
      <c r="A879" s="18">
        <v>44319.0</v>
      </c>
      <c r="B879" s="16">
        <v>2.084600611027554E-4</v>
      </c>
      <c r="C879" s="14">
        <v>0.040896358543417444</v>
      </c>
      <c r="D879" s="16"/>
      <c r="E879" s="16"/>
      <c r="F879" s="16"/>
      <c r="G879" s="16"/>
      <c r="H879" s="16"/>
      <c r="I879" s="16"/>
      <c r="J879" s="16"/>
    </row>
    <row r="880">
      <c r="A880" s="18">
        <v>44316.0</v>
      </c>
      <c r="B880" s="16">
        <v>-0.017710760058812003</v>
      </c>
      <c r="C880" s="14">
        <v>-0.011627906976744207</v>
      </c>
      <c r="D880" s="16"/>
      <c r="E880" s="16"/>
      <c r="F880" s="16"/>
      <c r="G880" s="16"/>
      <c r="H880" s="16"/>
      <c r="I880" s="16"/>
      <c r="J880" s="16"/>
    </row>
    <row r="881">
      <c r="A881" s="18">
        <v>44315.0</v>
      </c>
      <c r="B881" s="16">
        <v>0.0020417705211392967</v>
      </c>
      <c r="C881" s="14">
        <v>0.04152249134948094</v>
      </c>
      <c r="D881" s="16"/>
      <c r="E881" s="16"/>
      <c r="F881" s="16"/>
      <c r="G881" s="16"/>
      <c r="H881" s="16"/>
      <c r="I881" s="16"/>
      <c r="J881" s="16"/>
    </row>
    <row r="882">
      <c r="A882" s="18">
        <v>44314.0</v>
      </c>
      <c r="B882" s="16">
        <v>0.014433855067716328</v>
      </c>
      <c r="C882" s="14">
        <v>0.03956834532374098</v>
      </c>
      <c r="D882" s="16"/>
      <c r="E882" s="16"/>
      <c r="F882" s="16"/>
      <c r="G882" s="16"/>
      <c r="H882" s="16"/>
      <c r="I882" s="16"/>
      <c r="J882" s="16"/>
    </row>
    <row r="883">
      <c r="A883" s="18">
        <v>44313.0</v>
      </c>
      <c r="B883" s="16">
        <v>0.011601656886434109</v>
      </c>
      <c r="C883" s="14">
        <v>-0.013601419278533311</v>
      </c>
      <c r="D883" s="16"/>
      <c r="E883" s="16"/>
      <c r="F883" s="16"/>
      <c r="G883" s="16"/>
      <c r="H883" s="16"/>
      <c r="I883" s="16"/>
      <c r="J883" s="16"/>
    </row>
    <row r="884">
      <c r="A884" s="18">
        <v>44312.0</v>
      </c>
      <c r="B884" s="16">
        <v>0.010016490776670217</v>
      </c>
      <c r="C884" s="14">
        <v>0.08327994875080069</v>
      </c>
      <c r="D884" s="16"/>
      <c r="E884" s="16"/>
      <c r="F884" s="16"/>
      <c r="G884" s="16"/>
      <c r="H884" s="16"/>
      <c r="I884" s="16"/>
      <c r="J884" s="16"/>
    </row>
    <row r="885">
      <c r="A885" s="18">
        <v>44309.0</v>
      </c>
      <c r="B885" s="16">
        <v>-0.00449807894545029</v>
      </c>
      <c r="C885" s="14">
        <v>0.014954486345903684</v>
      </c>
      <c r="D885" s="16"/>
      <c r="E885" s="16"/>
      <c r="F885" s="16"/>
      <c r="G885" s="16"/>
      <c r="H885" s="16"/>
      <c r="I885" s="16"/>
      <c r="J885" s="16"/>
    </row>
    <row r="886">
      <c r="A886" s="18">
        <v>44308.0</v>
      </c>
      <c r="B886" s="16">
        <v>0.0076767577851766244</v>
      </c>
      <c r="C886" s="14">
        <v>0.013843111404087116</v>
      </c>
      <c r="D886" s="16"/>
      <c r="E886" s="16"/>
      <c r="F886" s="16"/>
      <c r="G886" s="16"/>
      <c r="H886" s="16"/>
      <c r="I886" s="16"/>
      <c r="J886" s="16"/>
    </row>
    <row r="887">
      <c r="A887" s="18">
        <v>44306.0</v>
      </c>
      <c r="B887" s="16">
        <v>-0.00439083669639162</v>
      </c>
      <c r="C887" s="14">
        <v>0.014037433155080103</v>
      </c>
      <c r="D887" s="16"/>
      <c r="E887" s="16"/>
      <c r="F887" s="16"/>
      <c r="G887" s="16"/>
      <c r="H887" s="16"/>
      <c r="I887" s="16"/>
      <c r="J887" s="16"/>
    </row>
    <row r="888">
      <c r="A888" s="18">
        <v>44305.0</v>
      </c>
      <c r="B888" s="16">
        <v>-0.017677018166146197</v>
      </c>
      <c r="C888" s="14">
        <v>-0.006640106241699861</v>
      </c>
      <c r="D888" s="16"/>
      <c r="E888" s="16"/>
      <c r="F888" s="16"/>
      <c r="G888" s="16"/>
      <c r="H888" s="16"/>
      <c r="I888" s="16"/>
      <c r="J888" s="16"/>
    </row>
    <row r="889">
      <c r="A889" s="18">
        <v>44302.0</v>
      </c>
      <c r="B889" s="16">
        <v>0.002496322382204763</v>
      </c>
      <c r="C889" s="14">
        <v>0.02309782608695654</v>
      </c>
      <c r="D889" s="16"/>
      <c r="E889" s="16"/>
      <c r="F889" s="16"/>
      <c r="G889" s="16"/>
      <c r="H889" s="16"/>
      <c r="I889" s="16"/>
      <c r="J889" s="16"/>
    </row>
    <row r="890">
      <c r="A890" s="18">
        <v>44301.0</v>
      </c>
      <c r="B890" s="16">
        <v>0.005284457558877076</v>
      </c>
      <c r="C890" s="14">
        <v>0.01029512697323276</v>
      </c>
      <c r="D890" s="16"/>
      <c r="E890" s="16"/>
      <c r="F890" s="16"/>
      <c r="G890" s="16"/>
      <c r="H890" s="16"/>
      <c r="I890" s="16"/>
      <c r="J890" s="16"/>
    </row>
    <row r="891">
      <c r="A891" s="18">
        <v>44299.0</v>
      </c>
      <c r="B891" s="16">
        <v>0.013556195321016373</v>
      </c>
      <c r="C891" s="14">
        <v>0.018881118881118875</v>
      </c>
      <c r="D891" s="16"/>
      <c r="E891" s="16"/>
      <c r="F891" s="16"/>
      <c r="G891" s="16"/>
      <c r="H891" s="16"/>
      <c r="I891" s="16"/>
      <c r="J891" s="16"/>
    </row>
    <row r="892">
      <c r="A892" s="18">
        <v>44298.0</v>
      </c>
      <c r="B892" s="16">
        <v>-0.035325601539617946</v>
      </c>
      <c r="C892" s="14">
        <v>-0.10175879396984921</v>
      </c>
      <c r="D892" s="16"/>
      <c r="E892" s="16"/>
      <c r="F892" s="16"/>
      <c r="G892" s="16"/>
      <c r="H892" s="16"/>
      <c r="I892" s="16"/>
      <c r="J892" s="16"/>
    </row>
    <row r="893">
      <c r="A893" s="18">
        <v>44295.0</v>
      </c>
      <c r="B893" s="16">
        <v>-0.0026186986513196953</v>
      </c>
      <c r="C893" s="14">
        <v>0.06702412868632712</v>
      </c>
      <c r="D893" s="16"/>
      <c r="E893" s="16"/>
      <c r="F893" s="16"/>
      <c r="G893" s="16"/>
      <c r="H893" s="16"/>
      <c r="I893" s="16"/>
      <c r="J893" s="16"/>
    </row>
    <row r="894">
      <c r="A894" s="18">
        <v>44294.0</v>
      </c>
      <c r="B894" s="16">
        <v>0.0036945688151399647</v>
      </c>
      <c r="C894" s="14">
        <v>0.05890702625975863</v>
      </c>
      <c r="D894" s="16"/>
      <c r="E894" s="16"/>
      <c r="F894" s="16"/>
      <c r="G894" s="16"/>
      <c r="H894" s="16"/>
      <c r="I894" s="16"/>
      <c r="J894" s="16"/>
    </row>
    <row r="895">
      <c r="A895" s="18">
        <v>44293.0</v>
      </c>
      <c r="B895" s="16">
        <v>0.009231450267306762</v>
      </c>
      <c r="C895" s="14">
        <v>-0.007746478873239426</v>
      </c>
      <c r="D895" s="16"/>
      <c r="E895" s="16"/>
      <c r="F895" s="16"/>
      <c r="G895" s="16"/>
      <c r="H895" s="16"/>
      <c r="I895" s="16"/>
      <c r="J895" s="16"/>
    </row>
    <row r="896">
      <c r="A896" s="18">
        <v>44292.0</v>
      </c>
      <c r="B896" s="16">
        <v>0.0031220538605529757</v>
      </c>
      <c r="C896" s="14">
        <v>0.012838801711840375</v>
      </c>
      <c r="D896" s="16"/>
      <c r="E896" s="16"/>
      <c r="F896" s="16"/>
      <c r="G896" s="16"/>
      <c r="H896" s="16"/>
      <c r="I896" s="16"/>
      <c r="J896" s="16"/>
    </row>
    <row r="897">
      <c r="A897" s="18">
        <v>44291.0</v>
      </c>
      <c r="B897" s="16">
        <v>-0.015439873279367244</v>
      </c>
      <c r="C897" s="14">
        <v>0.0035790980672869566</v>
      </c>
      <c r="D897" s="16"/>
      <c r="E897" s="16"/>
      <c r="F897" s="16"/>
      <c r="G897" s="16"/>
      <c r="H897" s="16"/>
      <c r="I897" s="16"/>
      <c r="J897" s="16"/>
    </row>
    <row r="898">
      <c r="A898" s="18">
        <v>44287.0</v>
      </c>
      <c r="B898" s="16">
        <v>0.012024614211712192</v>
      </c>
      <c r="C898" s="14">
        <v>0.03328402366863914</v>
      </c>
      <c r="D898" s="16"/>
      <c r="E898" s="16"/>
      <c r="F898" s="16"/>
      <c r="G898" s="16"/>
      <c r="H898" s="16"/>
      <c r="I898" s="16"/>
      <c r="J898" s="16"/>
    </row>
    <row r="899">
      <c r="A899" s="18">
        <v>44286.0</v>
      </c>
      <c r="B899" s="16">
        <v>-0.010400738290749056</v>
      </c>
      <c r="C899" s="14">
        <v>-0.0044182621502211195</v>
      </c>
      <c r="D899" s="16"/>
      <c r="E899" s="16"/>
      <c r="F899" s="16"/>
      <c r="G899" s="16"/>
      <c r="H899" s="16"/>
      <c r="I899" s="16"/>
      <c r="J899" s="16"/>
    </row>
    <row r="900">
      <c r="A900" s="18">
        <v>44285.0</v>
      </c>
      <c r="B900" s="16">
        <v>0.023284829017115705</v>
      </c>
      <c r="C900" s="14">
        <v>0.027231467473525228</v>
      </c>
      <c r="D900" s="16"/>
      <c r="E900" s="16"/>
      <c r="F900" s="16"/>
      <c r="G900" s="16"/>
      <c r="H900" s="16"/>
      <c r="I900" s="16"/>
      <c r="J900" s="16"/>
    </row>
    <row r="901">
      <c r="A901" s="18">
        <v>44281.0</v>
      </c>
      <c r="B901" s="16">
        <v>0.012733073180266397</v>
      </c>
      <c r="C901" s="14">
        <v>0.006088280060882578</v>
      </c>
      <c r="D901" s="16"/>
      <c r="E901" s="16"/>
      <c r="F901" s="16"/>
      <c r="G901" s="16"/>
      <c r="H901" s="16"/>
      <c r="I901" s="16"/>
      <c r="J901" s="16"/>
    </row>
    <row r="902">
      <c r="A902" s="18">
        <v>44280.0</v>
      </c>
      <c r="B902" s="16">
        <v>-0.015430189561081553</v>
      </c>
      <c r="C902" s="14">
        <v>-0.020864381520119046</v>
      </c>
      <c r="D902" s="16"/>
      <c r="E902" s="16"/>
      <c r="F902" s="16"/>
      <c r="G902" s="16"/>
      <c r="H902" s="16"/>
      <c r="I902" s="16"/>
      <c r="J902" s="16"/>
    </row>
    <row r="903">
      <c r="A903" s="18">
        <v>44279.0</v>
      </c>
      <c r="B903" s="16">
        <v>-0.01791120336151475</v>
      </c>
      <c r="C903" s="14">
        <v>0.02914110429447847</v>
      </c>
      <c r="D903" s="16"/>
      <c r="E903" s="16"/>
      <c r="F903" s="16"/>
      <c r="G903" s="16"/>
      <c r="H903" s="16"/>
      <c r="I903" s="16"/>
      <c r="J903" s="16"/>
    </row>
    <row r="904">
      <c r="A904" s="18">
        <v>44278.0</v>
      </c>
      <c r="B904" s="16">
        <v>0.005316766645856452</v>
      </c>
      <c r="C904" s="14">
        <v>-0.004580152671755711</v>
      </c>
      <c r="D904" s="16"/>
      <c r="E904" s="16"/>
      <c r="F904" s="16"/>
      <c r="G904" s="16"/>
      <c r="H904" s="16"/>
      <c r="I904" s="16"/>
      <c r="J904" s="16"/>
    </row>
    <row r="905">
      <c r="A905" s="18">
        <v>44277.0</v>
      </c>
      <c r="B905" s="16">
        <v>-5.154639175257714E-4</v>
      </c>
      <c r="C905" s="14">
        <v>-0.0038022813688213253</v>
      </c>
      <c r="D905" s="16"/>
      <c r="E905" s="16"/>
      <c r="F905" s="16"/>
      <c r="G905" s="16"/>
      <c r="H905" s="16"/>
      <c r="I905" s="16"/>
      <c r="J905" s="16"/>
    </row>
    <row r="906">
      <c r="A906" s="18">
        <v>44274.0</v>
      </c>
      <c r="B906" s="16">
        <v>0.012786915650319308</v>
      </c>
      <c r="C906" s="14">
        <v>0.009984639016897168</v>
      </c>
      <c r="D906" s="16"/>
      <c r="E906" s="16"/>
      <c r="F906" s="16"/>
      <c r="G906" s="16"/>
      <c r="H906" s="16"/>
      <c r="I906" s="16"/>
      <c r="J906" s="16"/>
    </row>
    <row r="907">
      <c r="A907" s="18">
        <v>44273.0</v>
      </c>
      <c r="B907" s="16">
        <v>-0.011102959657095401</v>
      </c>
      <c r="C907" s="14">
        <v>-0.03340757238307346</v>
      </c>
      <c r="D907" s="16"/>
      <c r="E907" s="16"/>
      <c r="F907" s="16"/>
      <c r="G907" s="16"/>
      <c r="H907" s="16"/>
      <c r="I907" s="16"/>
      <c r="J907" s="16"/>
    </row>
    <row r="908">
      <c r="A908" s="18">
        <v>44272.0</v>
      </c>
      <c r="B908" s="16">
        <v>-0.012685733830971047</v>
      </c>
      <c r="C908" s="14">
        <v>-0.02883922134102379</v>
      </c>
      <c r="D908" s="16"/>
      <c r="E908" s="16"/>
      <c r="F908" s="16"/>
      <c r="G908" s="16"/>
      <c r="H908" s="16"/>
      <c r="I908" s="16"/>
      <c r="J908" s="16"/>
    </row>
    <row r="909">
      <c r="A909" s="18">
        <v>44271.0</v>
      </c>
      <c r="B909" s="16">
        <v>-0.0012759971867778441</v>
      </c>
      <c r="C909" s="14">
        <v>-0.009285714285714342</v>
      </c>
      <c r="D909" s="16"/>
      <c r="E909" s="16"/>
      <c r="F909" s="16"/>
      <c r="G909" s="16"/>
      <c r="H909" s="16"/>
      <c r="I909" s="16"/>
      <c r="J909" s="16"/>
    </row>
    <row r="910">
      <c r="A910" s="18">
        <v>44270.0</v>
      </c>
      <c r="B910" s="16">
        <v>-0.00674940705677296</v>
      </c>
      <c r="C910" s="14">
        <v>-0.02777777777777779</v>
      </c>
      <c r="D910" s="16"/>
      <c r="E910" s="16"/>
      <c r="F910" s="16"/>
      <c r="G910" s="16"/>
      <c r="H910" s="16"/>
      <c r="I910" s="16"/>
      <c r="J910" s="16"/>
    </row>
    <row r="911">
      <c r="A911" s="18">
        <v>44267.0</v>
      </c>
      <c r="B911" s="16">
        <v>-0.009479531855444479</v>
      </c>
      <c r="C911" s="14">
        <v>-0.010309278350515427</v>
      </c>
      <c r="D911" s="16"/>
      <c r="E911" s="16"/>
      <c r="F911" s="16"/>
      <c r="G911" s="16"/>
      <c r="H911" s="16"/>
      <c r="I911" s="16"/>
      <c r="J911" s="16"/>
    </row>
    <row r="912">
      <c r="A912" s="18">
        <v>44265.0</v>
      </c>
      <c r="B912" s="16">
        <v>0.005060138822656768</v>
      </c>
      <c r="C912" s="14">
        <v>0.006920415224913601</v>
      </c>
      <c r="D912" s="16"/>
      <c r="E912" s="16"/>
      <c r="F912" s="16"/>
      <c r="G912" s="16"/>
      <c r="H912" s="16"/>
      <c r="I912" s="16"/>
      <c r="J912" s="16"/>
    </row>
    <row r="913">
      <c r="A913" s="18">
        <v>44264.0</v>
      </c>
      <c r="B913" s="16">
        <v>0.009507762666987496</v>
      </c>
      <c r="C913" s="14">
        <v>-0.019674355495251095</v>
      </c>
      <c r="D913" s="16"/>
      <c r="E913" s="16"/>
      <c r="F913" s="16"/>
      <c r="G913" s="16"/>
      <c r="H913" s="16"/>
      <c r="I913" s="16"/>
      <c r="J913" s="16"/>
    </row>
    <row r="914">
      <c r="A914" s="18">
        <v>44263.0</v>
      </c>
      <c r="B914" s="16">
        <v>0.0012116668117096996</v>
      </c>
      <c r="C914" s="14">
        <v>0.0</v>
      </c>
      <c r="D914" s="16"/>
      <c r="E914" s="16"/>
      <c r="F914" s="16"/>
      <c r="G914" s="16"/>
      <c r="H914" s="16"/>
      <c r="I914" s="16"/>
      <c r="J914" s="16"/>
    </row>
    <row r="915">
      <c r="A915" s="18">
        <v>44260.0</v>
      </c>
      <c r="B915" s="16">
        <v>-0.009459078626726125</v>
      </c>
      <c r="C915" s="14">
        <v>-0.022546419098143256</v>
      </c>
      <c r="D915" s="16"/>
      <c r="E915" s="16"/>
      <c r="F915" s="16"/>
      <c r="G915" s="16"/>
      <c r="H915" s="16"/>
      <c r="I915" s="16"/>
      <c r="J915" s="16"/>
    </row>
    <row r="916">
      <c r="A916" s="18">
        <v>44259.0</v>
      </c>
      <c r="B916" s="16">
        <v>-0.010812955869234475</v>
      </c>
      <c r="C916" s="14">
        <v>-0.028350515463917425</v>
      </c>
      <c r="D916" s="16"/>
      <c r="E916" s="16"/>
      <c r="F916" s="16"/>
      <c r="G916" s="16"/>
      <c r="H916" s="16"/>
      <c r="I916" s="16"/>
      <c r="J916" s="16"/>
    </row>
    <row r="917">
      <c r="A917" s="18">
        <v>44258.0</v>
      </c>
      <c r="B917" s="16">
        <v>0.02188469813862759</v>
      </c>
      <c r="C917" s="14">
        <v>0.10778015703069244</v>
      </c>
      <c r="D917" s="16"/>
      <c r="E917" s="16"/>
      <c r="F917" s="16"/>
      <c r="G917" s="16"/>
      <c r="H917" s="16"/>
      <c r="I917" s="16"/>
      <c r="J917" s="16"/>
    </row>
    <row r="918">
      <c r="A918" s="18">
        <v>44257.0</v>
      </c>
      <c r="B918" s="16">
        <v>0.010672998431736636</v>
      </c>
      <c r="C918" s="14">
        <v>-0.002846975088968029</v>
      </c>
      <c r="D918" s="16"/>
      <c r="E918" s="16"/>
      <c r="F918" s="16"/>
      <c r="G918" s="16"/>
      <c r="H918" s="16"/>
      <c r="I918" s="16"/>
      <c r="J918" s="16"/>
    </row>
    <row r="919">
      <c r="A919" s="18">
        <v>44256.0</v>
      </c>
      <c r="B919" s="16">
        <v>0.015995429877177836</v>
      </c>
      <c r="C919" s="14">
        <v>-0.013342696629213502</v>
      </c>
      <c r="D919" s="16"/>
      <c r="E919" s="16"/>
      <c r="F919" s="16"/>
      <c r="G919" s="16"/>
      <c r="H919" s="16"/>
      <c r="I919" s="16"/>
      <c r="J919" s="16"/>
    </row>
    <row r="920">
      <c r="A920" s="18">
        <v>44253.0</v>
      </c>
      <c r="B920" s="16">
        <v>-0.037635744021301765</v>
      </c>
      <c r="C920" s="14">
        <v>-0.02732240437158473</v>
      </c>
      <c r="D920" s="16"/>
      <c r="E920" s="16"/>
      <c r="F920" s="16"/>
      <c r="G920" s="16"/>
      <c r="H920" s="16"/>
      <c r="I920" s="16"/>
      <c r="J920" s="16"/>
    </row>
    <row r="921">
      <c r="A921" s="18">
        <v>44252.0</v>
      </c>
      <c r="B921" s="16">
        <v>0.007699239086904397</v>
      </c>
      <c r="C921" s="14">
        <v>0.04051172707889128</v>
      </c>
      <c r="D921" s="16"/>
      <c r="E921" s="16"/>
      <c r="F921" s="16"/>
      <c r="G921" s="16"/>
      <c r="H921" s="16"/>
      <c r="I921" s="16"/>
      <c r="J921" s="16"/>
    </row>
    <row r="922">
      <c r="A922" s="18">
        <v>44251.0</v>
      </c>
      <c r="B922" s="16">
        <v>0.01864316893077156</v>
      </c>
      <c r="C922" s="14">
        <v>0.008602150537634357</v>
      </c>
      <c r="D922" s="16"/>
      <c r="E922" s="16"/>
      <c r="F922" s="16"/>
      <c r="G922" s="16"/>
      <c r="H922" s="16"/>
      <c r="I922" s="16"/>
      <c r="J922" s="16"/>
    </row>
    <row r="923">
      <c r="A923" s="18">
        <v>44250.0</v>
      </c>
      <c r="B923" s="16">
        <v>0.0021872891923382376</v>
      </c>
      <c r="C923" s="14">
        <v>0.007947976878612595</v>
      </c>
      <c r="D923" s="16"/>
      <c r="E923" s="16"/>
      <c r="F923" s="16"/>
      <c r="G923" s="16"/>
      <c r="H923" s="16"/>
      <c r="I923" s="16"/>
      <c r="J923" s="16"/>
    </row>
    <row r="924">
      <c r="A924" s="18">
        <v>44249.0</v>
      </c>
      <c r="B924" s="16">
        <v>-0.020428187628281025</v>
      </c>
      <c r="C924" s="14">
        <v>-0.00717360114777621</v>
      </c>
      <c r="D924" s="16"/>
      <c r="E924" s="16"/>
      <c r="F924" s="16"/>
      <c r="G924" s="16"/>
      <c r="H924" s="16"/>
      <c r="I924" s="16"/>
      <c r="J924" s="16"/>
    </row>
    <row r="925">
      <c r="A925" s="18">
        <v>44246.0</v>
      </c>
      <c r="B925" s="16">
        <v>-0.00907470426187007</v>
      </c>
      <c r="C925" s="14">
        <v>-0.0035739814152966343</v>
      </c>
      <c r="D925" s="16"/>
      <c r="E925" s="16"/>
      <c r="F925" s="16"/>
      <c r="G925" s="16"/>
      <c r="H925" s="16"/>
      <c r="I925" s="16"/>
      <c r="J925" s="16"/>
    </row>
    <row r="926">
      <c r="A926" s="18">
        <v>44245.0</v>
      </c>
      <c r="B926" s="16">
        <v>-0.0059143001795001204</v>
      </c>
      <c r="C926" s="14">
        <v>-0.014094432699083836</v>
      </c>
      <c r="D926" s="16"/>
      <c r="E926" s="16"/>
      <c r="F926" s="16"/>
      <c r="G926" s="16"/>
      <c r="H926" s="16"/>
      <c r="I926" s="16"/>
      <c r="J926" s="16"/>
    </row>
    <row r="927">
      <c r="A927" s="18">
        <v>44244.0</v>
      </c>
      <c r="B927" s="16">
        <v>-0.006827331528819536</v>
      </c>
      <c r="C927" s="14">
        <v>-0.00976971388695047</v>
      </c>
      <c r="D927" s="16"/>
      <c r="E927" s="16"/>
      <c r="F927" s="16"/>
      <c r="G927" s="16"/>
      <c r="H927" s="16"/>
      <c r="I927" s="16"/>
      <c r="J927" s="16"/>
    </row>
    <row r="928">
      <c r="A928" s="18">
        <v>44243.0</v>
      </c>
      <c r="B928" s="16">
        <v>-8.162092629959705E-5</v>
      </c>
      <c r="C928" s="14">
        <v>0.009154929577464888</v>
      </c>
      <c r="D928" s="16"/>
      <c r="E928" s="16"/>
      <c r="F928" s="16"/>
      <c r="G928" s="16"/>
      <c r="H928" s="16"/>
      <c r="I928" s="16"/>
      <c r="J928" s="16"/>
    </row>
    <row r="929">
      <c r="A929" s="18">
        <v>44242.0</v>
      </c>
      <c r="B929" s="16">
        <v>0.009984633951712452</v>
      </c>
      <c r="C929" s="14">
        <v>-0.03663500678426057</v>
      </c>
      <c r="D929" s="16"/>
      <c r="E929" s="16"/>
      <c r="F929" s="16"/>
      <c r="G929" s="16"/>
      <c r="H929" s="16"/>
      <c r="I929" s="16"/>
      <c r="J929" s="16"/>
    </row>
    <row r="930">
      <c r="A930" s="18">
        <v>44239.0</v>
      </c>
      <c r="B930" s="16">
        <v>-6.590524144385324E-4</v>
      </c>
      <c r="C930" s="14">
        <v>-0.022546419098143256</v>
      </c>
      <c r="D930" s="16"/>
      <c r="E930" s="16"/>
      <c r="F930" s="16"/>
      <c r="G930" s="16"/>
      <c r="H930" s="16"/>
      <c r="I930" s="16"/>
      <c r="J930" s="16"/>
    </row>
    <row r="931">
      <c r="A931" s="18">
        <v>44238.0</v>
      </c>
      <c r="B931" s="16">
        <v>0.004421937576539747</v>
      </c>
      <c r="C931" s="14">
        <v>0.0026595744680850686</v>
      </c>
      <c r="D931" s="16"/>
      <c r="E931" s="16"/>
      <c r="F931" s="16"/>
      <c r="G931" s="16"/>
      <c r="H931" s="16"/>
      <c r="I931" s="16"/>
      <c r="J931" s="16"/>
    </row>
    <row r="932">
      <c r="A932" s="18">
        <v>44237.0</v>
      </c>
      <c r="B932" s="16">
        <v>-1.853163283540571E-4</v>
      </c>
      <c r="C932" s="14">
        <v>-0.001990710019907027</v>
      </c>
      <c r="D932" s="16"/>
      <c r="E932" s="16"/>
      <c r="F932" s="16"/>
      <c r="G932" s="16"/>
      <c r="H932" s="16"/>
      <c r="I932" s="16"/>
      <c r="J932" s="16"/>
    </row>
    <row r="933">
      <c r="A933" s="18">
        <v>44236.0</v>
      </c>
      <c r="B933" s="16">
        <v>-4.3001362812422617E-4</v>
      </c>
      <c r="C933" s="14">
        <v>-0.02396373056994827</v>
      </c>
      <c r="D933" s="16"/>
      <c r="E933" s="16"/>
      <c r="F933" s="16"/>
      <c r="G933" s="16"/>
      <c r="H933" s="16"/>
      <c r="I933" s="16"/>
      <c r="J933" s="16"/>
    </row>
    <row r="934">
      <c r="A934" s="18">
        <v>44235.0</v>
      </c>
      <c r="B934" s="16">
        <v>0.012834815819890322</v>
      </c>
      <c r="C934" s="14">
        <v>0.009810333551340644</v>
      </c>
      <c r="D934" s="16"/>
      <c r="E934" s="16"/>
      <c r="F934" s="16"/>
      <c r="G934" s="16"/>
      <c r="H934" s="16"/>
      <c r="I934" s="16"/>
      <c r="J934" s="16"/>
    </row>
    <row r="935">
      <c r="A935" s="18">
        <v>44232.0</v>
      </c>
      <c r="B935" s="16">
        <v>0.0019200236310601415</v>
      </c>
      <c r="C935" s="14">
        <v>-0.023003194888178924</v>
      </c>
      <c r="D935" s="16"/>
      <c r="E935" s="16"/>
      <c r="F935" s="16"/>
      <c r="G935" s="16"/>
      <c r="H935" s="16"/>
      <c r="I935" s="16"/>
      <c r="J935" s="16"/>
    </row>
    <row r="936">
      <c r="A936" s="18">
        <v>44231.0</v>
      </c>
      <c r="B936" s="16">
        <v>0.007146744918001602</v>
      </c>
      <c r="C936" s="14">
        <v>0.012289780077619605</v>
      </c>
      <c r="D936" s="16"/>
      <c r="E936" s="16"/>
      <c r="F936" s="16"/>
      <c r="G936" s="16"/>
      <c r="H936" s="16"/>
      <c r="I936" s="16"/>
      <c r="J936" s="16"/>
    </row>
    <row r="937">
      <c r="A937" s="18">
        <v>44230.0</v>
      </c>
      <c r="B937" s="16">
        <v>0.009701082411411877</v>
      </c>
      <c r="C937" s="14">
        <v>0.04742547425474264</v>
      </c>
      <c r="D937" s="16"/>
      <c r="E937" s="16"/>
      <c r="F937" s="16"/>
      <c r="G937" s="16"/>
      <c r="H937" s="16"/>
      <c r="I937" s="16"/>
      <c r="J937" s="16"/>
    </row>
    <row r="938">
      <c r="A938" s="18">
        <v>44229.0</v>
      </c>
      <c r="B938" s="16">
        <v>0.025673612861664363</v>
      </c>
      <c r="C938" s="14">
        <v>-0.004720161834120162</v>
      </c>
      <c r="D938" s="16"/>
      <c r="E938" s="16"/>
      <c r="F938" s="16"/>
      <c r="G938" s="16"/>
      <c r="H938" s="16"/>
      <c r="I938" s="16"/>
      <c r="J938" s="16"/>
    </row>
    <row r="939">
      <c r="A939" s="18">
        <v>44228.0</v>
      </c>
      <c r="B939" s="16">
        <v>0.04742346676836884</v>
      </c>
      <c r="C939" s="14">
        <v>-0.08682266009852213</v>
      </c>
      <c r="D939" s="16"/>
      <c r="E939" s="16"/>
      <c r="F939" s="16"/>
      <c r="G939" s="16"/>
      <c r="H939" s="16"/>
      <c r="I939" s="16"/>
      <c r="J939" s="16"/>
    </row>
    <row r="940">
      <c r="A940" s="18">
        <v>44225.0</v>
      </c>
      <c r="B940" s="16">
        <v>-0.013240408031814588</v>
      </c>
      <c r="C940" s="14">
        <v>-0.02168674698795181</v>
      </c>
      <c r="D940" s="16"/>
      <c r="E940" s="16"/>
      <c r="F940" s="16"/>
      <c r="G940" s="16"/>
      <c r="H940" s="16"/>
      <c r="I940" s="16"/>
      <c r="J940" s="16"/>
    </row>
    <row r="941">
      <c r="A941" s="18">
        <v>44224.0</v>
      </c>
      <c r="B941" s="16">
        <v>-0.010735636298550233</v>
      </c>
      <c r="C941" s="14">
        <v>-0.006582884500299202</v>
      </c>
      <c r="D941" s="16"/>
      <c r="E941" s="16"/>
      <c r="F941" s="16"/>
      <c r="G941" s="16"/>
      <c r="H941" s="16"/>
      <c r="I941" s="16"/>
      <c r="J941" s="16"/>
    </row>
    <row r="942">
      <c r="A942" s="18">
        <v>44223.0</v>
      </c>
      <c r="B942" s="16">
        <v>-0.019060461131126694</v>
      </c>
      <c r="C942" s="14">
        <v>0.01890243902439015</v>
      </c>
      <c r="D942" s="16"/>
      <c r="E942" s="16"/>
      <c r="F942" s="16"/>
      <c r="G942" s="16"/>
      <c r="H942" s="16"/>
      <c r="I942" s="16"/>
      <c r="J942" s="16"/>
    </row>
    <row r="943">
      <c r="A943" s="18">
        <v>44221.0</v>
      </c>
      <c r="B943" s="16">
        <v>-0.009254169594834383</v>
      </c>
      <c r="C943" s="14">
        <v>-0.04205607476635509</v>
      </c>
      <c r="D943" s="16"/>
      <c r="E943" s="16"/>
      <c r="F943" s="16"/>
      <c r="G943" s="16"/>
      <c r="H943" s="16"/>
      <c r="I943" s="16"/>
      <c r="J943" s="16"/>
    </row>
    <row r="944">
      <c r="A944" s="18">
        <v>44218.0</v>
      </c>
      <c r="B944" s="16">
        <v>-0.014972224792414224</v>
      </c>
      <c r="C944" s="14">
        <v>-0.04941699056079962</v>
      </c>
      <c r="D944" s="16"/>
      <c r="E944" s="16"/>
      <c r="F944" s="16"/>
      <c r="G944" s="16"/>
      <c r="H944" s="16"/>
      <c r="I944" s="16"/>
      <c r="J944" s="16"/>
    </row>
    <row r="945">
      <c r="A945" s="18">
        <v>44217.0</v>
      </c>
      <c r="B945" s="16">
        <v>-0.003711240243910785</v>
      </c>
      <c r="C945" s="14">
        <v>0.003342618384400975</v>
      </c>
      <c r="D945" s="16"/>
      <c r="E945" s="16"/>
      <c r="F945" s="16"/>
      <c r="G945" s="16"/>
      <c r="H945" s="16"/>
      <c r="I945" s="16"/>
      <c r="J945" s="16"/>
    </row>
    <row r="946">
      <c r="A946" s="18">
        <v>44216.0</v>
      </c>
      <c r="B946" s="16">
        <v>0.008508279302947841</v>
      </c>
      <c r="C946" s="14">
        <v>0.027475672581568578</v>
      </c>
      <c r="D946" s="16"/>
      <c r="E946" s="16"/>
      <c r="F946" s="16"/>
      <c r="G946" s="16"/>
      <c r="H946" s="16"/>
      <c r="I946" s="16"/>
      <c r="J946" s="16"/>
    </row>
    <row r="947">
      <c r="A947" s="18">
        <v>44215.0</v>
      </c>
      <c r="B947" s="16">
        <v>0.016794689559073817</v>
      </c>
      <c r="C947" s="14">
        <v>0.016288539848749117</v>
      </c>
      <c r="D947" s="16"/>
      <c r="E947" s="16"/>
      <c r="F947" s="16"/>
      <c r="G947" s="16"/>
      <c r="H947" s="16"/>
      <c r="I947" s="16"/>
      <c r="J947" s="16"/>
    </row>
    <row r="948">
      <c r="A948" s="18">
        <v>44214.0</v>
      </c>
      <c r="B948" s="16">
        <v>-0.010558623222042929</v>
      </c>
      <c r="C948" s="14">
        <v>-0.038590604026845665</v>
      </c>
      <c r="D948" s="16"/>
      <c r="E948" s="16"/>
      <c r="F948" s="16"/>
      <c r="G948" s="16"/>
      <c r="H948" s="16"/>
      <c r="I948" s="16"/>
      <c r="J948" s="16"/>
    </row>
    <row r="949">
      <c r="A949" s="18">
        <v>44211.0</v>
      </c>
      <c r="B949" s="16">
        <v>-0.011092384006138767</v>
      </c>
      <c r="C949" s="14">
        <v>-0.0033444816053511683</v>
      </c>
      <c r="D949" s="16"/>
      <c r="E949" s="16"/>
      <c r="F949" s="16"/>
      <c r="G949" s="16"/>
      <c r="H949" s="16"/>
      <c r="I949" s="16"/>
      <c r="J949" s="16"/>
    </row>
    <row r="950">
      <c r="A950" s="18">
        <v>44210.0</v>
      </c>
      <c r="B950" s="16">
        <v>0.0021112472837001572</v>
      </c>
      <c r="C950" s="14">
        <v>-0.03444564047362764</v>
      </c>
      <c r="D950" s="16"/>
      <c r="E950" s="16"/>
      <c r="F950" s="16"/>
      <c r="G950" s="16"/>
      <c r="H950" s="16"/>
      <c r="I950" s="16"/>
      <c r="J950" s="16"/>
    </row>
    <row r="951">
      <c r="A951" s="18">
        <v>44209.0</v>
      </c>
      <c r="B951" s="16">
        <v>9.613106784445158E-5</v>
      </c>
      <c r="C951" s="14">
        <v>-0.014323607427055629</v>
      </c>
      <c r="D951" s="16"/>
      <c r="E951" s="16"/>
      <c r="F951" s="16"/>
      <c r="G951" s="16"/>
      <c r="H951" s="16"/>
      <c r="I951" s="16"/>
      <c r="J951" s="16"/>
    </row>
    <row r="952">
      <c r="A952" s="18">
        <v>44208.0</v>
      </c>
      <c r="B952" s="16">
        <v>0.005433300540223396</v>
      </c>
      <c r="C952" s="14">
        <v>0.08146873207114158</v>
      </c>
      <c r="D952" s="16"/>
      <c r="E952" s="16"/>
      <c r="F952" s="16"/>
      <c r="G952" s="16"/>
      <c r="H952" s="16"/>
      <c r="I952" s="16"/>
      <c r="J952" s="16"/>
    </row>
    <row r="953">
      <c r="A953" s="18">
        <v>44207.0</v>
      </c>
      <c r="B953" s="16">
        <v>0.009583718134137165</v>
      </c>
      <c r="C953" s="14">
        <v>-0.015810276679841806</v>
      </c>
      <c r="D953" s="16"/>
      <c r="E953" s="16"/>
      <c r="F953" s="16"/>
      <c r="G953" s="16"/>
      <c r="H953" s="16"/>
      <c r="I953" s="16"/>
      <c r="J953" s="16"/>
    </row>
    <row r="954">
      <c r="A954" s="18">
        <v>44204.0</v>
      </c>
      <c r="B954" s="16">
        <v>0.014847195549378078</v>
      </c>
      <c r="C954" s="14">
        <v>0.01142204454597362</v>
      </c>
      <c r="D954" s="16"/>
      <c r="E954" s="16"/>
      <c r="F954" s="16"/>
      <c r="G954" s="16"/>
      <c r="H954" s="16"/>
      <c r="I954" s="16"/>
      <c r="J954" s="16"/>
    </row>
    <row r="955">
      <c r="A955" s="18">
        <v>44203.0</v>
      </c>
      <c r="B955" s="16">
        <v>-6.291419987628499E-4</v>
      </c>
      <c r="C955" s="14">
        <v>5.71428571428445E-4</v>
      </c>
      <c r="D955" s="16"/>
      <c r="E955" s="16"/>
      <c r="F955" s="16"/>
      <c r="G955" s="16"/>
      <c r="H955" s="16"/>
      <c r="I955" s="16"/>
      <c r="J955" s="16"/>
    </row>
    <row r="956">
      <c r="A956" s="18">
        <v>44202.0</v>
      </c>
      <c r="B956" s="16">
        <v>-0.0037501320469031096</v>
      </c>
      <c r="C956" s="14">
        <v>-0.016301292861158</v>
      </c>
      <c r="D956" s="16"/>
      <c r="E956" s="16"/>
      <c r="F956" s="16"/>
      <c r="G956" s="16"/>
      <c r="H956" s="16"/>
      <c r="I956" s="16"/>
      <c r="J956" s="16"/>
    </row>
    <row r="957">
      <c r="A957" s="18">
        <v>44201.0</v>
      </c>
      <c r="B957" s="16">
        <v>0.0047124086351704175</v>
      </c>
      <c r="C957" s="14">
        <v>0.0614558472553699</v>
      </c>
      <c r="D957" s="16"/>
      <c r="E957" s="16"/>
      <c r="F957" s="16"/>
      <c r="G957" s="16"/>
      <c r="H957" s="16"/>
      <c r="I957" s="16"/>
      <c r="J957" s="16"/>
    </row>
    <row r="958">
      <c r="A958" s="18">
        <v>44200.0</v>
      </c>
      <c r="B958" s="16">
        <v>0.008160644862146516</v>
      </c>
      <c r="C958" s="14">
        <v>0.09901639344262292</v>
      </c>
      <c r="D958" s="16"/>
      <c r="E958" s="16"/>
      <c r="F958" s="16"/>
      <c r="G958" s="16"/>
      <c r="H958" s="16"/>
      <c r="I958" s="16"/>
      <c r="J958" s="16"/>
    </row>
    <row r="959">
      <c r="A959" s="18">
        <v>44197.0</v>
      </c>
      <c r="B959" s="16">
        <v>0.0026284263414808606</v>
      </c>
      <c r="C959" s="14">
        <v>0.007265521796565366</v>
      </c>
      <c r="D959" s="16"/>
      <c r="E959" s="16"/>
      <c r="F959" s="16"/>
      <c r="G959" s="16"/>
      <c r="H959" s="16"/>
      <c r="I959" s="16"/>
      <c r="J959" s="16"/>
    </row>
    <row r="960">
      <c r="A960" s="12">
        <v>44196.0</v>
      </c>
      <c r="B960" s="16">
        <v>-1.430415643033367E-5</v>
      </c>
      <c r="C960" s="14">
        <v>-0.016883116883116833</v>
      </c>
      <c r="D960" s="16"/>
      <c r="E960" s="16"/>
      <c r="F960" s="16"/>
      <c r="G960" s="16"/>
      <c r="H960" s="16"/>
      <c r="I960" s="16"/>
      <c r="J960" s="16"/>
    </row>
    <row r="961">
      <c r="A961" s="12">
        <v>44195.0</v>
      </c>
      <c r="B961" s="16">
        <v>0.0035420524525213715</v>
      </c>
      <c r="C961" s="14">
        <v>-0.039301310043668214</v>
      </c>
      <c r="D961" s="16"/>
      <c r="E961" s="16"/>
      <c r="F961" s="16"/>
      <c r="G961" s="16"/>
      <c r="H961" s="16"/>
      <c r="I961" s="16"/>
      <c r="J961" s="16"/>
    </row>
    <row r="962">
      <c r="A962" s="12">
        <v>44194.0</v>
      </c>
      <c r="B962" s="16">
        <v>0.004281636536631828</v>
      </c>
      <c r="C962" s="14">
        <v>0.009445843828715272</v>
      </c>
      <c r="D962" s="16"/>
      <c r="E962" s="16"/>
      <c r="F962" s="16"/>
      <c r="G962" s="16"/>
      <c r="H962" s="16"/>
      <c r="I962" s="16"/>
      <c r="J962" s="16"/>
    </row>
    <row r="963">
      <c r="A963" s="12">
        <v>44193.0</v>
      </c>
      <c r="B963" s="16">
        <v>0.009015037183846442</v>
      </c>
      <c r="C963" s="14">
        <v>0.10124826629681016</v>
      </c>
      <c r="D963" s="16"/>
      <c r="E963" s="16"/>
      <c r="F963" s="16"/>
      <c r="G963" s="16"/>
      <c r="H963" s="16"/>
      <c r="I963" s="16"/>
      <c r="J963" s="16"/>
    </row>
    <row r="964">
      <c r="A964" s="12">
        <v>44189.0</v>
      </c>
      <c r="B964" s="16">
        <v>0.010892501341803307</v>
      </c>
      <c r="C964" s="14">
        <v>0.01477832512315258</v>
      </c>
      <c r="D964" s="16"/>
      <c r="E964" s="16"/>
      <c r="F964" s="16"/>
      <c r="G964" s="16"/>
      <c r="H964" s="16"/>
      <c r="I964" s="16"/>
      <c r="J964" s="16"/>
    </row>
    <row r="965">
      <c r="A965" s="12">
        <v>44188.0</v>
      </c>
      <c r="B965" s="16">
        <v>0.010010173544329204</v>
      </c>
      <c r="C965" s="14">
        <v>0.06362275449101795</v>
      </c>
      <c r="D965" s="16"/>
      <c r="E965" s="16"/>
      <c r="F965" s="16"/>
      <c r="G965" s="16"/>
      <c r="H965" s="16"/>
      <c r="I965" s="16"/>
      <c r="J965" s="16"/>
    </row>
    <row r="966">
      <c r="A966" s="12">
        <v>44187.0</v>
      </c>
      <c r="B966" s="16">
        <v>0.010346328141412231</v>
      </c>
      <c r="C966" s="14">
        <v>-0.01692420897718916</v>
      </c>
      <c r="D966" s="16"/>
      <c r="E966" s="16"/>
      <c r="F966" s="16"/>
      <c r="G966" s="16"/>
      <c r="H966" s="16"/>
      <c r="I966" s="16"/>
      <c r="J966" s="16"/>
    </row>
    <row r="967">
      <c r="A967" s="12">
        <v>44186.0</v>
      </c>
      <c r="B967" s="16">
        <v>-0.031404994713147394</v>
      </c>
      <c r="C967" s="14">
        <v>-0.04831932773109249</v>
      </c>
      <c r="D967" s="16"/>
      <c r="E967" s="16"/>
      <c r="F967" s="16"/>
      <c r="G967" s="16"/>
      <c r="H967" s="16"/>
      <c r="I967" s="16"/>
      <c r="J967" s="16"/>
    </row>
    <row r="968">
      <c r="A968" s="12">
        <v>44183.0</v>
      </c>
      <c r="B968" s="16">
        <v>0.0014446134476409078</v>
      </c>
      <c r="C968" s="14">
        <v>0.020729092208720656</v>
      </c>
      <c r="D968" s="16"/>
      <c r="E968" s="16"/>
      <c r="F968" s="16"/>
      <c r="G968" s="16"/>
      <c r="H968" s="16"/>
      <c r="I968" s="16"/>
      <c r="J968" s="16"/>
    </row>
    <row r="969">
      <c r="A969" s="12">
        <v>44182.0</v>
      </c>
      <c r="B969" s="16">
        <v>0.004238929451058526</v>
      </c>
      <c r="C969" s="14">
        <v>0.03323485967503692</v>
      </c>
      <c r="D969" s="16"/>
      <c r="E969" s="16"/>
      <c r="F969" s="16"/>
      <c r="G969" s="16"/>
      <c r="H969" s="16"/>
      <c r="I969" s="16"/>
      <c r="J969" s="16"/>
    </row>
    <row r="970">
      <c r="A970" s="12">
        <v>44181.0</v>
      </c>
      <c r="B970" s="16">
        <v>0.008464863629830788</v>
      </c>
      <c r="C970" s="14">
        <v>0.014232209737827795</v>
      </c>
      <c r="D970" s="16"/>
      <c r="E970" s="16"/>
      <c r="F970" s="16"/>
      <c r="G970" s="16"/>
      <c r="H970" s="16"/>
      <c r="I970" s="16"/>
      <c r="J970" s="16"/>
    </row>
    <row r="971">
      <c r="A971" s="12">
        <v>44180.0</v>
      </c>
      <c r="B971" s="16">
        <v>7.154368405719591E-4</v>
      </c>
      <c r="C971" s="14">
        <v>-0.0014958863126401933</v>
      </c>
      <c r="D971" s="16"/>
      <c r="E971" s="16"/>
      <c r="F971" s="16"/>
      <c r="G971" s="16"/>
      <c r="H971" s="16"/>
      <c r="I971" s="16"/>
      <c r="J971" s="16"/>
    </row>
    <row r="972">
      <c r="A972" s="12">
        <v>44179.0</v>
      </c>
      <c r="B972" s="16">
        <v>0.003278118374852479</v>
      </c>
      <c r="C972" s="14">
        <v>-0.011825572801182682</v>
      </c>
      <c r="D972" s="16"/>
      <c r="E972" s="16"/>
      <c r="F972" s="16"/>
      <c r="G972" s="16"/>
      <c r="H972" s="16"/>
      <c r="I972" s="16"/>
      <c r="J972" s="16"/>
    </row>
    <row r="973">
      <c r="A973" s="12">
        <v>44176.0</v>
      </c>
      <c r="B973" s="16">
        <v>0.0026375729876915166</v>
      </c>
      <c r="C973" s="14">
        <v>0.019593067068575998</v>
      </c>
      <c r="D973" s="16"/>
      <c r="E973" s="16"/>
      <c r="F973" s="16"/>
      <c r="G973" s="16"/>
      <c r="H973" s="16"/>
      <c r="I973" s="16"/>
      <c r="J973" s="16"/>
    </row>
    <row r="974">
      <c r="A974" s="12">
        <v>44175.0</v>
      </c>
      <c r="B974" s="16">
        <v>-0.0037548691339409634</v>
      </c>
      <c r="C974" s="14">
        <v>-0.027126099706744955</v>
      </c>
      <c r="D974" s="16"/>
      <c r="E974" s="16"/>
      <c r="F974" s="16"/>
      <c r="G974" s="16"/>
      <c r="H974" s="16"/>
      <c r="I974" s="16"/>
      <c r="J974" s="16"/>
    </row>
    <row r="975">
      <c r="A975" s="18">
        <v>44174.0</v>
      </c>
      <c r="B975" s="16">
        <v>0.01016579618381308</v>
      </c>
      <c r="C975" s="14">
        <v>-7.3260073260073E-4</v>
      </c>
      <c r="D975" s="16"/>
      <c r="E975" s="16"/>
      <c r="F975" s="16"/>
      <c r="G975" s="16"/>
      <c r="H975" s="16"/>
      <c r="I975" s="16"/>
      <c r="J975" s="16"/>
    </row>
    <row r="976">
      <c r="A976" s="18">
        <v>44173.0</v>
      </c>
      <c r="B976" s="16">
        <v>0.002785317185481917</v>
      </c>
      <c r="C976" s="14">
        <v>-0.031227821149751644</v>
      </c>
      <c r="D976" s="16"/>
      <c r="E976" s="16"/>
      <c r="F976" s="16"/>
      <c r="G976" s="16"/>
      <c r="H976" s="16"/>
      <c r="I976" s="16"/>
      <c r="J976" s="16"/>
    </row>
    <row r="977">
      <c r="A977" s="18">
        <v>44172.0</v>
      </c>
      <c r="B977" s="16">
        <v>0.007331118410384363</v>
      </c>
      <c r="C977" s="14">
        <v>-0.0014174344436569397</v>
      </c>
      <c r="D977" s="16"/>
      <c r="E977" s="16"/>
      <c r="F977" s="16"/>
      <c r="G977" s="16"/>
      <c r="H977" s="16"/>
      <c r="I977" s="16"/>
      <c r="J977" s="16"/>
    </row>
    <row r="978">
      <c r="A978" s="18">
        <v>44169.0</v>
      </c>
      <c r="B978" s="16">
        <v>0.00949070725374801</v>
      </c>
      <c r="C978" s="14">
        <v>-0.016039051603905286</v>
      </c>
      <c r="D978" s="16"/>
      <c r="E978" s="16"/>
      <c r="F978" s="16"/>
      <c r="G978" s="16"/>
      <c r="H978" s="16"/>
      <c r="I978" s="16"/>
      <c r="J978" s="16"/>
    </row>
    <row r="979">
      <c r="A979" s="18">
        <v>44168.0</v>
      </c>
      <c r="B979" s="16">
        <v>0.00153655514250306</v>
      </c>
      <c r="C979" s="14">
        <v>0.035379061371841214</v>
      </c>
      <c r="D979" s="16"/>
      <c r="E979" s="16"/>
      <c r="F979" s="16"/>
      <c r="G979" s="16"/>
      <c r="H979" s="16"/>
      <c r="I979" s="16"/>
      <c r="J979" s="16"/>
    </row>
    <row r="980">
      <c r="A980" s="18">
        <v>44167.0</v>
      </c>
      <c r="B980" s="16">
        <v>3.5853093855009455E-4</v>
      </c>
      <c r="C980" s="14">
        <v>0.07614607614607616</v>
      </c>
      <c r="D980" s="16"/>
      <c r="E980" s="16"/>
      <c r="F980" s="16"/>
      <c r="G980" s="16"/>
      <c r="H980" s="16"/>
      <c r="I980" s="16"/>
      <c r="J980" s="16"/>
    </row>
    <row r="981">
      <c r="A981" s="18">
        <v>44166.0</v>
      </c>
      <c r="B981" s="16">
        <v>0.010802724970024435</v>
      </c>
      <c r="C981" s="14">
        <v>0.00941176470588223</v>
      </c>
      <c r="D981" s="16"/>
      <c r="E981" s="16"/>
      <c r="F981" s="16"/>
      <c r="G981" s="16"/>
      <c r="H981" s="16"/>
      <c r="I981" s="16"/>
      <c r="J981" s="16"/>
    </row>
    <row r="982">
      <c r="A982" s="12">
        <v>44162.0</v>
      </c>
      <c r="B982" s="16">
        <v>-0.001389851389851371</v>
      </c>
      <c r="C982" s="14">
        <v>-0.008553654743390315</v>
      </c>
      <c r="D982" s="16"/>
      <c r="E982" s="16"/>
      <c r="F982" s="16"/>
      <c r="G982" s="16"/>
      <c r="H982" s="16"/>
      <c r="I982" s="16"/>
      <c r="J982" s="16"/>
    </row>
    <row r="983">
      <c r="A983" s="12">
        <v>44161.0</v>
      </c>
      <c r="B983" s="16">
        <v>0.01000124432277727</v>
      </c>
      <c r="C983" s="14">
        <v>0.004687499999999956</v>
      </c>
      <c r="D983" s="16"/>
      <c r="E983" s="16"/>
      <c r="F983" s="16"/>
      <c r="G983" s="16"/>
      <c r="H983" s="16"/>
      <c r="I983" s="16"/>
      <c r="J983" s="16"/>
    </row>
    <row r="984">
      <c r="A984" s="12">
        <v>44160.0</v>
      </c>
      <c r="B984" s="16">
        <v>-0.015070680919024304</v>
      </c>
      <c r="C984" s="14">
        <v>-0.022154316271963403</v>
      </c>
      <c r="D984" s="16"/>
      <c r="E984" s="16"/>
      <c r="F984" s="16"/>
      <c r="G984" s="16"/>
      <c r="H984" s="16"/>
      <c r="I984" s="16"/>
      <c r="J984" s="16"/>
    </row>
    <row r="985">
      <c r="A985" s="12">
        <v>44159.0</v>
      </c>
      <c r="B985" s="16">
        <v>0.009956329850809631</v>
      </c>
      <c r="C985" s="14">
        <v>-0.018004501125281402</v>
      </c>
      <c r="D985" s="16"/>
      <c r="E985" s="16"/>
      <c r="F985" s="16"/>
      <c r="G985" s="16"/>
      <c r="H985" s="16"/>
      <c r="I985" s="16"/>
      <c r="J985" s="16"/>
    </row>
    <row r="986">
      <c r="A986" s="12">
        <v>44158.0</v>
      </c>
      <c r="B986" s="16">
        <v>0.005241444741252321</v>
      </c>
      <c r="C986" s="14">
        <v>0.012148823082763993</v>
      </c>
      <c r="D986" s="16"/>
      <c r="E986" s="16"/>
      <c r="F986" s="16"/>
      <c r="G986" s="16"/>
      <c r="H986" s="16"/>
      <c r="I986" s="16"/>
      <c r="J986" s="16"/>
    </row>
    <row r="987">
      <c r="A987" s="12">
        <v>44155.0</v>
      </c>
      <c r="B987" s="16">
        <v>0.006839340103510061</v>
      </c>
      <c r="C987" s="14">
        <v>0.008422664624808451</v>
      </c>
      <c r="D987" s="16"/>
      <c r="E987" s="16"/>
      <c r="F987" s="16"/>
      <c r="G987" s="16"/>
      <c r="H987" s="16"/>
      <c r="I987" s="16"/>
      <c r="J987" s="16"/>
    </row>
    <row r="988">
      <c r="A988" s="12">
        <v>44154.0</v>
      </c>
      <c r="B988" s="16">
        <v>-0.012872683709156951</v>
      </c>
      <c r="C988" s="14">
        <v>0.04815409309791341</v>
      </c>
      <c r="D988" s="16"/>
      <c r="E988" s="16"/>
      <c r="F988" s="16"/>
      <c r="G988" s="16"/>
      <c r="H988" s="16"/>
      <c r="I988" s="16"/>
      <c r="J988" s="16"/>
    </row>
    <row r="989">
      <c r="A989" s="12">
        <v>44153.0</v>
      </c>
      <c r="B989" s="16">
        <v>0.004975066411893492</v>
      </c>
      <c r="C989" s="14">
        <v>-0.011111111111111183</v>
      </c>
      <c r="D989" s="16"/>
      <c r="E989" s="16"/>
      <c r="F989" s="16"/>
      <c r="G989" s="16"/>
      <c r="H989" s="16"/>
      <c r="I989" s="16"/>
      <c r="J989" s="16"/>
    </row>
    <row r="990">
      <c r="A990" s="12">
        <v>44152.0</v>
      </c>
      <c r="B990" s="16">
        <v>0.007351186400892162</v>
      </c>
      <c r="C990" s="14">
        <v>0.016949152542372836</v>
      </c>
      <c r="D990" s="16"/>
      <c r="E990" s="16"/>
      <c r="F990" s="16"/>
      <c r="G990" s="16"/>
      <c r="H990" s="16"/>
      <c r="I990" s="16"/>
      <c r="J990" s="16"/>
    </row>
    <row r="991">
      <c r="A991" s="12">
        <v>44149.0</v>
      </c>
      <c r="B991" s="16">
        <v>0.004740584672109582</v>
      </c>
      <c r="C991" s="14">
        <v>0.04645270270270263</v>
      </c>
      <c r="D991" s="16"/>
      <c r="E991" s="16"/>
      <c r="F991" s="16"/>
      <c r="G991" s="16"/>
      <c r="H991" s="16"/>
      <c r="I991" s="16"/>
      <c r="J991" s="16"/>
    </row>
    <row r="992">
      <c r="A992" s="12">
        <v>44148.0</v>
      </c>
      <c r="B992" s="16">
        <v>0.00229693951523946</v>
      </c>
      <c r="C992" s="14">
        <v>0.003389830508474523</v>
      </c>
      <c r="D992" s="16"/>
      <c r="E992" s="16"/>
      <c r="F992" s="16"/>
      <c r="G992" s="16"/>
      <c r="H992" s="16"/>
      <c r="I992" s="16"/>
      <c r="J992" s="16"/>
    </row>
    <row r="993">
      <c r="A993" s="12">
        <v>44147.0</v>
      </c>
      <c r="B993" s="16">
        <v>-0.004576775706615743</v>
      </c>
      <c r="C993" s="14">
        <v>-0.02236951118475561</v>
      </c>
      <c r="D993" s="16"/>
      <c r="E993" s="16"/>
      <c r="F993" s="16"/>
      <c r="G993" s="16"/>
      <c r="H993" s="16"/>
      <c r="I993" s="16"/>
      <c r="J993" s="16"/>
    </row>
    <row r="994">
      <c r="A994" s="12">
        <v>44146.0</v>
      </c>
      <c r="B994" s="16">
        <v>0.009345979368384327</v>
      </c>
      <c r="C994" s="14">
        <v>0.004159733777038266</v>
      </c>
      <c r="D994" s="16"/>
      <c r="E994" s="16"/>
      <c r="F994" s="16"/>
      <c r="G994" s="16"/>
      <c r="H994" s="16"/>
      <c r="I994" s="16"/>
      <c r="J994" s="16"/>
    </row>
    <row r="995">
      <c r="A995" s="12">
        <v>44145.0</v>
      </c>
      <c r="B995" s="16">
        <v>0.013646522564310537</v>
      </c>
      <c r="C995" s="14">
        <v>0.02910958904109595</v>
      </c>
      <c r="D995" s="16"/>
      <c r="E995" s="16"/>
      <c r="F995" s="16"/>
      <c r="G995" s="16"/>
      <c r="H995" s="16"/>
      <c r="I995" s="16"/>
      <c r="J995" s="16"/>
    </row>
    <row r="996">
      <c r="A996" s="18">
        <v>44144.0</v>
      </c>
      <c r="B996" s="16">
        <v>0.016104635280974833</v>
      </c>
      <c r="C996" s="14">
        <v>0.00602928509905265</v>
      </c>
      <c r="D996" s="16"/>
      <c r="E996" s="16"/>
      <c r="F996" s="16"/>
      <c r="G996" s="16"/>
      <c r="H996" s="16"/>
      <c r="I996" s="16"/>
      <c r="J996" s="16"/>
    </row>
    <row r="997">
      <c r="A997" s="18">
        <v>44141.0</v>
      </c>
      <c r="B997" s="16">
        <v>0.011819014380832105</v>
      </c>
      <c r="C997" s="14">
        <v>0.0060658578856152</v>
      </c>
      <c r="D997" s="16"/>
      <c r="E997" s="16"/>
      <c r="F997" s="16"/>
      <c r="G997" s="16"/>
      <c r="H997" s="16"/>
      <c r="I997" s="16"/>
      <c r="J997" s="16"/>
    </row>
    <row r="998">
      <c r="A998" s="18">
        <v>44140.0</v>
      </c>
      <c r="B998" s="16">
        <v>0.01778561531679057</v>
      </c>
      <c r="C998" s="14">
        <v>-0.017872340425531874</v>
      </c>
      <c r="D998" s="16"/>
      <c r="E998" s="16"/>
      <c r="F998" s="16"/>
      <c r="G998" s="16"/>
      <c r="H998" s="16"/>
      <c r="I998" s="16"/>
      <c r="J998" s="16"/>
    </row>
    <row r="999">
      <c r="A999" s="18">
        <v>44139.0</v>
      </c>
      <c r="B999" s="16">
        <v>0.008041647267956087</v>
      </c>
      <c r="C999" s="14">
        <v>-0.003392705682782049</v>
      </c>
      <c r="D999" s="16"/>
      <c r="E999" s="16"/>
      <c r="F999" s="16"/>
      <c r="G999" s="16"/>
      <c r="H999" s="16"/>
      <c r="I999" s="16"/>
      <c r="J999" s="16"/>
    </row>
    <row r="1000">
      <c r="A1000" s="18">
        <v>44138.0</v>
      </c>
      <c r="B1000" s="16">
        <v>0.01237022405230892</v>
      </c>
      <c r="C1000" s="14">
        <v>-0.05830670926517567</v>
      </c>
      <c r="D1000" s="16"/>
      <c r="E1000" s="16"/>
      <c r="F1000" s="16"/>
      <c r="G1000" s="16"/>
      <c r="H1000" s="16"/>
      <c r="I1000" s="16"/>
      <c r="J1000" s="16"/>
    </row>
    <row r="1001">
      <c r="A1001" s="18">
        <v>44137.0</v>
      </c>
      <c r="B1001" s="16">
        <v>0.002297636226207711</v>
      </c>
      <c r="C1001" s="14">
        <v>0.012944983818770295</v>
      </c>
      <c r="D1001" s="16"/>
      <c r="E1001" s="16"/>
      <c r="F1001" s="16"/>
      <c r="G1001" s="16"/>
      <c r="H1001" s="16"/>
      <c r="I1001" s="16"/>
      <c r="J1001" s="16"/>
    </row>
    <row r="1002">
      <c r="A1002" s="12">
        <v>44134.0</v>
      </c>
      <c r="B1002" s="16">
        <v>-0.0024334235870719922</v>
      </c>
      <c r="C1002" s="14">
        <v>0.029142381348876034</v>
      </c>
      <c r="D1002" s="16"/>
      <c r="E1002" s="16"/>
      <c r="F1002" s="16"/>
      <c r="G1002" s="16"/>
      <c r="H1002" s="16"/>
      <c r="I1002" s="16"/>
      <c r="J1002" s="16"/>
    </row>
    <row r="1003">
      <c r="A1003" s="12">
        <v>44133.0</v>
      </c>
      <c r="B1003" s="16">
        <v>-0.0050129586686673555</v>
      </c>
      <c r="C1003" s="14">
        <v>0.04616724738675959</v>
      </c>
      <c r="D1003" s="16"/>
      <c r="E1003" s="16"/>
      <c r="F1003" s="16"/>
      <c r="G1003" s="16"/>
      <c r="H1003" s="16"/>
      <c r="I1003" s="16"/>
      <c r="J1003" s="16"/>
    </row>
    <row r="1004">
      <c r="A1004" s="12">
        <v>44132.0</v>
      </c>
      <c r="B1004" s="16">
        <v>-0.013440543677561423</v>
      </c>
      <c r="C1004" s="14">
        <v>0.05611775528978846</v>
      </c>
      <c r="D1004" s="16"/>
      <c r="E1004" s="16"/>
      <c r="F1004" s="16"/>
      <c r="G1004" s="16"/>
      <c r="H1004" s="16"/>
      <c r="I1004" s="16"/>
      <c r="J1004" s="16"/>
    </row>
    <row r="1005">
      <c r="A1005" s="12">
        <v>44131.0</v>
      </c>
      <c r="B1005" s="16">
        <v>0.01033757515242928</v>
      </c>
      <c r="C1005" s="14">
        <v>-0.05887445887445886</v>
      </c>
      <c r="D1005" s="16"/>
      <c r="E1005" s="16"/>
      <c r="F1005" s="16"/>
      <c r="G1005" s="16"/>
      <c r="H1005" s="16"/>
      <c r="I1005" s="16"/>
      <c r="J1005" s="16"/>
    </row>
    <row r="1006">
      <c r="A1006" s="12">
        <v>44130.0</v>
      </c>
      <c r="B1006" s="16">
        <v>-0.01362910560042252</v>
      </c>
      <c r="C1006" s="14">
        <v>-0.01869158878504673</v>
      </c>
      <c r="D1006" s="16"/>
      <c r="E1006" s="16"/>
      <c r="F1006" s="16"/>
      <c r="G1006" s="16"/>
      <c r="H1006" s="16"/>
      <c r="I1006" s="16"/>
      <c r="J1006" s="16"/>
    </row>
    <row r="1007">
      <c r="A1007" s="12">
        <v>44127.0</v>
      </c>
      <c r="B1007" s="16">
        <v>0.002849589583447054</v>
      </c>
      <c r="C1007" s="14">
        <v>-0.008424599831508006</v>
      </c>
      <c r="D1007" s="16"/>
      <c r="E1007" s="16"/>
      <c r="F1007" s="16"/>
      <c r="G1007" s="16"/>
      <c r="H1007" s="16"/>
      <c r="I1007" s="16"/>
      <c r="J1007" s="16"/>
    </row>
    <row r="1008">
      <c r="A1008" s="12">
        <v>44126.0</v>
      </c>
      <c r="B1008" s="16">
        <v>-0.003451265533836123</v>
      </c>
      <c r="C1008" s="14">
        <v>0.0059322033898305815</v>
      </c>
      <c r="D1008" s="16"/>
      <c r="E1008" s="16"/>
      <c r="F1008" s="16"/>
      <c r="G1008" s="16"/>
      <c r="H1008" s="16"/>
      <c r="I1008" s="16"/>
      <c r="J1008" s="16"/>
    </row>
    <row r="1009">
      <c r="A1009" s="12">
        <v>44125.0</v>
      </c>
      <c r="B1009" s="16">
        <v>0.0034336964561898498</v>
      </c>
      <c r="C1009" s="14">
        <v>-0.013377926421404673</v>
      </c>
      <c r="D1009" s="16"/>
      <c r="E1009" s="16"/>
      <c r="F1009" s="16"/>
      <c r="G1009" s="16"/>
      <c r="H1009" s="16"/>
      <c r="I1009" s="16"/>
      <c r="J1009" s="16"/>
    </row>
    <row r="1010">
      <c r="A1010" s="12">
        <v>44124.0</v>
      </c>
      <c r="B1010" s="16">
        <v>0.0020003284749916528</v>
      </c>
      <c r="C1010" s="14">
        <v>0.05653710247349819</v>
      </c>
      <c r="D1010" s="16"/>
      <c r="E1010" s="16"/>
      <c r="F1010" s="16"/>
      <c r="G1010" s="16"/>
      <c r="H1010" s="16"/>
      <c r="I1010" s="16"/>
      <c r="J1010" s="16"/>
    </row>
    <row r="1011">
      <c r="A1011" s="12">
        <v>44123.0</v>
      </c>
      <c r="B1011" s="16">
        <v>0.009402802987472647</v>
      </c>
      <c r="C1011" s="14">
        <v>0.054003724394785735</v>
      </c>
      <c r="D1011" s="16"/>
      <c r="E1011" s="16"/>
      <c r="F1011" s="16"/>
      <c r="G1011" s="16"/>
      <c r="H1011" s="16"/>
      <c r="I1011" s="16"/>
      <c r="J1011" s="16"/>
    </row>
    <row r="1012">
      <c r="A1012" s="12">
        <v>44120.0</v>
      </c>
      <c r="B1012" s="16">
        <v>0.007028898962788022</v>
      </c>
      <c r="C1012" s="14">
        <v>-0.024523160762942697</v>
      </c>
      <c r="D1012" s="16"/>
      <c r="E1012" s="16"/>
      <c r="F1012" s="16"/>
      <c r="G1012" s="16"/>
      <c r="H1012" s="16"/>
      <c r="I1012" s="16"/>
      <c r="J1012" s="16"/>
    </row>
    <row r="1013">
      <c r="A1013" s="12">
        <v>44119.0</v>
      </c>
      <c r="B1013" s="16">
        <v>-0.02428358414675391</v>
      </c>
      <c r="C1013" s="14">
        <v>0.044592030360531165</v>
      </c>
      <c r="D1013" s="16"/>
      <c r="E1013" s="16"/>
      <c r="F1013" s="16"/>
      <c r="G1013" s="16"/>
      <c r="H1013" s="16"/>
      <c r="I1013" s="16"/>
      <c r="J1013" s="16"/>
    </row>
    <row r="1014">
      <c r="A1014" s="12">
        <v>44118.0</v>
      </c>
      <c r="B1014" s="16">
        <v>0.0030625497507226207</v>
      </c>
      <c r="C1014" s="14">
        <v>0.026290165530671983</v>
      </c>
      <c r="D1014" s="16"/>
      <c r="E1014" s="16"/>
      <c r="F1014" s="16"/>
      <c r="G1014" s="16"/>
      <c r="H1014" s="16"/>
      <c r="I1014" s="16"/>
      <c r="J1014" s="16"/>
    </row>
    <row r="1015">
      <c r="A1015" s="12">
        <v>44117.0</v>
      </c>
      <c r="B1015" s="16">
        <v>2.975454594982274E-4</v>
      </c>
      <c r="C1015" s="14">
        <v>0.18454440599769328</v>
      </c>
      <c r="D1015" s="16"/>
      <c r="E1015" s="16"/>
      <c r="F1015" s="16"/>
      <c r="G1015" s="16"/>
      <c r="H1015" s="16"/>
      <c r="I1015" s="16"/>
      <c r="J1015" s="16"/>
    </row>
    <row r="1016">
      <c r="A1016" s="12">
        <v>44116.0</v>
      </c>
      <c r="B1016" s="16">
        <v>0.0014058854140437393</v>
      </c>
      <c r="C1016" s="14">
        <v>-0.0023014959723820505</v>
      </c>
      <c r="D1016" s="16"/>
      <c r="E1016" s="16"/>
      <c r="F1016" s="16"/>
      <c r="G1016" s="16"/>
      <c r="H1016" s="16"/>
      <c r="I1016" s="16"/>
      <c r="J1016" s="16"/>
    </row>
    <row r="1017">
      <c r="A1017" s="18">
        <v>44113.0</v>
      </c>
      <c r="B1017" s="16">
        <v>0.00672604059283799</v>
      </c>
      <c r="C1017" s="14">
        <v>-0.01473922902494329</v>
      </c>
      <c r="D1017" s="16"/>
      <c r="E1017" s="16"/>
      <c r="F1017" s="16"/>
      <c r="G1017" s="16"/>
      <c r="H1017" s="16"/>
      <c r="I1017" s="16"/>
      <c r="J1017" s="16"/>
    </row>
    <row r="1018">
      <c r="A1018" s="18">
        <v>44112.0</v>
      </c>
      <c r="B1018" s="16">
        <v>0.008156676335416169</v>
      </c>
      <c r="C1018" s="14">
        <v>-0.002262443438914019</v>
      </c>
      <c r="D1018" s="16"/>
      <c r="E1018" s="16"/>
      <c r="F1018" s="16"/>
      <c r="G1018" s="16"/>
      <c r="H1018" s="16"/>
      <c r="I1018" s="16"/>
      <c r="J1018" s="16"/>
    </row>
    <row r="1019">
      <c r="A1019" s="18">
        <v>44111.0</v>
      </c>
      <c r="B1019" s="16">
        <v>0.006555254493071816</v>
      </c>
      <c r="C1019" s="14">
        <v>-0.0045045045045044585</v>
      </c>
      <c r="D1019" s="16"/>
      <c r="E1019" s="16"/>
      <c r="F1019" s="16"/>
      <c r="G1019" s="16"/>
      <c r="H1019" s="16"/>
      <c r="I1019" s="16"/>
      <c r="J1019" s="16"/>
    </row>
    <row r="1020">
      <c r="A1020" s="18">
        <v>44110.0</v>
      </c>
      <c r="B1020" s="16">
        <v>0.013826407090108406</v>
      </c>
      <c r="C1020" s="14">
        <v>-0.0033670033670033517</v>
      </c>
      <c r="D1020" s="16"/>
      <c r="E1020" s="16"/>
      <c r="F1020" s="16"/>
      <c r="G1020" s="16"/>
      <c r="H1020" s="16"/>
      <c r="I1020" s="16"/>
      <c r="J1020" s="16"/>
    </row>
    <row r="1021">
      <c r="A1021" s="18">
        <v>44109.0</v>
      </c>
      <c r="B1021" s="16">
        <v>0.007567695400260144</v>
      </c>
      <c r="C1021" s="14">
        <v>0.004509582863585049</v>
      </c>
      <c r="D1021" s="16"/>
      <c r="E1021" s="16"/>
      <c r="F1021" s="16"/>
      <c r="G1021" s="16"/>
      <c r="H1021" s="16"/>
      <c r="I1021" s="16"/>
      <c r="J1021" s="16"/>
    </row>
    <row r="1022">
      <c r="A1022" s="18">
        <v>44105.0</v>
      </c>
      <c r="B1022" s="16">
        <v>0.015061057741463824</v>
      </c>
      <c r="C1022" s="14">
        <v>0.035005834305717576</v>
      </c>
      <c r="D1022" s="16"/>
      <c r="E1022" s="16"/>
      <c r="F1022" s="16"/>
      <c r="G1022" s="16"/>
      <c r="H1022" s="16"/>
      <c r="I1022" s="16"/>
      <c r="J1022" s="16"/>
    </row>
    <row r="1023">
      <c r="A1023" s="18">
        <v>44104.0</v>
      </c>
      <c r="B1023" s="16">
        <v>0.002241053607071608</v>
      </c>
      <c r="C1023" s="14">
        <v>-0.011534025374855816</v>
      </c>
      <c r="D1023" s="16"/>
      <c r="E1023" s="16"/>
      <c r="F1023" s="16"/>
      <c r="G1023" s="16"/>
      <c r="H1023" s="16"/>
      <c r="I1023" s="16"/>
      <c r="J1023" s="16"/>
    </row>
    <row r="1024">
      <c r="A1024" s="18">
        <v>44103.0</v>
      </c>
      <c r="B1024" s="16">
        <v>-4.5869312539237317E-4</v>
      </c>
      <c r="C1024" s="14">
        <v>0.015222482435597096</v>
      </c>
      <c r="D1024" s="16"/>
      <c r="E1024" s="16"/>
      <c r="F1024" s="16"/>
      <c r="G1024" s="16"/>
      <c r="H1024" s="16"/>
      <c r="I1024" s="16"/>
      <c r="J1024" s="16"/>
    </row>
    <row r="1025">
      <c r="A1025" s="18">
        <v>44102.0</v>
      </c>
      <c r="B1025" s="16">
        <v>0.016044885862310787</v>
      </c>
      <c r="C1025" s="14">
        <v>0.050430504305043256</v>
      </c>
      <c r="D1025" s="16"/>
      <c r="E1025" s="16"/>
      <c r="F1025" s="16"/>
      <c r="G1025" s="16"/>
      <c r="H1025" s="16"/>
      <c r="I1025" s="16"/>
      <c r="J1025" s="16"/>
    </row>
    <row r="1026">
      <c r="A1026" s="18">
        <v>44099.0</v>
      </c>
      <c r="B1026" s="16">
        <v>0.022645769997825305</v>
      </c>
      <c r="C1026" s="14">
        <v>-0.013349514563106846</v>
      </c>
      <c r="D1026" s="16"/>
      <c r="E1026" s="16"/>
      <c r="F1026" s="16"/>
      <c r="G1026" s="16"/>
      <c r="H1026" s="16"/>
      <c r="I1026" s="16"/>
      <c r="J1026" s="16"/>
    </row>
    <row r="1027">
      <c r="A1027" s="18">
        <v>44098.0</v>
      </c>
      <c r="B1027" s="16">
        <v>-0.029312288613303372</v>
      </c>
      <c r="C1027" s="14">
        <v>-0.011990407673860948</v>
      </c>
      <c r="D1027" s="16"/>
      <c r="E1027" s="16"/>
      <c r="F1027" s="16"/>
      <c r="G1027" s="16"/>
      <c r="H1027" s="16"/>
      <c r="I1027" s="16"/>
      <c r="J1027" s="16"/>
    </row>
    <row r="1028">
      <c r="A1028" s="18">
        <v>44097.0</v>
      </c>
      <c r="B1028" s="16">
        <v>-0.001954517131163236</v>
      </c>
      <c r="C1028" s="14">
        <v>-0.03472222222222221</v>
      </c>
      <c r="D1028" s="16"/>
      <c r="E1028" s="16"/>
      <c r="F1028" s="16"/>
      <c r="G1028" s="16"/>
      <c r="H1028" s="16"/>
      <c r="I1028" s="16"/>
      <c r="J1028" s="16"/>
    </row>
    <row r="1029">
      <c r="A1029" s="18">
        <v>44096.0</v>
      </c>
      <c r="B1029" s="16">
        <v>-0.008612912257622951</v>
      </c>
      <c r="C1029" s="14">
        <v>-0.018181818181818077</v>
      </c>
      <c r="D1029" s="16"/>
      <c r="E1029" s="16"/>
      <c r="F1029" s="16"/>
      <c r="G1029" s="16"/>
      <c r="H1029" s="16"/>
      <c r="I1029" s="16"/>
      <c r="J1029" s="16"/>
    </row>
    <row r="1030">
      <c r="A1030" s="18">
        <v>44095.0</v>
      </c>
      <c r="B1030" s="16">
        <v>-0.022112221261283316</v>
      </c>
      <c r="C1030" s="14">
        <v>-0.012345679012345623</v>
      </c>
      <c r="D1030" s="16"/>
      <c r="E1030" s="16"/>
      <c r="F1030" s="16"/>
      <c r="G1030" s="16"/>
      <c r="H1030" s="16"/>
      <c r="I1030" s="16"/>
      <c r="J1030" s="16"/>
    </row>
    <row r="1031">
      <c r="A1031" s="18">
        <v>44092.0</v>
      </c>
      <c r="B1031" s="16">
        <v>-9.682097237779796E-4</v>
      </c>
      <c r="C1031" s="14">
        <v>-0.002239641657334812</v>
      </c>
      <c r="D1031" s="16"/>
      <c r="E1031" s="16"/>
      <c r="F1031" s="16"/>
      <c r="G1031" s="16"/>
      <c r="H1031" s="16"/>
      <c r="I1031" s="16"/>
      <c r="J1031" s="16"/>
    </row>
    <row r="1032">
      <c r="A1032" s="18">
        <v>44091.0</v>
      </c>
      <c r="B1032" s="16">
        <v>-0.00762201033215415</v>
      </c>
      <c r="C1032" s="14">
        <v>0.009039548022598876</v>
      </c>
      <c r="D1032" s="16"/>
      <c r="E1032" s="16"/>
      <c r="F1032" s="16"/>
      <c r="G1032" s="16"/>
      <c r="H1032" s="16"/>
      <c r="I1032" s="16"/>
      <c r="J1032" s="16"/>
    </row>
    <row r="1033">
      <c r="A1033" s="18">
        <v>44090.0</v>
      </c>
      <c r="B1033" s="16">
        <v>0.007182037528858265</v>
      </c>
      <c r="C1033" s="14">
        <v>-0.0296052631578948</v>
      </c>
      <c r="D1033" s="16"/>
      <c r="E1033" s="16"/>
      <c r="F1033" s="16"/>
      <c r="G1033" s="16"/>
      <c r="H1033" s="16"/>
      <c r="I1033" s="16"/>
      <c r="J1033" s="16"/>
    </row>
    <row r="1034">
      <c r="A1034" s="18">
        <v>44089.0</v>
      </c>
      <c r="B1034" s="16">
        <v>0.0071459477886897105</v>
      </c>
      <c r="C1034" s="14">
        <v>0.005512679162072764</v>
      </c>
      <c r="D1034" s="16"/>
      <c r="E1034" s="16"/>
      <c r="F1034" s="16"/>
      <c r="G1034" s="16"/>
      <c r="H1034" s="16"/>
      <c r="I1034" s="16"/>
      <c r="J1034" s="16"/>
    </row>
    <row r="1035">
      <c r="A1035" s="18">
        <v>44088.0</v>
      </c>
      <c r="B1035" s="16">
        <v>-0.0021283184103905173</v>
      </c>
      <c r="C1035" s="14">
        <v>-0.011982570806100101</v>
      </c>
      <c r="D1035" s="16"/>
      <c r="E1035" s="16"/>
      <c r="F1035" s="16"/>
      <c r="G1035" s="16"/>
      <c r="H1035" s="16"/>
      <c r="I1035" s="16"/>
      <c r="J1035" s="16"/>
    </row>
    <row r="1036">
      <c r="A1036" s="18">
        <v>44085.0</v>
      </c>
      <c r="B1036" s="16">
        <v>0.001327597877590403</v>
      </c>
      <c r="C1036" s="14">
        <v>0.03728813559322042</v>
      </c>
      <c r="D1036" s="16"/>
      <c r="E1036" s="16"/>
      <c r="F1036" s="16"/>
      <c r="G1036" s="16"/>
      <c r="H1036" s="16"/>
      <c r="I1036" s="16"/>
      <c r="J1036" s="16"/>
    </row>
    <row r="1037">
      <c r="A1037" s="18">
        <v>44084.0</v>
      </c>
      <c r="B1037" s="16">
        <v>0.015184429863450921</v>
      </c>
      <c r="C1037" s="14">
        <v>-0.011173184357541888</v>
      </c>
      <c r="D1037" s="16"/>
      <c r="E1037" s="16"/>
      <c r="F1037" s="16"/>
      <c r="G1037" s="16"/>
      <c r="H1037" s="16"/>
      <c r="I1037" s="16"/>
      <c r="J1037" s="16"/>
    </row>
    <row r="1038">
      <c r="A1038" s="18">
        <v>44083.0</v>
      </c>
      <c r="B1038" s="16">
        <v>-0.003476962363097358</v>
      </c>
      <c r="C1038" s="14">
        <v>-0.03866809881847466</v>
      </c>
      <c r="D1038" s="16"/>
      <c r="E1038" s="16"/>
      <c r="F1038" s="16"/>
      <c r="G1038" s="16"/>
      <c r="H1038" s="16"/>
      <c r="I1038" s="16"/>
      <c r="J1038" s="16"/>
    </row>
    <row r="1039">
      <c r="A1039" s="18">
        <v>44082.0</v>
      </c>
      <c r="B1039" s="16">
        <v>-0.0033201086741140307</v>
      </c>
      <c r="C1039" s="14">
        <v>-0.0010729613733906351</v>
      </c>
      <c r="D1039" s="16"/>
      <c r="E1039" s="16"/>
      <c r="F1039" s="16"/>
      <c r="G1039" s="16"/>
      <c r="H1039" s="16"/>
      <c r="I1039" s="16"/>
      <c r="J1039" s="16"/>
    </row>
    <row r="1040">
      <c r="A1040" s="18">
        <v>44081.0</v>
      </c>
      <c r="B1040" s="16">
        <v>0.001870502962364906</v>
      </c>
      <c r="C1040" s="14">
        <v>-0.009564293304994642</v>
      </c>
      <c r="D1040" s="16"/>
      <c r="E1040" s="16"/>
      <c r="F1040" s="16"/>
      <c r="G1040" s="16"/>
      <c r="H1040" s="16"/>
      <c r="I1040" s="16"/>
      <c r="J1040" s="16"/>
    </row>
    <row r="1041">
      <c r="A1041" s="18">
        <v>44078.0</v>
      </c>
      <c r="B1041" s="16">
        <v>-0.016794694403359012</v>
      </c>
      <c r="C1041" s="14">
        <v>-0.019791666666666763</v>
      </c>
      <c r="D1041" s="16"/>
      <c r="E1041" s="16"/>
      <c r="F1041" s="16"/>
      <c r="G1041" s="16"/>
      <c r="H1041" s="16"/>
      <c r="I1041" s="16"/>
      <c r="J1041" s="16"/>
    </row>
    <row r="1042">
      <c r="A1042" s="18">
        <v>44077.0</v>
      </c>
      <c r="B1042" s="16">
        <v>-6.545296922408905E-4</v>
      </c>
      <c r="C1042" s="14">
        <v>0.049180327868852514</v>
      </c>
      <c r="D1042" s="16"/>
      <c r="E1042" s="16"/>
      <c r="F1042" s="16"/>
      <c r="G1042" s="16"/>
      <c r="H1042" s="16"/>
      <c r="I1042" s="16"/>
      <c r="J1042" s="16"/>
    </row>
    <row r="1043">
      <c r="A1043" s="18">
        <v>44076.0</v>
      </c>
      <c r="B1043" s="16">
        <v>0.005645038251127943</v>
      </c>
      <c r="C1043" s="14">
        <v>0.06271777003484336</v>
      </c>
      <c r="D1043" s="16"/>
      <c r="E1043" s="16"/>
      <c r="F1043" s="16"/>
      <c r="G1043" s="16"/>
      <c r="H1043" s="16"/>
      <c r="I1043" s="16"/>
      <c r="J1043" s="16"/>
    </row>
    <row r="1044">
      <c r="A1044" s="18">
        <v>44075.0</v>
      </c>
      <c r="B1044" s="16">
        <v>0.007266739846322645</v>
      </c>
      <c r="C1044" s="14">
        <v>-0.08792372881355948</v>
      </c>
      <c r="D1044" s="16"/>
      <c r="E1044" s="16"/>
      <c r="F1044" s="16"/>
      <c r="G1044" s="16"/>
      <c r="H1044" s="16"/>
      <c r="I1044" s="16"/>
      <c r="J1044" s="16"/>
    </row>
    <row r="1045">
      <c r="A1045" s="18">
        <v>44074.0</v>
      </c>
      <c r="B1045" s="16">
        <v>-0.022330780589992827</v>
      </c>
      <c r="C1045" s="14">
        <v>-0.048387096774193505</v>
      </c>
      <c r="D1045" s="16"/>
      <c r="E1045" s="16"/>
      <c r="F1045" s="16"/>
      <c r="G1045" s="16"/>
      <c r="H1045" s="16"/>
      <c r="I1045" s="16"/>
      <c r="J1045" s="16"/>
    </row>
    <row r="1046">
      <c r="A1046" s="18">
        <v>44071.0</v>
      </c>
      <c r="B1046" s="16">
        <v>0.007643229448277333</v>
      </c>
      <c r="C1046" s="14">
        <v>-0.030303030303030276</v>
      </c>
      <c r="D1046" s="16"/>
      <c r="E1046" s="16"/>
      <c r="F1046" s="16"/>
      <c r="G1046" s="16"/>
      <c r="H1046" s="16"/>
      <c r="I1046" s="16"/>
      <c r="J1046" s="16"/>
    </row>
    <row r="1047">
      <c r="A1047" s="18">
        <v>44070.0</v>
      </c>
      <c r="B1047" s="16">
        <v>8.355267714899028E-4</v>
      </c>
      <c r="C1047" s="14">
        <v>0.027108433734939874</v>
      </c>
      <c r="D1047" s="16"/>
      <c r="E1047" s="16"/>
      <c r="F1047" s="16"/>
      <c r="G1047" s="16"/>
      <c r="H1047" s="16"/>
      <c r="I1047" s="16"/>
      <c r="J1047" s="16"/>
    </row>
    <row r="1048">
      <c r="A1048" s="18">
        <v>44069.0</v>
      </c>
      <c r="B1048" s="16">
        <v>0.006742356556037388</v>
      </c>
      <c r="C1048" s="14">
        <v>-0.013861386138613874</v>
      </c>
      <c r="D1048" s="16"/>
      <c r="E1048" s="16"/>
      <c r="F1048" s="16"/>
      <c r="G1048" s="16"/>
      <c r="H1048" s="16"/>
      <c r="I1048" s="16"/>
      <c r="J1048" s="16"/>
    </row>
    <row r="1049">
      <c r="A1049" s="18">
        <v>44068.0</v>
      </c>
      <c r="B1049" s="16">
        <v>5.058235112000986E-4</v>
      </c>
      <c r="C1049" s="14">
        <v>-0.012707722385141729</v>
      </c>
      <c r="D1049" s="16"/>
      <c r="E1049" s="16"/>
      <c r="F1049" s="16"/>
      <c r="G1049" s="16"/>
      <c r="H1049" s="16"/>
      <c r="I1049" s="16"/>
      <c r="J1049" s="16"/>
    </row>
    <row r="1050">
      <c r="A1050" s="18">
        <v>44067.0</v>
      </c>
      <c r="B1050" s="16">
        <v>0.008340954658974997</v>
      </c>
      <c r="C1050" s="14">
        <v>0.07911392405063289</v>
      </c>
      <c r="D1050" s="16"/>
      <c r="E1050" s="16"/>
      <c r="F1050" s="16"/>
      <c r="G1050" s="16"/>
      <c r="H1050" s="16"/>
      <c r="I1050" s="16"/>
      <c r="J1050" s="16"/>
    </row>
    <row r="1051">
      <c r="A1051" s="18">
        <v>44064.0</v>
      </c>
      <c r="B1051" s="16">
        <v>0.005250967981471399</v>
      </c>
      <c r="C1051" s="14">
        <v>-0.06045589692765119</v>
      </c>
      <c r="D1051" s="16"/>
      <c r="E1051" s="16"/>
      <c r="F1051" s="16"/>
      <c r="G1051" s="16"/>
      <c r="H1051" s="16"/>
      <c r="I1051" s="16"/>
      <c r="J1051" s="16"/>
    </row>
    <row r="1052">
      <c r="A1052" s="18">
        <v>44063.0</v>
      </c>
      <c r="B1052" s="16">
        <v>-0.008432383156270706</v>
      </c>
      <c r="C1052" s="14">
        <v>-0.013685239491690981</v>
      </c>
      <c r="D1052" s="16"/>
      <c r="E1052" s="16"/>
      <c r="F1052" s="16"/>
      <c r="G1052" s="16"/>
      <c r="H1052" s="16"/>
      <c r="I1052" s="16"/>
      <c r="J1052" s="16"/>
    </row>
    <row r="1053">
      <c r="A1053" s="18">
        <v>44062.0</v>
      </c>
      <c r="B1053" s="16">
        <v>0.002024531525161688</v>
      </c>
      <c r="C1053" s="14">
        <v>0.07684210526315782</v>
      </c>
      <c r="D1053" s="16"/>
      <c r="E1053" s="16"/>
      <c r="F1053" s="16"/>
      <c r="G1053" s="16"/>
      <c r="H1053" s="16"/>
      <c r="I1053" s="16"/>
      <c r="J1053" s="16"/>
    </row>
    <row r="1054">
      <c r="A1054" s="18">
        <v>44061.0</v>
      </c>
      <c r="B1054" s="16">
        <v>0.012292057508157761</v>
      </c>
      <c r="C1054" s="14">
        <v>0.06145251396648055</v>
      </c>
      <c r="D1054" s="16"/>
      <c r="E1054" s="16"/>
      <c r="F1054" s="16"/>
      <c r="G1054" s="16"/>
      <c r="H1054" s="16"/>
      <c r="I1054" s="16"/>
      <c r="J1054" s="16"/>
    </row>
    <row r="1055">
      <c r="A1055" s="18">
        <v>44060.0</v>
      </c>
      <c r="B1055" s="16">
        <v>0.006145781149359486</v>
      </c>
      <c r="C1055" s="14">
        <v>0.017045454545454586</v>
      </c>
      <c r="D1055" s="16"/>
      <c r="E1055" s="16"/>
      <c r="F1055" s="16"/>
      <c r="G1055" s="16"/>
      <c r="H1055" s="16"/>
      <c r="I1055" s="16"/>
      <c r="J1055" s="16"/>
    </row>
    <row r="1056">
      <c r="A1056" s="18">
        <v>44057.0</v>
      </c>
      <c r="B1056" s="16">
        <v>-0.01080045484914327</v>
      </c>
      <c r="C1056" s="14">
        <v>0.0</v>
      </c>
      <c r="D1056" s="16"/>
      <c r="E1056" s="16"/>
      <c r="F1056" s="16"/>
      <c r="G1056" s="16"/>
      <c r="H1056" s="16"/>
      <c r="I1056" s="16"/>
      <c r="J1056" s="16"/>
    </row>
    <row r="1057">
      <c r="A1057" s="18">
        <v>44056.0</v>
      </c>
      <c r="B1057" s="16">
        <v>-7.030172261326406E-4</v>
      </c>
      <c r="C1057" s="14">
        <v>0.0</v>
      </c>
      <c r="D1057" s="16"/>
      <c r="E1057" s="16"/>
      <c r="F1057" s="16"/>
      <c r="G1057" s="16"/>
      <c r="H1057" s="16"/>
      <c r="I1057" s="16"/>
      <c r="J1057" s="16"/>
    </row>
    <row r="1058">
      <c r="A1058" s="18">
        <v>44055.0</v>
      </c>
      <c r="B1058" s="16">
        <v>-0.0012453080150144347</v>
      </c>
      <c r="C1058" s="14">
        <v>0.011494252873563315</v>
      </c>
      <c r="D1058" s="16"/>
      <c r="E1058" s="16"/>
      <c r="F1058" s="16"/>
      <c r="G1058" s="16"/>
      <c r="H1058" s="16"/>
      <c r="I1058" s="16"/>
      <c r="J1058" s="16"/>
    </row>
    <row r="1059">
      <c r="A1059" s="18">
        <v>44054.0</v>
      </c>
      <c r="B1059" s="16">
        <v>0.004645013597867065</v>
      </c>
      <c r="C1059" s="14">
        <v>0.10266159695817478</v>
      </c>
      <c r="D1059" s="16"/>
      <c r="E1059" s="16"/>
      <c r="F1059" s="16"/>
      <c r="G1059" s="16"/>
      <c r="H1059" s="16"/>
      <c r="I1059" s="16"/>
      <c r="J1059" s="16"/>
    </row>
    <row r="1060">
      <c r="A1060" s="18">
        <v>44053.0</v>
      </c>
      <c r="B1060" s="16">
        <v>0.0050026529220041915</v>
      </c>
      <c r="C1060" s="14">
        <v>0.04365079365079372</v>
      </c>
      <c r="D1060" s="16"/>
      <c r="E1060" s="16"/>
      <c r="F1060" s="16"/>
      <c r="G1060" s="16"/>
      <c r="H1060" s="16"/>
      <c r="I1060" s="16"/>
      <c r="J1060" s="16"/>
    </row>
    <row r="1061">
      <c r="A1061" s="18">
        <v>44050.0</v>
      </c>
      <c r="B1061" s="16">
        <v>0.0012410548073016336</v>
      </c>
      <c r="C1061" s="14">
        <v>-0.01945525291828798</v>
      </c>
      <c r="D1061" s="16"/>
      <c r="E1061" s="16"/>
      <c r="F1061" s="16"/>
      <c r="G1061" s="16"/>
      <c r="H1061" s="16"/>
      <c r="I1061" s="16"/>
      <c r="J1061" s="16"/>
    </row>
    <row r="1062">
      <c r="A1062" s="18">
        <v>44049.0</v>
      </c>
      <c r="B1062" s="16">
        <v>0.008872554980565939</v>
      </c>
      <c r="C1062" s="14">
        <v>0.05040871934604896</v>
      </c>
      <c r="D1062" s="16"/>
      <c r="E1062" s="16"/>
      <c r="F1062" s="16"/>
      <c r="G1062" s="16"/>
      <c r="H1062" s="16"/>
      <c r="I1062" s="16"/>
      <c r="J1062" s="16"/>
    </row>
    <row r="1063">
      <c r="A1063" s="18">
        <v>44048.0</v>
      </c>
      <c r="B1063" s="16">
        <v>5.768234154255314E-4</v>
      </c>
      <c r="C1063" s="14">
        <v>0.023709902370990354</v>
      </c>
      <c r="D1063" s="16"/>
      <c r="E1063" s="16"/>
      <c r="F1063" s="16"/>
      <c r="G1063" s="16"/>
      <c r="H1063" s="16"/>
      <c r="I1063" s="16"/>
      <c r="J1063" s="16"/>
    </row>
    <row r="1064">
      <c r="A1064" s="18">
        <v>44047.0</v>
      </c>
      <c r="B1064" s="16">
        <v>0.018697895625986893</v>
      </c>
      <c r="C1064" s="14">
        <v>0.01128349788434413</v>
      </c>
      <c r="D1064" s="16"/>
      <c r="E1064" s="16"/>
      <c r="F1064" s="16"/>
      <c r="G1064" s="16"/>
      <c r="H1064" s="16"/>
      <c r="I1064" s="16"/>
      <c r="J1064" s="16"/>
    </row>
    <row r="1065">
      <c r="A1065" s="18">
        <v>44046.0</v>
      </c>
      <c r="B1065" s="16">
        <v>-0.01642216292122156</v>
      </c>
      <c r="C1065" s="14">
        <v>-0.009776536312849027</v>
      </c>
      <c r="D1065" s="16"/>
      <c r="E1065" s="16"/>
      <c r="F1065" s="16"/>
      <c r="G1065" s="16"/>
      <c r="H1065" s="16"/>
      <c r="I1065" s="16"/>
      <c r="J1065" s="16"/>
    </row>
    <row r="1066">
      <c r="A1066" s="18">
        <v>44043.0</v>
      </c>
      <c r="B1066" s="16">
        <v>-0.0025850848709483287</v>
      </c>
      <c r="C1066" s="14">
        <v>-0.02849389416553605</v>
      </c>
      <c r="D1066" s="16"/>
      <c r="E1066" s="16"/>
      <c r="F1066" s="16"/>
      <c r="G1066" s="16"/>
      <c r="H1066" s="16"/>
      <c r="I1066" s="16"/>
      <c r="J1066" s="16"/>
    </row>
    <row r="1067">
      <c r="A1067" s="18">
        <v>44042.0</v>
      </c>
      <c r="B1067" s="16">
        <v>-0.008988784104045022</v>
      </c>
      <c r="C1067" s="14">
        <v>0.008207934336525335</v>
      </c>
      <c r="D1067" s="16"/>
      <c r="E1067" s="16"/>
      <c r="F1067" s="16"/>
      <c r="G1067" s="16"/>
      <c r="H1067" s="16"/>
      <c r="I1067" s="16"/>
      <c r="J1067" s="16"/>
    </row>
    <row r="1068">
      <c r="A1068" s="18">
        <v>44041.0</v>
      </c>
      <c r="B1068" s="16">
        <v>-0.008645596895726193</v>
      </c>
      <c r="C1068" s="14">
        <v>0.00688705234159781</v>
      </c>
      <c r="D1068" s="16"/>
      <c r="E1068" s="16"/>
      <c r="F1068" s="16"/>
      <c r="G1068" s="16"/>
      <c r="H1068" s="16"/>
      <c r="I1068" s="16"/>
      <c r="J1068" s="16"/>
    </row>
    <row r="1069">
      <c r="A1069" s="18">
        <v>44040.0</v>
      </c>
      <c r="B1069" s="16">
        <v>0.015159273432868048</v>
      </c>
      <c r="C1069" s="14">
        <v>-0.03841059602649011</v>
      </c>
      <c r="D1069" s="16"/>
      <c r="E1069" s="16"/>
      <c r="F1069" s="16"/>
      <c r="G1069" s="16"/>
      <c r="H1069" s="16"/>
      <c r="I1069" s="16"/>
      <c r="J1069" s="16"/>
    </row>
    <row r="1070">
      <c r="A1070" s="18">
        <v>44039.0</v>
      </c>
      <c r="B1070" s="16">
        <v>-0.005569873550023918</v>
      </c>
      <c r="C1070" s="14">
        <v>-0.02580645161290318</v>
      </c>
      <c r="D1070" s="16"/>
      <c r="E1070" s="16"/>
      <c r="F1070" s="16"/>
      <c r="G1070" s="16"/>
      <c r="H1070" s="16"/>
      <c r="I1070" s="16"/>
      <c r="J1070" s="16"/>
    </row>
    <row r="1071">
      <c r="A1071" s="18">
        <v>44036.0</v>
      </c>
      <c r="B1071" s="16">
        <v>-0.0018991658827778313</v>
      </c>
      <c r="C1071" s="14">
        <v>-0.005134788189987249</v>
      </c>
      <c r="D1071" s="16"/>
      <c r="E1071" s="16"/>
      <c r="F1071" s="16"/>
      <c r="G1071" s="16"/>
      <c r="H1071" s="16"/>
      <c r="I1071" s="16"/>
      <c r="J1071" s="16"/>
    </row>
    <row r="1072">
      <c r="A1072" s="18">
        <v>44035.0</v>
      </c>
      <c r="B1072" s="16">
        <v>0.007442106965129369</v>
      </c>
      <c r="C1072" s="14">
        <v>0.01432291666666674</v>
      </c>
      <c r="D1072" s="16"/>
      <c r="E1072" s="16"/>
      <c r="F1072" s="16"/>
      <c r="G1072" s="16"/>
      <c r="H1072" s="16"/>
      <c r="I1072" s="16"/>
      <c r="J1072" s="16"/>
    </row>
    <row r="1073">
      <c r="A1073" s="18">
        <v>44034.0</v>
      </c>
      <c r="B1073" s="16">
        <v>-0.0026562744966291962</v>
      </c>
      <c r="C1073" s="14">
        <v>0.0013037809647977738</v>
      </c>
      <c r="D1073" s="16"/>
      <c r="E1073" s="16"/>
      <c r="F1073" s="16"/>
      <c r="G1073" s="16"/>
      <c r="H1073" s="16"/>
      <c r="I1073" s="16"/>
      <c r="J1073" s="16"/>
    </row>
    <row r="1074">
      <c r="A1074" s="18">
        <v>44033.0</v>
      </c>
      <c r="B1074" s="16">
        <v>0.012706174810836135</v>
      </c>
      <c r="C1074" s="14">
        <v>-0.0013020833333332593</v>
      </c>
      <c r="D1074" s="16"/>
      <c r="E1074" s="16"/>
      <c r="F1074" s="16"/>
      <c r="G1074" s="16"/>
      <c r="H1074" s="16"/>
      <c r="I1074" s="16"/>
      <c r="J1074" s="16"/>
    </row>
    <row r="1075">
      <c r="A1075" s="18">
        <v>44032.0</v>
      </c>
      <c r="B1075" s="16">
        <v>0.011053321958960582</v>
      </c>
      <c r="C1075" s="14">
        <v>-0.007751937984496249</v>
      </c>
      <c r="D1075" s="16"/>
      <c r="E1075" s="16"/>
      <c r="F1075" s="16"/>
      <c r="G1075" s="16"/>
      <c r="H1075" s="16"/>
      <c r="I1075" s="16"/>
      <c r="J1075" s="16"/>
    </row>
    <row r="1076">
      <c r="A1076" s="18">
        <v>44029.0</v>
      </c>
      <c r="B1076" s="16">
        <v>0.015060591529755696</v>
      </c>
      <c r="C1076" s="14">
        <v>-0.02763819095477371</v>
      </c>
      <c r="D1076" s="16"/>
      <c r="E1076" s="16"/>
      <c r="F1076" s="16"/>
      <c r="G1076" s="16"/>
      <c r="H1076" s="16"/>
      <c r="I1076" s="16"/>
      <c r="J1076" s="16"/>
    </row>
    <row r="1077">
      <c r="A1077" s="18">
        <v>44028.0</v>
      </c>
      <c r="B1077" s="16">
        <v>0.011466161873010527</v>
      </c>
      <c r="C1077" s="14">
        <v>0.008871989860582907</v>
      </c>
      <c r="D1077" s="16"/>
      <c r="E1077" s="16"/>
      <c r="F1077" s="16"/>
      <c r="G1077" s="16"/>
      <c r="H1077" s="16"/>
      <c r="I1077" s="16"/>
      <c r="J1077" s="16"/>
    </row>
    <row r="1078">
      <c r="A1078" s="18">
        <v>44027.0</v>
      </c>
      <c r="B1078" s="16">
        <v>0.0010228756475463285</v>
      </c>
      <c r="C1078" s="14">
        <v>-0.03427172582619331</v>
      </c>
      <c r="D1078" s="16"/>
      <c r="E1078" s="16"/>
      <c r="F1078" s="16"/>
      <c r="G1078" s="16"/>
      <c r="H1078" s="16"/>
      <c r="I1078" s="16"/>
      <c r="J1078" s="16"/>
    </row>
    <row r="1079">
      <c r="A1079" s="18">
        <v>44026.0</v>
      </c>
      <c r="B1079" s="16">
        <v>-0.018083442102437397</v>
      </c>
      <c r="C1079" s="14">
        <v>0.00492004920049216</v>
      </c>
      <c r="D1079" s="16"/>
      <c r="E1079" s="16"/>
      <c r="F1079" s="16"/>
      <c r="G1079" s="16"/>
      <c r="H1079" s="16"/>
      <c r="I1079" s="16"/>
      <c r="J1079" s="16"/>
    </row>
    <row r="1080">
      <c r="A1080" s="18">
        <v>44025.0</v>
      </c>
      <c r="B1080" s="16">
        <v>0.0032178528145765384</v>
      </c>
      <c r="C1080" s="14">
        <v>0.0012315270935960854</v>
      </c>
      <c r="D1080" s="16"/>
      <c r="E1080" s="16"/>
      <c r="F1080" s="16"/>
      <c r="G1080" s="16"/>
      <c r="H1080" s="16"/>
      <c r="I1080" s="16"/>
      <c r="J1080" s="16"/>
    </row>
    <row r="1081">
      <c r="A1081" s="18">
        <v>44022.0</v>
      </c>
      <c r="B1081" s="16">
        <v>-0.004198475047279215</v>
      </c>
      <c r="C1081" s="14">
        <v>0.0024691358024691024</v>
      </c>
      <c r="D1081" s="16"/>
      <c r="E1081" s="16"/>
      <c r="F1081" s="16"/>
      <c r="G1081" s="16"/>
      <c r="H1081" s="16"/>
      <c r="I1081" s="16"/>
      <c r="J1081" s="16"/>
    </row>
    <row r="1082">
      <c r="A1082" s="18">
        <v>44021.0</v>
      </c>
      <c r="B1082" s="16">
        <v>0.01006001447820104</v>
      </c>
      <c r="C1082" s="14">
        <v>0.0012360939431395046</v>
      </c>
      <c r="D1082" s="16"/>
      <c r="E1082" s="16"/>
      <c r="F1082" s="16"/>
      <c r="G1082" s="16"/>
      <c r="H1082" s="16"/>
      <c r="I1082" s="16"/>
      <c r="J1082" s="16"/>
    </row>
    <row r="1083">
      <c r="A1083" s="18">
        <v>44020.0</v>
      </c>
      <c r="B1083" s="16">
        <v>-0.008694726217979287</v>
      </c>
      <c r="C1083" s="14">
        <v>0.0024783147459728205</v>
      </c>
      <c r="D1083" s="16"/>
      <c r="E1083" s="16"/>
      <c r="F1083" s="16"/>
      <c r="G1083" s="16"/>
      <c r="H1083" s="16"/>
      <c r="I1083" s="16"/>
      <c r="J1083" s="16"/>
    </row>
    <row r="1084">
      <c r="A1084" s="18">
        <v>44019.0</v>
      </c>
      <c r="B1084" s="16">
        <v>0.003344590357360122</v>
      </c>
      <c r="C1084" s="14">
        <v>0.0</v>
      </c>
      <c r="D1084" s="16"/>
      <c r="E1084" s="16"/>
      <c r="F1084" s="16"/>
      <c r="G1084" s="16"/>
      <c r="H1084" s="16"/>
      <c r="I1084" s="16"/>
      <c r="J1084" s="16"/>
    </row>
    <row r="1085">
      <c r="A1085" s="18">
        <v>44018.0</v>
      </c>
      <c r="B1085" s="16">
        <v>0.014735065779860168</v>
      </c>
      <c r="C1085" s="14">
        <v>-0.01705237515225322</v>
      </c>
      <c r="D1085" s="16"/>
      <c r="E1085" s="16"/>
      <c r="F1085" s="16"/>
      <c r="G1085" s="16"/>
      <c r="H1085" s="16"/>
      <c r="I1085" s="16"/>
      <c r="J1085" s="16"/>
    </row>
    <row r="1086">
      <c r="A1086" s="18">
        <v>44015.0</v>
      </c>
      <c r="B1086" s="16">
        <v>0.005274031672621415</v>
      </c>
      <c r="C1086" s="14">
        <v>0.03924050632911391</v>
      </c>
      <c r="D1086" s="16"/>
      <c r="E1086" s="16"/>
      <c r="F1086" s="16"/>
      <c r="G1086" s="16"/>
      <c r="H1086" s="16"/>
      <c r="I1086" s="16"/>
      <c r="J1086" s="16"/>
    </row>
    <row r="1087">
      <c r="A1087" s="18">
        <v>44014.0</v>
      </c>
      <c r="B1087" s="16">
        <v>0.011663414844607756</v>
      </c>
      <c r="C1087" s="14">
        <v>-0.027093596059113323</v>
      </c>
      <c r="D1087" s="16"/>
      <c r="E1087" s="16"/>
      <c r="F1087" s="16"/>
      <c r="G1087" s="16"/>
      <c r="H1087" s="16"/>
      <c r="I1087" s="16"/>
      <c r="J1087" s="16"/>
    </row>
    <row r="1088">
      <c r="A1088" s="18">
        <v>44013.0</v>
      </c>
      <c r="B1088" s="16">
        <v>0.01241979790528136</v>
      </c>
      <c r="C1088" s="14">
        <v>0.021383647798742134</v>
      </c>
      <c r="D1088" s="16"/>
      <c r="E1088" s="16"/>
      <c r="F1088" s="16"/>
      <c r="G1088" s="16"/>
      <c r="H1088" s="16"/>
      <c r="I1088" s="16"/>
      <c r="J1088" s="16"/>
    </row>
    <row r="1089">
      <c r="A1089" s="18">
        <v>44012.0</v>
      </c>
      <c r="B1089" s="16">
        <v>-9.987975640974867E-4</v>
      </c>
      <c r="C1089" s="14">
        <v>0.06283422459893062</v>
      </c>
      <c r="D1089" s="16"/>
      <c r="E1089" s="16"/>
      <c r="F1089" s="16"/>
      <c r="G1089" s="16"/>
      <c r="H1089" s="16"/>
      <c r="I1089" s="16"/>
      <c r="J1089" s="16"/>
    </row>
    <row r="1090">
      <c r="A1090" s="18">
        <v>44011.0</v>
      </c>
      <c r="B1090" s="16">
        <v>-0.006799576230376636</v>
      </c>
      <c r="C1090" s="14">
        <v>0.0013386880856760541</v>
      </c>
      <c r="D1090" s="16"/>
      <c r="E1090" s="16"/>
      <c r="F1090" s="16"/>
      <c r="G1090" s="16"/>
      <c r="H1090" s="16"/>
      <c r="I1090" s="16"/>
      <c r="J1090" s="16"/>
    </row>
    <row r="1091">
      <c r="A1091" s="18">
        <v>44008.0</v>
      </c>
      <c r="B1091" s="16">
        <v>0.009145778460282417</v>
      </c>
      <c r="C1091" s="14">
        <v>-0.013210039630118908</v>
      </c>
      <c r="D1091" s="16"/>
      <c r="E1091" s="16"/>
      <c r="F1091" s="16"/>
      <c r="G1091" s="16"/>
      <c r="H1091" s="16"/>
      <c r="I1091" s="16"/>
      <c r="J1091" s="16"/>
    </row>
    <row r="1092">
      <c r="A1092" s="18">
        <v>44007.0</v>
      </c>
      <c r="B1092" s="16">
        <v>-0.0015914141267114879</v>
      </c>
      <c r="C1092" s="14">
        <v>-0.016883116883116833</v>
      </c>
      <c r="D1092" s="16"/>
      <c r="E1092" s="16"/>
      <c r="F1092" s="16"/>
      <c r="G1092" s="16"/>
      <c r="H1092" s="16"/>
      <c r="I1092" s="16"/>
      <c r="J1092" s="16"/>
    </row>
    <row r="1093">
      <c r="A1093" s="18">
        <v>44006.0</v>
      </c>
      <c r="B1093" s="16">
        <v>-0.015824658580842366</v>
      </c>
      <c r="C1093" s="14">
        <v>0.0185185185185186</v>
      </c>
      <c r="D1093" s="16"/>
      <c r="E1093" s="16"/>
      <c r="F1093" s="16"/>
      <c r="G1093" s="16"/>
      <c r="H1093" s="16"/>
      <c r="I1093" s="16"/>
      <c r="J1093" s="16"/>
    </row>
    <row r="1094">
      <c r="A1094" s="18">
        <v>44005.0</v>
      </c>
      <c r="B1094" s="16">
        <v>0.015497711226627242</v>
      </c>
      <c r="C1094" s="14">
        <v>-0.03324808184143235</v>
      </c>
      <c r="D1094" s="16"/>
      <c r="E1094" s="16"/>
      <c r="F1094" s="16"/>
      <c r="G1094" s="16"/>
      <c r="H1094" s="16"/>
      <c r="I1094" s="16"/>
      <c r="J1094" s="16"/>
    </row>
    <row r="1095">
      <c r="A1095" s="18">
        <v>44004.0</v>
      </c>
      <c r="B1095" s="16">
        <v>0.006520635664363006</v>
      </c>
      <c r="C1095" s="14">
        <v>0.07713498622589543</v>
      </c>
      <c r="D1095" s="16"/>
      <c r="E1095" s="16"/>
      <c r="F1095" s="16"/>
      <c r="G1095" s="16"/>
      <c r="H1095" s="16"/>
      <c r="I1095" s="16"/>
      <c r="J1095" s="16"/>
    </row>
    <row r="1096">
      <c r="A1096" s="18">
        <v>44001.0</v>
      </c>
      <c r="B1096" s="16">
        <v>0.015136276030183415</v>
      </c>
      <c r="C1096" s="14">
        <v>0.0852017937219729</v>
      </c>
      <c r="D1096" s="16"/>
      <c r="E1096" s="16"/>
      <c r="F1096" s="16"/>
      <c r="G1096" s="16"/>
      <c r="H1096" s="16"/>
      <c r="I1096" s="16"/>
      <c r="J1096" s="16"/>
    </row>
    <row r="1097">
      <c r="A1097" s="18">
        <v>44000.0</v>
      </c>
      <c r="B1097" s="16">
        <v>0.021303188394063532</v>
      </c>
      <c r="C1097" s="14">
        <v>-0.01327433628318575</v>
      </c>
      <c r="D1097" s="16"/>
      <c r="E1097" s="16"/>
      <c r="F1097" s="16"/>
      <c r="G1097" s="16"/>
      <c r="H1097" s="16"/>
      <c r="I1097" s="16"/>
      <c r="J1097" s="16"/>
    </row>
    <row r="1098">
      <c r="A1098" s="18">
        <v>43999.0</v>
      </c>
      <c r="B1098" s="16">
        <v>-0.0033134960661690416</v>
      </c>
      <c r="C1098" s="14">
        <v>0.05443234836702948</v>
      </c>
      <c r="D1098" s="16"/>
      <c r="E1098" s="16"/>
      <c r="F1098" s="16"/>
      <c r="G1098" s="16"/>
      <c r="H1098" s="16"/>
      <c r="I1098" s="16"/>
      <c r="J1098" s="16"/>
    </row>
    <row r="1099">
      <c r="A1099" s="18">
        <v>43998.0</v>
      </c>
      <c r="B1099" s="16">
        <v>0.010220406166889129</v>
      </c>
      <c r="C1099" s="14">
        <v>-0.025757575757575757</v>
      </c>
      <c r="D1099" s="16"/>
      <c r="E1099" s="16"/>
      <c r="F1099" s="16"/>
      <c r="G1099" s="16"/>
      <c r="H1099" s="16"/>
      <c r="I1099" s="16"/>
      <c r="J1099" s="16"/>
    </row>
    <row r="1100">
      <c r="A1100" s="18">
        <v>43997.0</v>
      </c>
      <c r="B1100" s="16">
        <v>-0.01596326043578089</v>
      </c>
      <c r="C1100" s="14">
        <v>0.0015174506828528056</v>
      </c>
      <c r="D1100" s="16"/>
      <c r="E1100" s="16"/>
      <c r="F1100" s="16"/>
      <c r="G1100" s="16"/>
      <c r="H1100" s="16"/>
      <c r="I1100" s="16"/>
      <c r="J1100" s="16"/>
    </row>
    <row r="1101">
      <c r="A1101" s="18">
        <v>43994.0</v>
      </c>
      <c r="B1101" s="16">
        <v>0.007160169662694393</v>
      </c>
      <c r="C1101" s="14">
        <v>0.016975308641975495</v>
      </c>
      <c r="D1101" s="16"/>
      <c r="E1101" s="16"/>
      <c r="F1101" s="16"/>
      <c r="G1101" s="16"/>
      <c r="H1101" s="16"/>
      <c r="I1101" s="16"/>
      <c r="J1101" s="16"/>
    </row>
    <row r="1102">
      <c r="A1102" s="18">
        <v>43993.0</v>
      </c>
      <c r="B1102" s="16">
        <v>-0.021169120663493524</v>
      </c>
      <c r="C1102" s="14">
        <v>-0.04985337243401766</v>
      </c>
      <c r="D1102" s="16"/>
      <c r="E1102" s="16"/>
      <c r="F1102" s="16"/>
      <c r="G1102" s="16"/>
      <c r="H1102" s="16"/>
      <c r="I1102" s="16"/>
      <c r="J1102" s="16"/>
    </row>
    <row r="1103">
      <c r="A1103" s="18">
        <v>43992.0</v>
      </c>
      <c r="B1103" s="16">
        <v>0.006917728795170497</v>
      </c>
      <c r="C1103" s="14">
        <v>-0.01729106628242083</v>
      </c>
      <c r="D1103" s="16"/>
      <c r="E1103" s="16"/>
      <c r="F1103" s="16"/>
      <c r="G1103" s="16"/>
      <c r="H1103" s="16"/>
      <c r="I1103" s="16"/>
      <c r="J1103" s="16"/>
    </row>
    <row r="1104">
      <c r="A1104" s="18">
        <v>43991.0</v>
      </c>
      <c r="B1104" s="16">
        <v>-0.01188105178781318</v>
      </c>
      <c r="C1104" s="14">
        <v>-0.051912568306010876</v>
      </c>
      <c r="D1104" s="16"/>
      <c r="E1104" s="16"/>
      <c r="F1104" s="16"/>
      <c r="G1104" s="16"/>
      <c r="H1104" s="16"/>
      <c r="I1104" s="16"/>
      <c r="J1104" s="16"/>
    </row>
    <row r="1105">
      <c r="A1105" s="18">
        <v>43990.0</v>
      </c>
      <c r="B1105" s="16">
        <v>0.002494540112303767</v>
      </c>
      <c r="C1105" s="14">
        <v>0.11755725190839694</v>
      </c>
      <c r="D1105" s="16"/>
      <c r="E1105" s="16"/>
      <c r="F1105" s="16"/>
      <c r="G1105" s="16"/>
      <c r="H1105" s="16"/>
      <c r="I1105" s="16"/>
      <c r="J1105" s="16"/>
    </row>
    <row r="1106">
      <c r="A1106" s="18">
        <v>43987.0</v>
      </c>
      <c r="B1106" s="16">
        <v>0.011272197904099057</v>
      </c>
      <c r="C1106" s="14">
        <v>0.04133545310015907</v>
      </c>
      <c r="D1106" s="16"/>
      <c r="E1106" s="16"/>
      <c r="F1106" s="16"/>
      <c r="G1106" s="16"/>
      <c r="H1106" s="16"/>
      <c r="I1106" s="16"/>
      <c r="J1106" s="16"/>
    </row>
    <row r="1107">
      <c r="A1107" s="18">
        <v>43986.0</v>
      </c>
      <c r="B1107" s="16">
        <v>-0.0032251492066330822</v>
      </c>
      <c r="C1107" s="14">
        <v>0.04311774461028195</v>
      </c>
      <c r="D1107" s="16"/>
      <c r="E1107" s="16"/>
      <c r="F1107" s="16"/>
      <c r="G1107" s="16"/>
      <c r="H1107" s="16"/>
      <c r="I1107" s="16"/>
      <c r="J1107" s="16"/>
    </row>
    <row r="1108">
      <c r="A1108" s="18">
        <v>43985.0</v>
      </c>
      <c r="B1108" s="16">
        <v>0.00826226814041342</v>
      </c>
      <c r="C1108" s="14">
        <v>-0.011475409836065653</v>
      </c>
      <c r="D1108" s="16"/>
      <c r="E1108" s="16"/>
      <c r="F1108" s="16"/>
      <c r="G1108" s="16"/>
      <c r="H1108" s="16"/>
      <c r="I1108" s="16"/>
      <c r="J1108" s="16"/>
    </row>
    <row r="1109">
      <c r="A1109" s="18">
        <v>43984.0</v>
      </c>
      <c r="B1109" s="16">
        <v>0.015565608096762329</v>
      </c>
      <c r="C1109" s="14">
        <v>0.12962962962962954</v>
      </c>
      <c r="D1109" s="16"/>
      <c r="E1109" s="16"/>
      <c r="F1109" s="16"/>
      <c r="G1109" s="16"/>
      <c r="H1109" s="16"/>
      <c r="I1109" s="16"/>
      <c r="J1109" s="16"/>
    </row>
    <row r="1110">
      <c r="A1110" s="18">
        <v>43983.0</v>
      </c>
      <c r="B1110" s="16">
        <v>0.02566203563562741</v>
      </c>
      <c r="C1110" s="14">
        <v>0.015037593984962294</v>
      </c>
      <c r="D1110" s="16"/>
      <c r="E1110" s="16"/>
      <c r="F1110" s="16"/>
      <c r="G1110" s="16"/>
      <c r="H1110" s="16"/>
      <c r="I1110" s="16"/>
      <c r="J1110" s="16"/>
    </row>
    <row r="1111">
      <c r="A1111" s="18">
        <v>43980.0</v>
      </c>
      <c r="B1111" s="16">
        <v>0.009504641679223491</v>
      </c>
      <c r="C1111" s="14">
        <v>-0.005607476635513975</v>
      </c>
      <c r="D1111" s="16"/>
      <c r="E1111" s="16"/>
      <c r="F1111" s="16"/>
      <c r="G1111" s="16"/>
      <c r="H1111" s="16"/>
      <c r="I1111" s="16"/>
      <c r="J1111" s="16"/>
    </row>
    <row r="1112">
      <c r="A1112" s="18">
        <v>43979.0</v>
      </c>
      <c r="B1112" s="16">
        <v>0.018803106833638283</v>
      </c>
      <c r="C1112" s="14">
        <v>-0.001865671641791078</v>
      </c>
      <c r="D1112" s="16"/>
      <c r="E1112" s="16"/>
      <c r="F1112" s="16"/>
      <c r="G1112" s="16"/>
      <c r="H1112" s="16"/>
      <c r="I1112" s="16"/>
      <c r="J1112" s="16"/>
    </row>
    <row r="1113">
      <c r="A1113" s="18">
        <v>43978.0</v>
      </c>
      <c r="B1113" s="16">
        <v>0.03166446082367491</v>
      </c>
      <c r="C1113" s="14">
        <v>0.0</v>
      </c>
      <c r="D1113" s="16"/>
      <c r="E1113" s="16"/>
      <c r="F1113" s="16"/>
      <c r="G1113" s="16"/>
      <c r="H1113" s="16"/>
      <c r="I1113" s="16"/>
      <c r="J1113" s="16"/>
    </row>
    <row r="1114">
      <c r="A1114" s="18">
        <v>43977.0</v>
      </c>
      <c r="B1114" s="16">
        <v>-0.0011284122023398346</v>
      </c>
      <c r="C1114" s="14">
        <v>0.0</v>
      </c>
      <c r="D1114" s="16"/>
      <c r="E1114" s="16"/>
      <c r="F1114" s="16"/>
      <c r="G1114" s="16"/>
      <c r="H1114" s="16"/>
      <c r="I1114" s="16"/>
      <c r="J1114" s="16"/>
    </row>
    <row r="1115">
      <c r="A1115" s="18">
        <v>43973.0</v>
      </c>
      <c r="B1115" s="16">
        <v>-0.0073575840768702605</v>
      </c>
      <c r="C1115" s="14">
        <v>0.009416195856873921</v>
      </c>
      <c r="D1115" s="16"/>
      <c r="E1115" s="16"/>
      <c r="F1115" s="16"/>
      <c r="G1115" s="16"/>
      <c r="H1115" s="16"/>
      <c r="I1115" s="16"/>
      <c r="J1115" s="16"/>
    </row>
    <row r="1116">
      <c r="A1116" s="18">
        <v>43972.0</v>
      </c>
      <c r="B1116" s="16">
        <v>0.004378732814576791</v>
      </c>
      <c r="C1116" s="14">
        <v>0.0</v>
      </c>
      <c r="D1116" s="16"/>
      <c r="E1116" s="16"/>
      <c r="F1116" s="16"/>
      <c r="G1116" s="16"/>
      <c r="H1116" s="16"/>
      <c r="I1116" s="16"/>
      <c r="J1116" s="16"/>
    </row>
    <row r="1117">
      <c r="A1117" s="18">
        <v>43971.0</v>
      </c>
      <c r="B1117" s="16">
        <v>0.02111137390050777</v>
      </c>
      <c r="C1117" s="14">
        <v>-0.025688073394495414</v>
      </c>
      <c r="D1117" s="16"/>
      <c r="E1117" s="16"/>
      <c r="F1117" s="16"/>
      <c r="G1117" s="16"/>
      <c r="H1117" s="16"/>
      <c r="I1117" s="16"/>
      <c r="J1117" s="16"/>
    </row>
    <row r="1118">
      <c r="A1118" s="18">
        <v>43970.0</v>
      </c>
      <c r="B1118" s="16">
        <v>0.0063298671124585315</v>
      </c>
      <c r="C1118" s="14">
        <v>-0.05217391304347829</v>
      </c>
      <c r="D1118" s="16"/>
      <c r="E1118" s="16"/>
      <c r="F1118" s="16"/>
      <c r="G1118" s="16"/>
      <c r="H1118" s="16"/>
      <c r="I1118" s="16"/>
      <c r="J1118" s="16"/>
    </row>
    <row r="1119">
      <c r="A1119" s="18">
        <v>43969.0</v>
      </c>
      <c r="B1119" s="16">
        <v>-0.03432255098857928</v>
      </c>
      <c r="C1119" s="14">
        <v>-0.0017361111111111605</v>
      </c>
      <c r="D1119" s="16"/>
      <c r="E1119" s="16"/>
      <c r="F1119" s="16"/>
      <c r="G1119" s="16"/>
      <c r="H1119" s="16"/>
      <c r="I1119" s="16"/>
      <c r="J1119" s="16"/>
    </row>
    <row r="1120">
      <c r="A1120" s="18">
        <v>43966.0</v>
      </c>
      <c r="B1120" s="16">
        <v>-6.453200623444122E-4</v>
      </c>
      <c r="C1120" s="14">
        <v>-0.008605851979345935</v>
      </c>
      <c r="D1120" s="16"/>
      <c r="E1120" s="16"/>
      <c r="F1120" s="16"/>
      <c r="G1120" s="16"/>
      <c r="H1120" s="16"/>
      <c r="I1120" s="16"/>
      <c r="J1120" s="16"/>
    </row>
    <row r="1121">
      <c r="A1121" s="18">
        <v>43965.0</v>
      </c>
      <c r="B1121" s="16">
        <v>-0.025661929653489235</v>
      </c>
      <c r="C1121" s="14">
        <v>0.026501766784452263</v>
      </c>
      <c r="D1121" s="16"/>
      <c r="E1121" s="16"/>
      <c r="F1121" s="16"/>
      <c r="G1121" s="16"/>
      <c r="H1121" s="16"/>
      <c r="I1121" s="16"/>
      <c r="J1121" s="16"/>
    </row>
    <row r="1122">
      <c r="A1122" s="18">
        <v>43964.0</v>
      </c>
      <c r="B1122" s="16">
        <v>0.02033371209855872</v>
      </c>
      <c r="C1122" s="14">
        <v>-0.007017543859649145</v>
      </c>
      <c r="D1122" s="16"/>
      <c r="E1122" s="16"/>
      <c r="F1122" s="16"/>
      <c r="G1122" s="16"/>
      <c r="H1122" s="16"/>
      <c r="I1122" s="16"/>
      <c r="J1122" s="16"/>
    </row>
    <row r="1123">
      <c r="A1123" s="18">
        <v>43963.0</v>
      </c>
      <c r="B1123" s="16">
        <v>-0.004616200536843196</v>
      </c>
      <c r="C1123" s="14">
        <v>0.0</v>
      </c>
      <c r="D1123" s="16"/>
      <c r="E1123" s="16"/>
      <c r="F1123" s="16"/>
      <c r="G1123" s="16"/>
      <c r="H1123" s="16"/>
      <c r="I1123" s="16"/>
      <c r="J1123" s="16"/>
    </row>
    <row r="1124">
      <c r="A1124" s="18">
        <v>43962.0</v>
      </c>
      <c r="B1124" s="16">
        <v>-0.0013295141328432125</v>
      </c>
      <c r="C1124" s="14">
        <v>-0.006968641114982521</v>
      </c>
      <c r="D1124" s="16"/>
      <c r="E1124" s="16"/>
      <c r="F1124" s="16"/>
      <c r="G1124" s="16"/>
      <c r="H1124" s="16"/>
      <c r="I1124" s="16"/>
      <c r="J1124" s="16"/>
    </row>
    <row r="1125">
      <c r="A1125" s="18">
        <v>43959.0</v>
      </c>
      <c r="B1125" s="16">
        <v>0.005701675716514254</v>
      </c>
      <c r="C1125" s="14">
        <v>-0.00692041522491349</v>
      </c>
      <c r="D1125" s="16"/>
      <c r="E1125" s="16"/>
      <c r="F1125" s="16"/>
      <c r="G1125" s="16"/>
      <c r="H1125" s="16"/>
      <c r="I1125" s="16"/>
      <c r="J1125" s="16"/>
    </row>
    <row r="1126">
      <c r="A1126" s="18">
        <v>43958.0</v>
      </c>
      <c r="B1126" s="16">
        <v>-0.0077500566288063455</v>
      </c>
      <c r="C1126" s="14">
        <v>0.008726003490401313</v>
      </c>
      <c r="D1126" s="16"/>
      <c r="E1126" s="16"/>
      <c r="F1126" s="16"/>
      <c r="G1126" s="16"/>
      <c r="H1126" s="16"/>
      <c r="I1126" s="16"/>
      <c r="J1126" s="16"/>
    </row>
    <row r="1127">
      <c r="A1127" s="18">
        <v>43957.0</v>
      </c>
      <c r="B1127" s="16">
        <v>0.007093508299296003</v>
      </c>
      <c r="C1127" s="14">
        <v>-0.006932409012131768</v>
      </c>
      <c r="D1127" s="16"/>
      <c r="E1127" s="16"/>
      <c r="F1127" s="16"/>
      <c r="G1127" s="16"/>
      <c r="H1127" s="16"/>
      <c r="I1127" s="16"/>
      <c r="J1127" s="16"/>
    </row>
    <row r="1128">
      <c r="A1128" s="18">
        <v>43956.0</v>
      </c>
      <c r="B1128" s="16">
        <v>-0.009458223489535622</v>
      </c>
      <c r="C1128" s="14">
        <v>-0.07532051282051277</v>
      </c>
      <c r="D1128" s="16"/>
      <c r="E1128" s="16"/>
      <c r="F1128" s="16"/>
      <c r="G1128" s="16"/>
      <c r="H1128" s="16"/>
      <c r="I1128" s="16"/>
      <c r="J1128" s="16"/>
    </row>
    <row r="1129">
      <c r="A1129" s="18">
        <v>43955.0</v>
      </c>
      <c r="B1129" s="16">
        <v>-0.05744480167141652</v>
      </c>
      <c r="C1129" s="14">
        <v>0.006451612903225712</v>
      </c>
      <c r="D1129" s="16"/>
      <c r="E1129" s="16"/>
      <c r="F1129" s="16"/>
      <c r="G1129" s="16"/>
      <c r="H1129" s="16"/>
      <c r="I1129" s="16"/>
      <c r="J1129" s="16"/>
    </row>
    <row r="1130">
      <c r="A1130" s="18">
        <v>43951.0</v>
      </c>
      <c r="B1130" s="16">
        <v>0.032088220362490594</v>
      </c>
      <c r="C1130" s="14">
        <v>0.021416803953871355</v>
      </c>
      <c r="D1130" s="16"/>
      <c r="E1130" s="16"/>
      <c r="F1130" s="16"/>
      <c r="G1130" s="16"/>
      <c r="H1130" s="16"/>
      <c r="I1130" s="16"/>
      <c r="J1130" s="16"/>
    </row>
    <row r="1131">
      <c r="A1131" s="18">
        <v>43950.0</v>
      </c>
      <c r="B1131" s="16">
        <v>0.01838309757059564</v>
      </c>
      <c r="C1131" s="14">
        <v>0.020168067226890907</v>
      </c>
      <c r="D1131" s="16"/>
      <c r="E1131" s="16"/>
      <c r="F1131" s="16"/>
      <c r="G1131" s="16"/>
      <c r="H1131" s="16"/>
      <c r="I1131" s="16"/>
      <c r="J1131" s="16"/>
    </row>
    <row r="1132">
      <c r="A1132" s="18">
        <v>43949.0</v>
      </c>
      <c r="B1132" s="16">
        <v>0.010622367301207802</v>
      </c>
      <c r="C1132" s="14">
        <v>0.042031523642731994</v>
      </c>
      <c r="D1132" s="16"/>
      <c r="E1132" s="16"/>
      <c r="F1132" s="16"/>
      <c r="G1132" s="16"/>
      <c r="H1132" s="16"/>
      <c r="I1132" s="16"/>
      <c r="J1132" s="16"/>
    </row>
    <row r="1133">
      <c r="A1133" s="18">
        <v>43948.0</v>
      </c>
      <c r="B1133" s="16">
        <v>0.013971423577733066</v>
      </c>
      <c r="C1133" s="14">
        <v>-0.013816925734024155</v>
      </c>
      <c r="D1133" s="16"/>
      <c r="E1133" s="16"/>
      <c r="F1133" s="16"/>
      <c r="G1133" s="16"/>
      <c r="H1133" s="16"/>
      <c r="I1133" s="16"/>
      <c r="J1133" s="16"/>
    </row>
    <row r="1134">
      <c r="A1134" s="18">
        <v>43945.0</v>
      </c>
      <c r="B1134" s="16">
        <v>-0.017124942290554945</v>
      </c>
      <c r="C1134" s="14">
        <v>0.014010507880910739</v>
      </c>
      <c r="D1134" s="16"/>
      <c r="E1134" s="16"/>
      <c r="F1134" s="16"/>
      <c r="G1134" s="16"/>
      <c r="H1134" s="16"/>
      <c r="I1134" s="16"/>
      <c r="J1134" s="16"/>
    </row>
    <row r="1135">
      <c r="A1135" s="18">
        <v>43944.0</v>
      </c>
      <c r="B1135" s="16">
        <v>0.013779891807168543</v>
      </c>
      <c r="C1135" s="14">
        <v>0.0</v>
      </c>
      <c r="D1135" s="16"/>
      <c r="E1135" s="16"/>
      <c r="F1135" s="16"/>
      <c r="G1135" s="16"/>
      <c r="H1135" s="16"/>
      <c r="I1135" s="16"/>
      <c r="J1135" s="16"/>
    </row>
    <row r="1136">
      <c r="A1136" s="18">
        <v>43943.0</v>
      </c>
      <c r="B1136" s="16">
        <v>0.022919461779556505</v>
      </c>
      <c r="C1136" s="14">
        <v>-0.027257240204429323</v>
      </c>
      <c r="D1136" s="16"/>
      <c r="E1136" s="16"/>
      <c r="F1136" s="16"/>
      <c r="G1136" s="16"/>
      <c r="H1136" s="16"/>
      <c r="I1136" s="16"/>
      <c r="J1136" s="16"/>
    </row>
    <row r="1137">
      <c r="A1137" s="18">
        <v>43942.0</v>
      </c>
      <c r="B1137" s="16">
        <v>-0.030274729130789213</v>
      </c>
      <c r="C1137" s="14">
        <v>0.0017064846416381396</v>
      </c>
      <c r="D1137" s="16"/>
      <c r="E1137" s="16"/>
      <c r="F1137" s="16"/>
      <c r="G1137" s="16"/>
      <c r="H1137" s="16"/>
      <c r="I1137" s="16"/>
      <c r="J1137" s="16"/>
    </row>
    <row r="1138">
      <c r="A1138" s="18">
        <v>43941.0</v>
      </c>
      <c r="B1138" s="16">
        <v>-5.28772223271301E-4</v>
      </c>
      <c r="C1138" s="14">
        <v>0.03169014084507049</v>
      </c>
      <c r="D1138" s="16"/>
      <c r="E1138" s="16"/>
      <c r="F1138" s="16"/>
      <c r="G1138" s="16"/>
      <c r="H1138" s="16"/>
      <c r="I1138" s="16"/>
      <c r="J1138" s="16"/>
    </row>
    <row r="1139">
      <c r="A1139" s="18">
        <v>43938.0</v>
      </c>
      <c r="B1139" s="16">
        <v>0.030463259496486206</v>
      </c>
      <c r="C1139" s="14">
        <v>0.014285714285714235</v>
      </c>
      <c r="D1139" s="16"/>
      <c r="E1139" s="16"/>
      <c r="F1139" s="16"/>
      <c r="G1139" s="16"/>
      <c r="H1139" s="16"/>
      <c r="I1139" s="16"/>
      <c r="J1139" s="16"/>
    </row>
    <row r="1140">
      <c r="A1140" s="18">
        <v>43937.0</v>
      </c>
      <c r="B1140" s="16">
        <v>0.007562770999294033</v>
      </c>
      <c r="C1140" s="14">
        <v>-0.014084507042253502</v>
      </c>
      <c r="D1140" s="16"/>
      <c r="E1140" s="16"/>
      <c r="F1140" s="16"/>
      <c r="G1140" s="16"/>
      <c r="H1140" s="16"/>
      <c r="I1140" s="16"/>
      <c r="J1140" s="16"/>
    </row>
    <row r="1141">
      <c r="A1141" s="18">
        <v>43936.0</v>
      </c>
      <c r="B1141" s="16">
        <v>-0.007621874947881135</v>
      </c>
      <c r="C1141" s="14">
        <v>-0.0035087719298245723</v>
      </c>
      <c r="D1141" s="16"/>
      <c r="E1141" s="16"/>
      <c r="F1141" s="16"/>
      <c r="G1141" s="16"/>
      <c r="H1141" s="16"/>
      <c r="I1141" s="16"/>
      <c r="J1141" s="16"/>
    </row>
    <row r="1142">
      <c r="A1142" s="18">
        <v>43934.0</v>
      </c>
      <c r="B1142" s="16">
        <v>-0.012955585552958171</v>
      </c>
      <c r="C1142" s="14">
        <v>0.0575139146567718</v>
      </c>
      <c r="D1142" s="16"/>
      <c r="E1142" s="16"/>
      <c r="F1142" s="16"/>
      <c r="G1142" s="16"/>
      <c r="H1142" s="16"/>
      <c r="I1142" s="16"/>
      <c r="J1142" s="16"/>
    </row>
    <row r="1143">
      <c r="A1143" s="18">
        <v>43930.0</v>
      </c>
      <c r="B1143" s="16">
        <v>0.041508786969566946</v>
      </c>
      <c r="C1143" s="14">
        <v>0.003724394785847185</v>
      </c>
      <c r="D1143" s="16"/>
      <c r="E1143" s="16"/>
      <c r="F1143" s="16"/>
      <c r="G1143" s="16"/>
      <c r="H1143" s="16"/>
      <c r="I1143" s="16"/>
      <c r="J1143" s="16"/>
    </row>
    <row r="1144">
      <c r="A1144" s="18">
        <v>43929.0</v>
      </c>
      <c r="B1144" s="16">
        <v>-0.004941880302995916</v>
      </c>
      <c r="C1144" s="14">
        <v>0.10950413223140498</v>
      </c>
      <c r="D1144" s="16"/>
      <c r="E1144" s="16"/>
      <c r="F1144" s="16"/>
      <c r="G1144" s="16"/>
      <c r="H1144" s="16"/>
      <c r="I1144" s="16"/>
      <c r="J1144" s="16"/>
    </row>
    <row r="1145">
      <c r="A1145" s="18">
        <v>43928.0</v>
      </c>
      <c r="B1145" s="16">
        <v>0.08763205423192066</v>
      </c>
      <c r="C1145" s="14">
        <v>-0.004115226337448652</v>
      </c>
      <c r="D1145" s="16"/>
      <c r="E1145" s="16"/>
      <c r="F1145" s="16"/>
      <c r="G1145" s="16"/>
      <c r="H1145" s="16"/>
      <c r="I1145" s="16"/>
      <c r="J1145" s="16"/>
    </row>
    <row r="1146">
      <c r="A1146" s="18">
        <v>43924.0</v>
      </c>
      <c r="B1146" s="16">
        <v>-0.020596573699386833</v>
      </c>
      <c r="C1146" s="14">
        <v>0.008298755186721962</v>
      </c>
      <c r="D1146" s="16"/>
      <c r="E1146" s="16"/>
      <c r="F1146" s="16"/>
      <c r="G1146" s="16"/>
      <c r="H1146" s="16"/>
      <c r="I1146" s="16"/>
      <c r="J1146" s="16"/>
    </row>
    <row r="1147">
      <c r="A1147" s="18">
        <v>43922.0</v>
      </c>
      <c r="B1147" s="16">
        <v>-0.040004652379983185</v>
      </c>
      <c r="C1147" s="14">
        <v>0.02991452991453003</v>
      </c>
      <c r="D1147" s="16"/>
      <c r="E1147" s="16"/>
      <c r="F1147" s="16"/>
      <c r="G1147" s="16"/>
      <c r="H1147" s="16"/>
      <c r="I1147" s="16"/>
      <c r="J1147" s="16"/>
    </row>
    <row r="1148">
      <c r="A1148" s="18">
        <v>43921.0</v>
      </c>
      <c r="B1148" s="16">
        <v>0.038237673738996</v>
      </c>
      <c r="C1148" s="14">
        <v>-0.044897959183673564</v>
      </c>
      <c r="D1148" s="16"/>
      <c r="E1148" s="16"/>
      <c r="F1148" s="16"/>
      <c r="G1148" s="16"/>
      <c r="H1148" s="16"/>
      <c r="I1148" s="16"/>
      <c r="J1148" s="16"/>
    </row>
    <row r="1149">
      <c r="A1149" s="18">
        <v>43920.0</v>
      </c>
      <c r="B1149" s="16">
        <v>-0.043780491325308146</v>
      </c>
      <c r="C1149" s="14">
        <v>-0.0080971659919028</v>
      </c>
      <c r="D1149" s="16"/>
      <c r="E1149" s="16"/>
      <c r="F1149" s="16"/>
      <c r="G1149" s="16"/>
      <c r="H1149" s="16"/>
      <c r="I1149" s="16"/>
      <c r="J1149" s="16"/>
    </row>
    <row r="1150">
      <c r="A1150" s="18">
        <v>43917.0</v>
      </c>
      <c r="B1150" s="16">
        <v>0.0021755608144464755</v>
      </c>
      <c r="C1150" s="14">
        <v>0.040000000000000036</v>
      </c>
      <c r="D1150" s="16"/>
      <c r="E1150" s="16"/>
      <c r="F1150" s="16"/>
      <c r="G1150" s="16"/>
      <c r="H1150" s="16"/>
      <c r="I1150" s="16"/>
      <c r="J1150" s="16"/>
    </row>
    <row r="1151">
      <c r="A1151" s="18">
        <v>43916.0</v>
      </c>
      <c r="B1151" s="16">
        <v>0.03890428415996916</v>
      </c>
      <c r="C1151" s="14">
        <v>0.01279317697228155</v>
      </c>
      <c r="D1151" s="16"/>
      <c r="E1151" s="16"/>
      <c r="F1151" s="16"/>
      <c r="G1151" s="16"/>
      <c r="H1151" s="16"/>
      <c r="I1151" s="16"/>
      <c r="J1151" s="16"/>
    </row>
    <row r="1152">
      <c r="A1152" s="18">
        <v>43915.0</v>
      </c>
      <c r="B1152" s="16">
        <v>0.06624749232475113</v>
      </c>
      <c r="C1152" s="14">
        <v>0.015151515151515138</v>
      </c>
      <c r="D1152" s="16"/>
      <c r="E1152" s="16"/>
      <c r="F1152" s="16"/>
      <c r="G1152" s="16"/>
      <c r="H1152" s="16"/>
      <c r="I1152" s="16"/>
      <c r="J1152" s="16"/>
    </row>
    <row r="1153">
      <c r="A1153" s="18">
        <v>43914.0</v>
      </c>
      <c r="B1153" s="16">
        <v>0.02507144968956343</v>
      </c>
      <c r="C1153" s="14">
        <v>-0.17499999999999993</v>
      </c>
      <c r="D1153" s="16"/>
      <c r="E1153" s="16"/>
      <c r="F1153" s="16"/>
      <c r="G1153" s="16"/>
      <c r="H1153" s="16"/>
      <c r="I1153" s="16"/>
      <c r="J1153" s="16"/>
    </row>
    <row r="1154">
      <c r="A1154" s="18">
        <v>43913.0</v>
      </c>
      <c r="B1154" s="16">
        <v>-0.12980464127060365</v>
      </c>
      <c r="C1154" s="14">
        <v>0.0748560460652592</v>
      </c>
      <c r="D1154" s="16"/>
      <c r="E1154" s="16"/>
      <c r="F1154" s="16"/>
      <c r="G1154" s="16"/>
      <c r="H1154" s="16"/>
      <c r="I1154" s="16"/>
      <c r="J1154" s="16"/>
    </row>
    <row r="1155">
      <c r="A1155" s="18">
        <v>43910.0</v>
      </c>
      <c r="B1155" s="16">
        <v>0.058329148237116435</v>
      </c>
      <c r="C1155" s="14">
        <v>-0.027985074626865725</v>
      </c>
      <c r="D1155" s="16"/>
      <c r="E1155" s="16"/>
      <c r="F1155" s="16"/>
      <c r="G1155" s="16"/>
      <c r="H1155" s="16"/>
      <c r="I1155" s="16"/>
      <c r="J1155" s="16"/>
    </row>
    <row r="1156">
      <c r="A1156" s="18">
        <v>43909.0</v>
      </c>
      <c r="B1156" s="16">
        <v>-0.02424782731910058</v>
      </c>
      <c r="C1156" s="14">
        <v>-0.102177554438861</v>
      </c>
      <c r="D1156" s="16"/>
      <c r="E1156" s="16"/>
      <c r="F1156" s="16"/>
      <c r="G1156" s="16"/>
      <c r="H1156" s="16"/>
      <c r="I1156" s="16"/>
      <c r="J1156" s="16"/>
    </row>
    <row r="1157">
      <c r="A1157" s="18">
        <v>43908.0</v>
      </c>
      <c r="B1157" s="16">
        <v>-0.0555645390624564</v>
      </c>
      <c r="C1157" s="14">
        <v>-0.014851485148514865</v>
      </c>
      <c r="D1157" s="16"/>
      <c r="E1157" s="16"/>
      <c r="F1157" s="16"/>
      <c r="G1157" s="16"/>
      <c r="H1157" s="16"/>
      <c r="I1157" s="16"/>
      <c r="J1157" s="16"/>
    </row>
    <row r="1158">
      <c r="A1158" s="18">
        <v>43907.0</v>
      </c>
      <c r="B1158" s="16">
        <v>-0.025045121447365593</v>
      </c>
      <c r="C1158" s="14">
        <v>-0.04265402843601884</v>
      </c>
      <c r="D1158" s="16"/>
      <c r="E1158" s="16"/>
      <c r="F1158" s="16"/>
      <c r="G1158" s="16"/>
      <c r="H1158" s="16"/>
      <c r="I1158" s="16"/>
      <c r="J1158" s="16"/>
    </row>
    <row r="1159">
      <c r="A1159" s="18">
        <v>43906.0</v>
      </c>
      <c r="B1159" s="16">
        <v>-0.07612102217936367</v>
      </c>
      <c r="C1159" s="14">
        <v>0.06030150753768826</v>
      </c>
      <c r="D1159" s="16"/>
      <c r="E1159" s="16"/>
      <c r="F1159" s="16"/>
      <c r="G1159" s="16"/>
      <c r="H1159" s="16"/>
      <c r="I1159" s="16"/>
      <c r="J1159" s="16"/>
    </row>
    <row r="1160">
      <c r="A1160" s="18">
        <v>43903.0</v>
      </c>
      <c r="B1160" s="16">
        <v>0.038065098043305046</v>
      </c>
      <c r="C1160" s="14">
        <v>-0.16968011126564675</v>
      </c>
      <c r="D1160" s="16"/>
      <c r="E1160" s="16"/>
      <c r="F1160" s="16"/>
      <c r="G1160" s="16"/>
      <c r="H1160" s="16"/>
      <c r="I1160" s="16"/>
      <c r="J1160" s="16"/>
    </row>
    <row r="1161">
      <c r="A1161" s="18">
        <v>43902.0</v>
      </c>
      <c r="B1161" s="16">
        <v>-0.08301939111145107</v>
      </c>
      <c r="C1161" s="14">
        <v>-0.0625814863102998</v>
      </c>
      <c r="D1161" s="16"/>
      <c r="E1161" s="16"/>
      <c r="F1161" s="16"/>
      <c r="G1161" s="16"/>
      <c r="H1161" s="16"/>
      <c r="I1161" s="16"/>
      <c r="J1161" s="16"/>
    </row>
    <row r="1162">
      <c r="A1162" s="18">
        <v>43901.0</v>
      </c>
      <c r="B1162" s="16">
        <v>6.649795004520787E-4</v>
      </c>
      <c r="C1162" s="14">
        <v>-0.06804374240583222</v>
      </c>
      <c r="D1162" s="16"/>
      <c r="E1162" s="16"/>
      <c r="F1162" s="16"/>
      <c r="G1162" s="16"/>
      <c r="H1162" s="16"/>
      <c r="I1162" s="16"/>
      <c r="J1162" s="16"/>
    </row>
    <row r="1163">
      <c r="A1163" s="18">
        <v>43899.0</v>
      </c>
      <c r="B1163" s="16">
        <v>-0.048956044206033944</v>
      </c>
      <c r="C1163" s="14">
        <v>0.028750000000000053</v>
      </c>
      <c r="D1163" s="16"/>
      <c r="E1163" s="16"/>
      <c r="F1163" s="16"/>
      <c r="G1163" s="16"/>
      <c r="H1163" s="16"/>
      <c r="I1163" s="16"/>
      <c r="J1163" s="16"/>
    </row>
    <row r="1164">
      <c r="A1164" s="18">
        <v>43896.0</v>
      </c>
      <c r="B1164" s="16">
        <v>-0.02480699263466135</v>
      </c>
      <c r="C1164" s="14">
        <v>0.005025125628140836</v>
      </c>
      <c r="D1164" s="16"/>
      <c r="E1164" s="16"/>
      <c r="F1164" s="16"/>
      <c r="G1164" s="16"/>
      <c r="H1164" s="16"/>
      <c r="I1164" s="16"/>
      <c r="J1164" s="16"/>
    </row>
    <row r="1165">
      <c r="A1165" s="18">
        <v>43895.0</v>
      </c>
      <c r="B1165" s="16">
        <v>0.0015998577904186018</v>
      </c>
      <c r="C1165" s="14">
        <v>0.0025188916876572875</v>
      </c>
      <c r="D1165" s="16"/>
      <c r="E1165" s="16"/>
      <c r="F1165" s="16"/>
      <c r="G1165" s="16"/>
      <c r="H1165" s="16"/>
      <c r="I1165" s="16"/>
      <c r="J1165" s="16"/>
    </row>
    <row r="1166">
      <c r="A1166" s="18">
        <v>43894.0</v>
      </c>
      <c r="B1166" s="16">
        <v>-0.004626967345819244</v>
      </c>
      <c r="C1166" s="14">
        <v>0.0</v>
      </c>
      <c r="D1166" s="16"/>
      <c r="E1166" s="16"/>
      <c r="F1166" s="16"/>
      <c r="G1166" s="16"/>
      <c r="H1166" s="16"/>
      <c r="I1166" s="16"/>
      <c r="J1166" s="16"/>
    </row>
    <row r="1167">
      <c r="A1167" s="18">
        <v>43893.0</v>
      </c>
      <c r="B1167" s="16">
        <v>0.015319664952504919</v>
      </c>
      <c r="C1167" s="14">
        <v>0.017948717948718107</v>
      </c>
      <c r="D1167" s="16"/>
      <c r="E1167" s="16"/>
      <c r="F1167" s="16"/>
      <c r="G1167" s="16"/>
      <c r="H1167" s="16"/>
      <c r="I1167" s="16"/>
      <c r="J1167" s="16"/>
    </row>
    <row r="1168">
      <c r="A1168" s="18">
        <v>43892.0</v>
      </c>
      <c r="B1168" s="16">
        <v>-0.006159751824491688</v>
      </c>
      <c r="C1168" s="14">
        <v>-0.03584672435105074</v>
      </c>
      <c r="D1168" s="16"/>
      <c r="E1168" s="16"/>
      <c r="F1168" s="16"/>
      <c r="G1168" s="16"/>
      <c r="H1168" s="16"/>
      <c r="I1168" s="16"/>
      <c r="J1168" s="16"/>
    </row>
    <row r="1169">
      <c r="A1169" s="18">
        <v>43889.0</v>
      </c>
      <c r="B1169" s="16">
        <v>-0.03709609483121723</v>
      </c>
      <c r="C1169" s="14">
        <v>0.007471980074719831</v>
      </c>
      <c r="D1169" s="16"/>
      <c r="E1169" s="16"/>
      <c r="F1169" s="16"/>
      <c r="G1169" s="16"/>
      <c r="H1169" s="16"/>
      <c r="I1169" s="16"/>
      <c r="J1169" s="16"/>
    </row>
    <row r="1170">
      <c r="A1170" s="18">
        <v>43888.0</v>
      </c>
      <c r="B1170" s="16">
        <v>-0.0038703600633643864</v>
      </c>
      <c r="C1170" s="14">
        <v>-0.03947368421052633</v>
      </c>
      <c r="D1170" s="16"/>
      <c r="E1170" s="16"/>
      <c r="F1170" s="16"/>
      <c r="G1170" s="16"/>
      <c r="H1170" s="16"/>
      <c r="I1170" s="16"/>
      <c r="J1170" s="16"/>
    </row>
    <row r="1171">
      <c r="A1171" s="18">
        <v>43887.0</v>
      </c>
      <c r="B1171" s="16">
        <v>-0.010120445163969816</v>
      </c>
      <c r="C1171" s="14">
        <v>0.029556650246305383</v>
      </c>
      <c r="D1171" s="16"/>
      <c r="E1171" s="16"/>
      <c r="F1171" s="16"/>
      <c r="G1171" s="16"/>
      <c r="H1171" s="16"/>
      <c r="I1171" s="16"/>
      <c r="J1171" s="16"/>
    </row>
    <row r="1172">
      <c r="A1172" s="18">
        <v>43886.0</v>
      </c>
      <c r="B1172" s="16">
        <v>-0.002662856949633974</v>
      </c>
      <c r="C1172" s="14">
        <v>-0.024038461538461564</v>
      </c>
      <c r="D1172" s="16"/>
      <c r="E1172" s="16"/>
      <c r="F1172" s="16"/>
      <c r="G1172" s="16"/>
      <c r="H1172" s="16"/>
      <c r="I1172" s="16"/>
      <c r="J1172" s="16"/>
    </row>
    <row r="1173">
      <c r="A1173" s="18">
        <v>43885.0</v>
      </c>
      <c r="B1173" s="16">
        <v>-0.020813932794463974</v>
      </c>
      <c r="C1173" s="14">
        <v>0.010935601458080368</v>
      </c>
      <c r="D1173" s="16"/>
      <c r="E1173" s="16"/>
      <c r="F1173" s="16"/>
      <c r="G1173" s="16"/>
      <c r="H1173" s="16"/>
      <c r="I1173" s="16"/>
      <c r="J1173" s="16"/>
    </row>
    <row r="1174">
      <c r="A1174" s="18">
        <v>43881.0</v>
      </c>
      <c r="B1174" s="16">
        <v>-0.0037151881509825957</v>
      </c>
      <c r="C1174" s="14">
        <v>0.052429667519181544</v>
      </c>
      <c r="D1174" s="16"/>
      <c r="E1174" s="16"/>
      <c r="F1174" s="16"/>
      <c r="G1174" s="16"/>
      <c r="H1174" s="16"/>
      <c r="I1174" s="16"/>
      <c r="J1174" s="16"/>
    </row>
    <row r="1175">
      <c r="A1175" s="18">
        <v>43880.0</v>
      </c>
      <c r="B1175" s="16">
        <v>0.011123618928496892</v>
      </c>
      <c r="C1175" s="14">
        <v>-0.02857142857142858</v>
      </c>
      <c r="D1175" s="16"/>
      <c r="E1175" s="16"/>
      <c r="F1175" s="16"/>
      <c r="G1175" s="16"/>
      <c r="H1175" s="16"/>
      <c r="I1175" s="16"/>
      <c r="J1175" s="16"/>
    </row>
    <row r="1176">
      <c r="A1176" s="18">
        <v>43879.0</v>
      </c>
      <c r="B1176" s="16">
        <v>-0.004424778761061843</v>
      </c>
      <c r="C1176" s="14">
        <v>-0.01948842874543233</v>
      </c>
      <c r="D1176" s="16"/>
      <c r="E1176" s="16"/>
      <c r="F1176" s="16"/>
      <c r="G1176" s="16"/>
      <c r="H1176" s="16"/>
      <c r="I1176" s="16"/>
      <c r="J1176" s="16"/>
    </row>
    <row r="1177">
      <c r="A1177" s="18">
        <v>43878.0</v>
      </c>
      <c r="B1177" s="16">
        <v>-0.005584701303097073</v>
      </c>
      <c r="C1177" s="14">
        <v>0.0</v>
      </c>
      <c r="D1177" s="16"/>
      <c r="E1177" s="16"/>
      <c r="F1177" s="16"/>
      <c r="G1177" s="16"/>
      <c r="H1177" s="16"/>
      <c r="I1177" s="16"/>
      <c r="J1177" s="16"/>
    </row>
    <row r="1178">
      <c r="A1178" s="18">
        <v>43875.0</v>
      </c>
      <c r="B1178" s="16">
        <v>-0.005026838553880308</v>
      </c>
      <c r="C1178" s="14">
        <v>-0.013221153846153966</v>
      </c>
      <c r="D1178" s="16"/>
      <c r="E1178" s="16"/>
      <c r="F1178" s="16"/>
      <c r="G1178" s="16"/>
      <c r="H1178" s="16"/>
      <c r="I1178" s="16"/>
      <c r="J1178" s="16"/>
    </row>
    <row r="1179">
      <c r="A1179" s="18">
        <v>43874.0</v>
      </c>
      <c r="B1179" s="16">
        <v>-0.0021760154738879045</v>
      </c>
      <c r="C1179" s="14">
        <v>0.006045949214026569</v>
      </c>
      <c r="D1179" s="16"/>
      <c r="E1179" s="16"/>
      <c r="F1179" s="16"/>
      <c r="G1179" s="16"/>
      <c r="H1179" s="16"/>
      <c r="I1179" s="16"/>
      <c r="J1179" s="16"/>
    </row>
    <row r="1180">
      <c r="A1180" s="18">
        <v>43873.0</v>
      </c>
      <c r="B1180" s="16">
        <v>0.00770571279908161</v>
      </c>
      <c r="C1180" s="14">
        <v>-0.008393285371702697</v>
      </c>
      <c r="D1180" s="16"/>
      <c r="E1180" s="16"/>
      <c r="F1180" s="16"/>
      <c r="G1180" s="16"/>
      <c r="H1180" s="16"/>
      <c r="I1180" s="16"/>
      <c r="J1180" s="16"/>
    </row>
    <row r="1181">
      <c r="A1181" s="18">
        <v>43872.0</v>
      </c>
      <c r="B1181" s="16">
        <v>0.006349997922121098</v>
      </c>
      <c r="C1181" s="14">
        <v>-0.014184397163120477</v>
      </c>
      <c r="D1181" s="16"/>
      <c r="E1181" s="16"/>
      <c r="F1181" s="16"/>
      <c r="G1181" s="16"/>
      <c r="H1181" s="16"/>
      <c r="I1181" s="16"/>
      <c r="J1181" s="16"/>
    </row>
    <row r="1182">
      <c r="A1182" s="18">
        <v>43871.0</v>
      </c>
      <c r="B1182" s="16">
        <v>-0.005525546872094167</v>
      </c>
      <c r="C1182" s="14">
        <v>0.0011834319526626835</v>
      </c>
      <c r="D1182" s="16"/>
      <c r="E1182" s="16"/>
      <c r="F1182" s="16"/>
      <c r="G1182" s="16"/>
      <c r="H1182" s="16"/>
      <c r="I1182" s="16"/>
      <c r="J1182" s="16"/>
    </row>
    <row r="1183">
      <c r="A1183" s="18">
        <v>43868.0</v>
      </c>
      <c r="B1183" s="16">
        <v>-0.0032624949023517535</v>
      </c>
      <c r="C1183" s="14">
        <v>0.011976047904191711</v>
      </c>
      <c r="D1183" s="16"/>
      <c r="E1183" s="16"/>
      <c r="F1183" s="16"/>
      <c r="G1183" s="16"/>
      <c r="H1183" s="16"/>
      <c r="I1183" s="16"/>
      <c r="J1183" s="16"/>
    </row>
    <row r="1184">
      <c r="A1184" s="18">
        <v>43867.0</v>
      </c>
      <c r="B1184" s="16">
        <v>0.004036677516616294</v>
      </c>
      <c r="C1184" s="14">
        <v>0.04899497487437188</v>
      </c>
      <c r="D1184" s="16"/>
      <c r="E1184" s="16"/>
      <c r="F1184" s="16"/>
      <c r="G1184" s="16"/>
      <c r="H1184" s="16"/>
      <c r="I1184" s="16"/>
      <c r="J1184" s="16"/>
    </row>
    <row r="1185">
      <c r="A1185" s="18">
        <v>43866.0</v>
      </c>
      <c r="B1185" s="16">
        <v>0.009140500765882242</v>
      </c>
      <c r="C1185" s="14">
        <v>0.028423772609818876</v>
      </c>
      <c r="D1185" s="16"/>
      <c r="E1185" s="16"/>
      <c r="F1185" s="16"/>
      <c r="G1185" s="16"/>
      <c r="H1185" s="16"/>
      <c r="I1185" s="16"/>
      <c r="J1185" s="16"/>
    </row>
    <row r="1186">
      <c r="A1186" s="18">
        <v>43865.0</v>
      </c>
      <c r="B1186" s="16">
        <v>0.023210823461081942</v>
      </c>
      <c r="C1186" s="14">
        <v>-0.007692307692307665</v>
      </c>
      <c r="D1186" s="16"/>
      <c r="E1186" s="16"/>
      <c r="F1186" s="16"/>
      <c r="G1186" s="16"/>
      <c r="H1186" s="16"/>
      <c r="I1186" s="16"/>
      <c r="J1186" s="16"/>
    </row>
    <row r="1187">
      <c r="A1187" s="18">
        <v>43864.0</v>
      </c>
      <c r="B1187" s="16">
        <v>0.00394877313633768</v>
      </c>
      <c r="C1187" s="14">
        <v>-0.032258064516129004</v>
      </c>
      <c r="D1187" s="16"/>
      <c r="E1187" s="16"/>
      <c r="F1187" s="16"/>
      <c r="G1187" s="16"/>
      <c r="H1187" s="16"/>
      <c r="I1187" s="16"/>
      <c r="J1187" s="16"/>
    </row>
    <row r="1188">
      <c r="A1188" s="18">
        <v>43862.0</v>
      </c>
      <c r="B1188" s="16">
        <v>-0.025100107840596575</v>
      </c>
      <c r="C1188" s="14">
        <v>-0.01946472019464729</v>
      </c>
      <c r="D1188" s="16"/>
      <c r="E1188" s="16"/>
      <c r="F1188" s="16"/>
      <c r="G1188" s="16"/>
      <c r="H1188" s="16"/>
      <c r="I1188" s="16"/>
      <c r="J1188" s="16"/>
    </row>
    <row r="1189">
      <c r="A1189" s="18">
        <v>43861.0</v>
      </c>
      <c r="B1189" s="16">
        <v>-0.0061233985277254765</v>
      </c>
      <c r="C1189" s="14">
        <v>-0.04861111111111116</v>
      </c>
      <c r="D1189" s="16"/>
      <c r="E1189" s="16"/>
      <c r="F1189" s="16"/>
      <c r="G1189" s="16"/>
      <c r="H1189" s="16"/>
      <c r="I1189" s="16"/>
      <c r="J1189" s="16"/>
    </row>
    <row r="1190">
      <c r="A1190" s="18">
        <v>43860.0</v>
      </c>
      <c r="B1190" s="16">
        <v>-0.00772496805309375</v>
      </c>
      <c r="C1190" s="14">
        <v>0.016470588235294237</v>
      </c>
      <c r="D1190" s="16"/>
      <c r="E1190" s="16"/>
      <c r="F1190" s="16"/>
      <c r="G1190" s="16"/>
      <c r="H1190" s="16"/>
      <c r="I1190" s="16"/>
      <c r="J1190" s="16"/>
    </row>
    <row r="1191">
      <c r="A1191" s="18">
        <v>43859.0</v>
      </c>
      <c r="B1191" s="16">
        <v>0.006113240100200867</v>
      </c>
      <c r="C1191" s="14">
        <v>-0.019607843137254943</v>
      </c>
      <c r="D1191" s="16"/>
      <c r="E1191" s="16"/>
      <c r="F1191" s="16"/>
      <c r="G1191" s="16"/>
      <c r="H1191" s="16"/>
      <c r="I1191" s="16"/>
      <c r="J1191" s="16"/>
    </row>
    <row r="1192">
      <c r="A1192" s="18">
        <v>43858.0</v>
      </c>
      <c r="B1192" s="16">
        <v>-0.0052149517286905755</v>
      </c>
      <c r="C1192" s="14">
        <v>-0.04198895027624305</v>
      </c>
      <c r="D1192" s="16"/>
      <c r="E1192" s="16"/>
      <c r="F1192" s="16"/>
      <c r="G1192" s="16"/>
      <c r="H1192" s="16"/>
      <c r="I1192" s="16"/>
      <c r="J1192" s="16"/>
    </row>
    <row r="1193">
      <c r="A1193" s="18">
        <v>43857.0</v>
      </c>
      <c r="B1193" s="16">
        <v>-0.010552527912150667</v>
      </c>
      <c r="C1193" s="14">
        <v>0.021444695259593693</v>
      </c>
      <c r="D1193" s="16"/>
      <c r="E1193" s="16"/>
      <c r="F1193" s="16"/>
      <c r="G1193" s="16"/>
      <c r="H1193" s="16"/>
      <c r="I1193" s="16"/>
      <c r="J1193" s="16"/>
    </row>
    <row r="1194">
      <c r="A1194" s="18">
        <v>43854.0</v>
      </c>
      <c r="B1194" s="16">
        <v>0.005574552455389181</v>
      </c>
      <c r="C1194" s="14">
        <v>0.023094688221708903</v>
      </c>
      <c r="D1194" s="16"/>
      <c r="E1194" s="16"/>
      <c r="F1194" s="16"/>
      <c r="G1194" s="16"/>
      <c r="H1194" s="16"/>
      <c r="I1194" s="16"/>
      <c r="J1194" s="16"/>
    </row>
    <row r="1195">
      <c r="A1195" s="18">
        <v>43853.0</v>
      </c>
      <c r="B1195" s="16">
        <v>0.0060667883603564565</v>
      </c>
      <c r="C1195" s="14">
        <v>-0.0034522439585732423</v>
      </c>
      <c r="D1195" s="16"/>
      <c r="E1195" s="16"/>
      <c r="F1195" s="16"/>
      <c r="G1195" s="16"/>
      <c r="H1195" s="16"/>
      <c r="I1195" s="16"/>
      <c r="J1195" s="16"/>
    </row>
    <row r="1196">
      <c r="A1196" s="18">
        <v>43852.0</v>
      </c>
      <c r="B1196" s="16">
        <v>-0.005172619218807184</v>
      </c>
      <c r="C1196" s="14">
        <v>0.0034642032332565798</v>
      </c>
      <c r="D1196" s="16"/>
      <c r="E1196" s="16"/>
      <c r="F1196" s="16"/>
      <c r="G1196" s="16"/>
      <c r="H1196" s="16"/>
      <c r="I1196" s="16"/>
      <c r="J1196" s="16"/>
    </row>
    <row r="1197">
      <c r="A1197" s="18">
        <v>43851.0</v>
      </c>
      <c r="B1197" s="16">
        <v>-0.004474602337100286</v>
      </c>
      <c r="C1197" s="14">
        <v>-0.012542759407069615</v>
      </c>
      <c r="D1197" s="16"/>
      <c r="E1197" s="16"/>
      <c r="F1197" s="16"/>
      <c r="G1197" s="16"/>
      <c r="H1197" s="16"/>
      <c r="I1197" s="16"/>
      <c r="J1197" s="16"/>
    </row>
    <row r="1198">
      <c r="A1198" s="18">
        <v>43850.0</v>
      </c>
      <c r="B1198" s="16">
        <v>-0.01034620942573694</v>
      </c>
      <c r="C1198" s="14">
        <v>-0.03307607497243659</v>
      </c>
      <c r="D1198" s="16"/>
      <c r="E1198" s="16"/>
      <c r="F1198" s="16"/>
      <c r="G1198" s="16"/>
      <c r="H1198" s="16"/>
      <c r="I1198" s="16"/>
      <c r="J1198" s="16"/>
    </row>
    <row r="1199">
      <c r="A1199" s="18">
        <v>43847.0</v>
      </c>
      <c r="B1199" s="16">
        <v>-2.549471895106903E-4</v>
      </c>
      <c r="C1199" s="14">
        <v>0.01227678571428581</v>
      </c>
      <c r="D1199" s="16"/>
      <c r="E1199" s="16"/>
      <c r="F1199" s="16"/>
      <c r="G1199" s="16"/>
      <c r="H1199" s="16"/>
      <c r="I1199" s="16"/>
      <c r="J1199" s="16"/>
    </row>
    <row r="1200">
      <c r="A1200" s="18">
        <v>43846.0</v>
      </c>
      <c r="B1200" s="16">
        <v>9.883904628422702E-4</v>
      </c>
      <c r="C1200" s="14">
        <v>0.02752293577981635</v>
      </c>
      <c r="D1200" s="16"/>
      <c r="E1200" s="16"/>
      <c r="F1200" s="16"/>
      <c r="G1200" s="16"/>
      <c r="H1200" s="16"/>
      <c r="I1200" s="16"/>
      <c r="J1200" s="16"/>
    </row>
    <row r="1201">
      <c r="A1201" s="18">
        <v>43845.0</v>
      </c>
      <c r="B1201" s="16">
        <v>-0.0015369308300234863</v>
      </c>
      <c r="C1201" s="14">
        <v>0.006928406466512715</v>
      </c>
      <c r="D1201" s="16"/>
      <c r="E1201" s="16"/>
      <c r="F1201" s="16"/>
      <c r="G1201" s="16"/>
      <c r="H1201" s="16"/>
      <c r="I1201" s="16"/>
      <c r="J1201" s="16"/>
    </row>
    <row r="1202">
      <c r="A1202" s="18">
        <v>43844.0</v>
      </c>
      <c r="B1202" s="16">
        <v>0.002656220218904881</v>
      </c>
      <c r="C1202" s="14">
        <v>0.004640371229698292</v>
      </c>
      <c r="D1202" s="16"/>
      <c r="E1202" s="16"/>
      <c r="F1202" s="16"/>
      <c r="G1202" s="16"/>
      <c r="H1202" s="16"/>
      <c r="I1202" s="16"/>
      <c r="J1202" s="16"/>
    </row>
    <row r="1203">
      <c r="A1203" s="18">
        <v>43843.0</v>
      </c>
      <c r="B1203" s="16">
        <v>0.005935480712747188</v>
      </c>
      <c r="C1203" s="14">
        <v>0.0461165048543688</v>
      </c>
      <c r="D1203" s="16"/>
      <c r="E1203" s="16"/>
      <c r="F1203" s="16"/>
      <c r="G1203" s="16"/>
      <c r="H1203" s="16"/>
      <c r="I1203" s="16"/>
      <c r="J1203" s="16"/>
    </row>
    <row r="1204">
      <c r="A1204" s="18">
        <v>43840.0</v>
      </c>
      <c r="B1204" s="16">
        <v>0.003348095514861704</v>
      </c>
      <c r="C1204" s="14">
        <v>0.08136482939632539</v>
      </c>
      <c r="D1204" s="16"/>
      <c r="E1204" s="16"/>
      <c r="F1204" s="16"/>
      <c r="G1204" s="16"/>
      <c r="H1204" s="16"/>
      <c r="I1204" s="16"/>
      <c r="J1204" s="16"/>
    </row>
    <row r="1205">
      <c r="A1205" s="18">
        <v>43839.0</v>
      </c>
      <c r="B1205" s="16">
        <v>0.015845692640962472</v>
      </c>
      <c r="C1205" s="14">
        <v>0.0</v>
      </c>
      <c r="D1205" s="16"/>
      <c r="E1205" s="16"/>
      <c r="F1205" s="16"/>
      <c r="G1205" s="16"/>
      <c r="H1205" s="16"/>
      <c r="I1205" s="16"/>
      <c r="J1205" s="16"/>
    </row>
    <row r="1206">
      <c r="A1206" s="18">
        <v>43838.0</v>
      </c>
      <c r="B1206" s="16">
        <v>-0.002289895834629685</v>
      </c>
      <c r="C1206" s="14">
        <v>-0.0039215686274509665</v>
      </c>
      <c r="D1206" s="16"/>
      <c r="E1206" s="16"/>
      <c r="F1206" s="16"/>
      <c r="G1206" s="16"/>
      <c r="H1206" s="16"/>
      <c r="I1206" s="16"/>
      <c r="J1206" s="16"/>
    </row>
    <row r="1207">
      <c r="A1207" s="18">
        <v>43837.0</v>
      </c>
      <c r="B1207" s="16">
        <v>0.004994559348956429</v>
      </c>
      <c r="C1207" s="14">
        <v>-0.026717557251908275</v>
      </c>
      <c r="D1207" s="16"/>
      <c r="E1207" s="16"/>
      <c r="F1207" s="16"/>
      <c r="G1207" s="16"/>
      <c r="H1207" s="16"/>
      <c r="I1207" s="16"/>
      <c r="J1207" s="16"/>
    </row>
    <row r="1208">
      <c r="A1208" s="18">
        <v>43836.0</v>
      </c>
      <c r="B1208" s="16">
        <v>-0.0191058057603678</v>
      </c>
      <c r="C1208" s="14">
        <v>-0.0012706480304957024</v>
      </c>
      <c r="D1208" s="16"/>
      <c r="E1208" s="16"/>
      <c r="F1208" s="16"/>
      <c r="G1208" s="16"/>
      <c r="H1208" s="16"/>
      <c r="I1208" s="16"/>
      <c r="J1208" s="16"/>
    </row>
    <row r="1209">
      <c r="A1209" s="18">
        <v>43833.0</v>
      </c>
      <c r="B1209" s="16">
        <v>-0.004522805360603233</v>
      </c>
      <c r="C1209" s="14">
        <v>0.00768245838668391</v>
      </c>
      <c r="D1209" s="16"/>
      <c r="E1209" s="16"/>
      <c r="F1209" s="16"/>
      <c r="G1209" s="16"/>
      <c r="H1209" s="16"/>
      <c r="I1209" s="16"/>
      <c r="J1209" s="16"/>
    </row>
    <row r="1210">
      <c r="A1210" s="18">
        <v>43832.0</v>
      </c>
      <c r="B1210" s="16">
        <v>0.008183870305766616</v>
      </c>
      <c r="C1210" s="14">
        <v>0.010349288486416475</v>
      </c>
      <c r="D1210" s="16"/>
      <c r="E1210" s="16"/>
      <c r="F1210" s="16"/>
      <c r="G1210" s="16"/>
      <c r="H1210" s="16"/>
      <c r="I1210" s="16"/>
      <c r="J1210" s="16"/>
    </row>
    <row r="1211">
      <c r="A1211" s="18">
        <v>43831.0</v>
      </c>
      <c r="B1211" s="16">
        <v>0.0011546252809520041</v>
      </c>
      <c r="C1211" s="14">
        <v>0.025198938992042397</v>
      </c>
      <c r="D1211" s="16"/>
      <c r="E1211" s="16"/>
      <c r="F1211" s="16"/>
      <c r="G1211" s="16"/>
      <c r="H1211" s="16"/>
      <c r="I1211" s="16"/>
      <c r="J1211" s="16"/>
    </row>
    <row r="1212">
      <c r="A1212" s="12">
        <v>43830.0</v>
      </c>
      <c r="B1212" s="16">
        <v>-0.0071312883235352675</v>
      </c>
      <c r="C1212" s="14">
        <v>-0.005277044854881119</v>
      </c>
      <c r="D1212" s="16"/>
      <c r="E1212" s="16"/>
      <c r="F1212" s="16"/>
      <c r="G1212" s="16"/>
      <c r="H1212" s="16"/>
      <c r="I1212" s="16"/>
      <c r="J1212" s="16"/>
    </row>
    <row r="1213">
      <c r="A1213" s="12">
        <v>43829.0</v>
      </c>
      <c r="B1213" s="16">
        <v>8.206895425371119E-4</v>
      </c>
      <c r="C1213" s="14">
        <v>0.01608579088471851</v>
      </c>
      <c r="D1213" s="16"/>
      <c r="E1213" s="16"/>
      <c r="F1213" s="16"/>
      <c r="G1213" s="16"/>
      <c r="H1213" s="16"/>
      <c r="I1213" s="16"/>
      <c r="J1213" s="16"/>
    </row>
    <row r="1214">
      <c r="A1214" s="12">
        <v>43826.0</v>
      </c>
      <c r="B1214" s="16">
        <v>0.009833794442772215</v>
      </c>
      <c r="C1214" s="14">
        <v>-0.0066577896138482195</v>
      </c>
      <c r="D1214" s="16"/>
      <c r="E1214" s="16"/>
      <c r="F1214" s="16"/>
      <c r="G1214" s="16"/>
      <c r="H1214" s="16"/>
      <c r="I1214" s="16"/>
      <c r="J1214" s="16"/>
    </row>
    <row r="1215">
      <c r="A1215" s="12">
        <v>43825.0</v>
      </c>
      <c r="B1215" s="16">
        <v>-0.0072045224752447234</v>
      </c>
      <c r="C1215" s="14">
        <v>-0.023407022106632147</v>
      </c>
      <c r="D1215" s="16"/>
      <c r="E1215" s="16"/>
      <c r="F1215" s="16"/>
      <c r="G1215" s="16"/>
      <c r="H1215" s="16"/>
      <c r="I1215" s="16"/>
      <c r="J1215" s="16"/>
    </row>
    <row r="1216">
      <c r="A1216" s="12">
        <v>43823.0</v>
      </c>
      <c r="B1216" s="16">
        <v>-0.003930602841940134</v>
      </c>
      <c r="C1216" s="14">
        <v>-0.017879948914431565</v>
      </c>
      <c r="D1216" s="16"/>
      <c r="E1216" s="16"/>
      <c r="F1216" s="16"/>
      <c r="G1216" s="16"/>
      <c r="H1216" s="16"/>
      <c r="I1216" s="16"/>
      <c r="J1216" s="16"/>
    </row>
    <row r="1217">
      <c r="A1217" s="12">
        <v>43822.0</v>
      </c>
      <c r="B1217" s="16">
        <v>-7.374631268436405E-4</v>
      </c>
      <c r="C1217" s="14">
        <v>0.03162055335968361</v>
      </c>
      <c r="D1217" s="16"/>
      <c r="E1217" s="16"/>
      <c r="F1217" s="16"/>
      <c r="G1217" s="16"/>
      <c r="H1217" s="16"/>
      <c r="I1217" s="16"/>
      <c r="J1217" s="16"/>
    </row>
    <row r="1218">
      <c r="A1218" s="12">
        <v>43819.0</v>
      </c>
      <c r="B1218" s="16">
        <v>9.869735801038004E-4</v>
      </c>
      <c r="C1218" s="14">
        <v>-0.003937007874015741</v>
      </c>
      <c r="D1218" s="16"/>
      <c r="E1218" s="16"/>
      <c r="F1218" s="16"/>
      <c r="G1218" s="16"/>
      <c r="H1218" s="16"/>
      <c r="I1218" s="16"/>
      <c r="J1218" s="16"/>
    </row>
    <row r="1219">
      <c r="A1219" s="12">
        <v>43818.0</v>
      </c>
      <c r="B1219" s="16">
        <v>0.0031133275785184544</v>
      </c>
      <c r="C1219" s="14">
        <v>-0.0039215686274509665</v>
      </c>
      <c r="D1219" s="16"/>
      <c r="E1219" s="16"/>
      <c r="F1219" s="16"/>
      <c r="G1219" s="16"/>
      <c r="H1219" s="16"/>
      <c r="I1219" s="16"/>
      <c r="J1219" s="16"/>
    </row>
    <row r="1220">
      <c r="A1220" s="12">
        <v>43817.0</v>
      </c>
      <c r="B1220" s="16">
        <v>0.004656802301685081</v>
      </c>
      <c r="C1220" s="14">
        <v>0.020000000000000018</v>
      </c>
      <c r="D1220" s="16"/>
      <c r="E1220" s="16"/>
      <c r="F1220" s="16"/>
      <c r="G1220" s="16"/>
      <c r="H1220" s="16"/>
      <c r="I1220" s="16"/>
      <c r="J1220" s="16"/>
    </row>
    <row r="1221">
      <c r="A1221" s="12">
        <v>43816.0</v>
      </c>
      <c r="B1221" s="16">
        <v>0.009212747688516876</v>
      </c>
      <c r="C1221" s="14">
        <v>-0.011857707509881465</v>
      </c>
      <c r="D1221" s="16"/>
      <c r="E1221" s="16"/>
      <c r="F1221" s="16"/>
      <c r="G1221" s="16"/>
      <c r="H1221" s="16"/>
      <c r="I1221" s="16"/>
      <c r="J1221" s="16"/>
    </row>
    <row r="1222">
      <c r="A1222" s="12">
        <v>43815.0</v>
      </c>
      <c r="B1222" s="16">
        <v>-0.0027095898797852014</v>
      </c>
      <c r="C1222" s="14">
        <v>0.006631299734747964</v>
      </c>
      <c r="D1222" s="16"/>
      <c r="E1222" s="16"/>
      <c r="F1222" s="16"/>
      <c r="G1222" s="16"/>
      <c r="H1222" s="16"/>
      <c r="I1222" s="16"/>
      <c r="J1222" s="16"/>
    </row>
    <row r="1223">
      <c r="A1223" s="12">
        <v>43812.0</v>
      </c>
      <c r="B1223" s="16">
        <v>0.009597554252493534</v>
      </c>
      <c r="C1223" s="14">
        <v>-0.003963011889035584</v>
      </c>
      <c r="D1223" s="16"/>
      <c r="E1223" s="16"/>
      <c r="F1223" s="16"/>
      <c r="G1223" s="16"/>
      <c r="H1223" s="16"/>
      <c r="I1223" s="16"/>
      <c r="J1223" s="16"/>
    </row>
    <row r="1224">
      <c r="A1224" s="12">
        <v>43811.0</v>
      </c>
      <c r="B1224" s="16">
        <v>0.005176257225979475</v>
      </c>
      <c r="C1224" s="14">
        <v>0.010680907877169465</v>
      </c>
      <c r="D1224" s="16"/>
      <c r="E1224" s="16"/>
      <c r="F1224" s="16"/>
      <c r="G1224" s="16"/>
      <c r="H1224" s="16"/>
      <c r="I1224" s="16"/>
      <c r="J1224" s="16"/>
    </row>
    <row r="1225">
      <c r="A1225" s="12">
        <v>43810.0</v>
      </c>
      <c r="B1225" s="16">
        <v>0.004499527697186423</v>
      </c>
      <c r="C1225" s="14">
        <v>-0.01963350785340312</v>
      </c>
      <c r="D1225" s="16"/>
      <c r="E1225" s="16"/>
      <c r="F1225" s="16"/>
      <c r="G1225" s="16"/>
      <c r="H1225" s="16"/>
      <c r="I1225" s="16"/>
      <c r="J1225" s="16"/>
    </row>
    <row r="1226">
      <c r="A1226" s="12">
        <v>43809.0</v>
      </c>
      <c r="B1226" s="16">
        <v>-0.006760209424083841</v>
      </c>
      <c r="C1226" s="14">
        <v>0.003942181340341744</v>
      </c>
      <c r="D1226" s="16"/>
      <c r="E1226" s="16"/>
      <c r="F1226" s="16"/>
      <c r="G1226" s="16"/>
      <c r="H1226" s="16"/>
      <c r="I1226" s="16"/>
      <c r="J1226" s="16"/>
    </row>
    <row r="1227">
      <c r="A1227" s="18">
        <v>43808.0</v>
      </c>
      <c r="B1227" s="16">
        <v>0.001342112989137334</v>
      </c>
      <c r="C1227" s="14">
        <v>0.018741633199464314</v>
      </c>
      <c r="D1227" s="16"/>
      <c r="E1227" s="16"/>
      <c r="F1227" s="16"/>
      <c r="G1227" s="16"/>
      <c r="H1227" s="16"/>
      <c r="I1227" s="16"/>
      <c r="J1227" s="16"/>
    </row>
    <row r="1228">
      <c r="A1228" s="18">
        <v>43805.0</v>
      </c>
      <c r="B1228" s="16">
        <v>-0.008062637289489416</v>
      </c>
      <c r="C1228" s="14">
        <v>-0.01059602649006619</v>
      </c>
      <c r="D1228" s="16"/>
      <c r="E1228" s="16"/>
      <c r="F1228" s="16"/>
      <c r="G1228" s="16"/>
      <c r="H1228" s="16"/>
      <c r="I1228" s="16"/>
      <c r="J1228" s="16"/>
    </row>
    <row r="1229">
      <c r="A1229" s="18">
        <v>43804.0</v>
      </c>
      <c r="B1229" s="16">
        <v>-0.002059253354590229</v>
      </c>
      <c r="C1229" s="14">
        <v>0.009358288770053624</v>
      </c>
      <c r="D1229" s="16"/>
      <c r="E1229" s="16"/>
      <c r="F1229" s="16"/>
      <c r="G1229" s="16"/>
      <c r="H1229" s="16"/>
      <c r="I1229" s="16"/>
      <c r="J1229" s="16"/>
    </row>
    <row r="1230">
      <c r="A1230" s="18">
        <v>43803.0</v>
      </c>
      <c r="B1230" s="16">
        <v>0.004085307898817669</v>
      </c>
      <c r="C1230" s="14">
        <v>-0.03979460847240057</v>
      </c>
      <c r="D1230" s="16"/>
      <c r="E1230" s="16"/>
      <c r="F1230" s="16"/>
      <c r="G1230" s="16"/>
      <c r="H1230" s="16"/>
      <c r="I1230" s="16"/>
      <c r="J1230" s="16"/>
    </row>
    <row r="1231">
      <c r="A1231" s="18">
        <v>43802.0</v>
      </c>
      <c r="B1231" s="16">
        <v>-0.0044819973108015665</v>
      </c>
      <c r="C1231" s="14">
        <v>0.0077619663648125226</v>
      </c>
      <c r="D1231" s="16"/>
      <c r="E1231" s="16"/>
      <c r="F1231" s="16"/>
      <c r="G1231" s="16"/>
      <c r="H1231" s="16"/>
      <c r="I1231" s="16"/>
      <c r="J1231" s="16"/>
    </row>
    <row r="1232">
      <c r="A1232" s="18">
        <v>43801.0</v>
      </c>
      <c r="B1232" s="16">
        <v>-6.511253685907992E-4</v>
      </c>
      <c r="C1232" s="14">
        <v>0.009138381201044377</v>
      </c>
      <c r="D1232" s="16"/>
      <c r="E1232" s="16"/>
      <c r="F1232" s="16"/>
      <c r="G1232" s="16"/>
      <c r="H1232" s="16"/>
      <c r="I1232" s="16"/>
      <c r="J1232" s="16"/>
    </row>
    <row r="1233">
      <c r="A1233" s="12">
        <v>43798.0</v>
      </c>
      <c r="B1233" s="16">
        <v>-0.00782641972159015</v>
      </c>
      <c r="C1233" s="14">
        <v>0.007894736842105177</v>
      </c>
      <c r="D1233" s="16"/>
      <c r="E1233" s="16"/>
      <c r="F1233" s="16"/>
      <c r="G1233" s="16"/>
      <c r="H1233" s="16"/>
      <c r="I1233" s="16"/>
      <c r="J1233" s="16"/>
    </row>
    <row r="1234">
      <c r="A1234" s="12">
        <v>43797.0</v>
      </c>
      <c r="B1234" s="16">
        <v>0.004169180295354735</v>
      </c>
      <c r="C1234" s="14">
        <v>0.009296148738379806</v>
      </c>
      <c r="D1234" s="16"/>
      <c r="E1234" s="16"/>
      <c r="F1234" s="16"/>
      <c r="G1234" s="16"/>
      <c r="H1234" s="16"/>
      <c r="I1234" s="16"/>
      <c r="J1234" s="16"/>
    </row>
    <row r="1235">
      <c r="A1235" s="12">
        <v>43796.0</v>
      </c>
      <c r="B1235" s="16">
        <v>0.00523355790558</v>
      </c>
      <c r="C1235" s="14">
        <v>-0.05163727959697739</v>
      </c>
      <c r="D1235" s="16"/>
      <c r="E1235" s="16"/>
      <c r="F1235" s="16"/>
      <c r="G1235" s="16"/>
      <c r="H1235" s="16"/>
      <c r="I1235" s="16"/>
      <c r="J1235" s="16"/>
    </row>
    <row r="1236">
      <c r="A1236" s="12">
        <v>43795.0</v>
      </c>
      <c r="B1236" s="16">
        <v>-0.0029858163370948265</v>
      </c>
      <c r="C1236" s="14">
        <v>0.023195876288659933</v>
      </c>
      <c r="D1236" s="16"/>
      <c r="E1236" s="16"/>
      <c r="F1236" s="16"/>
      <c r="G1236" s="16"/>
      <c r="H1236" s="16"/>
      <c r="I1236" s="16"/>
      <c r="J1236" s="16"/>
    </row>
    <row r="1237">
      <c r="A1237" s="12">
        <v>43794.0</v>
      </c>
      <c r="B1237" s="16">
        <v>0.013374571946552116</v>
      </c>
      <c r="C1237" s="14">
        <v>0.005181347150258864</v>
      </c>
      <c r="D1237" s="16"/>
      <c r="E1237" s="16"/>
      <c r="F1237" s="16"/>
      <c r="G1237" s="16"/>
      <c r="H1237" s="16"/>
      <c r="I1237" s="16"/>
      <c r="J1237" s="16"/>
    </row>
    <row r="1238">
      <c r="A1238" s="12">
        <v>43791.0</v>
      </c>
      <c r="B1238" s="16">
        <v>-0.004511881287390107</v>
      </c>
      <c r="C1238" s="14">
        <v>-0.015306122448979664</v>
      </c>
      <c r="D1238" s="16"/>
      <c r="E1238" s="16"/>
      <c r="F1238" s="16"/>
      <c r="G1238" s="16"/>
      <c r="H1238" s="16"/>
      <c r="I1238" s="16"/>
      <c r="J1238" s="16"/>
    </row>
    <row r="1239">
      <c r="A1239" s="12">
        <v>43790.0</v>
      </c>
      <c r="B1239" s="16">
        <v>-0.00255852522272515</v>
      </c>
      <c r="C1239" s="14">
        <v>0.02752293577981657</v>
      </c>
      <c r="D1239" s="16"/>
      <c r="E1239" s="16"/>
      <c r="F1239" s="16"/>
      <c r="G1239" s="16"/>
      <c r="H1239" s="16"/>
      <c r="I1239" s="16"/>
      <c r="J1239" s="16"/>
    </row>
    <row r="1240">
      <c r="A1240" s="12">
        <v>43789.0</v>
      </c>
      <c r="B1240" s="16">
        <v>0.004941332149646982</v>
      </c>
      <c r="C1240" s="14">
        <v>0.025537634408602017</v>
      </c>
      <c r="D1240" s="16"/>
      <c r="E1240" s="16"/>
      <c r="F1240" s="16"/>
      <c r="G1240" s="16"/>
      <c r="H1240" s="16"/>
      <c r="I1240" s="16"/>
      <c r="J1240" s="16"/>
    </row>
    <row r="1241">
      <c r="A1241" s="12">
        <v>43788.0</v>
      </c>
      <c r="B1241" s="16">
        <v>0.004678362573099504</v>
      </c>
      <c r="C1241" s="14">
        <v>0.04201680672268915</v>
      </c>
      <c r="D1241" s="16"/>
      <c r="E1241" s="16"/>
      <c r="F1241" s="16"/>
      <c r="G1241" s="16"/>
      <c r="H1241" s="16"/>
      <c r="I1241" s="16"/>
      <c r="J1241" s="16"/>
    </row>
    <row r="1242">
      <c r="A1242" s="12">
        <v>43787.0</v>
      </c>
      <c r="B1242" s="16">
        <v>-9.20520030768146E-4</v>
      </c>
      <c r="C1242" s="14">
        <v>-0.021917808219177992</v>
      </c>
      <c r="D1242" s="16"/>
      <c r="E1242" s="16"/>
      <c r="F1242" s="16"/>
      <c r="G1242" s="16"/>
      <c r="H1242" s="16"/>
      <c r="I1242" s="16"/>
      <c r="J1242" s="16"/>
    </row>
    <row r="1243">
      <c r="A1243" s="12">
        <v>43784.0</v>
      </c>
      <c r="B1243" s="16">
        <v>0.001966796101784851</v>
      </c>
      <c r="C1243" s="14">
        <v>-0.005449591280654031</v>
      </c>
      <c r="D1243" s="16"/>
      <c r="E1243" s="16"/>
      <c r="F1243" s="16"/>
      <c r="G1243" s="16"/>
      <c r="H1243" s="16"/>
      <c r="I1243" s="16"/>
      <c r="J1243" s="16"/>
    </row>
    <row r="1244">
      <c r="A1244" s="12">
        <v>43783.0</v>
      </c>
      <c r="B1244" s="16">
        <v>0.0026730402982995116</v>
      </c>
      <c r="C1244" s="14">
        <v>-0.018716577540106805</v>
      </c>
      <c r="D1244" s="16"/>
      <c r="E1244" s="16"/>
      <c r="F1244" s="16"/>
      <c r="G1244" s="16"/>
      <c r="H1244" s="16"/>
      <c r="I1244" s="16"/>
      <c r="J1244" s="16"/>
    </row>
    <row r="1245">
      <c r="A1245" s="12">
        <v>43782.0</v>
      </c>
      <c r="B1245" s="16">
        <v>-0.00612752812997075</v>
      </c>
      <c r="C1245" s="14"/>
      <c r="D1245" s="16"/>
      <c r="E1245" s="16"/>
      <c r="F1245" s="16"/>
      <c r="G1245" s="16"/>
      <c r="H1245" s="16"/>
      <c r="I1245" s="16"/>
      <c r="J1245" s="16"/>
    </row>
    <row r="1246">
      <c r="A1246" s="12">
        <v>43780.0</v>
      </c>
      <c r="B1246" s="47">
        <v>0.0</v>
      </c>
      <c r="C1246" s="14"/>
      <c r="D1246" s="16"/>
      <c r="E1246" s="16"/>
      <c r="F1246" s="16"/>
      <c r="G1246" s="16"/>
      <c r="H1246" s="16"/>
      <c r="I1246" s="16"/>
      <c r="J1246" s="16"/>
    </row>
    <row r="1247">
      <c r="A1247" s="19"/>
      <c r="B1247" s="48"/>
      <c r="C1247" s="19"/>
    </row>
    <row r="1248">
      <c r="A1248" s="19"/>
      <c r="B1248" s="48"/>
    </row>
    <row r="1249">
      <c r="B1249" s="48"/>
    </row>
    <row r="1250">
      <c r="B1250" s="48"/>
    </row>
    <row r="1251">
      <c r="B1251" s="48"/>
    </row>
    <row r="1252">
      <c r="B1252" s="48"/>
    </row>
  </sheetData>
  <mergeCells count="2">
    <mergeCell ref="D1:E1"/>
    <mergeCell ref="G11:H11"/>
  </mergeCells>
  <conditionalFormatting sqref="A1:AA1254">
    <cfRule type="cellIs" dxfId="0" priority="1" operator="lessThan">
      <formula>0</formula>
    </cfRule>
  </conditionalFormatting>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25"/>
    <col customWidth="1" min="2" max="2" width="18.13"/>
    <col customWidth="1" min="3" max="3" width="17.0"/>
    <col customWidth="1" min="4" max="5" width="21.25"/>
    <col customWidth="1" min="8" max="8" width="19.88"/>
  </cols>
  <sheetData>
    <row r="2">
      <c r="A2" s="49" t="s">
        <v>2166</v>
      </c>
    </row>
    <row r="3">
      <c r="A3" s="50" t="s">
        <v>2167</v>
      </c>
      <c r="B3" s="5" t="s">
        <v>2168</v>
      </c>
      <c r="C3" s="5" t="s">
        <v>2169</v>
      </c>
      <c r="D3" s="5" t="s">
        <v>2170</v>
      </c>
      <c r="E3" s="5" t="s">
        <v>2171</v>
      </c>
      <c r="F3" s="10" t="s">
        <v>2134</v>
      </c>
      <c r="G3" s="10" t="s">
        <v>2135</v>
      </c>
      <c r="H3" s="10" t="s">
        <v>2136</v>
      </c>
      <c r="I3" s="11" t="s">
        <v>2137</v>
      </c>
      <c r="J3" s="11" t="s">
        <v>2143</v>
      </c>
    </row>
    <row r="4">
      <c r="B4" s="28">
        <v>0.4355664103375332</v>
      </c>
      <c r="C4" s="28">
        <v>0.4011018247824435</v>
      </c>
      <c r="D4" s="28">
        <f t="shared" ref="D4:E4" si="1">0.67*B4+0.33</f>
        <v>0.6218294949</v>
      </c>
      <c r="E4" s="28">
        <f t="shared" si="1"/>
        <v>0.5987382226</v>
      </c>
      <c r="F4" s="26">
        <v>0.15348983741929145</v>
      </c>
      <c r="G4" s="26">
        <v>0.0671160708401978</v>
      </c>
      <c r="H4" s="26">
        <f>F4-G4</f>
        <v>0.08637376658</v>
      </c>
      <c r="I4" s="17">
        <f>G4+(D4*H4)</f>
        <v>0.1208258265</v>
      </c>
      <c r="J4" s="17">
        <f>G4+(E4*H4)</f>
        <v>0.1188313463</v>
      </c>
    </row>
  </sheetData>
  <conditionalFormatting sqref="F3:J4">
    <cfRule type="cellIs" dxfId="0" priority="1" operator="lessThan">
      <formula>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3" max="3" width="14.88"/>
    <col customWidth="1" min="4" max="4" width="13.88"/>
    <col customWidth="1" min="6" max="6" width="20.88"/>
    <col customWidth="1" min="7" max="7" width="21.25"/>
    <col customWidth="1" min="8" max="8" width="35.13"/>
    <col customWidth="1" min="9" max="9" width="22.25"/>
    <col customWidth="1" min="10" max="10" width="26.25"/>
    <col customWidth="1" min="11" max="11" width="18.88"/>
    <col customWidth="1" min="12" max="12" width="18.13"/>
  </cols>
  <sheetData>
    <row r="1">
      <c r="A1" s="51"/>
      <c r="B1" s="51" t="s">
        <v>2172</v>
      </c>
      <c r="C1" s="51" t="s">
        <v>2173</v>
      </c>
      <c r="D1" s="51" t="s">
        <v>2174</v>
      </c>
      <c r="E1" s="51" t="s">
        <v>2175</v>
      </c>
      <c r="F1" s="10" t="s">
        <v>2176</v>
      </c>
      <c r="G1" s="10" t="s">
        <v>2177</v>
      </c>
      <c r="H1" s="10" t="s">
        <v>2178</v>
      </c>
      <c r="I1" s="10" t="s">
        <v>2179</v>
      </c>
      <c r="J1" s="10" t="s">
        <v>2180</v>
      </c>
      <c r="K1" s="10" t="s">
        <v>2181</v>
      </c>
      <c r="L1" s="11" t="s">
        <v>2182</v>
      </c>
      <c r="M1" s="10" t="s">
        <v>2183</v>
      </c>
      <c r="N1" s="26"/>
      <c r="O1" s="28"/>
      <c r="P1" s="28"/>
      <c r="Q1" s="28"/>
      <c r="R1" s="28"/>
      <c r="S1" s="28"/>
      <c r="T1" s="28"/>
      <c r="U1" s="28"/>
      <c r="V1" s="28"/>
      <c r="W1" s="28"/>
      <c r="X1" s="28"/>
      <c r="Y1" s="28"/>
      <c r="Z1" s="28"/>
    </row>
    <row r="2">
      <c r="A2" s="52">
        <v>45534.0</v>
      </c>
      <c r="B2" s="51">
        <v>2.0</v>
      </c>
      <c r="C2" s="51" t="s">
        <v>2184</v>
      </c>
      <c r="D2" s="53">
        <v>45574.0</v>
      </c>
      <c r="E2" s="54">
        <v>0.0041</v>
      </c>
      <c r="F2" s="10">
        <v>2.0</v>
      </c>
      <c r="G2" s="55">
        <v>0.287</v>
      </c>
      <c r="H2" s="55">
        <v>0.0527</v>
      </c>
      <c r="I2" s="56">
        <f>1-(H2)</f>
        <v>0.9473</v>
      </c>
      <c r="J2" s="57">
        <f>G2*I2</f>
        <v>0.2718751</v>
      </c>
      <c r="K2" s="55">
        <v>0.076</v>
      </c>
      <c r="L2" s="58">
        <v>0.0863</v>
      </c>
      <c r="M2" s="10">
        <v>707.05</v>
      </c>
      <c r="N2" s="16"/>
    </row>
    <row r="3">
      <c r="A3" s="52"/>
      <c r="B3" s="51"/>
      <c r="C3" s="51"/>
      <c r="D3" s="52"/>
      <c r="E3" s="54"/>
      <c r="F3" s="26"/>
      <c r="G3" s="26"/>
      <c r="H3" s="26"/>
      <c r="I3" s="10" t="s">
        <v>2185</v>
      </c>
      <c r="J3" s="55">
        <v>0.606</v>
      </c>
      <c r="K3" s="55">
        <v>0.076</v>
      </c>
      <c r="L3" s="58">
        <v>0.1052</v>
      </c>
      <c r="M3" s="26"/>
      <c r="N3" s="16"/>
    </row>
    <row r="4">
      <c r="A4" s="52"/>
      <c r="B4" s="51"/>
      <c r="C4" s="51"/>
      <c r="D4" s="52"/>
      <c r="E4" s="54"/>
      <c r="F4" s="26"/>
      <c r="G4" s="26"/>
      <c r="H4" s="26"/>
      <c r="I4" s="10" t="s">
        <v>2186</v>
      </c>
      <c r="J4" s="55">
        <v>0.287</v>
      </c>
      <c r="K4" s="55">
        <v>0.076</v>
      </c>
      <c r="L4" s="58">
        <v>0.0869</v>
      </c>
      <c r="M4" s="26"/>
      <c r="N4" s="16"/>
    </row>
    <row r="5">
      <c r="A5" s="52"/>
      <c r="B5" s="51"/>
      <c r="C5" s="51"/>
      <c r="D5" s="59"/>
      <c r="E5" s="54"/>
      <c r="F5" s="26"/>
      <c r="G5" s="26"/>
      <c r="H5" s="26"/>
      <c r="I5" s="10" t="s">
        <v>2187</v>
      </c>
      <c r="J5" s="55">
        <v>0.778</v>
      </c>
      <c r="K5" s="55">
        <v>0.076</v>
      </c>
      <c r="L5" s="58">
        <v>0.1085</v>
      </c>
      <c r="M5" s="26"/>
      <c r="N5" s="16"/>
    </row>
    <row r="6">
      <c r="A6" s="60"/>
      <c r="B6" s="61"/>
      <c r="C6" s="1"/>
      <c r="D6" s="60"/>
      <c r="E6" s="62"/>
      <c r="F6" s="28"/>
      <c r="G6" s="28"/>
      <c r="H6" s="28"/>
      <c r="I6" s="28"/>
      <c r="J6" s="28"/>
      <c r="K6" s="28"/>
      <c r="L6" s="28"/>
      <c r="M6" s="28"/>
    </row>
    <row r="7">
      <c r="A7" s="63"/>
      <c r="B7" s="64"/>
      <c r="C7" s="65"/>
      <c r="D7" s="66"/>
      <c r="E7" s="67"/>
    </row>
    <row r="8">
      <c r="A8" s="68" t="s">
        <v>2188</v>
      </c>
      <c r="B8" s="61"/>
      <c r="C8" s="1"/>
      <c r="D8" s="69"/>
      <c r="E8" s="62"/>
      <c r="F8" s="70"/>
      <c r="G8" s="70"/>
      <c r="H8" s="70"/>
      <c r="I8" s="70"/>
      <c r="J8" s="70"/>
      <c r="K8" s="28"/>
      <c r="L8" s="28"/>
      <c r="M8" s="28"/>
      <c r="N8" s="28"/>
      <c r="O8" s="28"/>
      <c r="P8" s="28"/>
    </row>
    <row r="9">
      <c r="A9" s="71" t="s">
        <v>2189</v>
      </c>
      <c r="B9" s="61"/>
      <c r="C9" s="1"/>
      <c r="D9" s="72"/>
      <c r="E9" s="62"/>
      <c r="F9" s="70"/>
      <c r="G9" s="70"/>
      <c r="H9" s="70"/>
      <c r="I9" s="70"/>
      <c r="J9" s="70"/>
      <c r="K9" s="28"/>
      <c r="L9" s="28"/>
      <c r="M9" s="28"/>
      <c r="N9" s="28"/>
      <c r="O9" s="28"/>
      <c r="P9" s="28"/>
    </row>
    <row r="10">
      <c r="A10" s="68" t="s">
        <v>2190</v>
      </c>
      <c r="B10" s="61"/>
      <c r="C10" s="1"/>
      <c r="D10" s="69"/>
      <c r="E10" s="62"/>
      <c r="F10" s="70"/>
      <c r="G10" s="70"/>
      <c r="H10" s="70"/>
      <c r="I10" s="70"/>
      <c r="J10" s="70"/>
      <c r="K10" s="28"/>
      <c r="L10" s="28"/>
      <c r="M10" s="28"/>
      <c r="N10" s="28"/>
      <c r="O10" s="28"/>
      <c r="P10" s="28"/>
    </row>
    <row r="11">
      <c r="A11" s="68" t="s">
        <v>2191</v>
      </c>
      <c r="B11" s="61"/>
      <c r="C11" s="1"/>
      <c r="D11" s="60"/>
      <c r="E11" s="62"/>
      <c r="F11" s="70"/>
      <c r="G11" s="70"/>
      <c r="H11" s="70"/>
      <c r="I11" s="70"/>
      <c r="J11" s="70"/>
      <c r="K11" s="28"/>
      <c r="L11" s="28"/>
      <c r="M11" s="28"/>
      <c r="N11" s="28"/>
      <c r="O11" s="28"/>
      <c r="P11" s="28"/>
    </row>
    <row r="12">
      <c r="A12" s="68" t="s">
        <v>2192</v>
      </c>
      <c r="B12" s="61"/>
      <c r="C12" s="1"/>
      <c r="D12" s="69"/>
      <c r="E12" s="62"/>
      <c r="F12" s="70"/>
      <c r="G12" s="70"/>
      <c r="H12" s="70"/>
      <c r="I12" s="70"/>
      <c r="J12" s="70"/>
      <c r="K12" s="28"/>
      <c r="L12" s="28"/>
      <c r="M12" s="28"/>
      <c r="N12" s="28"/>
      <c r="O12" s="28"/>
      <c r="P12" s="28"/>
    </row>
    <row r="13">
      <c r="A13" s="71" t="s">
        <v>2193</v>
      </c>
      <c r="B13" s="70"/>
      <c r="C13" s="70"/>
      <c r="D13" s="70"/>
      <c r="E13" s="70"/>
      <c r="F13" s="70"/>
      <c r="G13" s="70"/>
      <c r="H13" s="70"/>
      <c r="I13" s="70"/>
      <c r="J13" s="70"/>
      <c r="K13" s="28"/>
      <c r="L13" s="28"/>
      <c r="M13" s="28"/>
      <c r="N13" s="28"/>
      <c r="O13" s="28"/>
      <c r="P13" s="28"/>
    </row>
    <row r="14">
      <c r="A14" s="71" t="s">
        <v>2194</v>
      </c>
      <c r="B14" s="70"/>
      <c r="C14" s="70"/>
      <c r="D14" s="70"/>
      <c r="E14" s="70"/>
      <c r="F14" s="70"/>
      <c r="G14" s="70"/>
      <c r="H14" s="70"/>
      <c r="I14" s="70"/>
      <c r="J14" s="70"/>
      <c r="K14" s="28"/>
      <c r="L14" s="28"/>
      <c r="M14" s="28"/>
      <c r="N14" s="28"/>
      <c r="O14" s="28"/>
      <c r="P14" s="28"/>
    </row>
    <row r="15">
      <c r="A15" s="71" t="s">
        <v>2195</v>
      </c>
      <c r="B15" s="70"/>
      <c r="C15" s="70"/>
      <c r="D15" s="70"/>
      <c r="E15" s="70"/>
      <c r="F15" s="70"/>
      <c r="G15" s="70"/>
      <c r="H15" s="70"/>
      <c r="I15" s="70"/>
      <c r="J15" s="70"/>
      <c r="K15" s="28"/>
      <c r="L15" s="28"/>
      <c r="M15" s="28"/>
      <c r="N15" s="28"/>
      <c r="O15" s="28"/>
      <c r="P15" s="28"/>
    </row>
    <row r="16">
      <c r="A16" s="28"/>
      <c r="B16" s="28"/>
      <c r="C16" s="28"/>
      <c r="D16" s="28"/>
      <c r="E16" s="28"/>
      <c r="F16" s="28"/>
      <c r="G16" s="28"/>
      <c r="H16" s="28"/>
      <c r="I16" s="28"/>
      <c r="J16" s="28"/>
      <c r="K16" s="28"/>
      <c r="L16" s="28"/>
      <c r="M16" s="28"/>
      <c r="N16" s="28"/>
      <c r="O16" s="28"/>
      <c r="P16" s="28"/>
    </row>
    <row r="17">
      <c r="A17" s="5" t="s">
        <v>2196</v>
      </c>
      <c r="B17" s="28"/>
      <c r="C17" s="28"/>
      <c r="D17" s="28"/>
      <c r="E17" s="28"/>
      <c r="F17" s="28"/>
      <c r="G17" s="28"/>
      <c r="H17" s="28"/>
      <c r="I17" s="28"/>
      <c r="J17" s="28"/>
      <c r="K17" s="28"/>
      <c r="L17" s="28"/>
      <c r="M17" s="28"/>
      <c r="N17" s="28"/>
      <c r="O17" s="28"/>
      <c r="P17" s="28"/>
    </row>
    <row r="18" ht="57.75" customHeight="1">
      <c r="A18" s="73"/>
    </row>
    <row r="20">
      <c r="A20" s="74" t="s">
        <v>2197</v>
      </c>
      <c r="B20" s="75"/>
      <c r="C20" s="75"/>
      <c r="D20" s="75"/>
      <c r="E20" s="75"/>
      <c r="F20" s="75"/>
      <c r="G20" s="75"/>
      <c r="H20" s="75"/>
      <c r="I20" s="75"/>
      <c r="J20" s="75"/>
      <c r="K20" s="70"/>
      <c r="L20" s="70"/>
      <c r="M20" s="76"/>
      <c r="N20" s="76"/>
    </row>
    <row r="21">
      <c r="A21" s="71" t="s">
        <v>2198</v>
      </c>
      <c r="B21" s="70"/>
      <c r="C21" s="70"/>
      <c r="D21" s="70"/>
      <c r="E21" s="70"/>
      <c r="F21" s="70"/>
      <c r="G21" s="70"/>
      <c r="H21" s="70"/>
      <c r="I21" s="70"/>
      <c r="J21" s="70"/>
      <c r="K21" s="70"/>
      <c r="L21" s="70"/>
      <c r="M21" s="76"/>
      <c r="N21" s="76"/>
    </row>
    <row r="22">
      <c r="A22" s="71" t="s">
        <v>2199</v>
      </c>
      <c r="B22" s="70"/>
      <c r="C22" s="70"/>
      <c r="D22" s="70"/>
      <c r="E22" s="70"/>
      <c r="F22" s="70"/>
      <c r="G22" s="70"/>
      <c r="H22" s="70"/>
      <c r="I22" s="70"/>
      <c r="J22" s="70"/>
      <c r="K22" s="70"/>
      <c r="L22" s="70"/>
      <c r="M22" s="76"/>
      <c r="N22" s="76"/>
    </row>
    <row r="23">
      <c r="A23" s="71" t="s">
        <v>2200</v>
      </c>
      <c r="B23" s="70"/>
      <c r="C23" s="70"/>
      <c r="D23" s="70"/>
      <c r="E23" s="70"/>
      <c r="F23" s="70"/>
      <c r="G23" s="70"/>
      <c r="H23" s="70"/>
      <c r="I23" s="70"/>
      <c r="J23" s="70"/>
      <c r="K23" s="70"/>
      <c r="L23" s="70"/>
      <c r="M23" s="76"/>
      <c r="N23" s="76"/>
    </row>
    <row r="24">
      <c r="A24" s="71" t="s">
        <v>2201</v>
      </c>
      <c r="B24" s="70"/>
      <c r="C24" s="70"/>
      <c r="D24" s="70"/>
      <c r="E24" s="70"/>
      <c r="F24" s="70"/>
      <c r="G24" s="70"/>
      <c r="H24" s="70"/>
      <c r="I24" s="70"/>
      <c r="J24" s="70"/>
      <c r="K24" s="70"/>
      <c r="L24" s="70"/>
      <c r="M24" s="76"/>
      <c r="N24" s="76"/>
    </row>
    <row r="25">
      <c r="A25" s="71" t="s">
        <v>2202</v>
      </c>
      <c r="B25" s="70"/>
      <c r="C25" s="70"/>
      <c r="D25" s="70"/>
      <c r="E25" s="70"/>
      <c r="F25" s="70"/>
      <c r="G25" s="70"/>
      <c r="H25" s="70"/>
      <c r="I25" s="70"/>
      <c r="J25" s="70"/>
      <c r="K25" s="70"/>
      <c r="L25" s="70"/>
      <c r="M25" s="76"/>
      <c r="N25" s="76"/>
    </row>
  </sheetData>
  <conditionalFormatting sqref="A1:Z1000">
    <cfRule type="cellIs" dxfId="0" priority="1" operator="lessThan">
      <formula>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16.13"/>
    <col customWidth="1" min="3" max="3" width="30.38"/>
    <col customWidth="1" min="5" max="5" width="23.13"/>
    <col customWidth="1" min="7" max="7" width="13.38"/>
    <col customWidth="1" min="8" max="8" width="14.38"/>
    <col customWidth="1" min="9" max="9" width="24.13"/>
  </cols>
  <sheetData>
    <row r="1">
      <c r="A1" s="10" t="s">
        <v>2203</v>
      </c>
      <c r="B1" s="10" t="s">
        <v>2204</v>
      </c>
      <c r="C1" s="10" t="s">
        <v>2205</v>
      </c>
      <c r="D1" s="10" t="s">
        <v>2206</v>
      </c>
      <c r="E1" s="10" t="s">
        <v>2207</v>
      </c>
      <c r="F1" s="10" t="s">
        <v>2208</v>
      </c>
      <c r="G1" s="10" t="s">
        <v>2209</v>
      </c>
      <c r="H1" s="10" t="s">
        <v>2183</v>
      </c>
      <c r="I1" s="10" t="s">
        <v>2210</v>
      </c>
      <c r="J1" s="26"/>
      <c r="K1" s="26"/>
      <c r="L1" s="26"/>
      <c r="M1" s="26"/>
      <c r="N1" s="26"/>
      <c r="O1" s="26"/>
      <c r="P1" s="26"/>
      <c r="Q1" s="26"/>
      <c r="R1" s="26"/>
      <c r="S1" s="26"/>
      <c r="T1" s="26"/>
      <c r="U1" s="26"/>
      <c r="V1" s="26"/>
      <c r="W1" s="26"/>
      <c r="X1" s="26"/>
      <c r="Y1" s="26"/>
      <c r="Z1" s="26"/>
    </row>
    <row r="2">
      <c r="A2" s="10">
        <v>2024.0</v>
      </c>
      <c r="B2" s="77">
        <v>2.45244E7</v>
      </c>
      <c r="C2" s="77">
        <v>9421400.0</v>
      </c>
      <c r="D2" s="77">
        <v>-1.53598E7</v>
      </c>
      <c r="E2" s="77">
        <v>5.03869E7</v>
      </c>
      <c r="F2" s="77">
        <v>-3279600.0</v>
      </c>
      <c r="G2" s="77">
        <f>B2+C2+D2-E2+F2</f>
        <v>-35080500</v>
      </c>
      <c r="H2" s="10">
        <v>686.15</v>
      </c>
      <c r="I2" s="10">
        <v>8.2E10</v>
      </c>
      <c r="J2" s="16"/>
      <c r="K2" s="16"/>
      <c r="L2" s="16"/>
      <c r="M2" s="16"/>
      <c r="N2" s="16"/>
      <c r="O2" s="16"/>
      <c r="P2" s="16"/>
      <c r="Q2" s="16"/>
      <c r="R2" s="16"/>
      <c r="S2" s="16"/>
      <c r="T2" s="16"/>
      <c r="U2" s="16"/>
      <c r="V2" s="16"/>
      <c r="W2" s="16"/>
      <c r="X2" s="16"/>
      <c r="Y2" s="16"/>
      <c r="Z2" s="16"/>
    </row>
    <row r="3">
      <c r="A3" s="47"/>
      <c r="B3" s="78"/>
      <c r="C3" s="78"/>
      <c r="D3" s="78"/>
      <c r="E3" s="78"/>
      <c r="F3" s="78"/>
      <c r="G3" s="77"/>
      <c r="H3" s="16"/>
      <c r="I3" s="16"/>
      <c r="J3" s="16"/>
      <c r="K3" s="16"/>
      <c r="L3" s="16"/>
      <c r="M3" s="16"/>
      <c r="N3" s="16"/>
      <c r="O3" s="16"/>
      <c r="P3" s="16"/>
      <c r="Q3" s="16"/>
      <c r="R3" s="16"/>
      <c r="S3" s="16"/>
      <c r="T3" s="16"/>
      <c r="U3" s="16"/>
      <c r="V3" s="16"/>
      <c r="W3" s="16"/>
      <c r="X3" s="16"/>
      <c r="Y3" s="16"/>
      <c r="Z3" s="16"/>
    </row>
    <row r="4">
      <c r="A4" s="16"/>
      <c r="B4" s="16"/>
      <c r="C4" s="10" t="s">
        <v>2211</v>
      </c>
      <c r="D4" s="78"/>
      <c r="E4" s="78"/>
      <c r="F4" s="78"/>
      <c r="G4" s="78"/>
      <c r="H4" s="16"/>
      <c r="I4" s="16"/>
      <c r="J4" s="16"/>
      <c r="K4" s="16"/>
      <c r="L4" s="16"/>
      <c r="M4" s="16"/>
      <c r="N4" s="16"/>
      <c r="O4" s="16"/>
      <c r="P4" s="16"/>
      <c r="Q4" s="16"/>
      <c r="R4" s="16"/>
      <c r="S4" s="16"/>
      <c r="T4" s="16"/>
      <c r="U4" s="16"/>
      <c r="V4" s="16"/>
      <c r="W4" s="16"/>
      <c r="X4" s="16"/>
      <c r="Y4" s="16"/>
      <c r="Z4" s="16"/>
    </row>
    <row r="5">
      <c r="A5" s="10" t="s">
        <v>2185</v>
      </c>
      <c r="B5" s="55">
        <v>0.606</v>
      </c>
      <c r="C5" s="55">
        <v>0.076</v>
      </c>
      <c r="D5" s="78"/>
      <c r="E5" s="78"/>
      <c r="F5" s="78"/>
      <c r="G5" s="78"/>
      <c r="H5" s="16"/>
      <c r="I5" s="16"/>
      <c r="J5" s="16"/>
      <c r="K5" s="16"/>
      <c r="L5" s="16"/>
      <c r="M5" s="16"/>
      <c r="N5" s="16"/>
      <c r="O5" s="16"/>
      <c r="P5" s="16"/>
      <c r="Q5" s="16"/>
      <c r="R5" s="16"/>
      <c r="S5" s="16"/>
      <c r="T5" s="16"/>
      <c r="U5" s="16"/>
      <c r="V5" s="16"/>
      <c r="W5" s="16"/>
      <c r="X5" s="16"/>
      <c r="Y5" s="16"/>
      <c r="Z5" s="16"/>
    </row>
    <row r="6">
      <c r="A6" s="10" t="s">
        <v>2186</v>
      </c>
      <c r="B6" s="55">
        <v>0.287</v>
      </c>
      <c r="C6" s="55">
        <v>0.076</v>
      </c>
      <c r="D6" s="16"/>
      <c r="E6" s="16"/>
      <c r="F6" s="16"/>
      <c r="G6" s="16"/>
      <c r="H6" s="16"/>
      <c r="I6" s="16"/>
      <c r="J6" s="16"/>
      <c r="K6" s="16"/>
      <c r="L6" s="16"/>
      <c r="M6" s="16"/>
      <c r="N6" s="16"/>
      <c r="O6" s="16"/>
      <c r="P6" s="16"/>
      <c r="Q6" s="16"/>
      <c r="R6" s="16"/>
      <c r="S6" s="16"/>
      <c r="T6" s="16"/>
      <c r="U6" s="16"/>
      <c r="V6" s="16"/>
      <c r="W6" s="16"/>
      <c r="X6" s="16"/>
      <c r="Y6" s="16"/>
      <c r="Z6" s="16"/>
    </row>
    <row r="7">
      <c r="A7" s="10"/>
      <c r="B7" s="16"/>
      <c r="C7" s="16"/>
      <c r="D7" s="16"/>
      <c r="E7" s="16"/>
      <c r="F7" s="16"/>
      <c r="G7" s="16"/>
      <c r="H7" s="16"/>
      <c r="I7" s="16"/>
      <c r="J7" s="16"/>
      <c r="K7" s="16"/>
      <c r="L7" s="16"/>
      <c r="M7" s="16"/>
      <c r="N7" s="16"/>
      <c r="O7" s="16"/>
      <c r="P7" s="16"/>
      <c r="Q7" s="16"/>
      <c r="R7" s="16"/>
      <c r="S7" s="16"/>
      <c r="T7" s="16"/>
      <c r="U7" s="16"/>
      <c r="V7" s="16"/>
      <c r="W7" s="16"/>
      <c r="X7" s="16"/>
      <c r="Y7" s="16"/>
      <c r="Z7" s="16"/>
    </row>
    <row r="8" ht="16.5" customHeight="1">
      <c r="A8" s="47"/>
      <c r="B8" s="16"/>
      <c r="C8" s="16"/>
      <c r="D8" s="16"/>
      <c r="E8" s="16"/>
      <c r="F8" s="16"/>
      <c r="G8" s="16"/>
      <c r="H8" s="16"/>
      <c r="I8" s="16"/>
      <c r="J8" s="16"/>
      <c r="K8" s="16"/>
      <c r="L8" s="16"/>
      <c r="M8" s="16"/>
      <c r="N8" s="16"/>
      <c r="O8" s="16"/>
      <c r="P8" s="16"/>
      <c r="Q8" s="16"/>
      <c r="R8" s="16"/>
      <c r="S8" s="16"/>
      <c r="T8" s="16"/>
      <c r="U8" s="16"/>
      <c r="V8" s="16"/>
      <c r="W8" s="16"/>
      <c r="X8" s="16"/>
      <c r="Y8" s="16"/>
      <c r="Z8" s="16"/>
    </row>
    <row r="9">
      <c r="A9" s="47"/>
      <c r="B9" s="16"/>
      <c r="C9" s="47"/>
      <c r="D9" s="16"/>
      <c r="E9" s="16"/>
      <c r="F9" s="16"/>
      <c r="G9" s="16"/>
      <c r="H9" s="16"/>
      <c r="I9" s="16"/>
      <c r="J9" s="16"/>
      <c r="K9" s="16"/>
      <c r="L9" s="16"/>
      <c r="M9" s="16"/>
      <c r="N9" s="16"/>
      <c r="O9" s="16"/>
      <c r="P9" s="16"/>
      <c r="Q9" s="16"/>
      <c r="R9" s="16"/>
      <c r="S9" s="16"/>
      <c r="T9" s="16"/>
      <c r="U9" s="16"/>
      <c r="V9" s="16"/>
      <c r="W9" s="16"/>
      <c r="X9" s="16"/>
      <c r="Y9" s="16"/>
      <c r="Z9" s="16"/>
    </row>
    <row r="10">
      <c r="A10" s="11" t="s">
        <v>2212</v>
      </c>
      <c r="B10" s="58">
        <v>0.156</v>
      </c>
      <c r="C10" s="47"/>
      <c r="D10" s="16"/>
      <c r="E10" s="16"/>
      <c r="F10" s="16"/>
      <c r="G10" s="16"/>
      <c r="H10" s="16"/>
      <c r="I10" s="16"/>
      <c r="J10" s="16"/>
      <c r="K10" s="16"/>
      <c r="L10" s="16"/>
      <c r="M10" s="16"/>
      <c r="N10" s="16"/>
      <c r="O10" s="16"/>
      <c r="P10" s="16"/>
      <c r="Q10" s="16"/>
      <c r="R10" s="16"/>
      <c r="S10" s="16"/>
      <c r="T10" s="16"/>
      <c r="U10" s="16"/>
      <c r="V10" s="16"/>
      <c r="W10" s="16"/>
      <c r="X10" s="16"/>
      <c r="Y10" s="16"/>
      <c r="Z10" s="16"/>
    </row>
    <row r="11">
      <c r="A11" s="11" t="s">
        <v>2213</v>
      </c>
      <c r="B11" s="58">
        <v>0.124</v>
      </c>
      <c r="C11" s="47"/>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79" t="s">
        <v>2214</v>
      </c>
      <c r="B15" s="61"/>
      <c r="C15" s="1"/>
      <c r="D15" s="72"/>
      <c r="E15" s="62"/>
      <c r="F15" s="70"/>
      <c r="G15" s="70"/>
      <c r="H15" s="28"/>
      <c r="I15" s="28"/>
      <c r="J15" s="28"/>
      <c r="K15" s="28"/>
      <c r="L15" s="16"/>
      <c r="M15" s="16"/>
      <c r="N15" s="16"/>
      <c r="O15" s="16"/>
      <c r="P15" s="16"/>
      <c r="Q15" s="16"/>
      <c r="R15" s="16"/>
      <c r="S15" s="16"/>
      <c r="T15" s="16"/>
      <c r="U15" s="16"/>
      <c r="V15" s="16"/>
      <c r="W15" s="16"/>
      <c r="X15" s="16"/>
      <c r="Y15" s="16"/>
      <c r="Z15" s="16"/>
    </row>
    <row r="16">
      <c r="A16" s="80" t="s">
        <v>2215</v>
      </c>
      <c r="B16" s="61"/>
      <c r="C16" s="1"/>
      <c r="D16" s="69"/>
      <c r="E16" s="62"/>
      <c r="F16" s="70"/>
      <c r="G16" s="70"/>
      <c r="H16" s="70"/>
      <c r="I16" s="70"/>
      <c r="J16" s="70"/>
      <c r="K16" s="70"/>
      <c r="L16" s="81"/>
      <c r="M16" s="16"/>
      <c r="N16" s="16"/>
      <c r="O16" s="16"/>
      <c r="P16" s="16"/>
      <c r="Q16" s="16"/>
      <c r="R16" s="16"/>
      <c r="S16" s="16"/>
      <c r="T16" s="16"/>
      <c r="U16" s="16"/>
      <c r="V16" s="16"/>
      <c r="W16" s="16"/>
      <c r="X16" s="16"/>
      <c r="Y16" s="16"/>
      <c r="Z16" s="16"/>
    </row>
    <row r="17">
      <c r="A17" s="68" t="s">
        <v>2216</v>
      </c>
      <c r="B17" s="61"/>
      <c r="C17" s="1"/>
      <c r="D17" s="60"/>
      <c r="E17" s="62"/>
      <c r="F17" s="70"/>
      <c r="G17" s="70"/>
      <c r="H17" s="70"/>
      <c r="I17" s="70"/>
      <c r="J17" s="70"/>
      <c r="K17" s="70"/>
      <c r="L17" s="81"/>
      <c r="M17" s="16"/>
      <c r="N17" s="16"/>
      <c r="O17" s="16"/>
      <c r="P17" s="16"/>
      <c r="Q17" s="16"/>
      <c r="R17" s="16"/>
      <c r="S17" s="16"/>
      <c r="T17" s="16"/>
      <c r="U17" s="16"/>
      <c r="V17" s="16"/>
      <c r="W17" s="16"/>
      <c r="X17" s="16"/>
      <c r="Y17" s="16"/>
      <c r="Z17" s="16"/>
    </row>
    <row r="18">
      <c r="A18" s="71"/>
      <c r="B18" s="70"/>
      <c r="C18" s="70"/>
      <c r="D18" s="70"/>
      <c r="E18" s="70"/>
      <c r="F18" s="70"/>
      <c r="G18" s="82"/>
      <c r="H18" s="16"/>
      <c r="I18" s="16"/>
      <c r="J18" s="16"/>
      <c r="K18" s="16"/>
      <c r="L18" s="16"/>
      <c r="M18" s="16"/>
      <c r="N18" s="16"/>
      <c r="O18" s="16"/>
      <c r="P18" s="16"/>
      <c r="Q18" s="16"/>
      <c r="R18" s="16"/>
      <c r="S18" s="16"/>
      <c r="T18" s="16"/>
      <c r="U18" s="16"/>
      <c r="V18" s="16"/>
      <c r="W18" s="16"/>
      <c r="X18" s="16"/>
      <c r="Y18" s="16"/>
      <c r="Z18" s="16"/>
    </row>
    <row r="19" ht="19.5" customHeight="1">
      <c r="A19" s="83" t="s">
        <v>2217</v>
      </c>
      <c r="B19" s="84"/>
      <c r="C19" s="85"/>
      <c r="D19" s="86"/>
      <c r="E19" s="86"/>
      <c r="F19" s="82"/>
      <c r="G19" s="82"/>
      <c r="H19" s="16"/>
      <c r="I19" s="16"/>
      <c r="J19" s="16"/>
      <c r="K19" s="16"/>
      <c r="L19" s="16"/>
      <c r="M19" s="16"/>
      <c r="N19" s="16"/>
      <c r="O19" s="16"/>
      <c r="P19" s="16"/>
      <c r="Q19" s="16"/>
      <c r="R19" s="16"/>
      <c r="S19" s="16"/>
      <c r="T19" s="16"/>
      <c r="U19" s="16"/>
      <c r="V19" s="16"/>
      <c r="W19" s="16"/>
      <c r="X19" s="16"/>
      <c r="Y19" s="16"/>
      <c r="Z19" s="16"/>
    </row>
    <row r="20">
      <c r="A20" s="71"/>
      <c r="B20" s="87"/>
      <c r="C20" s="88"/>
      <c r="D20" s="81"/>
      <c r="E20" s="81"/>
      <c r="F20" s="81"/>
      <c r="G20" s="82"/>
      <c r="H20" s="16"/>
      <c r="I20" s="16"/>
      <c r="J20" s="16"/>
      <c r="K20" s="16"/>
      <c r="L20" s="16"/>
      <c r="M20" s="16"/>
      <c r="N20" s="16"/>
      <c r="O20" s="16"/>
      <c r="P20" s="16"/>
      <c r="Q20" s="16"/>
      <c r="R20" s="16"/>
      <c r="S20" s="16"/>
      <c r="T20" s="16"/>
      <c r="U20" s="16"/>
      <c r="V20" s="16"/>
      <c r="W20" s="16"/>
      <c r="X20" s="16"/>
      <c r="Y20" s="16"/>
      <c r="Z20" s="16"/>
    </row>
    <row r="21">
      <c r="A21" s="71" t="s">
        <v>2218</v>
      </c>
      <c r="B21" s="87"/>
      <c r="C21" s="88"/>
      <c r="D21" s="81"/>
      <c r="E21" s="81"/>
      <c r="F21" s="81"/>
      <c r="G21" s="82"/>
      <c r="H21" s="16"/>
      <c r="I21" s="16"/>
      <c r="J21" s="16"/>
      <c r="K21" s="16"/>
      <c r="L21" s="16"/>
      <c r="M21" s="16"/>
      <c r="N21" s="16"/>
      <c r="O21" s="16"/>
      <c r="P21" s="16"/>
      <c r="Q21" s="16"/>
      <c r="R21" s="16"/>
      <c r="S21" s="16"/>
      <c r="T21" s="16"/>
      <c r="U21" s="16"/>
      <c r="V21" s="16"/>
      <c r="W21" s="16"/>
      <c r="X21" s="16"/>
      <c r="Y21" s="16"/>
      <c r="Z21" s="16"/>
    </row>
    <row r="22">
      <c r="A22" s="80" t="s">
        <v>2219</v>
      </c>
      <c r="B22" s="81"/>
      <c r="C22" s="88"/>
      <c r="D22" s="81"/>
      <c r="E22" s="81"/>
      <c r="F22" s="81"/>
      <c r="G22" s="82"/>
      <c r="H22" s="16"/>
      <c r="I22" s="16"/>
      <c r="J22" s="16"/>
      <c r="K22" s="16"/>
      <c r="L22" s="16"/>
      <c r="M22" s="16"/>
      <c r="N22" s="16"/>
      <c r="O22" s="16"/>
      <c r="P22" s="16"/>
      <c r="Q22" s="16"/>
      <c r="R22" s="16"/>
      <c r="S22" s="16"/>
      <c r="T22" s="16"/>
      <c r="U22" s="16"/>
      <c r="V22" s="16"/>
      <c r="W22" s="16"/>
      <c r="X22" s="16"/>
      <c r="Y22" s="16"/>
      <c r="Z22" s="16"/>
    </row>
    <row r="23">
      <c r="A23" s="80" t="s">
        <v>2220</v>
      </c>
      <c r="B23" s="81"/>
      <c r="C23" s="81"/>
      <c r="D23" s="81"/>
      <c r="E23" s="81"/>
      <c r="F23" s="81"/>
      <c r="G23" s="82"/>
      <c r="H23" s="16"/>
      <c r="I23" s="16"/>
      <c r="J23" s="16"/>
      <c r="K23" s="16"/>
      <c r="L23" s="16"/>
      <c r="M23" s="16"/>
      <c r="N23" s="16"/>
      <c r="O23" s="16"/>
      <c r="P23" s="16"/>
      <c r="Q23" s="16"/>
      <c r="R23" s="16"/>
      <c r="S23" s="16"/>
      <c r="T23" s="16"/>
      <c r="U23" s="16"/>
      <c r="V23" s="16"/>
      <c r="W23" s="16"/>
      <c r="X23" s="16"/>
      <c r="Y23" s="16"/>
      <c r="Z23" s="16"/>
    </row>
    <row r="24">
      <c r="A24" s="71" t="s">
        <v>2221</v>
      </c>
      <c r="B24" s="81"/>
      <c r="C24" s="81"/>
      <c r="D24" s="81"/>
      <c r="E24" s="81"/>
      <c r="F24" s="81"/>
      <c r="G24" s="82"/>
      <c r="H24" s="16"/>
      <c r="I24" s="16"/>
      <c r="J24" s="16"/>
      <c r="K24" s="16"/>
      <c r="L24" s="16"/>
      <c r="M24" s="16"/>
      <c r="N24" s="16"/>
      <c r="O24" s="16"/>
      <c r="P24" s="16"/>
      <c r="Q24" s="16"/>
      <c r="R24" s="16"/>
      <c r="S24" s="16"/>
      <c r="T24" s="16"/>
      <c r="U24" s="16"/>
      <c r="V24" s="16"/>
      <c r="W24" s="16"/>
      <c r="X24" s="16"/>
      <c r="Y24" s="16"/>
      <c r="Z24" s="16"/>
    </row>
    <row r="25">
      <c r="J25" s="16"/>
      <c r="K25" s="16"/>
      <c r="L25" s="16"/>
      <c r="M25" s="16"/>
      <c r="N25" s="16"/>
      <c r="O25" s="16"/>
      <c r="P25" s="16"/>
      <c r="Q25" s="16"/>
      <c r="R25" s="16"/>
      <c r="S25" s="16"/>
      <c r="T25" s="16"/>
      <c r="U25" s="16"/>
      <c r="V25" s="16"/>
      <c r="W25" s="16"/>
      <c r="X25" s="16"/>
      <c r="Y25" s="16"/>
      <c r="Z25" s="16"/>
    </row>
    <row r="26">
      <c r="A26" s="71"/>
      <c r="B26" s="81"/>
      <c r="C26" s="81"/>
      <c r="D26" s="81"/>
      <c r="E26" s="81"/>
      <c r="F26" s="81"/>
      <c r="G26" s="82"/>
      <c r="H26" s="16"/>
      <c r="I26" s="16"/>
      <c r="J26" s="16"/>
      <c r="K26" s="16"/>
      <c r="L26" s="16"/>
      <c r="M26" s="16"/>
      <c r="N26" s="16"/>
      <c r="O26" s="16"/>
      <c r="P26" s="16"/>
      <c r="Q26" s="16"/>
      <c r="R26" s="16"/>
      <c r="S26" s="16"/>
      <c r="T26" s="16"/>
      <c r="U26" s="16"/>
      <c r="V26" s="16"/>
      <c r="W26" s="16"/>
      <c r="X26" s="16"/>
      <c r="Y26" s="16"/>
      <c r="Z26" s="16"/>
    </row>
    <row r="27">
      <c r="A27" s="70"/>
      <c r="B27" s="81"/>
      <c r="C27" s="81"/>
      <c r="D27" s="81"/>
      <c r="E27" s="81"/>
      <c r="F27" s="81"/>
      <c r="G27" s="82"/>
      <c r="H27" s="16"/>
      <c r="I27" s="16"/>
      <c r="J27" s="16"/>
      <c r="K27" s="16"/>
      <c r="L27" s="16"/>
      <c r="M27" s="16"/>
      <c r="N27" s="16"/>
      <c r="O27" s="16"/>
      <c r="P27" s="16"/>
      <c r="Q27" s="16"/>
      <c r="R27" s="16"/>
      <c r="S27" s="16"/>
      <c r="T27" s="16"/>
      <c r="U27" s="16"/>
      <c r="V27" s="16"/>
      <c r="W27" s="16"/>
      <c r="X27" s="16"/>
      <c r="Y27" s="16"/>
      <c r="Z27" s="16"/>
    </row>
    <row r="28">
      <c r="A28" s="74" t="s">
        <v>2222</v>
      </c>
      <c r="B28" s="89"/>
      <c r="C28" s="89"/>
      <c r="D28" s="89"/>
      <c r="E28" s="89"/>
      <c r="F28" s="89"/>
      <c r="G28" s="86"/>
      <c r="H28" s="90"/>
      <c r="I28" s="90"/>
      <c r="J28" s="47"/>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conditionalFormatting sqref="A5:C6 B9:B11 D14:D18 A15:C18 E15:F18 G15:K17">
    <cfRule type="cellIs" dxfId="0" priority="1" operator="lessThan">
      <formula>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4" max="4" width="17.13"/>
  </cols>
  <sheetData>
    <row r="1">
      <c r="A1" s="5" t="s">
        <v>2223</v>
      </c>
      <c r="B1" s="5" t="s">
        <v>2134</v>
      </c>
      <c r="C1" s="5" t="s">
        <v>2135</v>
      </c>
      <c r="D1" s="5" t="s">
        <v>2136</v>
      </c>
      <c r="E1" s="2" t="s">
        <v>2182</v>
      </c>
      <c r="F1" s="28"/>
      <c r="G1" s="28"/>
      <c r="H1" s="28"/>
      <c r="I1" s="28"/>
      <c r="J1" s="28"/>
      <c r="K1" s="28"/>
      <c r="L1" s="28"/>
      <c r="M1" s="28"/>
      <c r="N1" s="28"/>
      <c r="O1" s="28"/>
      <c r="P1" s="28"/>
      <c r="Q1" s="28"/>
      <c r="R1" s="28"/>
      <c r="S1" s="28"/>
      <c r="T1" s="28"/>
      <c r="U1" s="28"/>
      <c r="V1" s="28"/>
      <c r="W1" s="28"/>
      <c r="X1" s="28"/>
      <c r="Y1" s="28"/>
      <c r="Z1" s="28"/>
    </row>
    <row r="2">
      <c r="A2" s="5">
        <v>0.0773</v>
      </c>
      <c r="B2" s="28">
        <v>0.15153068037325967</v>
      </c>
      <c r="C2" s="28">
        <f>6.71160708401978*0.01</f>
        <v>0.06711607084</v>
      </c>
      <c r="D2" s="28">
        <f>B2-C2</f>
        <v>0.08441460953</v>
      </c>
      <c r="E2" s="3">
        <f>A2+D2</f>
        <v>0.1617146095</v>
      </c>
    </row>
    <row r="4">
      <c r="A4" s="5" t="s">
        <v>2224</v>
      </c>
      <c r="B4" s="28"/>
      <c r="C4" s="28"/>
      <c r="D4" s="28"/>
      <c r="E4" s="28"/>
      <c r="F4" s="28"/>
      <c r="G4" s="28"/>
      <c r="H4" s="28"/>
      <c r="I4" s="28"/>
      <c r="J4" s="28"/>
      <c r="K4" s="28"/>
      <c r="L4" s="28"/>
    </row>
    <row r="5">
      <c r="A5" s="5" t="s">
        <v>2225</v>
      </c>
      <c r="B5" s="28"/>
      <c r="C5" s="28"/>
      <c r="D5" s="28"/>
      <c r="E5" s="28"/>
      <c r="F5" s="28"/>
      <c r="G5" s="28"/>
      <c r="H5" s="28"/>
      <c r="I5" s="28"/>
      <c r="J5" s="28"/>
      <c r="K5" s="28"/>
      <c r="L5" s="28"/>
    </row>
    <row r="6">
      <c r="A6" s="28"/>
      <c r="B6" s="28"/>
      <c r="C6" s="28"/>
      <c r="D6" s="28"/>
      <c r="E6" s="28"/>
      <c r="F6" s="28"/>
      <c r="G6" s="28"/>
      <c r="H6" s="28"/>
      <c r="I6" s="28"/>
      <c r="J6" s="28"/>
      <c r="K6" s="28"/>
      <c r="L6" s="28"/>
    </row>
    <row r="7">
      <c r="A7" s="5" t="s">
        <v>2226</v>
      </c>
      <c r="B7" s="28"/>
      <c r="C7" s="28"/>
      <c r="D7" s="28"/>
      <c r="E7" s="28"/>
      <c r="F7" s="28"/>
      <c r="G7" s="28"/>
      <c r="H7" s="28"/>
      <c r="I7" s="28"/>
      <c r="J7" s="28"/>
      <c r="K7" s="28"/>
      <c r="L7" s="28"/>
    </row>
    <row r="8">
      <c r="A8" s="5" t="s">
        <v>2227</v>
      </c>
      <c r="B8" s="28"/>
      <c r="C8" s="28"/>
      <c r="D8" s="28"/>
      <c r="E8" s="28"/>
      <c r="F8" s="28"/>
      <c r="G8" s="28"/>
      <c r="H8" s="28"/>
      <c r="I8" s="28"/>
      <c r="J8" s="28"/>
      <c r="K8" s="28"/>
      <c r="L8" s="28"/>
    </row>
    <row r="9">
      <c r="A9" s="5" t="s">
        <v>2228</v>
      </c>
      <c r="B9" s="28"/>
      <c r="C9" s="28"/>
      <c r="D9" s="28"/>
      <c r="E9" s="28"/>
      <c r="F9" s="28"/>
      <c r="G9" s="28"/>
      <c r="H9" s="28"/>
      <c r="I9" s="28"/>
      <c r="J9" s="28"/>
      <c r="K9" s="28"/>
      <c r="L9" s="28"/>
    </row>
    <row r="10">
      <c r="A10" s="5" t="s">
        <v>2229</v>
      </c>
      <c r="B10" s="28"/>
      <c r="C10" s="28"/>
      <c r="D10" s="28"/>
      <c r="E10" s="28"/>
      <c r="F10" s="28"/>
      <c r="G10" s="28"/>
      <c r="H10" s="28"/>
      <c r="I10" s="28"/>
      <c r="J10" s="28"/>
      <c r="K10" s="28"/>
      <c r="L10" s="28"/>
    </row>
    <row r="11">
      <c r="A11" s="28"/>
      <c r="B11" s="28"/>
      <c r="C11" s="28"/>
      <c r="D11" s="28"/>
      <c r="E11" s="28"/>
      <c r="F11" s="28"/>
      <c r="G11" s="28"/>
      <c r="H11" s="28"/>
      <c r="I11" s="28"/>
      <c r="J11" s="28"/>
      <c r="K11" s="28"/>
      <c r="L11" s="28"/>
    </row>
    <row r="12">
      <c r="A12" s="5" t="s">
        <v>2230</v>
      </c>
      <c r="B12" s="28"/>
      <c r="C12" s="28"/>
      <c r="D12" s="28"/>
      <c r="E12" s="28"/>
      <c r="F12" s="28"/>
      <c r="G12" s="28"/>
      <c r="H12" s="28"/>
      <c r="I12" s="28"/>
      <c r="J12" s="28"/>
      <c r="K12" s="28"/>
      <c r="L12" s="28"/>
    </row>
    <row r="13">
      <c r="A13" s="5" t="s">
        <v>2231</v>
      </c>
      <c r="B13" s="28"/>
      <c r="C13" s="28"/>
      <c r="D13" s="28"/>
      <c r="E13" s="28"/>
      <c r="F13" s="28"/>
      <c r="G13" s="28"/>
      <c r="H13" s="28"/>
      <c r="I13" s="28"/>
      <c r="J13" s="28"/>
      <c r="K13" s="28"/>
      <c r="L13" s="28"/>
    </row>
  </sheetData>
  <conditionalFormatting sqref="B2">
    <cfRule type="cellIs" dxfId="0" priority="1" operator="lessThan">
      <formula>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5"/>
    <col customWidth="1" min="5" max="5" width="118.25"/>
    <col customWidth="1" min="8" max="8" width="90.5"/>
  </cols>
  <sheetData>
    <row r="1">
      <c r="A1" s="91"/>
      <c r="B1" s="92" t="s">
        <v>2143</v>
      </c>
      <c r="C1" s="92" t="s">
        <v>2137</v>
      </c>
      <c r="D1" s="16"/>
      <c r="E1" s="93" t="s">
        <v>2232</v>
      </c>
      <c r="F1" s="94"/>
      <c r="G1" s="94"/>
      <c r="H1" s="94"/>
      <c r="I1" s="94"/>
      <c r="J1" s="94"/>
      <c r="K1" s="94"/>
      <c r="L1" s="94"/>
      <c r="M1" s="94"/>
      <c r="N1" s="94"/>
      <c r="O1" s="94"/>
      <c r="P1" s="94"/>
      <c r="Q1" s="94"/>
      <c r="R1" s="94"/>
      <c r="S1" s="94"/>
      <c r="T1" s="94"/>
      <c r="U1" s="81"/>
      <c r="V1" s="81"/>
      <c r="W1" s="81"/>
      <c r="X1" s="81"/>
      <c r="Y1" s="81"/>
      <c r="Z1" s="16"/>
    </row>
    <row r="2">
      <c r="A2" s="92" t="s">
        <v>2233</v>
      </c>
      <c r="B2" s="91">
        <v>0.1017607462284051</v>
      </c>
      <c r="C2" s="91">
        <v>0.1047375822963856</v>
      </c>
      <c r="D2" s="16"/>
      <c r="E2" s="95"/>
      <c r="F2" s="94"/>
      <c r="G2" s="94"/>
      <c r="H2" s="96" t="s">
        <v>2234</v>
      </c>
      <c r="I2" s="94"/>
      <c r="J2" s="94"/>
      <c r="K2" s="94"/>
      <c r="L2" s="94"/>
      <c r="M2" s="94"/>
      <c r="N2" s="94"/>
      <c r="O2" s="94"/>
      <c r="P2" s="94"/>
      <c r="Q2" s="94"/>
      <c r="R2" s="94"/>
      <c r="S2" s="94"/>
      <c r="T2" s="94"/>
      <c r="U2" s="81"/>
      <c r="V2" s="81"/>
      <c r="W2" s="81"/>
      <c r="X2" s="81"/>
      <c r="Y2" s="81"/>
      <c r="Z2" s="16"/>
    </row>
    <row r="3">
      <c r="A3" s="92" t="s">
        <v>2235</v>
      </c>
      <c r="B3" s="91">
        <v>0.1188313463213976</v>
      </c>
      <c r="C3" s="92">
        <v>0.1208258265</v>
      </c>
      <c r="D3" s="16"/>
      <c r="E3" s="95" t="s">
        <v>2236</v>
      </c>
      <c r="F3" s="94"/>
      <c r="G3" s="94"/>
      <c r="H3" s="94"/>
      <c r="I3" s="94"/>
      <c r="J3" s="94"/>
      <c r="K3" s="94"/>
      <c r="L3" s="94"/>
      <c r="M3" s="94"/>
      <c r="N3" s="94"/>
      <c r="O3" s="94"/>
      <c r="P3" s="94"/>
      <c r="Q3" s="94"/>
      <c r="R3" s="94"/>
      <c r="S3" s="94"/>
      <c r="T3" s="94"/>
      <c r="U3" s="81"/>
      <c r="V3" s="81"/>
      <c r="W3" s="81"/>
      <c r="X3" s="81"/>
      <c r="Y3" s="81"/>
      <c r="Z3" s="16"/>
    </row>
    <row r="4">
      <c r="A4" s="26"/>
      <c r="B4" s="26"/>
      <c r="C4" s="26"/>
      <c r="D4" s="16"/>
      <c r="F4" s="94"/>
      <c r="G4" s="94"/>
      <c r="H4" s="96" t="s">
        <v>2237</v>
      </c>
      <c r="I4" s="94"/>
      <c r="J4" s="94"/>
      <c r="K4" s="94"/>
      <c r="L4" s="94"/>
      <c r="M4" s="94"/>
      <c r="N4" s="94"/>
      <c r="O4" s="94"/>
      <c r="P4" s="94"/>
      <c r="Q4" s="94"/>
      <c r="R4" s="94"/>
      <c r="S4" s="94"/>
      <c r="T4" s="94"/>
      <c r="U4" s="81"/>
      <c r="V4" s="81"/>
      <c r="W4" s="81"/>
      <c r="X4" s="81"/>
      <c r="Y4" s="81"/>
      <c r="Z4" s="16"/>
    </row>
    <row r="5">
      <c r="A5" s="26"/>
      <c r="B5" s="26"/>
      <c r="C5" s="26"/>
      <c r="D5" s="16"/>
      <c r="E5" s="95" t="s">
        <v>2235</v>
      </c>
      <c r="F5" s="94"/>
      <c r="G5" s="94"/>
      <c r="H5" s="94"/>
      <c r="I5" s="94"/>
      <c r="J5" s="94"/>
      <c r="K5" s="94"/>
      <c r="L5" s="94"/>
      <c r="M5" s="94"/>
      <c r="N5" s="94"/>
      <c r="O5" s="94"/>
      <c r="P5" s="94"/>
      <c r="Q5" s="94"/>
      <c r="R5" s="94"/>
      <c r="S5" s="94"/>
      <c r="T5" s="94"/>
      <c r="U5" s="81"/>
      <c r="V5" s="81"/>
      <c r="W5" s="81"/>
      <c r="X5" s="81"/>
      <c r="Y5" s="81"/>
      <c r="Z5" s="16"/>
    </row>
    <row r="6">
      <c r="A6" s="26"/>
      <c r="B6" s="26"/>
      <c r="C6" s="26"/>
      <c r="D6" s="16"/>
      <c r="E6" s="95" t="s">
        <v>2238</v>
      </c>
      <c r="F6" s="94"/>
      <c r="G6" s="94"/>
      <c r="H6" s="96" t="s">
        <v>2239</v>
      </c>
      <c r="I6" s="94"/>
      <c r="J6" s="94"/>
      <c r="K6" s="94"/>
      <c r="L6" s="94"/>
      <c r="M6" s="94"/>
      <c r="N6" s="94"/>
      <c r="O6" s="94"/>
      <c r="P6" s="94"/>
      <c r="Q6" s="94"/>
      <c r="R6" s="94"/>
      <c r="S6" s="94"/>
      <c r="T6" s="94"/>
      <c r="U6" s="81"/>
      <c r="V6" s="81"/>
      <c r="W6" s="81"/>
      <c r="X6" s="81"/>
      <c r="Y6" s="81"/>
      <c r="Z6" s="16"/>
    </row>
    <row r="7">
      <c r="A7" s="91"/>
      <c r="B7" s="92" t="s">
        <v>2240</v>
      </c>
      <c r="C7" s="92" t="s">
        <v>2241</v>
      </c>
      <c r="D7" s="16"/>
      <c r="F7" s="94"/>
      <c r="G7" s="94"/>
      <c r="H7" s="94"/>
      <c r="I7" s="94"/>
      <c r="J7" s="94"/>
      <c r="K7" s="94"/>
      <c r="L7" s="94"/>
      <c r="M7" s="94"/>
      <c r="N7" s="94"/>
      <c r="O7" s="94"/>
      <c r="P7" s="94"/>
      <c r="Q7" s="94"/>
      <c r="R7" s="94"/>
      <c r="S7" s="94"/>
      <c r="T7" s="94"/>
      <c r="U7" s="81"/>
      <c r="V7" s="81"/>
      <c r="W7" s="81"/>
      <c r="X7" s="81"/>
      <c r="Y7" s="81"/>
      <c r="Z7" s="16"/>
    </row>
    <row r="8">
      <c r="A8" s="92" t="s">
        <v>2242</v>
      </c>
      <c r="B8" s="97">
        <v>0.1052</v>
      </c>
      <c r="C8" s="97">
        <v>0.0869</v>
      </c>
      <c r="D8" s="16"/>
      <c r="E8" s="95" t="s">
        <v>2243</v>
      </c>
      <c r="F8" s="94"/>
      <c r="G8" s="94"/>
      <c r="H8" s="96" t="s">
        <v>2244</v>
      </c>
      <c r="I8" s="94"/>
      <c r="J8" s="94"/>
      <c r="K8" s="94"/>
      <c r="L8" s="94"/>
      <c r="M8" s="94"/>
      <c r="N8" s="94"/>
      <c r="O8" s="94"/>
      <c r="P8" s="94"/>
      <c r="Q8" s="94"/>
      <c r="R8" s="94"/>
      <c r="S8" s="94"/>
      <c r="T8" s="94"/>
      <c r="U8" s="81"/>
      <c r="V8" s="81"/>
      <c r="W8" s="81"/>
      <c r="X8" s="81"/>
      <c r="Y8" s="81"/>
      <c r="Z8" s="16"/>
    </row>
    <row r="9">
      <c r="A9" s="92" t="s">
        <v>2245</v>
      </c>
      <c r="B9" s="97">
        <v>0.156</v>
      </c>
      <c r="C9" s="97">
        <v>0.124</v>
      </c>
      <c r="D9" s="16"/>
      <c r="E9" s="95" t="s">
        <v>2246</v>
      </c>
      <c r="F9" s="94"/>
      <c r="G9" s="94"/>
      <c r="H9" s="94"/>
      <c r="I9" s="94"/>
      <c r="J9" s="94"/>
      <c r="K9" s="94"/>
      <c r="L9" s="94"/>
      <c r="M9" s="94"/>
      <c r="N9" s="94"/>
      <c r="O9" s="94"/>
      <c r="P9" s="94"/>
      <c r="Q9" s="94"/>
      <c r="R9" s="94"/>
      <c r="S9" s="94"/>
      <c r="T9" s="94"/>
      <c r="U9" s="81"/>
      <c r="V9" s="81"/>
      <c r="W9" s="81"/>
      <c r="X9" s="81"/>
      <c r="Y9" s="81"/>
      <c r="Z9" s="16"/>
    </row>
    <row r="10">
      <c r="A10" s="91"/>
      <c r="B10" s="91"/>
      <c r="C10" s="91"/>
      <c r="D10" s="16"/>
      <c r="E10" s="95"/>
      <c r="F10" s="94"/>
      <c r="G10" s="94"/>
      <c r="H10" s="96" t="s">
        <v>2247</v>
      </c>
      <c r="I10" s="94"/>
      <c r="J10" s="94"/>
      <c r="K10" s="94"/>
      <c r="L10" s="94"/>
      <c r="M10" s="94"/>
      <c r="N10" s="94"/>
      <c r="O10" s="94"/>
      <c r="P10" s="94"/>
      <c r="Q10" s="94"/>
      <c r="R10" s="94"/>
      <c r="S10" s="94"/>
      <c r="T10" s="94"/>
      <c r="U10" s="81"/>
      <c r="V10" s="81"/>
      <c r="W10" s="81"/>
      <c r="X10" s="81"/>
      <c r="Y10" s="81"/>
      <c r="Z10" s="16"/>
    </row>
    <row r="11">
      <c r="A11" s="91"/>
      <c r="B11" s="92" t="s">
        <v>2182</v>
      </c>
      <c r="C11" s="91"/>
      <c r="D11" s="16"/>
      <c r="E11" s="5" t="s">
        <v>2248</v>
      </c>
      <c r="F11" s="94"/>
      <c r="G11" s="94"/>
      <c r="H11" s="94"/>
      <c r="I11" s="94"/>
      <c r="J11" s="94"/>
      <c r="K11" s="94"/>
      <c r="L11" s="94"/>
      <c r="M11" s="94"/>
      <c r="N11" s="94"/>
      <c r="O11" s="94"/>
      <c r="P11" s="94"/>
      <c r="Q11" s="94"/>
      <c r="R11" s="94"/>
      <c r="S11" s="94"/>
      <c r="T11" s="94"/>
      <c r="U11" s="81"/>
      <c r="V11" s="81"/>
      <c r="W11" s="81"/>
      <c r="X11" s="81"/>
      <c r="Y11" s="81"/>
      <c r="Z11" s="16"/>
    </row>
    <row r="12">
      <c r="A12" s="92" t="s">
        <v>2249</v>
      </c>
      <c r="B12" s="91">
        <v>0.16171460953306188</v>
      </c>
      <c r="C12" s="91"/>
      <c r="D12" s="16"/>
      <c r="E12" s="95" t="s">
        <v>2250</v>
      </c>
      <c r="F12" s="94"/>
      <c r="G12" s="94"/>
      <c r="H12" s="96" t="s">
        <v>2251</v>
      </c>
      <c r="I12" s="94"/>
      <c r="J12" s="94"/>
      <c r="K12" s="94"/>
      <c r="L12" s="94"/>
      <c r="M12" s="94"/>
      <c r="N12" s="94"/>
      <c r="O12" s="94"/>
      <c r="P12" s="94"/>
      <c r="Q12" s="94"/>
      <c r="R12" s="94"/>
      <c r="S12" s="94"/>
      <c r="T12" s="94"/>
      <c r="U12" s="81"/>
      <c r="V12" s="81"/>
      <c r="W12" s="81"/>
      <c r="X12" s="81"/>
      <c r="Y12" s="81"/>
      <c r="Z12" s="16"/>
    </row>
    <row r="13">
      <c r="A13" s="26"/>
      <c r="B13" s="26"/>
      <c r="C13" s="26"/>
      <c r="D13" s="16"/>
      <c r="E13" s="95"/>
      <c r="F13" s="94"/>
      <c r="G13" s="94"/>
      <c r="H13" s="96" t="s">
        <v>2252</v>
      </c>
      <c r="I13" s="94"/>
      <c r="J13" s="94"/>
      <c r="K13" s="94"/>
      <c r="L13" s="94"/>
      <c r="M13" s="94"/>
      <c r="N13" s="94"/>
      <c r="O13" s="94"/>
      <c r="P13" s="94"/>
      <c r="Q13" s="94"/>
      <c r="R13" s="94"/>
      <c r="S13" s="94"/>
      <c r="T13" s="94"/>
      <c r="U13" s="81"/>
      <c r="V13" s="81"/>
      <c r="W13" s="81"/>
      <c r="X13" s="81"/>
      <c r="Y13" s="81"/>
      <c r="Z13" s="16"/>
    </row>
    <row r="14">
      <c r="A14" s="26"/>
      <c r="B14" s="26"/>
      <c r="C14" s="26"/>
      <c r="D14" s="16"/>
      <c r="E14" s="95" t="s">
        <v>2253</v>
      </c>
      <c r="F14" s="94"/>
      <c r="G14" s="94"/>
      <c r="H14" s="94"/>
      <c r="I14" s="94"/>
      <c r="J14" s="94"/>
      <c r="K14" s="94"/>
      <c r="L14" s="94"/>
      <c r="M14" s="94"/>
      <c r="N14" s="94"/>
      <c r="O14" s="94"/>
      <c r="P14" s="94"/>
      <c r="Q14" s="94"/>
      <c r="R14" s="94"/>
      <c r="S14" s="94"/>
      <c r="T14" s="94"/>
      <c r="U14" s="81"/>
      <c r="V14" s="81"/>
      <c r="W14" s="81"/>
      <c r="X14" s="81"/>
      <c r="Y14" s="81"/>
      <c r="Z14" s="16"/>
    </row>
    <row r="15">
      <c r="A15" s="26"/>
      <c r="B15" s="26"/>
      <c r="C15" s="26"/>
      <c r="D15" s="16"/>
      <c r="E15" s="95" t="s">
        <v>2254</v>
      </c>
      <c r="F15" s="94"/>
      <c r="G15" s="94"/>
      <c r="H15" s="94"/>
      <c r="I15" s="94"/>
      <c r="J15" s="94"/>
      <c r="K15" s="94"/>
      <c r="L15" s="94"/>
      <c r="M15" s="94"/>
      <c r="N15" s="94"/>
      <c r="O15" s="94"/>
      <c r="P15" s="94"/>
      <c r="Q15" s="94"/>
      <c r="R15" s="94"/>
      <c r="S15" s="94"/>
      <c r="T15" s="94"/>
      <c r="U15" s="81"/>
      <c r="V15" s="81"/>
      <c r="W15" s="81"/>
      <c r="X15" s="81"/>
      <c r="Y15" s="81"/>
      <c r="Z15" s="16"/>
    </row>
    <row r="16">
      <c r="A16" s="26"/>
      <c r="B16" s="26"/>
      <c r="C16" s="26"/>
      <c r="D16" s="16"/>
      <c r="E16" s="95"/>
      <c r="F16" s="94"/>
      <c r="G16" s="94"/>
      <c r="H16" s="94"/>
      <c r="I16" s="94"/>
      <c r="J16" s="94"/>
      <c r="K16" s="94"/>
      <c r="L16" s="94"/>
      <c r="M16" s="94"/>
      <c r="N16" s="94"/>
      <c r="O16" s="94"/>
      <c r="P16" s="94"/>
      <c r="Q16" s="94"/>
      <c r="R16" s="94"/>
      <c r="S16" s="94"/>
      <c r="T16" s="94"/>
      <c r="U16" s="81"/>
      <c r="V16" s="81"/>
      <c r="W16" s="81"/>
      <c r="X16" s="81"/>
      <c r="Y16" s="81"/>
      <c r="Z16" s="16"/>
    </row>
    <row r="17">
      <c r="A17" s="16"/>
      <c r="B17" s="16"/>
      <c r="C17" s="16"/>
      <c r="D17" s="16"/>
      <c r="E17" s="95"/>
      <c r="F17" s="94"/>
      <c r="G17" s="94"/>
      <c r="H17" s="94"/>
      <c r="I17" s="94"/>
      <c r="J17" s="94"/>
      <c r="K17" s="94"/>
      <c r="L17" s="94"/>
      <c r="M17" s="94"/>
      <c r="N17" s="94"/>
      <c r="O17" s="94"/>
      <c r="P17" s="94"/>
      <c r="Q17" s="94"/>
      <c r="R17" s="94"/>
      <c r="S17" s="94"/>
      <c r="T17" s="94"/>
      <c r="U17" s="81"/>
      <c r="V17" s="81"/>
      <c r="W17" s="81"/>
      <c r="X17" s="81"/>
      <c r="Y17" s="81"/>
      <c r="Z17" s="16"/>
    </row>
    <row r="18">
      <c r="A18" s="16"/>
      <c r="B18" s="16"/>
      <c r="C18" s="16"/>
      <c r="D18" s="16"/>
      <c r="F18" s="94"/>
      <c r="G18" s="94"/>
      <c r="H18" s="94"/>
      <c r="I18" s="94"/>
      <c r="J18" s="94"/>
      <c r="K18" s="94"/>
      <c r="L18" s="94"/>
      <c r="M18" s="94"/>
      <c r="N18" s="94"/>
      <c r="O18" s="94"/>
      <c r="P18" s="94"/>
      <c r="Q18" s="94"/>
      <c r="R18" s="94"/>
      <c r="S18" s="94"/>
      <c r="T18" s="94"/>
      <c r="U18" s="81"/>
      <c r="V18" s="81"/>
      <c r="W18" s="81"/>
      <c r="X18" s="81"/>
      <c r="Y18" s="81"/>
      <c r="Z18" s="16"/>
    </row>
    <row r="19">
      <c r="A19" s="16"/>
      <c r="B19" s="16"/>
      <c r="C19" s="16"/>
      <c r="D19" s="16"/>
      <c r="F19" s="94"/>
      <c r="G19" s="94"/>
      <c r="H19" s="94"/>
      <c r="I19" s="94"/>
      <c r="J19" s="94"/>
      <c r="K19" s="94"/>
      <c r="L19" s="94"/>
      <c r="M19" s="94"/>
      <c r="N19" s="94"/>
      <c r="O19" s="94"/>
      <c r="P19" s="94"/>
      <c r="Q19" s="94"/>
      <c r="R19" s="94"/>
      <c r="S19" s="94"/>
      <c r="T19" s="94"/>
      <c r="U19" s="81"/>
      <c r="V19" s="81"/>
      <c r="W19" s="81"/>
      <c r="X19" s="81"/>
      <c r="Y19" s="81"/>
      <c r="Z19" s="16"/>
    </row>
    <row r="20">
      <c r="A20" s="16"/>
      <c r="B20" s="16"/>
      <c r="C20" s="16"/>
      <c r="D20" s="16"/>
      <c r="E20" s="98"/>
      <c r="F20" s="98"/>
      <c r="G20" s="98"/>
      <c r="H20" s="98"/>
      <c r="I20" s="98"/>
      <c r="J20" s="98"/>
      <c r="K20" s="98"/>
      <c r="L20" s="98"/>
      <c r="M20" s="98"/>
      <c r="N20" s="98"/>
      <c r="O20" s="98"/>
      <c r="P20" s="98"/>
      <c r="Q20" s="98"/>
      <c r="R20" s="98"/>
      <c r="S20" s="98"/>
      <c r="T20" s="98"/>
      <c r="U20" s="16"/>
      <c r="V20" s="16"/>
      <c r="W20" s="16"/>
      <c r="X20" s="16"/>
      <c r="Y20" s="16"/>
      <c r="Z20" s="16"/>
    </row>
    <row r="21">
      <c r="A21" s="79" t="s">
        <v>2255</v>
      </c>
      <c r="B21" s="16"/>
      <c r="C21" s="16"/>
      <c r="D21" s="16"/>
      <c r="E21" s="98"/>
      <c r="F21" s="98"/>
      <c r="G21" s="98"/>
      <c r="H21" s="98"/>
      <c r="I21" s="98"/>
      <c r="J21" s="98"/>
      <c r="K21" s="98"/>
      <c r="L21" s="98"/>
      <c r="M21" s="98"/>
      <c r="N21" s="98"/>
      <c r="O21" s="98"/>
      <c r="P21" s="98"/>
      <c r="Q21" s="98"/>
      <c r="R21" s="98"/>
      <c r="S21" s="98"/>
      <c r="T21" s="98"/>
      <c r="U21" s="16"/>
      <c r="V21" s="16"/>
      <c r="W21" s="16"/>
      <c r="X21" s="16"/>
      <c r="Y21" s="16"/>
      <c r="Z21" s="16"/>
    </row>
    <row r="22">
      <c r="A22" s="71" t="s">
        <v>2256</v>
      </c>
      <c r="B22" s="82"/>
      <c r="C22" s="82"/>
      <c r="D22" s="82"/>
      <c r="E22" s="82"/>
      <c r="F22" s="82"/>
      <c r="G22" s="82"/>
      <c r="H22" s="82"/>
      <c r="I22" s="82"/>
      <c r="J22" s="82"/>
      <c r="K22" s="82"/>
      <c r="L22" s="82"/>
      <c r="M22" s="82"/>
      <c r="N22" s="82"/>
      <c r="O22" s="82"/>
      <c r="P22" s="82"/>
      <c r="Q22" s="99"/>
      <c r="R22" s="99"/>
      <c r="S22" s="99"/>
      <c r="T22" s="99"/>
      <c r="U22" s="99"/>
      <c r="V22" s="99"/>
      <c r="W22" s="99"/>
      <c r="X22" s="99"/>
      <c r="Y22" s="99"/>
      <c r="Z22" s="99"/>
    </row>
    <row r="23">
      <c r="A23" s="71" t="s">
        <v>2257</v>
      </c>
      <c r="B23" s="82"/>
      <c r="C23" s="82"/>
      <c r="D23" s="82"/>
      <c r="E23" s="82"/>
      <c r="F23" s="82"/>
      <c r="G23" s="82"/>
      <c r="H23" s="82"/>
      <c r="I23" s="82"/>
      <c r="J23" s="82"/>
      <c r="K23" s="82"/>
      <c r="L23" s="82"/>
      <c r="M23" s="82"/>
      <c r="N23" s="82"/>
      <c r="O23" s="82"/>
      <c r="P23" s="82"/>
      <c r="Q23" s="99"/>
      <c r="R23" s="99"/>
      <c r="S23" s="99"/>
      <c r="T23" s="99"/>
      <c r="U23" s="99"/>
      <c r="V23" s="99"/>
      <c r="W23" s="99"/>
      <c r="X23" s="99"/>
      <c r="Y23" s="99"/>
      <c r="Z23" s="99"/>
    </row>
    <row r="24">
      <c r="A24" s="71" t="s">
        <v>2258</v>
      </c>
      <c r="B24" s="82"/>
      <c r="C24" s="82"/>
      <c r="D24" s="82"/>
      <c r="E24" s="82"/>
      <c r="F24" s="82"/>
      <c r="G24" s="82"/>
      <c r="H24" s="82"/>
      <c r="I24" s="82"/>
      <c r="J24" s="82"/>
      <c r="K24" s="82"/>
      <c r="L24" s="82"/>
      <c r="M24" s="82"/>
      <c r="N24" s="82"/>
      <c r="O24" s="82"/>
      <c r="P24" s="82"/>
      <c r="Q24" s="99"/>
      <c r="R24" s="99"/>
      <c r="S24" s="99"/>
      <c r="T24" s="99"/>
      <c r="U24" s="99"/>
      <c r="V24" s="99"/>
      <c r="W24" s="99"/>
      <c r="X24" s="99"/>
      <c r="Y24" s="99"/>
      <c r="Z24" s="99"/>
    </row>
    <row r="25">
      <c r="A25" s="71" t="s">
        <v>2259</v>
      </c>
      <c r="B25" s="82"/>
      <c r="C25" s="82"/>
      <c r="D25" s="82"/>
      <c r="E25" s="82"/>
      <c r="F25" s="82"/>
      <c r="G25" s="82"/>
      <c r="H25" s="82"/>
      <c r="I25" s="82"/>
      <c r="J25" s="82"/>
      <c r="K25" s="82"/>
      <c r="L25" s="82"/>
      <c r="M25" s="82"/>
      <c r="N25" s="82"/>
      <c r="O25" s="82"/>
      <c r="P25" s="82"/>
      <c r="Q25" s="99"/>
      <c r="R25" s="99"/>
      <c r="S25" s="99"/>
      <c r="T25" s="99"/>
      <c r="U25" s="99"/>
      <c r="V25" s="99"/>
      <c r="W25" s="99"/>
      <c r="X25" s="99"/>
      <c r="Y25" s="99"/>
      <c r="Z25" s="99"/>
    </row>
    <row r="26">
      <c r="A26" s="74" t="s">
        <v>2260</v>
      </c>
      <c r="B26" s="86"/>
      <c r="C26" s="86"/>
      <c r="D26" s="86"/>
      <c r="E26" s="86"/>
      <c r="F26" s="86"/>
      <c r="G26" s="82"/>
      <c r="H26" s="82"/>
      <c r="I26" s="82"/>
      <c r="J26" s="82"/>
      <c r="K26" s="82"/>
      <c r="L26" s="82"/>
      <c r="M26" s="82"/>
      <c r="N26" s="82"/>
      <c r="O26" s="82"/>
      <c r="P26" s="82"/>
      <c r="Q26" s="99"/>
      <c r="R26" s="99"/>
      <c r="S26" s="99"/>
      <c r="T26" s="99"/>
      <c r="U26" s="99"/>
      <c r="V26" s="99"/>
      <c r="W26" s="99"/>
      <c r="X26" s="99"/>
      <c r="Y26" s="99"/>
      <c r="Z26" s="99"/>
    </row>
    <row r="27">
      <c r="A27" s="74" t="s">
        <v>2261</v>
      </c>
      <c r="B27" s="86"/>
      <c r="C27" s="86"/>
      <c r="D27" s="86"/>
      <c r="E27" s="86"/>
      <c r="F27" s="86"/>
      <c r="G27" s="82"/>
      <c r="H27" s="82"/>
      <c r="I27" s="82"/>
      <c r="J27" s="82"/>
      <c r="K27" s="82"/>
      <c r="L27" s="82"/>
      <c r="M27" s="82"/>
      <c r="N27" s="82"/>
      <c r="O27" s="82"/>
      <c r="P27" s="82"/>
      <c r="Q27" s="99"/>
      <c r="R27" s="99"/>
      <c r="S27" s="99"/>
      <c r="T27" s="99"/>
      <c r="U27" s="99"/>
      <c r="V27" s="99"/>
      <c r="W27" s="99"/>
      <c r="X27" s="99"/>
      <c r="Y27" s="99"/>
      <c r="Z27" s="99"/>
    </row>
    <row r="28">
      <c r="A28" s="74" t="s">
        <v>2262</v>
      </c>
      <c r="B28" s="86"/>
      <c r="C28" s="86"/>
      <c r="D28" s="86"/>
      <c r="E28" s="86"/>
      <c r="F28" s="86"/>
      <c r="G28" s="82"/>
      <c r="H28" s="82"/>
      <c r="I28" s="82"/>
      <c r="J28" s="82"/>
      <c r="K28" s="82"/>
      <c r="L28" s="82"/>
      <c r="M28" s="82"/>
      <c r="N28" s="82"/>
      <c r="O28" s="82"/>
      <c r="P28" s="82"/>
      <c r="Q28" s="99"/>
      <c r="R28" s="99"/>
      <c r="S28" s="99"/>
      <c r="T28" s="99"/>
      <c r="U28" s="99"/>
      <c r="V28" s="99"/>
      <c r="W28" s="99"/>
      <c r="X28" s="99"/>
      <c r="Y28" s="99"/>
      <c r="Z28" s="99"/>
    </row>
    <row r="29">
      <c r="A29" s="70"/>
      <c r="B29" s="82"/>
      <c r="C29" s="82"/>
      <c r="D29" s="82"/>
      <c r="E29" s="82"/>
      <c r="F29" s="82"/>
      <c r="G29" s="82"/>
      <c r="H29" s="82"/>
      <c r="I29" s="82"/>
      <c r="J29" s="82"/>
      <c r="K29" s="82"/>
      <c r="L29" s="82"/>
      <c r="M29" s="82"/>
      <c r="N29" s="82"/>
      <c r="O29" s="82"/>
      <c r="P29" s="82"/>
      <c r="Q29" s="99"/>
      <c r="R29" s="99"/>
      <c r="S29" s="99"/>
      <c r="T29" s="99"/>
      <c r="U29" s="99"/>
      <c r="V29" s="99"/>
      <c r="W29" s="99"/>
      <c r="X29" s="99"/>
      <c r="Y29" s="99"/>
      <c r="Z29" s="99"/>
    </row>
    <row r="30">
      <c r="A30" s="71"/>
      <c r="B30" s="82"/>
      <c r="C30" s="82"/>
      <c r="D30" s="82"/>
      <c r="E30" s="82"/>
      <c r="F30" s="82"/>
      <c r="G30" s="82"/>
      <c r="H30" s="82"/>
      <c r="I30" s="82"/>
      <c r="J30" s="82"/>
      <c r="K30" s="82"/>
      <c r="L30" s="82"/>
      <c r="M30" s="82"/>
      <c r="N30" s="82"/>
      <c r="O30" s="82"/>
      <c r="P30" s="82"/>
      <c r="Q30" s="99"/>
      <c r="R30" s="99"/>
      <c r="S30" s="99"/>
      <c r="T30" s="99"/>
      <c r="U30" s="99"/>
      <c r="V30" s="99"/>
      <c r="W30" s="99"/>
      <c r="X30" s="99"/>
      <c r="Y30" s="99"/>
      <c r="Z30" s="99"/>
    </row>
    <row r="31">
      <c r="A31" s="80"/>
      <c r="B31" s="100"/>
      <c r="C31" s="100"/>
      <c r="D31" s="100"/>
      <c r="E31" s="100"/>
      <c r="F31" s="100"/>
      <c r="G31" s="82"/>
      <c r="H31" s="82"/>
      <c r="I31" s="82"/>
      <c r="J31" s="82"/>
      <c r="K31" s="82"/>
      <c r="L31" s="82"/>
      <c r="M31" s="82"/>
      <c r="N31" s="82"/>
      <c r="O31" s="82"/>
      <c r="P31" s="82"/>
      <c r="Q31" s="99"/>
      <c r="R31" s="99"/>
      <c r="S31" s="99"/>
      <c r="T31" s="99"/>
      <c r="U31" s="99"/>
      <c r="V31" s="99"/>
      <c r="W31" s="99"/>
      <c r="X31" s="99"/>
      <c r="Y31" s="99"/>
      <c r="Z31" s="99"/>
    </row>
    <row r="32">
      <c r="A32" s="101"/>
      <c r="B32" s="100"/>
      <c r="C32" s="100"/>
      <c r="D32" s="100"/>
      <c r="E32" s="100"/>
      <c r="F32" s="100"/>
      <c r="G32" s="82"/>
      <c r="H32" s="82"/>
      <c r="I32" s="82"/>
      <c r="J32" s="82"/>
      <c r="K32" s="82"/>
      <c r="L32" s="82"/>
      <c r="M32" s="82"/>
      <c r="N32" s="82"/>
      <c r="O32" s="82"/>
      <c r="P32" s="82"/>
      <c r="Q32" s="99"/>
      <c r="R32" s="99"/>
      <c r="S32" s="99"/>
      <c r="T32" s="99"/>
      <c r="U32" s="99"/>
      <c r="V32" s="99"/>
      <c r="W32" s="99"/>
      <c r="X32" s="99"/>
      <c r="Y32" s="99"/>
      <c r="Z32" s="99"/>
    </row>
    <row r="33">
      <c r="A33" s="102"/>
      <c r="B33" s="103"/>
      <c r="C33" s="103"/>
      <c r="D33" s="103"/>
      <c r="E33" s="103"/>
      <c r="F33" s="100"/>
      <c r="G33" s="82"/>
      <c r="H33" s="82"/>
      <c r="I33" s="82"/>
      <c r="J33" s="82"/>
      <c r="K33" s="82"/>
      <c r="L33" s="82"/>
      <c r="M33" s="82"/>
      <c r="N33" s="82"/>
      <c r="O33" s="82"/>
      <c r="P33" s="82"/>
      <c r="Q33" s="16"/>
      <c r="R33" s="16"/>
      <c r="S33" s="16"/>
      <c r="T33" s="16"/>
      <c r="U33" s="16"/>
      <c r="V33" s="16"/>
      <c r="W33" s="16"/>
      <c r="X33" s="16"/>
      <c r="Y33" s="16"/>
      <c r="Z33" s="16"/>
    </row>
    <row r="34">
      <c r="A34" s="102"/>
      <c r="B34" s="103"/>
      <c r="C34" s="103"/>
      <c r="D34" s="103"/>
      <c r="E34" s="103"/>
      <c r="F34" s="100"/>
      <c r="G34" s="82"/>
      <c r="H34" s="82"/>
      <c r="I34" s="82"/>
      <c r="J34" s="82"/>
      <c r="K34" s="82"/>
      <c r="L34" s="82"/>
      <c r="M34" s="82"/>
      <c r="N34" s="82"/>
      <c r="O34" s="82"/>
      <c r="P34" s="82"/>
      <c r="Q34" s="16"/>
      <c r="R34" s="16"/>
      <c r="S34" s="16"/>
      <c r="T34" s="16"/>
      <c r="U34" s="16"/>
      <c r="V34" s="16"/>
      <c r="W34" s="16"/>
      <c r="X34" s="16"/>
      <c r="Y34" s="16"/>
      <c r="Z34" s="16"/>
    </row>
    <row r="35">
      <c r="A35" s="102"/>
      <c r="B35" s="103"/>
      <c r="C35" s="103"/>
      <c r="D35" s="103"/>
      <c r="E35" s="103"/>
      <c r="F35" s="104"/>
      <c r="G35" s="16"/>
      <c r="H35" s="16"/>
      <c r="I35" s="16"/>
      <c r="J35" s="16"/>
      <c r="K35" s="16"/>
      <c r="L35" s="16"/>
      <c r="M35" s="16"/>
      <c r="N35" s="16"/>
      <c r="O35" s="16"/>
      <c r="P35" s="16"/>
      <c r="Q35" s="16"/>
      <c r="R35" s="16"/>
      <c r="S35" s="16"/>
      <c r="T35" s="16"/>
      <c r="U35" s="16"/>
      <c r="V35" s="16"/>
      <c r="W35" s="16"/>
      <c r="X35" s="16"/>
      <c r="Y35" s="16"/>
      <c r="Z35" s="16"/>
    </row>
    <row r="36">
      <c r="A36" s="102"/>
      <c r="B36" s="103"/>
      <c r="C36" s="103"/>
      <c r="D36" s="103"/>
      <c r="E36" s="103"/>
      <c r="F36" s="104"/>
      <c r="G36" s="16"/>
      <c r="H36" s="16"/>
      <c r="I36" s="16"/>
      <c r="J36" s="16"/>
      <c r="K36" s="16"/>
      <c r="L36" s="16"/>
      <c r="M36" s="16"/>
      <c r="N36" s="16"/>
      <c r="O36" s="16"/>
      <c r="P36" s="16"/>
      <c r="Q36" s="16"/>
      <c r="R36" s="16"/>
      <c r="S36" s="16"/>
      <c r="T36" s="16"/>
      <c r="U36" s="16"/>
      <c r="V36" s="16"/>
      <c r="W36" s="16"/>
      <c r="X36" s="16"/>
      <c r="Y36" s="16"/>
      <c r="Z36" s="16"/>
    </row>
    <row r="37">
      <c r="A37" s="104"/>
      <c r="B37" s="104"/>
      <c r="C37" s="104"/>
      <c r="D37" s="104"/>
      <c r="E37" s="104"/>
      <c r="F37" s="104"/>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3.25"/>
    <col customWidth="1" min="3" max="3" width="16.13"/>
    <col customWidth="1" min="4" max="4" width="18.0"/>
    <col customWidth="1" min="5" max="5" width="38.63"/>
    <col customWidth="1" min="6" max="6" width="15.0"/>
    <col customWidth="1" min="8" max="8" width="14.63"/>
    <col customWidth="1" min="9" max="9" width="30.0"/>
    <col customWidth="1" min="10" max="10" width="14.75"/>
    <col customWidth="1" min="11" max="11" width="22.0"/>
    <col customWidth="1" min="12" max="12" width="21.63"/>
    <col customWidth="1" min="13" max="13" width="17.0"/>
    <col customWidth="1" min="15" max="15" width="26.13"/>
    <col customWidth="1" min="17" max="17" width="24.25"/>
    <col customWidth="1" min="19" max="19" width="40.38"/>
    <col customWidth="1" min="21" max="21" width="39.5"/>
  </cols>
  <sheetData>
    <row r="1">
      <c r="A1" s="10" t="s">
        <v>2203</v>
      </c>
      <c r="B1" s="10" t="s">
        <v>2263</v>
      </c>
      <c r="C1" s="10" t="s">
        <v>2264</v>
      </c>
      <c r="D1" s="10" t="s">
        <v>2265</v>
      </c>
      <c r="E1" s="10" t="s">
        <v>2266</v>
      </c>
      <c r="F1" s="10" t="s">
        <v>2267</v>
      </c>
      <c r="G1" s="10" t="s">
        <v>2268</v>
      </c>
      <c r="H1" s="10" t="s">
        <v>2269</v>
      </c>
      <c r="I1" s="10" t="s">
        <v>2270</v>
      </c>
      <c r="J1" s="11" t="s">
        <v>2271</v>
      </c>
      <c r="K1" s="11" t="s">
        <v>2272</v>
      </c>
      <c r="L1" s="11" t="s">
        <v>2273</v>
      </c>
      <c r="M1" s="2" t="s">
        <v>2274</v>
      </c>
      <c r="O1" s="10" t="s">
        <v>2275</v>
      </c>
      <c r="P1" s="105">
        <v>44621.0</v>
      </c>
      <c r="Q1" s="105">
        <v>44986.0</v>
      </c>
      <c r="R1" s="105">
        <v>45352.0</v>
      </c>
      <c r="S1" s="10" t="s">
        <v>2276</v>
      </c>
    </row>
    <row r="2">
      <c r="A2" s="105">
        <v>44621.0</v>
      </c>
      <c r="B2" s="106">
        <f>1370.34*10000</f>
        <v>13703400</v>
      </c>
      <c r="C2" s="106">
        <f>1424.09*10000</f>
        <v>14240900</v>
      </c>
      <c r="D2" s="107">
        <f t="shared" ref="D2:D4" si="1">B2+C2</f>
        <v>27944300</v>
      </c>
      <c r="E2" s="106">
        <f>4935.42*10000</f>
        <v>49354200</v>
      </c>
      <c r="F2" s="108">
        <f>13802.71*10000</f>
        <v>138027100</v>
      </c>
      <c r="G2" s="109">
        <v>4.45099E7</v>
      </c>
      <c r="H2" s="109">
        <v>2919500.0</v>
      </c>
      <c r="I2" s="109">
        <f>1083.23*10000</f>
        <v>10832300</v>
      </c>
      <c r="J2" s="17">
        <f t="shared" ref="J2:J4" si="2">D2/E2</f>
        <v>0.5661990266</v>
      </c>
      <c r="K2" s="17">
        <f t="shared" ref="K2:K4" si="3">D2/F2</f>
        <v>0.20245517</v>
      </c>
      <c r="L2" s="17">
        <f t="shared" ref="L2:L4" si="4">G2/H2</f>
        <v>15.24572701</v>
      </c>
      <c r="M2" s="3">
        <f t="shared" ref="M2:M4" si="5">I2/D2</f>
        <v>0.3876389818</v>
      </c>
      <c r="O2" s="10" t="s">
        <v>2277</v>
      </c>
      <c r="P2" s="10">
        <v>0.3614</v>
      </c>
      <c r="Q2" s="10">
        <v>0.2338</v>
      </c>
      <c r="R2" s="10">
        <v>0.2175</v>
      </c>
      <c r="S2" s="10" t="s">
        <v>2278</v>
      </c>
    </row>
    <row r="3">
      <c r="A3" s="105">
        <v>44986.0</v>
      </c>
      <c r="B3" s="106">
        <f>2755.97*10000</f>
        <v>27559700</v>
      </c>
      <c r="C3" s="10">
        <f>733.52*10000</f>
        <v>7335200</v>
      </c>
      <c r="D3" s="107">
        <f t="shared" si="1"/>
        <v>34894900</v>
      </c>
      <c r="E3" s="106">
        <f>11456.89*10000</f>
        <v>114568900</v>
      </c>
      <c r="F3" s="108">
        <f>26139.72*10000</f>
        <v>261397200</v>
      </c>
      <c r="G3" s="109">
        <v>3.04251E7</v>
      </c>
      <c r="H3" s="109">
        <v>2685400.0</v>
      </c>
      <c r="I3" s="109">
        <f>3095.63*10000</f>
        <v>30956300</v>
      </c>
      <c r="J3" s="17">
        <f t="shared" si="2"/>
        <v>0.3045756746</v>
      </c>
      <c r="K3" s="17">
        <f t="shared" si="3"/>
        <v>0.1334937788</v>
      </c>
      <c r="L3" s="17">
        <f t="shared" si="4"/>
        <v>11.32982051</v>
      </c>
      <c r="M3" s="3">
        <f t="shared" si="5"/>
        <v>0.8871296379</v>
      </c>
      <c r="O3" s="10" t="s">
        <v>2279</v>
      </c>
      <c r="P3" s="10">
        <v>0.3577</v>
      </c>
      <c r="Q3" s="10">
        <v>0.4383</v>
      </c>
      <c r="R3" s="10">
        <v>0.4978</v>
      </c>
      <c r="S3" s="10" t="s">
        <v>2280</v>
      </c>
    </row>
    <row r="4">
      <c r="A4" s="105">
        <v>45352.0</v>
      </c>
      <c r="B4" s="106">
        <f>2599.98*10000</f>
        <v>25999800</v>
      </c>
      <c r="C4" s="106">
        <f>1195.73*10000</f>
        <v>11957300</v>
      </c>
      <c r="D4" s="107">
        <f t="shared" si="1"/>
        <v>37957100</v>
      </c>
      <c r="E4" s="106">
        <f>13699.99*10000</f>
        <v>136999900</v>
      </c>
      <c r="F4" s="106">
        <f>27517.65*10000</f>
        <v>275176500</v>
      </c>
      <c r="G4" s="109">
        <v>4.06899E7</v>
      </c>
      <c r="H4" s="109">
        <v>4765200.0</v>
      </c>
      <c r="I4" s="109">
        <f>4818.13*10000       </f>
        <v>48181300</v>
      </c>
      <c r="J4" s="17">
        <f t="shared" si="2"/>
        <v>0.2770593263</v>
      </c>
      <c r="K4" s="17">
        <f t="shared" si="3"/>
        <v>0.1379372875</v>
      </c>
      <c r="L4" s="17">
        <f t="shared" si="4"/>
        <v>8.538970033</v>
      </c>
      <c r="M4" s="3">
        <f t="shared" si="5"/>
        <v>1.26936199</v>
      </c>
      <c r="O4" s="10" t="s">
        <v>2281</v>
      </c>
      <c r="P4" s="10">
        <v>0.5892</v>
      </c>
      <c r="Q4" s="10">
        <v>0.241</v>
      </c>
      <c r="R4" s="10">
        <v>0.4424</v>
      </c>
      <c r="S4" s="10" t="s">
        <v>2282</v>
      </c>
    </row>
    <row r="5">
      <c r="A5" s="110"/>
      <c r="B5" s="111"/>
      <c r="C5" s="111"/>
      <c r="D5" s="16"/>
      <c r="E5" s="111"/>
      <c r="F5" s="112"/>
      <c r="G5" s="113"/>
      <c r="H5" s="113"/>
      <c r="I5" s="113"/>
      <c r="J5" s="16"/>
      <c r="K5" s="16"/>
      <c r="L5" s="16"/>
      <c r="O5" s="10" t="s">
        <v>2283</v>
      </c>
      <c r="P5" s="10">
        <v>15.2457</v>
      </c>
      <c r="Q5" s="10">
        <v>11.3298</v>
      </c>
      <c r="R5" s="10">
        <v>8.5389</v>
      </c>
      <c r="S5" s="10" t="s">
        <v>2284</v>
      </c>
    </row>
    <row r="6">
      <c r="O6" s="10" t="s">
        <v>2285</v>
      </c>
      <c r="P6" s="10">
        <v>0.1768</v>
      </c>
      <c r="Q6" s="10">
        <v>0.1164</v>
      </c>
      <c r="R6" s="10">
        <v>0.1479</v>
      </c>
      <c r="S6" s="10" t="s">
        <v>2286</v>
      </c>
    </row>
    <row r="7">
      <c r="F7" s="26"/>
      <c r="G7" s="26"/>
      <c r="O7" s="10" t="s">
        <v>2287</v>
      </c>
      <c r="P7" s="10">
        <v>0.9023</v>
      </c>
      <c r="Q7" s="10">
        <v>0.2657</v>
      </c>
      <c r="R7" s="10">
        <v>0.297</v>
      </c>
      <c r="S7" s="10" t="s">
        <v>2288</v>
      </c>
    </row>
    <row r="8">
      <c r="F8" s="26"/>
      <c r="G8" s="26"/>
      <c r="O8" s="10" t="s">
        <v>2289</v>
      </c>
      <c r="P8" s="10">
        <v>0.3876</v>
      </c>
      <c r="Q8" s="10">
        <v>0.8871</v>
      </c>
      <c r="R8" s="10">
        <v>1.2694</v>
      </c>
      <c r="S8" s="10" t="s">
        <v>2290</v>
      </c>
    </row>
    <row r="9">
      <c r="F9" s="26"/>
      <c r="G9" s="26"/>
      <c r="O9" s="10" t="s">
        <v>2291</v>
      </c>
      <c r="P9" s="10">
        <v>2.5793</v>
      </c>
      <c r="Q9" s="10">
        <v>1.1271</v>
      </c>
      <c r="R9" s="10">
        <v>0.7885</v>
      </c>
      <c r="S9" s="10" t="s">
        <v>2292</v>
      </c>
    </row>
    <row r="10">
      <c r="F10" s="26"/>
      <c r="G10" s="26"/>
      <c r="O10" s="10" t="s">
        <v>2293</v>
      </c>
      <c r="P10" s="10">
        <v>1.5924</v>
      </c>
      <c r="Q10" s="10">
        <v>0.8722</v>
      </c>
      <c r="R10" s="10">
        <v>1.0723</v>
      </c>
      <c r="S10" s="10" t="s">
        <v>2294</v>
      </c>
    </row>
    <row r="11">
      <c r="F11" s="26"/>
      <c r="G11" s="26"/>
    </row>
    <row r="12">
      <c r="F12" s="26"/>
      <c r="G12" s="26"/>
    </row>
    <row r="13">
      <c r="F13" s="26"/>
      <c r="G13" s="26"/>
      <c r="Q13" s="114"/>
    </row>
    <row r="14">
      <c r="F14" s="26"/>
      <c r="G14" s="26"/>
      <c r="Q14" s="115"/>
    </row>
    <row r="15">
      <c r="F15" s="26"/>
      <c r="G15" s="26"/>
      <c r="Q15" s="114"/>
    </row>
    <row r="16">
      <c r="F16" s="26"/>
      <c r="G16" s="26"/>
      <c r="Q16" s="115"/>
    </row>
    <row r="17">
      <c r="Q17" s="114"/>
    </row>
    <row r="18">
      <c r="Q18" s="115"/>
    </row>
    <row r="19">
      <c r="Q19" s="114"/>
    </row>
    <row r="20">
      <c r="Q20" s="115"/>
    </row>
    <row r="21">
      <c r="Q21" s="114"/>
    </row>
    <row r="22">
      <c r="Q22" s="115"/>
    </row>
    <row r="23">
      <c r="Q23" s="114"/>
    </row>
    <row r="24">
      <c r="Q24" s="115"/>
    </row>
    <row r="25">
      <c r="Q25" s="114"/>
    </row>
    <row r="26">
      <c r="Q26" s="115"/>
    </row>
    <row r="27">
      <c r="Q27" s="114"/>
    </row>
    <row r="28">
      <c r="Q28" s="115"/>
    </row>
    <row r="29">
      <c r="Q29" s="114"/>
    </row>
    <row r="30">
      <c r="Q30" s="115"/>
    </row>
    <row r="31">
      <c r="Q31" s="114"/>
    </row>
    <row r="32">
      <c r="Q32" s="115"/>
    </row>
    <row r="33">
      <c r="Q33" s="114"/>
    </row>
    <row r="34">
      <c r="Q34" s="115"/>
    </row>
    <row r="35">
      <c r="Q35" s="114"/>
    </row>
    <row r="36">
      <c r="Q36" s="115"/>
    </row>
    <row r="37">
      <c r="Q37" s="114"/>
    </row>
    <row r="38">
      <c r="Q38" s="115"/>
    </row>
    <row r="39">
      <c r="Q39" s="114"/>
    </row>
    <row r="50">
      <c r="T50" s="1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75.0"/>
    <col customWidth="1" min="13" max="13" width="94.38"/>
  </cols>
  <sheetData>
    <row r="1">
      <c r="F1" s="5"/>
      <c r="G1" s="116"/>
      <c r="H1" s="116"/>
      <c r="I1" s="116"/>
      <c r="J1" s="116"/>
      <c r="K1" s="116"/>
      <c r="L1" s="19"/>
      <c r="M1" s="19"/>
      <c r="N1" s="19"/>
      <c r="O1" s="19"/>
      <c r="P1" s="19"/>
      <c r="Q1" s="19"/>
      <c r="R1" s="19"/>
      <c r="S1" s="19"/>
      <c r="T1" s="19"/>
      <c r="U1" s="19"/>
      <c r="V1" s="19"/>
      <c r="W1" s="19"/>
      <c r="X1" s="117"/>
      <c r="Y1" s="19"/>
      <c r="Z1" s="19"/>
      <c r="AA1" s="19"/>
      <c r="AB1" s="19"/>
      <c r="AC1" s="19"/>
      <c r="AD1" s="19"/>
      <c r="AE1" s="19"/>
      <c r="AF1" s="19"/>
      <c r="AG1" s="19"/>
      <c r="AH1" s="19"/>
      <c r="AI1" s="19"/>
      <c r="AJ1" s="19"/>
    </row>
    <row r="2">
      <c r="F2" s="28"/>
      <c r="G2" s="95" t="s">
        <v>2295</v>
      </c>
      <c r="H2" s="116"/>
      <c r="I2" s="116"/>
      <c r="J2" s="116"/>
      <c r="K2" s="116"/>
      <c r="L2" s="19"/>
      <c r="M2" s="118" t="s">
        <v>2296</v>
      </c>
      <c r="N2" s="19"/>
      <c r="O2" s="19"/>
      <c r="P2" s="19"/>
      <c r="Q2" s="19"/>
      <c r="R2" s="19"/>
      <c r="S2" s="19"/>
      <c r="T2" s="19"/>
      <c r="U2" s="19"/>
      <c r="V2" s="19"/>
      <c r="W2" s="19"/>
      <c r="X2" s="19"/>
      <c r="Y2" s="19"/>
      <c r="Z2" s="19"/>
      <c r="AA2" s="19"/>
      <c r="AB2" s="19"/>
      <c r="AC2" s="19"/>
      <c r="AD2" s="117"/>
      <c r="AE2" s="19"/>
      <c r="AF2" s="19"/>
      <c r="AG2" s="19"/>
      <c r="AH2" s="19"/>
      <c r="AI2" s="19"/>
      <c r="AJ2" s="19"/>
      <c r="AK2" s="28"/>
      <c r="AL2" s="28"/>
      <c r="AM2" s="28"/>
      <c r="AN2" s="28"/>
      <c r="AO2" s="28"/>
      <c r="AP2" s="28"/>
      <c r="AQ2" s="28"/>
      <c r="AR2" s="28"/>
      <c r="AS2" s="28"/>
      <c r="AT2" s="28"/>
      <c r="AU2" s="28"/>
      <c r="AV2" s="28"/>
      <c r="AW2" s="28"/>
      <c r="AX2" s="28"/>
      <c r="AY2" s="28"/>
      <c r="AZ2" s="28"/>
      <c r="BA2" s="28"/>
    </row>
    <row r="3">
      <c r="G3" s="49" t="s">
        <v>2297</v>
      </c>
      <c r="H3" s="116"/>
      <c r="I3" s="116"/>
      <c r="J3" s="116"/>
      <c r="K3" s="116"/>
      <c r="L3" s="19"/>
      <c r="M3" s="119" t="s">
        <v>2298</v>
      </c>
      <c r="N3" s="120"/>
      <c r="O3" s="120"/>
      <c r="P3" s="120"/>
      <c r="Q3" s="120"/>
      <c r="R3" s="120"/>
      <c r="S3" s="120"/>
      <c r="T3" s="120"/>
      <c r="U3" s="120"/>
      <c r="V3" s="120"/>
      <c r="W3" s="120"/>
      <c r="X3" s="120"/>
      <c r="Y3" s="120"/>
      <c r="Z3" s="120"/>
      <c r="AA3" s="120"/>
      <c r="AB3" s="120"/>
      <c r="AC3" s="120"/>
      <c r="AD3" s="121"/>
      <c r="AE3" s="120"/>
      <c r="AF3" s="120"/>
      <c r="AG3" s="120"/>
      <c r="AH3" s="120"/>
      <c r="AI3" s="120"/>
      <c r="AJ3" s="19"/>
      <c r="AK3" s="28"/>
      <c r="AL3" s="28"/>
      <c r="AM3" s="28"/>
      <c r="AN3" s="28"/>
      <c r="AO3" s="28"/>
      <c r="AP3" s="28"/>
      <c r="AQ3" s="28"/>
      <c r="AR3" s="28"/>
      <c r="AS3" s="28"/>
      <c r="AT3" s="28"/>
      <c r="AU3" s="28"/>
      <c r="AV3" s="28"/>
      <c r="AW3" s="28"/>
      <c r="AX3" s="28"/>
      <c r="AY3" s="28"/>
      <c r="AZ3" s="28"/>
      <c r="BA3" s="28"/>
    </row>
    <row r="4">
      <c r="G4" s="49" t="s">
        <v>2299</v>
      </c>
      <c r="H4" s="116"/>
      <c r="I4" s="116"/>
      <c r="J4" s="116"/>
      <c r="K4" s="116"/>
      <c r="L4" s="19"/>
      <c r="M4" s="122" t="s">
        <v>2300</v>
      </c>
      <c r="N4" s="120"/>
      <c r="O4" s="120"/>
      <c r="P4" s="120"/>
      <c r="Q4" s="120"/>
      <c r="R4" s="120"/>
      <c r="S4" s="120"/>
      <c r="T4" s="120"/>
      <c r="U4" s="120"/>
      <c r="V4" s="120"/>
      <c r="W4" s="120"/>
      <c r="X4" s="120"/>
      <c r="Y4" s="120"/>
      <c r="Z4" s="120"/>
      <c r="AA4" s="120"/>
      <c r="AB4" s="120"/>
      <c r="AC4" s="120"/>
      <c r="AD4" s="121"/>
      <c r="AE4" s="120"/>
      <c r="AF4" s="120"/>
      <c r="AG4" s="120"/>
      <c r="AH4" s="120"/>
      <c r="AI4" s="120"/>
      <c r="AJ4" s="19"/>
      <c r="AK4" s="28"/>
      <c r="AL4" s="28"/>
      <c r="AM4" s="28"/>
      <c r="AN4" s="28"/>
      <c r="AO4" s="28"/>
      <c r="AP4" s="28"/>
      <c r="AQ4" s="28"/>
      <c r="AR4" s="28"/>
      <c r="AS4" s="28"/>
      <c r="AT4" s="28"/>
      <c r="AU4" s="28"/>
      <c r="AV4" s="28"/>
      <c r="AW4" s="28"/>
      <c r="AX4" s="28"/>
      <c r="AY4" s="28"/>
      <c r="AZ4" s="28"/>
      <c r="BA4" s="28"/>
    </row>
    <row r="5">
      <c r="G5" s="49"/>
      <c r="H5" s="116"/>
      <c r="I5" s="116"/>
      <c r="J5" s="116"/>
      <c r="K5" s="116"/>
      <c r="L5" s="19"/>
      <c r="M5" s="123" t="s">
        <v>2301</v>
      </c>
      <c r="N5" s="120"/>
      <c r="O5" s="120"/>
      <c r="P5" s="120"/>
      <c r="Q5" s="120"/>
      <c r="R5" s="120"/>
      <c r="S5" s="120"/>
      <c r="T5" s="120"/>
      <c r="U5" s="120"/>
      <c r="V5" s="120"/>
      <c r="W5" s="120"/>
      <c r="X5" s="121"/>
      <c r="Y5" s="120"/>
      <c r="Z5" s="120"/>
      <c r="AA5" s="120"/>
      <c r="AB5" s="120"/>
      <c r="AC5" s="120"/>
      <c r="AD5" s="121"/>
      <c r="AE5" s="120"/>
      <c r="AF5" s="120"/>
      <c r="AG5" s="120"/>
      <c r="AH5" s="120"/>
      <c r="AI5" s="120"/>
      <c r="AJ5" s="19"/>
      <c r="AK5" s="28"/>
      <c r="AL5" s="28"/>
      <c r="AM5" s="28"/>
      <c r="AN5" s="28"/>
      <c r="AO5" s="28"/>
      <c r="AP5" s="28"/>
      <c r="AQ5" s="28"/>
      <c r="AR5" s="28"/>
      <c r="AS5" s="28"/>
      <c r="AT5" s="28"/>
      <c r="AU5" s="28"/>
      <c r="AV5" s="28"/>
      <c r="AW5" s="28"/>
      <c r="AX5" s="28"/>
      <c r="AY5" s="28"/>
      <c r="AZ5" s="28"/>
      <c r="BA5" s="28"/>
    </row>
    <row r="6">
      <c r="G6" s="95" t="s">
        <v>2302</v>
      </c>
      <c r="H6" s="124"/>
      <c r="I6" s="124"/>
      <c r="J6" s="124"/>
      <c r="K6" s="124"/>
      <c r="L6" s="19"/>
      <c r="N6" s="120"/>
      <c r="O6" s="120"/>
      <c r="P6" s="120"/>
      <c r="Q6" s="120"/>
      <c r="R6" s="120"/>
      <c r="S6" s="120"/>
      <c r="T6" s="120"/>
      <c r="U6" s="120"/>
      <c r="V6" s="120"/>
      <c r="W6" s="120"/>
      <c r="X6" s="121"/>
      <c r="Y6" s="120"/>
      <c r="Z6" s="120"/>
      <c r="AA6" s="120"/>
      <c r="AB6" s="120"/>
      <c r="AC6" s="120"/>
      <c r="AD6" s="121"/>
      <c r="AE6" s="120"/>
      <c r="AF6" s="120"/>
      <c r="AG6" s="120"/>
      <c r="AH6" s="120"/>
      <c r="AI6" s="120"/>
      <c r="AJ6" s="19"/>
      <c r="AK6" s="28"/>
      <c r="AL6" s="28"/>
      <c r="AM6" s="28"/>
      <c r="AN6" s="28"/>
      <c r="AO6" s="28"/>
      <c r="AP6" s="28"/>
      <c r="AQ6" s="28"/>
      <c r="AR6" s="28"/>
      <c r="AS6" s="28"/>
      <c r="AT6" s="28"/>
      <c r="AU6" s="28"/>
      <c r="AV6" s="28"/>
      <c r="AW6" s="28"/>
      <c r="AX6" s="28"/>
      <c r="AY6" s="28"/>
      <c r="AZ6" s="28"/>
      <c r="BA6" s="28"/>
    </row>
    <row r="7">
      <c r="G7" s="49" t="s">
        <v>2303</v>
      </c>
      <c r="H7" s="124"/>
      <c r="I7" s="124"/>
      <c r="J7" s="124"/>
      <c r="K7" s="124"/>
      <c r="L7" s="19"/>
      <c r="M7" s="122" t="s">
        <v>2304</v>
      </c>
      <c r="N7" s="120"/>
      <c r="O7" s="120"/>
      <c r="P7" s="120"/>
      <c r="Q7" s="120"/>
      <c r="R7" s="120"/>
      <c r="S7" s="120"/>
      <c r="T7" s="120"/>
      <c r="U7" s="120"/>
      <c r="V7" s="120"/>
      <c r="W7" s="120"/>
      <c r="X7" s="120"/>
      <c r="Y7" s="120"/>
      <c r="Z7" s="120"/>
      <c r="AA7" s="120"/>
      <c r="AB7" s="120"/>
      <c r="AC7" s="120"/>
      <c r="AD7" s="121"/>
      <c r="AE7" s="120"/>
      <c r="AF7" s="120"/>
      <c r="AG7" s="120"/>
      <c r="AH7" s="120"/>
      <c r="AI7" s="120"/>
      <c r="AJ7" s="19"/>
      <c r="AK7" s="28"/>
      <c r="AL7" s="28"/>
      <c r="AM7" s="28"/>
      <c r="AN7" s="28"/>
      <c r="AO7" s="28"/>
      <c r="AP7" s="28"/>
      <c r="AQ7" s="28"/>
      <c r="AR7" s="28"/>
      <c r="AS7" s="28"/>
      <c r="AT7" s="28"/>
      <c r="AU7" s="28"/>
      <c r="AV7" s="28"/>
      <c r="AW7" s="28"/>
      <c r="AX7" s="28"/>
      <c r="AY7" s="28"/>
      <c r="AZ7" s="28"/>
      <c r="BA7" s="28"/>
    </row>
    <row r="8">
      <c r="G8" s="49" t="s">
        <v>2305</v>
      </c>
      <c r="H8" s="124"/>
      <c r="I8" s="124"/>
      <c r="J8" s="124"/>
      <c r="K8" s="124"/>
      <c r="L8" s="19"/>
      <c r="M8" s="119" t="s">
        <v>2306</v>
      </c>
      <c r="N8" s="120"/>
      <c r="O8" s="120"/>
      <c r="P8" s="120"/>
      <c r="Q8" s="120"/>
      <c r="R8" s="120"/>
      <c r="S8" s="120"/>
      <c r="T8" s="120"/>
      <c r="U8" s="120"/>
      <c r="V8" s="120"/>
      <c r="W8" s="120"/>
      <c r="X8" s="121"/>
      <c r="Y8" s="120"/>
      <c r="Z8" s="120"/>
      <c r="AA8" s="120"/>
      <c r="AB8" s="120"/>
      <c r="AC8" s="120"/>
      <c r="AD8" s="120"/>
      <c r="AE8" s="120"/>
      <c r="AF8" s="120"/>
      <c r="AG8" s="120"/>
      <c r="AH8" s="120"/>
      <c r="AI8" s="120"/>
      <c r="AJ8" s="19"/>
    </row>
    <row r="9">
      <c r="F9" s="28"/>
      <c r="G9" s="49" t="s">
        <v>2307</v>
      </c>
      <c r="H9" s="116"/>
      <c r="I9" s="116"/>
      <c r="J9" s="116"/>
      <c r="K9" s="116"/>
      <c r="L9" s="19"/>
      <c r="M9" s="119" t="s">
        <v>2308</v>
      </c>
      <c r="N9" s="120"/>
      <c r="O9" s="120"/>
      <c r="P9" s="120"/>
      <c r="Q9" s="120"/>
      <c r="R9" s="120"/>
      <c r="S9" s="120"/>
      <c r="T9" s="120"/>
      <c r="U9" s="120"/>
      <c r="V9" s="120"/>
      <c r="W9" s="120"/>
      <c r="X9" s="120"/>
      <c r="Y9" s="120"/>
      <c r="Z9" s="120"/>
      <c r="AA9" s="120"/>
      <c r="AB9" s="120"/>
      <c r="AC9" s="120"/>
      <c r="AD9" s="120"/>
      <c r="AE9" s="120"/>
      <c r="AF9" s="120"/>
      <c r="AG9" s="120"/>
      <c r="AH9" s="120"/>
      <c r="AI9" s="120"/>
      <c r="AJ9" s="19"/>
    </row>
    <row r="10">
      <c r="G10" s="116"/>
      <c r="H10" s="116"/>
      <c r="I10" s="116"/>
      <c r="J10" s="116"/>
      <c r="K10" s="116"/>
      <c r="L10" s="19"/>
      <c r="M10" s="49" t="s">
        <v>2309</v>
      </c>
      <c r="N10" s="120"/>
      <c r="O10" s="120"/>
      <c r="P10" s="120"/>
      <c r="Q10" s="120"/>
      <c r="R10" s="120"/>
      <c r="S10" s="120"/>
      <c r="T10" s="120"/>
      <c r="U10" s="120"/>
      <c r="V10" s="120"/>
      <c r="W10" s="120"/>
      <c r="X10" s="121"/>
      <c r="Y10" s="120"/>
      <c r="Z10" s="120"/>
      <c r="AA10" s="120"/>
      <c r="AB10" s="120"/>
      <c r="AC10" s="120"/>
      <c r="AD10" s="120"/>
      <c r="AE10" s="120"/>
      <c r="AF10" s="120"/>
      <c r="AG10" s="120"/>
      <c r="AH10" s="120"/>
      <c r="AI10" s="120"/>
      <c r="AJ10" s="19"/>
    </row>
    <row r="11">
      <c r="G11" s="116"/>
      <c r="H11" s="116"/>
      <c r="I11" s="116"/>
      <c r="J11" s="116"/>
      <c r="K11" s="116"/>
      <c r="L11" s="19"/>
      <c r="M11" s="119" t="s">
        <v>2310</v>
      </c>
      <c r="N11" s="120"/>
      <c r="O11" s="120"/>
      <c r="P11" s="120"/>
      <c r="Q11" s="120"/>
      <c r="R11" s="120"/>
      <c r="S11" s="120"/>
      <c r="T11" s="120"/>
      <c r="U11" s="120"/>
      <c r="V11" s="120"/>
      <c r="W11" s="120"/>
      <c r="X11" s="121"/>
      <c r="Y11" s="120"/>
      <c r="Z11" s="120"/>
      <c r="AA11" s="120"/>
      <c r="AB11" s="120"/>
      <c r="AC11" s="120"/>
      <c r="AD11" s="121"/>
      <c r="AE11" s="120"/>
      <c r="AF11" s="120"/>
      <c r="AG11" s="120"/>
      <c r="AH11" s="120"/>
      <c r="AI11" s="120"/>
      <c r="AJ11" s="19"/>
      <c r="AK11" s="28"/>
      <c r="AL11" s="28"/>
      <c r="AM11" s="28"/>
      <c r="AN11" s="28"/>
      <c r="AO11" s="28"/>
      <c r="AP11" s="28"/>
      <c r="AQ11" s="28"/>
      <c r="AR11" s="28"/>
      <c r="AS11" s="28"/>
      <c r="AT11" s="28"/>
      <c r="AU11" s="28"/>
      <c r="AV11" s="28"/>
      <c r="AW11" s="28"/>
      <c r="AX11" s="28"/>
      <c r="AY11" s="28"/>
      <c r="AZ11" s="28"/>
      <c r="BA11" s="28"/>
    </row>
    <row r="12">
      <c r="G12" s="116"/>
      <c r="H12" s="116"/>
      <c r="I12" s="116"/>
      <c r="J12" s="116"/>
      <c r="K12" s="116"/>
      <c r="L12" s="19"/>
      <c r="N12" s="120"/>
      <c r="O12" s="120"/>
      <c r="P12" s="120"/>
      <c r="Q12" s="120"/>
      <c r="R12" s="120"/>
      <c r="S12" s="120"/>
      <c r="T12" s="120"/>
      <c r="U12" s="120"/>
      <c r="V12" s="120"/>
      <c r="W12" s="120"/>
      <c r="X12" s="121"/>
      <c r="Y12" s="120"/>
      <c r="Z12" s="120"/>
      <c r="AA12" s="120"/>
      <c r="AB12" s="120"/>
      <c r="AC12" s="120"/>
      <c r="AD12" s="121"/>
      <c r="AE12" s="120"/>
      <c r="AF12" s="120"/>
      <c r="AG12" s="120"/>
      <c r="AH12" s="120"/>
      <c r="AI12" s="120"/>
      <c r="AJ12" s="19"/>
      <c r="AK12" s="28"/>
      <c r="AL12" s="28"/>
      <c r="AM12" s="28"/>
      <c r="AN12" s="28"/>
      <c r="AO12" s="28"/>
      <c r="AP12" s="28"/>
      <c r="AQ12" s="28"/>
      <c r="AR12" s="28"/>
      <c r="AS12" s="28"/>
      <c r="AT12" s="28"/>
      <c r="AU12" s="28"/>
      <c r="AV12" s="28"/>
      <c r="AW12" s="28"/>
      <c r="AX12" s="28"/>
      <c r="AY12" s="28"/>
      <c r="AZ12" s="28"/>
      <c r="BA12" s="28"/>
    </row>
    <row r="13">
      <c r="G13" s="116"/>
      <c r="H13" s="116"/>
      <c r="I13" s="116"/>
      <c r="J13" s="116"/>
      <c r="K13" s="116"/>
      <c r="L13" s="19"/>
      <c r="N13" s="120"/>
      <c r="O13" s="120"/>
      <c r="P13" s="120"/>
      <c r="Q13" s="120"/>
      <c r="R13" s="120"/>
      <c r="S13" s="120"/>
      <c r="T13" s="120"/>
      <c r="U13" s="120"/>
      <c r="V13" s="120"/>
      <c r="W13" s="120"/>
      <c r="X13" s="121"/>
      <c r="Y13" s="120"/>
      <c r="Z13" s="120"/>
      <c r="AA13" s="120"/>
      <c r="AB13" s="120"/>
      <c r="AC13" s="120"/>
      <c r="AD13" s="121"/>
      <c r="AE13" s="120"/>
      <c r="AF13" s="120"/>
      <c r="AG13" s="120"/>
      <c r="AH13" s="120"/>
      <c r="AI13" s="120"/>
      <c r="AJ13" s="19"/>
      <c r="AK13" s="28"/>
      <c r="AL13" s="28"/>
      <c r="AM13" s="28"/>
      <c r="AN13" s="28"/>
      <c r="AO13" s="28"/>
      <c r="AP13" s="28"/>
      <c r="AQ13" s="28"/>
      <c r="AR13" s="28"/>
      <c r="AS13" s="28"/>
      <c r="AT13" s="28"/>
      <c r="AU13" s="28"/>
      <c r="AV13" s="28"/>
      <c r="AW13" s="28"/>
      <c r="AX13" s="28"/>
      <c r="AY13" s="28"/>
      <c r="AZ13" s="28"/>
      <c r="BA13" s="28"/>
    </row>
    <row r="14">
      <c r="G14" s="116"/>
      <c r="H14" s="116"/>
      <c r="I14" s="116"/>
      <c r="J14" s="116"/>
      <c r="K14" s="116"/>
      <c r="L14" s="19"/>
      <c r="N14" s="120"/>
      <c r="O14" s="120"/>
      <c r="P14" s="120"/>
      <c r="Q14" s="120"/>
      <c r="R14" s="120"/>
      <c r="S14" s="120"/>
      <c r="T14" s="120"/>
      <c r="U14" s="120"/>
      <c r="V14" s="120"/>
      <c r="W14" s="120"/>
      <c r="X14" s="120"/>
      <c r="Y14" s="120"/>
      <c r="Z14" s="120"/>
      <c r="AA14" s="120"/>
      <c r="AB14" s="120"/>
      <c r="AC14" s="120"/>
      <c r="AD14" s="121"/>
      <c r="AE14" s="120"/>
      <c r="AF14" s="120"/>
      <c r="AG14" s="120"/>
      <c r="AH14" s="120"/>
      <c r="AI14" s="120"/>
      <c r="AJ14" s="19"/>
      <c r="AK14" s="28"/>
      <c r="AL14" s="28"/>
      <c r="AM14" s="28"/>
      <c r="AN14" s="28"/>
      <c r="AO14" s="28"/>
      <c r="AP14" s="28"/>
      <c r="AQ14" s="28"/>
      <c r="AR14" s="28"/>
      <c r="AS14" s="28"/>
      <c r="AT14" s="28"/>
      <c r="AU14" s="28"/>
      <c r="AV14" s="28"/>
      <c r="AW14" s="28"/>
      <c r="AX14" s="28"/>
      <c r="AY14" s="28"/>
      <c r="AZ14" s="28"/>
      <c r="BA14" s="28"/>
    </row>
    <row r="15">
      <c r="G15" s="116"/>
      <c r="H15" s="116"/>
      <c r="I15" s="116"/>
      <c r="J15" s="116"/>
      <c r="K15" s="116"/>
      <c r="L15" s="19"/>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9"/>
    </row>
    <row r="16">
      <c r="G16" s="116"/>
      <c r="H16" s="116"/>
      <c r="I16" s="116"/>
      <c r="J16" s="116"/>
      <c r="K16" s="116"/>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row>
    <row r="17">
      <c r="G17" s="116"/>
      <c r="H17" s="116"/>
      <c r="I17" s="116"/>
      <c r="J17" s="116"/>
      <c r="K17" s="116"/>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N17" s="28"/>
      <c r="AO17" s="28"/>
      <c r="AP17" s="28"/>
      <c r="AQ17" s="28"/>
      <c r="AR17" s="28"/>
      <c r="AS17" s="28"/>
      <c r="AT17" s="28"/>
      <c r="AU17" s="28"/>
      <c r="AV17" s="28"/>
      <c r="AW17" s="28"/>
      <c r="AX17" s="28"/>
      <c r="AY17" s="28"/>
      <c r="AZ17" s="28"/>
      <c r="BA17" s="28"/>
    </row>
    <row r="18">
      <c r="G18" s="116"/>
      <c r="H18" s="116"/>
      <c r="I18" s="116"/>
      <c r="J18" s="116"/>
      <c r="K18" s="116"/>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N18" s="28"/>
      <c r="AO18" s="28"/>
      <c r="AP18" s="28"/>
      <c r="AQ18" s="28"/>
      <c r="AR18" s="28"/>
      <c r="AS18" s="28"/>
      <c r="AT18" s="28"/>
      <c r="AU18" s="28"/>
      <c r="AV18" s="28"/>
      <c r="AW18" s="28"/>
      <c r="AX18" s="28"/>
      <c r="AY18" s="28"/>
      <c r="AZ18" s="28"/>
      <c r="BA18" s="28"/>
    </row>
    <row r="19">
      <c r="G19" s="116"/>
      <c r="H19" s="116"/>
      <c r="I19" s="116"/>
      <c r="J19" s="116"/>
      <c r="K19" s="116"/>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N19" s="28"/>
      <c r="AO19" s="28"/>
      <c r="AP19" s="28"/>
      <c r="AQ19" s="28"/>
      <c r="AR19" s="28"/>
      <c r="AS19" s="28"/>
      <c r="AT19" s="28"/>
      <c r="AU19" s="28"/>
      <c r="AV19" s="28"/>
      <c r="AW19" s="28"/>
      <c r="AX19" s="28"/>
      <c r="AY19" s="28"/>
      <c r="AZ19" s="28"/>
      <c r="BA19" s="28"/>
    </row>
    <row r="20">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N20" s="28"/>
      <c r="AO20" s="28"/>
      <c r="AP20" s="28"/>
      <c r="AQ20" s="28"/>
      <c r="AR20" s="28"/>
      <c r="AS20" s="28"/>
      <c r="AT20" s="28"/>
      <c r="AU20" s="28"/>
      <c r="AV20" s="28"/>
      <c r="AW20" s="28"/>
      <c r="AX20" s="28"/>
      <c r="AY20" s="28"/>
      <c r="AZ20" s="28"/>
      <c r="BA20" s="28"/>
    </row>
    <row r="21">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N21" s="28"/>
      <c r="AO21" s="28"/>
      <c r="AP21" s="28"/>
      <c r="AQ21" s="28"/>
      <c r="AR21" s="28"/>
      <c r="AS21" s="28"/>
      <c r="AT21" s="28"/>
      <c r="AU21" s="28"/>
      <c r="AV21" s="28"/>
      <c r="AW21" s="28"/>
      <c r="AX21" s="28"/>
      <c r="AY21" s="28"/>
      <c r="AZ21" s="28"/>
      <c r="BA21" s="28"/>
    </row>
    <row r="22">
      <c r="AN22" s="28"/>
      <c r="AO22" s="28"/>
      <c r="AP22" s="28"/>
      <c r="AQ22" s="28"/>
      <c r="AR22" s="28"/>
      <c r="AS22" s="28"/>
      <c r="AT22" s="28"/>
      <c r="AU22" s="28"/>
      <c r="AV22" s="28"/>
      <c r="AW22" s="28"/>
      <c r="AX22" s="28"/>
      <c r="AY22" s="28"/>
      <c r="AZ22" s="28"/>
      <c r="BA22" s="28"/>
    </row>
    <row r="24">
      <c r="AR24" s="28"/>
      <c r="AS24" s="28"/>
      <c r="AT24" s="28"/>
      <c r="AU24" s="28"/>
      <c r="AV24" s="28"/>
      <c r="AW24" s="28"/>
      <c r="AX24" s="28"/>
      <c r="AY24" s="28"/>
      <c r="AZ24" s="28"/>
      <c r="BA24" s="28"/>
    </row>
    <row r="25">
      <c r="AR25" s="28"/>
      <c r="AS25" s="28"/>
      <c r="AT25" s="28"/>
      <c r="AU25" s="28"/>
      <c r="AV25" s="28"/>
      <c r="AW25" s="28"/>
      <c r="AX25" s="28"/>
      <c r="AY25" s="28"/>
      <c r="AZ25" s="28"/>
      <c r="BA25" s="28"/>
    </row>
    <row r="26">
      <c r="AR26" s="28"/>
      <c r="AS26" s="28"/>
      <c r="AT26" s="28"/>
      <c r="AU26" s="28"/>
      <c r="AV26" s="28"/>
      <c r="AW26" s="28"/>
      <c r="AX26" s="28"/>
      <c r="AY26" s="28"/>
      <c r="AZ26" s="28"/>
      <c r="BA26" s="28"/>
    </row>
    <row r="27">
      <c r="AR27" s="28"/>
      <c r="AS27" s="28"/>
      <c r="AT27" s="28"/>
      <c r="AU27" s="28"/>
      <c r="AV27" s="28"/>
      <c r="AW27" s="28"/>
      <c r="AX27" s="28"/>
      <c r="AY27" s="28"/>
      <c r="AZ27" s="28"/>
      <c r="BA27" s="28"/>
    </row>
    <row r="33">
      <c r="A33" s="28"/>
    </row>
    <row r="34">
      <c r="A34" s="5"/>
    </row>
    <row r="38">
      <c r="U38" s="28"/>
      <c r="V38" s="28"/>
      <c r="W38" s="28"/>
      <c r="X38" s="28"/>
      <c r="Y38" s="28"/>
      <c r="Z38" s="28"/>
      <c r="AA38" s="28"/>
      <c r="AB38" s="28"/>
    </row>
    <row r="39">
      <c r="U39" s="28"/>
      <c r="V39" s="28"/>
      <c r="W39" s="28"/>
      <c r="X39" s="28"/>
      <c r="Y39" s="28"/>
      <c r="Z39" s="28"/>
      <c r="AA39" s="28"/>
      <c r="AB39" s="28"/>
    </row>
    <row r="40" ht="15.0" customHeight="1">
      <c r="U40" s="28"/>
      <c r="V40" s="28"/>
      <c r="W40" s="28"/>
      <c r="X40" s="28"/>
      <c r="Y40" s="28"/>
      <c r="Z40" s="28"/>
      <c r="AA40" s="28"/>
      <c r="AB40" s="28"/>
    </row>
    <row r="41">
      <c r="U41" s="28"/>
      <c r="V41" s="28"/>
      <c r="W41" s="28"/>
      <c r="X41" s="28"/>
      <c r="Y41" s="28"/>
      <c r="Z41" s="28"/>
      <c r="AA41" s="28"/>
      <c r="AB41" s="28"/>
      <c r="AC41" s="28"/>
    </row>
    <row r="42">
      <c r="U42" s="28"/>
      <c r="V42" s="28"/>
      <c r="W42" s="28"/>
      <c r="X42" s="28"/>
      <c r="Y42" s="28"/>
      <c r="Z42" s="28"/>
      <c r="AA42" s="28"/>
      <c r="AB42" s="28"/>
      <c r="AC42" s="28"/>
    </row>
    <row r="43">
      <c r="U43" s="28"/>
      <c r="V43" s="28"/>
      <c r="W43" s="28"/>
      <c r="X43" s="28"/>
      <c r="Y43" s="28"/>
      <c r="Z43" s="28"/>
      <c r="AA43" s="28"/>
      <c r="AB43" s="28"/>
      <c r="AC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c r="P46" s="28"/>
      <c r="Q46" s="28"/>
      <c r="R46" s="28"/>
      <c r="S46" s="28"/>
      <c r="T46" s="28"/>
      <c r="U46" s="28"/>
      <c r="V46" s="28"/>
      <c r="W46" s="28"/>
      <c r="X46" s="28"/>
      <c r="Y46" s="28"/>
      <c r="Z46" s="28"/>
      <c r="AA46" s="28"/>
      <c r="AB46" s="28"/>
      <c r="AC46" s="28"/>
    </row>
    <row r="47">
      <c r="P47" s="28"/>
      <c r="Q47" s="28"/>
      <c r="R47" s="28"/>
      <c r="S47" s="28"/>
      <c r="T47" s="28"/>
      <c r="U47" s="28"/>
      <c r="V47" s="28"/>
      <c r="W47" s="28"/>
      <c r="X47" s="28"/>
      <c r="Y47" s="28"/>
      <c r="Z47" s="28"/>
      <c r="AA47" s="28"/>
      <c r="AB47" s="28"/>
      <c r="AC47" s="28"/>
    </row>
    <row r="48">
      <c r="P48" s="28"/>
      <c r="Q48" s="28"/>
      <c r="R48" s="28"/>
      <c r="S48" s="28"/>
      <c r="T48" s="28"/>
      <c r="U48" s="28"/>
      <c r="V48" s="28"/>
      <c r="W48" s="28"/>
      <c r="X48" s="28"/>
      <c r="Y48" s="28"/>
      <c r="Z48" s="28"/>
      <c r="AA48" s="28"/>
      <c r="AB48" s="28"/>
      <c r="AC48" s="28"/>
    </row>
    <row r="51">
      <c r="Y51" s="28"/>
      <c r="Z51" s="28"/>
      <c r="AA51" s="28"/>
      <c r="AB51" s="28"/>
      <c r="AC51" s="28"/>
      <c r="AD51" s="28"/>
      <c r="AE51" s="28"/>
      <c r="AF51" s="28"/>
      <c r="AG51" s="28"/>
    </row>
    <row r="52">
      <c r="Y52" s="28"/>
      <c r="Z52" s="28"/>
      <c r="AA52" s="28"/>
      <c r="AB52" s="28"/>
      <c r="AC52" s="28"/>
      <c r="AD52" s="28"/>
      <c r="AE52" s="28"/>
      <c r="AF52" s="28"/>
      <c r="AG52" s="28"/>
    </row>
    <row r="53">
      <c r="Y53" s="28"/>
      <c r="Z53" s="28"/>
      <c r="AA53" s="28"/>
      <c r="AB53" s="28"/>
      <c r="AC53" s="28"/>
      <c r="AD53" s="28"/>
      <c r="AE53" s="28"/>
      <c r="AF53" s="28"/>
      <c r="AG53" s="28"/>
    </row>
    <row r="54">
      <c r="Y54" s="28"/>
      <c r="Z54" s="28"/>
      <c r="AA54" s="28"/>
      <c r="AB54" s="28"/>
      <c r="AC54" s="28"/>
      <c r="AD54" s="28"/>
      <c r="AE54" s="28"/>
      <c r="AF54" s="28"/>
      <c r="AG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row>
    <row r="57">
      <c r="A57" s="5" t="s">
        <v>2147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row>
    <row r="63">
      <c r="A63" s="5" t="s">
        <v>2147</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row>
    <row r="69">
      <c r="A69" s="5" t="s">
        <v>2147</v>
      </c>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row>
    <row r="75">
      <c r="A75" s="46" t="s">
        <v>2147</v>
      </c>
    </row>
    <row r="77">
      <c r="A77" s="46" t="s">
        <v>2150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63"/>
    <col customWidth="1" min="8" max="8" width="125.5"/>
    <col customWidth="1" min="16" max="16" width="86.38"/>
  </cols>
  <sheetData>
    <row r="1">
      <c r="H1" s="95" t="s">
        <v>2311</v>
      </c>
      <c r="P1" s="71" t="s">
        <v>2312</v>
      </c>
    </row>
    <row r="2">
      <c r="H2" s="49" t="s">
        <v>2313</v>
      </c>
      <c r="P2" s="49" t="s">
        <v>2314</v>
      </c>
    </row>
    <row r="3">
      <c r="H3" s="49" t="s">
        <v>2315</v>
      </c>
      <c r="P3" s="49" t="s">
        <v>2316</v>
      </c>
    </row>
    <row r="5">
      <c r="H5" s="5" t="s">
        <v>2317</v>
      </c>
      <c r="P5" s="5" t="s">
        <v>2317</v>
      </c>
    </row>
    <row r="6">
      <c r="H6" s="49" t="s">
        <v>2318</v>
      </c>
      <c r="P6" s="49" t="s">
        <v>2319</v>
      </c>
    </row>
    <row r="7">
      <c r="H7" s="71"/>
      <c r="P7" s="118"/>
    </row>
    <row r="8">
      <c r="H8" s="49" t="s">
        <v>2320</v>
      </c>
      <c r="P8" s="119" t="s">
        <v>2321</v>
      </c>
    </row>
    <row r="9">
      <c r="H9" s="49" t="s">
        <v>2322</v>
      </c>
      <c r="P9" s="49" t="s">
        <v>2323</v>
      </c>
    </row>
    <row r="10">
      <c r="H10" s="71"/>
      <c r="P10" s="118"/>
    </row>
    <row r="11">
      <c r="H11" s="49"/>
      <c r="P11" s="125"/>
    </row>
    <row r="15">
      <c r="H15" s="5"/>
    </row>
    <row r="16">
      <c r="H16" s="5" t="s">
        <v>2147</v>
      </c>
    </row>
    <row r="17">
      <c r="H17" s="71" t="s">
        <v>2324</v>
      </c>
    </row>
    <row r="18">
      <c r="H18" s="126" t="s">
        <v>2325</v>
      </c>
    </row>
    <row r="19">
      <c r="H19" s="126" t="s">
        <v>2326</v>
      </c>
    </row>
    <row r="20">
      <c r="H20" s="126" t="s">
        <v>2327</v>
      </c>
    </row>
    <row r="21">
      <c r="H21" s="127"/>
    </row>
    <row r="22">
      <c r="H22" s="50" t="s">
        <v>2328</v>
      </c>
    </row>
    <row r="23">
      <c r="H23" s="5"/>
    </row>
    <row r="24">
      <c r="H24" s="5" t="s">
        <v>2147</v>
      </c>
    </row>
    <row r="25">
      <c r="H25" s="5"/>
    </row>
    <row r="26">
      <c r="H26" s="5"/>
    </row>
    <row r="29">
      <c r="H29" s="5"/>
    </row>
    <row r="30">
      <c r="H30" s="5"/>
    </row>
    <row r="34">
      <c r="H34" s="5"/>
    </row>
    <row r="35">
      <c r="H35" s="5" t="s">
        <v>2147</v>
      </c>
    </row>
    <row r="36">
      <c r="H36" s="5"/>
    </row>
    <row r="37">
      <c r="H37" s="5"/>
    </row>
    <row r="39">
      <c r="H39" s="115"/>
    </row>
    <row r="41">
      <c r="H41" s="115"/>
    </row>
    <row r="43">
      <c r="H43" s="115"/>
    </row>
    <row r="45">
      <c r="H45" s="11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03.38"/>
    <col customWidth="1" min="17" max="17" width="107.75"/>
  </cols>
  <sheetData>
    <row r="1">
      <c r="A1" s="128"/>
      <c r="B1" s="128"/>
      <c r="C1" s="128"/>
      <c r="D1" s="128"/>
      <c r="E1" s="128"/>
      <c r="F1" s="128"/>
      <c r="G1" s="128"/>
      <c r="H1" s="127" t="s">
        <v>2329</v>
      </c>
      <c r="I1" s="128"/>
      <c r="J1" s="128"/>
      <c r="K1" s="128"/>
      <c r="L1" s="128"/>
      <c r="M1" s="128"/>
      <c r="N1" s="128"/>
      <c r="O1" s="128"/>
      <c r="P1" s="128"/>
      <c r="Q1" s="128"/>
      <c r="R1" s="128"/>
      <c r="S1" s="128"/>
      <c r="T1" s="128"/>
      <c r="U1" s="128"/>
      <c r="V1" s="128"/>
      <c r="W1" s="128"/>
      <c r="X1" s="128"/>
      <c r="Y1" s="128"/>
      <c r="Z1" s="128"/>
    </row>
    <row r="2">
      <c r="A2" s="128"/>
      <c r="B2" s="128"/>
      <c r="C2" s="128"/>
      <c r="D2" s="128"/>
      <c r="E2" s="128"/>
      <c r="F2" s="128"/>
      <c r="G2" s="128"/>
      <c r="H2" s="127" t="s">
        <v>2330</v>
      </c>
      <c r="I2" s="128"/>
      <c r="J2" s="128"/>
      <c r="K2" s="128"/>
      <c r="L2" s="128"/>
      <c r="M2" s="128"/>
      <c r="N2" s="128"/>
      <c r="O2" s="128"/>
      <c r="P2" s="128"/>
      <c r="Q2" s="127" t="s">
        <v>2331</v>
      </c>
      <c r="R2" s="128"/>
      <c r="S2" s="128"/>
      <c r="T2" s="128"/>
      <c r="U2" s="128"/>
      <c r="V2" s="128"/>
      <c r="W2" s="128"/>
      <c r="X2" s="128"/>
      <c r="Y2" s="128"/>
      <c r="Z2" s="128"/>
    </row>
    <row r="3">
      <c r="A3" s="128"/>
      <c r="B3" s="128"/>
      <c r="C3" s="128"/>
      <c r="D3" s="128"/>
      <c r="E3" s="128"/>
      <c r="F3" s="128"/>
      <c r="G3" s="128"/>
      <c r="H3" s="127" t="s">
        <v>2332</v>
      </c>
      <c r="I3" s="128"/>
      <c r="J3" s="128"/>
      <c r="K3" s="128"/>
      <c r="L3" s="128"/>
      <c r="M3" s="128"/>
      <c r="N3" s="128"/>
      <c r="O3" s="128"/>
      <c r="P3" s="128"/>
      <c r="Q3" s="127" t="s">
        <v>2333</v>
      </c>
      <c r="R3" s="128"/>
      <c r="S3" s="128"/>
      <c r="T3" s="128"/>
      <c r="U3" s="128"/>
      <c r="V3" s="128"/>
      <c r="W3" s="128"/>
      <c r="X3" s="128"/>
      <c r="Y3" s="128"/>
      <c r="Z3" s="128"/>
    </row>
    <row r="4">
      <c r="A4" s="128"/>
      <c r="B4" s="128"/>
      <c r="C4" s="128"/>
      <c r="D4" s="128"/>
      <c r="E4" s="128"/>
      <c r="F4" s="128"/>
      <c r="G4" s="128"/>
      <c r="H4" s="127" t="s">
        <v>2334</v>
      </c>
      <c r="I4" s="128"/>
      <c r="J4" s="128"/>
      <c r="K4" s="128"/>
      <c r="L4" s="128"/>
      <c r="M4" s="128"/>
      <c r="N4" s="128"/>
      <c r="O4" s="128"/>
      <c r="P4" s="128"/>
      <c r="Q4" s="129"/>
      <c r="R4" s="128"/>
      <c r="S4" s="128"/>
      <c r="T4" s="128"/>
      <c r="U4" s="128"/>
      <c r="V4" s="128"/>
      <c r="W4" s="128"/>
      <c r="X4" s="128"/>
      <c r="Y4" s="128"/>
      <c r="Z4" s="128"/>
    </row>
    <row r="5">
      <c r="A5" s="128"/>
      <c r="B5" s="128"/>
      <c r="C5" s="128"/>
      <c r="D5" s="128"/>
      <c r="E5" s="128"/>
      <c r="F5" s="128"/>
      <c r="G5" s="128"/>
      <c r="H5" s="116"/>
      <c r="I5" s="128"/>
      <c r="J5" s="128"/>
      <c r="K5" s="128"/>
      <c r="L5" s="128"/>
      <c r="M5" s="128"/>
      <c r="N5" s="128"/>
      <c r="O5" s="128"/>
      <c r="P5" s="128"/>
      <c r="Q5" s="127" t="s">
        <v>2335</v>
      </c>
      <c r="R5" s="128"/>
      <c r="S5" s="128"/>
      <c r="T5" s="128"/>
      <c r="U5" s="128"/>
      <c r="V5" s="128"/>
      <c r="W5" s="128"/>
      <c r="X5" s="128"/>
      <c r="Y5" s="128"/>
      <c r="Z5" s="128"/>
    </row>
    <row r="6">
      <c r="A6" s="128"/>
      <c r="B6" s="128"/>
      <c r="C6" s="128"/>
      <c r="D6" s="128"/>
      <c r="E6" s="128"/>
      <c r="F6" s="128"/>
      <c r="G6" s="128"/>
      <c r="H6" s="127" t="s">
        <v>2336</v>
      </c>
      <c r="I6" s="128"/>
      <c r="J6" s="128"/>
      <c r="K6" s="128"/>
      <c r="L6" s="128"/>
      <c r="M6" s="128"/>
      <c r="N6" s="128"/>
      <c r="O6" s="128"/>
      <c r="P6" s="128"/>
      <c r="Q6" s="127" t="s">
        <v>2337</v>
      </c>
      <c r="R6" s="128"/>
      <c r="S6" s="128"/>
      <c r="T6" s="128"/>
      <c r="U6" s="128"/>
      <c r="V6" s="128"/>
      <c r="W6" s="128"/>
      <c r="X6" s="128"/>
      <c r="Y6" s="128"/>
      <c r="Z6" s="128"/>
    </row>
    <row r="7">
      <c r="A7" s="128"/>
      <c r="B7" s="128"/>
      <c r="C7" s="128"/>
      <c r="D7" s="128"/>
      <c r="E7" s="128"/>
      <c r="F7" s="128"/>
      <c r="G7" s="128"/>
      <c r="H7" s="127" t="s">
        <v>2338</v>
      </c>
      <c r="I7" s="128"/>
      <c r="J7" s="128"/>
      <c r="K7" s="128"/>
      <c r="L7" s="128"/>
      <c r="M7" s="128"/>
      <c r="N7" s="128"/>
      <c r="O7" s="128"/>
      <c r="P7" s="128"/>
      <c r="Q7" s="127" t="s">
        <v>2339</v>
      </c>
      <c r="R7" s="128"/>
      <c r="S7" s="128"/>
      <c r="T7" s="128"/>
      <c r="U7" s="128"/>
      <c r="V7" s="128"/>
      <c r="W7" s="128"/>
      <c r="X7" s="128"/>
      <c r="Y7" s="128"/>
      <c r="Z7" s="128"/>
    </row>
    <row r="8" ht="75.0" customHeight="1">
      <c r="A8" s="128"/>
      <c r="B8" s="128"/>
      <c r="C8" s="128"/>
      <c r="D8" s="128"/>
      <c r="E8" s="128"/>
      <c r="F8" s="128"/>
      <c r="G8" s="128"/>
      <c r="H8" s="130" t="s">
        <v>2340</v>
      </c>
      <c r="I8" s="128"/>
      <c r="J8" s="128"/>
      <c r="K8" s="128"/>
      <c r="L8" s="128"/>
      <c r="M8" s="128"/>
      <c r="N8" s="128"/>
      <c r="O8" s="128"/>
      <c r="P8" s="128"/>
      <c r="Q8" s="127" t="s">
        <v>2341</v>
      </c>
      <c r="R8" s="128"/>
      <c r="S8" s="128"/>
      <c r="T8" s="128"/>
      <c r="U8" s="128"/>
      <c r="V8" s="128"/>
      <c r="W8" s="128"/>
      <c r="X8" s="128"/>
      <c r="Y8" s="128"/>
      <c r="Z8" s="128"/>
    </row>
    <row r="9">
      <c r="A9" s="128"/>
      <c r="B9" s="128"/>
      <c r="C9" s="128"/>
      <c r="D9" s="128"/>
      <c r="E9" s="128"/>
      <c r="F9" s="128"/>
      <c r="G9" s="128"/>
      <c r="I9" s="128"/>
      <c r="J9" s="128"/>
      <c r="K9" s="128"/>
      <c r="L9" s="128"/>
      <c r="M9" s="128"/>
      <c r="N9" s="128"/>
      <c r="O9" s="128"/>
      <c r="P9" s="128"/>
      <c r="Q9" s="127"/>
      <c r="R9" s="128"/>
      <c r="S9" s="128"/>
      <c r="T9" s="128"/>
      <c r="U9" s="128"/>
      <c r="V9" s="128"/>
      <c r="W9" s="128"/>
      <c r="X9" s="128"/>
      <c r="Y9" s="128"/>
      <c r="Z9" s="128"/>
    </row>
    <row r="10">
      <c r="A10" s="128"/>
      <c r="B10" s="128"/>
      <c r="C10" s="128"/>
      <c r="D10" s="128"/>
      <c r="E10" s="128"/>
      <c r="F10" s="128"/>
      <c r="G10" s="128"/>
      <c r="H10" s="127" t="s">
        <v>2342</v>
      </c>
      <c r="I10" s="128"/>
      <c r="J10" s="128"/>
      <c r="K10" s="128"/>
      <c r="L10" s="128"/>
      <c r="M10" s="128"/>
      <c r="N10" s="128"/>
      <c r="O10" s="128"/>
      <c r="P10" s="128"/>
      <c r="Q10" s="126" t="s">
        <v>2324</v>
      </c>
      <c r="R10" s="128"/>
      <c r="S10" s="128"/>
      <c r="T10" s="128"/>
      <c r="U10" s="128"/>
      <c r="V10" s="128"/>
      <c r="W10" s="128"/>
      <c r="X10" s="128"/>
      <c r="Y10" s="128"/>
      <c r="Z10" s="128"/>
    </row>
    <row r="11">
      <c r="A11" s="128"/>
      <c r="B11" s="128"/>
      <c r="C11" s="128"/>
      <c r="D11" s="128"/>
      <c r="E11" s="128"/>
      <c r="F11" s="128"/>
      <c r="G11" s="128"/>
      <c r="H11" s="127" t="s">
        <v>2343</v>
      </c>
      <c r="I11" s="128"/>
      <c r="J11" s="128"/>
      <c r="K11" s="128"/>
      <c r="L11" s="128"/>
      <c r="M11" s="128"/>
      <c r="N11" s="128"/>
      <c r="O11" s="128"/>
      <c r="P11" s="128"/>
      <c r="Q11" s="126" t="s">
        <v>2344</v>
      </c>
      <c r="R11" s="128"/>
      <c r="S11" s="128"/>
      <c r="T11" s="128"/>
      <c r="U11" s="128"/>
      <c r="V11" s="128"/>
      <c r="W11" s="128"/>
      <c r="X11" s="128"/>
      <c r="Y11" s="128"/>
      <c r="Z11" s="128"/>
    </row>
    <row r="12">
      <c r="A12" s="128"/>
      <c r="B12" s="128"/>
      <c r="C12" s="128"/>
      <c r="D12" s="128"/>
      <c r="E12" s="128"/>
      <c r="F12" s="128"/>
      <c r="G12" s="128"/>
      <c r="H12" s="127" t="s">
        <v>2345</v>
      </c>
      <c r="I12" s="128"/>
      <c r="J12" s="128"/>
      <c r="K12" s="128"/>
      <c r="L12" s="128"/>
      <c r="M12" s="128"/>
      <c r="N12" s="128"/>
      <c r="O12" s="128"/>
      <c r="P12" s="128"/>
      <c r="Q12" s="129"/>
      <c r="R12" s="128"/>
      <c r="S12" s="128"/>
      <c r="T12" s="128"/>
      <c r="U12" s="128"/>
      <c r="V12" s="128"/>
      <c r="W12" s="128"/>
      <c r="X12" s="128"/>
      <c r="Y12" s="128"/>
      <c r="Z12" s="128"/>
    </row>
    <row r="13">
      <c r="A13" s="128"/>
      <c r="B13" s="128"/>
      <c r="C13" s="128"/>
      <c r="D13" s="128"/>
      <c r="E13" s="128"/>
      <c r="F13" s="128"/>
      <c r="G13" s="128"/>
      <c r="H13" s="127" t="s">
        <v>2346</v>
      </c>
      <c r="I13" s="128"/>
      <c r="J13" s="128"/>
      <c r="K13" s="128"/>
      <c r="L13" s="128"/>
      <c r="M13" s="128"/>
      <c r="N13" s="128"/>
      <c r="O13" s="128"/>
      <c r="P13" s="128"/>
      <c r="Q13" s="127"/>
      <c r="R13" s="128"/>
      <c r="S13" s="128"/>
      <c r="T13" s="128"/>
      <c r="U13" s="128"/>
      <c r="V13" s="128"/>
      <c r="W13" s="128"/>
      <c r="X13" s="128"/>
      <c r="Y13" s="128"/>
      <c r="Z13" s="128"/>
    </row>
    <row r="14">
      <c r="A14" s="128"/>
      <c r="B14" s="128"/>
      <c r="C14" s="128"/>
      <c r="D14" s="128"/>
      <c r="E14" s="128"/>
      <c r="F14" s="128"/>
      <c r="G14" s="128"/>
      <c r="I14" s="128"/>
      <c r="J14" s="128"/>
      <c r="K14" s="128"/>
      <c r="L14" s="128"/>
      <c r="M14" s="128"/>
      <c r="N14" s="128"/>
      <c r="O14" s="128"/>
      <c r="P14" s="128"/>
      <c r="Q14" s="131"/>
      <c r="R14" s="128"/>
      <c r="S14" s="128"/>
      <c r="T14" s="128"/>
      <c r="U14" s="128"/>
      <c r="V14" s="128"/>
      <c r="W14" s="128"/>
      <c r="X14" s="128"/>
      <c r="Y14" s="128"/>
      <c r="Z14" s="128"/>
    </row>
    <row r="15">
      <c r="A15" s="128"/>
      <c r="B15" s="128"/>
      <c r="C15" s="128"/>
      <c r="D15" s="128"/>
      <c r="E15" s="128"/>
      <c r="F15" s="128"/>
      <c r="G15" s="128"/>
      <c r="I15" s="128"/>
      <c r="J15" s="128"/>
      <c r="K15" s="128"/>
      <c r="L15" s="128"/>
      <c r="M15" s="128"/>
      <c r="N15" s="128"/>
      <c r="O15" s="128"/>
      <c r="P15" s="128"/>
      <c r="Q15" s="131"/>
      <c r="R15" s="128"/>
      <c r="S15" s="128"/>
      <c r="T15" s="128"/>
      <c r="U15" s="128"/>
      <c r="V15" s="128"/>
      <c r="W15" s="128"/>
      <c r="X15" s="128"/>
      <c r="Y15" s="128"/>
      <c r="Z15" s="128"/>
    </row>
    <row r="16">
      <c r="A16" s="128"/>
      <c r="B16" s="128"/>
      <c r="C16" s="128"/>
      <c r="D16" s="128"/>
      <c r="E16" s="128"/>
      <c r="F16" s="128"/>
      <c r="G16" s="128"/>
      <c r="I16" s="128"/>
      <c r="J16" s="128"/>
      <c r="K16" s="128"/>
      <c r="L16" s="128"/>
      <c r="M16" s="128"/>
      <c r="N16" s="128"/>
      <c r="O16" s="128"/>
      <c r="P16" s="128"/>
      <c r="Q16" s="128"/>
      <c r="R16" s="128"/>
      <c r="S16" s="128"/>
      <c r="T16" s="128"/>
      <c r="U16" s="128"/>
      <c r="V16" s="128"/>
      <c r="W16" s="128"/>
      <c r="X16" s="128"/>
      <c r="Y16" s="128"/>
      <c r="Z16" s="128"/>
    </row>
    <row r="17">
      <c r="A17" s="128"/>
      <c r="B17" s="128"/>
      <c r="C17" s="128"/>
      <c r="D17" s="128"/>
      <c r="E17" s="128"/>
      <c r="F17" s="128"/>
      <c r="G17" s="128"/>
      <c r="I17" s="128"/>
      <c r="J17" s="128"/>
      <c r="K17" s="128"/>
      <c r="L17" s="128"/>
      <c r="M17" s="128"/>
      <c r="N17" s="128"/>
      <c r="O17" s="128"/>
      <c r="P17" s="128"/>
      <c r="Q17" s="128"/>
      <c r="R17" s="128"/>
      <c r="S17" s="128"/>
      <c r="T17" s="128"/>
      <c r="U17" s="128"/>
      <c r="V17" s="128"/>
      <c r="W17" s="128"/>
      <c r="X17" s="128"/>
      <c r="Y17" s="128"/>
      <c r="Z17" s="128"/>
    </row>
    <row r="18">
      <c r="A18" s="128"/>
      <c r="B18" s="128"/>
      <c r="C18" s="128"/>
      <c r="D18" s="128"/>
      <c r="E18" s="128"/>
      <c r="F18" s="128"/>
      <c r="G18" s="128"/>
      <c r="I18" s="128"/>
      <c r="J18" s="128"/>
      <c r="K18" s="128"/>
      <c r="L18" s="128"/>
      <c r="M18" s="128"/>
      <c r="N18" s="128"/>
      <c r="O18" s="128"/>
      <c r="P18" s="128"/>
      <c r="Q18" s="128"/>
      <c r="R18" s="128"/>
      <c r="S18" s="128"/>
      <c r="T18" s="128"/>
      <c r="U18" s="128"/>
      <c r="V18" s="128"/>
      <c r="W18" s="128"/>
      <c r="X18" s="128"/>
      <c r="Y18" s="128"/>
      <c r="Z18" s="128"/>
    </row>
    <row r="19">
      <c r="A19" s="128"/>
      <c r="B19" s="128"/>
      <c r="C19" s="128"/>
      <c r="D19" s="128"/>
      <c r="E19" s="128"/>
      <c r="F19" s="128"/>
      <c r="G19" s="128"/>
      <c r="I19" s="128"/>
      <c r="J19" s="128"/>
      <c r="K19" s="128"/>
      <c r="L19" s="128"/>
      <c r="M19" s="128"/>
      <c r="N19" s="128"/>
      <c r="O19" s="128"/>
      <c r="P19" s="128"/>
      <c r="Q19" s="128"/>
      <c r="R19" s="128"/>
      <c r="S19" s="128"/>
      <c r="T19" s="128"/>
      <c r="U19" s="128"/>
      <c r="V19" s="128"/>
      <c r="W19" s="128"/>
      <c r="X19" s="128"/>
      <c r="Y19" s="128"/>
      <c r="Z19" s="128"/>
    </row>
    <row r="20">
      <c r="A20" s="128"/>
      <c r="B20" s="128"/>
      <c r="C20" s="128"/>
      <c r="D20" s="128"/>
      <c r="E20" s="128"/>
      <c r="F20" s="128"/>
      <c r="G20" s="128"/>
      <c r="I20" s="128"/>
      <c r="J20" s="128"/>
      <c r="K20" s="128"/>
      <c r="L20" s="128"/>
      <c r="M20" s="128"/>
      <c r="N20" s="128"/>
      <c r="O20" s="128"/>
      <c r="P20" s="128"/>
      <c r="Q20" s="128"/>
      <c r="R20" s="128"/>
      <c r="S20" s="128"/>
      <c r="T20" s="128"/>
      <c r="U20" s="128"/>
      <c r="V20" s="128"/>
      <c r="W20" s="128"/>
      <c r="X20" s="128"/>
      <c r="Y20" s="128"/>
      <c r="Z20" s="128"/>
    </row>
    <row r="21">
      <c r="A21" s="128"/>
      <c r="B21" s="128"/>
      <c r="C21" s="128"/>
      <c r="D21" s="128"/>
      <c r="E21" s="128"/>
      <c r="F21" s="128"/>
      <c r="G21" s="128"/>
      <c r="I21" s="128"/>
      <c r="J21" s="128"/>
      <c r="K21" s="128"/>
      <c r="L21" s="128"/>
      <c r="M21" s="128"/>
      <c r="N21" s="128"/>
      <c r="O21" s="128"/>
      <c r="P21" s="128"/>
      <c r="Q21" s="128"/>
      <c r="R21" s="128"/>
      <c r="S21" s="128"/>
      <c r="T21" s="128"/>
      <c r="U21" s="128"/>
      <c r="V21" s="128"/>
      <c r="W21" s="128"/>
      <c r="X21" s="128"/>
      <c r="Y21" s="128"/>
      <c r="Z21" s="128"/>
    </row>
    <row r="22">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38"/>
  </cols>
  <sheetData>
    <row r="1">
      <c r="A1" s="49" t="s">
        <v>2347</v>
      </c>
    </row>
    <row r="3">
      <c r="A3" s="49" t="s">
        <v>2348</v>
      </c>
    </row>
    <row r="4">
      <c r="A4" s="28"/>
    </row>
    <row r="5">
      <c r="A5" s="49" t="s">
        <v>2349</v>
      </c>
    </row>
    <row r="6">
      <c r="A6" s="28"/>
    </row>
    <row r="7">
      <c r="A7" s="49" t="s">
        <v>2350</v>
      </c>
    </row>
    <row r="8">
      <c r="A8" s="28"/>
    </row>
    <row r="9">
      <c r="A9" s="49" t="s">
        <v>2351</v>
      </c>
    </row>
    <row r="10">
      <c r="A10" s="28"/>
    </row>
    <row r="11">
      <c r="A11" s="49" t="s">
        <v>2352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 customWidth="1" min="7" max="7" width="20.0"/>
    <col customWidth="1" min="9" max="9" width="21.0"/>
    <col customWidth="1" min="10" max="10" width="103.75"/>
    <col customWidth="1" min="11" max="11" width="17.63"/>
    <col customWidth="1" min="12" max="12" width="17.0"/>
  </cols>
  <sheetData>
    <row r="2">
      <c r="A2" s="132" t="s">
        <v>2353</v>
      </c>
      <c r="B2" s="133"/>
      <c r="C2" s="133"/>
      <c r="D2" s="133"/>
      <c r="E2" s="35"/>
      <c r="G2" s="10"/>
      <c r="H2" s="10"/>
      <c r="J2" s="134" t="s">
        <v>2354</v>
      </c>
      <c r="K2" s="133"/>
      <c r="L2" s="133"/>
      <c r="M2" s="133"/>
      <c r="N2" s="35"/>
      <c r="O2" s="7"/>
      <c r="P2" s="10"/>
      <c r="Q2" s="28"/>
    </row>
    <row r="3">
      <c r="A3" s="135" t="s">
        <v>2355</v>
      </c>
      <c r="B3" s="135">
        <v>2024.0</v>
      </c>
      <c r="C3" s="135">
        <v>2023.0</v>
      </c>
      <c r="D3" s="135">
        <v>2022.0</v>
      </c>
      <c r="E3" s="136" t="s">
        <v>2356</v>
      </c>
      <c r="G3" s="5"/>
      <c r="H3" s="5"/>
      <c r="J3" s="137" t="s">
        <v>2357</v>
      </c>
      <c r="K3" s="137">
        <v>2022.0</v>
      </c>
      <c r="L3" s="137">
        <v>2023.0</v>
      </c>
      <c r="M3" s="137">
        <v>2024.0</v>
      </c>
      <c r="N3" s="137" t="s">
        <v>2358</v>
      </c>
      <c r="O3" s="138"/>
      <c r="P3" s="10"/>
      <c r="Q3" s="28"/>
    </row>
    <row r="4">
      <c r="A4" s="139" t="s">
        <v>2359</v>
      </c>
      <c r="B4" s="140">
        <v>1.478261E8</v>
      </c>
      <c r="C4" s="140">
        <v>1.511173E8</v>
      </c>
      <c r="D4" s="140">
        <v>1.199484E8</v>
      </c>
      <c r="E4" s="140">
        <f t="shared" ref="E4:E13" si="1">AVERAGE(B4:D4)</f>
        <v>139630600</v>
      </c>
      <c r="G4" s="141"/>
      <c r="H4" s="28"/>
      <c r="J4" s="136" t="s">
        <v>2360</v>
      </c>
      <c r="K4" s="142">
        <v>34.83</v>
      </c>
      <c r="L4" s="142">
        <v>17.72</v>
      </c>
      <c r="M4" s="142">
        <v>18.9</v>
      </c>
      <c r="N4" s="142">
        <f t="shared" ref="N4:N5" si="2">AVERAGE(K4:M4)</f>
        <v>23.81666667</v>
      </c>
      <c r="O4" s="138"/>
      <c r="P4" s="5"/>
      <c r="Q4" s="28"/>
    </row>
    <row r="5">
      <c r="A5" s="143" t="s">
        <v>2361</v>
      </c>
      <c r="B5" s="144">
        <v>1.004392E8</v>
      </c>
      <c r="C5" s="144">
        <v>1.092578E8</v>
      </c>
      <c r="D5" s="140">
        <v>8.66638E7</v>
      </c>
      <c r="E5" s="145">
        <f t="shared" si="1"/>
        <v>98786933.33</v>
      </c>
      <c r="G5" s="146"/>
      <c r="H5" s="28"/>
      <c r="J5" s="136" t="s">
        <v>2362</v>
      </c>
      <c r="K5" s="142">
        <v>36.31</v>
      </c>
      <c r="L5" s="142">
        <v>25.68</v>
      </c>
      <c r="M5" s="142">
        <v>32.95</v>
      </c>
      <c r="N5" s="142">
        <f t="shared" si="2"/>
        <v>31.64666667</v>
      </c>
      <c r="O5" s="138"/>
      <c r="P5" s="5"/>
      <c r="Q5" s="28"/>
    </row>
    <row r="6">
      <c r="A6" s="147" t="s">
        <v>2363</v>
      </c>
      <c r="B6" s="148">
        <f t="shared" ref="B6:D6" si="3">B4/B5</f>
        <v>1.471796868</v>
      </c>
      <c r="C6" s="148">
        <f t="shared" si="3"/>
        <v>1.383125964</v>
      </c>
      <c r="D6" s="148">
        <f t="shared" si="3"/>
        <v>1.384065781</v>
      </c>
      <c r="E6" s="149">
        <f t="shared" si="1"/>
        <v>1.412996204</v>
      </c>
      <c r="G6" s="146"/>
      <c r="H6" s="28"/>
      <c r="J6" s="136" t="s">
        <v>2364</v>
      </c>
      <c r="K6" s="142">
        <v>0.0</v>
      </c>
      <c r="L6" s="142">
        <v>0.89</v>
      </c>
      <c r="M6" s="142">
        <v>0.44</v>
      </c>
      <c r="N6" s="142">
        <v>0.665</v>
      </c>
      <c r="O6" s="138"/>
      <c r="P6" s="5"/>
      <c r="Q6" s="28"/>
    </row>
    <row r="7">
      <c r="A7" s="139" t="s">
        <v>2365</v>
      </c>
      <c r="B7" s="140">
        <v>7.9315E7</v>
      </c>
      <c r="C7" s="140">
        <v>8.39392E7</v>
      </c>
      <c r="D7" s="140">
        <v>6.78538E7</v>
      </c>
      <c r="E7" s="140">
        <f t="shared" si="1"/>
        <v>77036000</v>
      </c>
      <c r="G7" s="5"/>
      <c r="H7" s="5"/>
      <c r="J7" s="150"/>
      <c r="K7" s="5"/>
      <c r="L7" s="5"/>
      <c r="M7" s="5"/>
      <c r="N7" s="5"/>
      <c r="O7" s="5"/>
      <c r="P7" s="5"/>
      <c r="Q7" s="28"/>
    </row>
    <row r="8">
      <c r="A8" s="139" t="s">
        <v>2366</v>
      </c>
      <c r="B8" s="149">
        <f t="shared" ref="B8:D8" si="4">(B4-B7)/B5</f>
        <v>0.6821151503</v>
      </c>
      <c r="C8" s="149">
        <f t="shared" si="4"/>
        <v>0.6148586188</v>
      </c>
      <c r="D8" s="149">
        <f t="shared" si="4"/>
        <v>0.6011114214</v>
      </c>
      <c r="E8" s="149">
        <f t="shared" si="1"/>
        <v>0.6326950635</v>
      </c>
      <c r="J8" s="28"/>
      <c r="K8" s="28"/>
      <c r="L8" s="28"/>
      <c r="M8" s="28"/>
      <c r="N8" s="28"/>
      <c r="O8" s="28"/>
      <c r="P8" s="28"/>
      <c r="Q8" s="28"/>
    </row>
    <row r="9">
      <c r="A9" s="139" t="s">
        <v>2367</v>
      </c>
      <c r="B9" s="140">
        <v>4.06899E7</v>
      </c>
      <c r="C9" s="140">
        <v>3.04251E7</v>
      </c>
      <c r="D9" s="140">
        <v>4.45099E7</v>
      </c>
      <c r="E9" s="140">
        <f t="shared" si="1"/>
        <v>38541633.33</v>
      </c>
      <c r="J9" s="28"/>
      <c r="K9" s="28"/>
      <c r="L9" s="28"/>
      <c r="M9" s="28"/>
      <c r="N9" s="28"/>
      <c r="O9" s="28"/>
      <c r="P9" s="28"/>
      <c r="Q9" s="28"/>
    </row>
    <row r="10">
      <c r="A10" s="139" t="s">
        <v>2368</v>
      </c>
      <c r="B10" s="140">
        <v>4765200.0</v>
      </c>
      <c r="C10" s="140">
        <v>2685400.0</v>
      </c>
      <c r="D10" s="140">
        <v>2919500.0</v>
      </c>
      <c r="E10" s="140">
        <f t="shared" si="1"/>
        <v>3456700</v>
      </c>
      <c r="J10" s="28"/>
      <c r="K10" s="28"/>
      <c r="L10" s="28"/>
      <c r="M10" s="28"/>
      <c r="N10" s="28"/>
      <c r="O10" s="28"/>
      <c r="P10" s="28"/>
      <c r="Q10" s="28"/>
    </row>
    <row r="11">
      <c r="A11" s="139" t="s">
        <v>2369</v>
      </c>
      <c r="B11" s="149">
        <f t="shared" ref="B11:D11" si="5">B9/B10</f>
        <v>8.538970033</v>
      </c>
      <c r="C11" s="149">
        <f t="shared" si="5"/>
        <v>11.32982051</v>
      </c>
      <c r="D11" s="149">
        <f t="shared" si="5"/>
        <v>15.24572701</v>
      </c>
      <c r="E11" s="149">
        <f t="shared" si="1"/>
        <v>11.70483918</v>
      </c>
      <c r="I11" s="151" t="s">
        <v>2370</v>
      </c>
      <c r="J11" s="133"/>
      <c r="K11" s="133"/>
      <c r="L11" s="133"/>
      <c r="M11" s="133"/>
      <c r="N11" s="133"/>
      <c r="O11" s="133"/>
      <c r="P11" s="35"/>
      <c r="Q11" s="10"/>
    </row>
    <row r="12">
      <c r="A12" s="136" t="s">
        <v>2371</v>
      </c>
      <c r="B12" s="140">
        <v>6.05226E7</v>
      </c>
      <c r="C12" s="140">
        <v>3.95817E7</v>
      </c>
      <c r="D12" s="140">
        <v>4.00725E7</v>
      </c>
      <c r="E12" s="140">
        <f t="shared" si="1"/>
        <v>46725600</v>
      </c>
      <c r="I12" s="139" t="s">
        <v>2275</v>
      </c>
      <c r="J12" s="136" t="s">
        <v>2372</v>
      </c>
      <c r="K12" s="136" t="s">
        <v>2373</v>
      </c>
      <c r="L12" s="136" t="s">
        <v>2374</v>
      </c>
      <c r="M12" s="152" t="s">
        <v>2375</v>
      </c>
      <c r="N12" s="133"/>
      <c r="O12" s="133"/>
      <c r="P12" s="35"/>
      <c r="Q12" s="5"/>
    </row>
    <row r="13">
      <c r="A13" s="136" t="s">
        <v>2376</v>
      </c>
      <c r="B13" s="140">
        <v>1.43579E8</v>
      </c>
      <c r="C13" s="140">
        <v>1.193118E8</v>
      </c>
      <c r="D13" s="140">
        <v>9.82309E7</v>
      </c>
      <c r="E13" s="140">
        <f t="shared" si="1"/>
        <v>120373900</v>
      </c>
      <c r="I13" s="139" t="s">
        <v>2360</v>
      </c>
      <c r="J13" s="142">
        <v>23.816666666666663</v>
      </c>
      <c r="K13" s="142">
        <v>12.626</v>
      </c>
      <c r="L13" s="153">
        <v>5.0</v>
      </c>
      <c r="M13" s="152" t="s">
        <v>2377</v>
      </c>
      <c r="N13" s="133"/>
      <c r="O13" s="133"/>
      <c r="P13" s="35"/>
      <c r="Q13" s="5"/>
    </row>
    <row r="14">
      <c r="A14" s="154" t="s">
        <v>2378</v>
      </c>
      <c r="B14" s="149">
        <f t="shared" ref="B14:E14" si="6">B12/B13</f>
        <v>0.4215282179</v>
      </c>
      <c r="C14" s="149">
        <f t="shared" si="6"/>
        <v>0.3317500867</v>
      </c>
      <c r="D14" s="149">
        <f t="shared" si="6"/>
        <v>0.4079419002</v>
      </c>
      <c r="E14" s="149">
        <f t="shared" si="6"/>
        <v>0.3881705253</v>
      </c>
      <c r="I14" s="139" t="s">
        <v>2379</v>
      </c>
      <c r="J14" s="142">
        <v>31.646666666666665</v>
      </c>
      <c r="K14" s="142">
        <v>23.81</v>
      </c>
      <c r="L14" s="153">
        <v>5.0</v>
      </c>
      <c r="M14" s="152" t="s">
        <v>2380</v>
      </c>
      <c r="N14" s="133"/>
      <c r="O14" s="133"/>
      <c r="P14" s="35"/>
      <c r="Q14" s="5"/>
    </row>
    <row r="15">
      <c r="A15" s="146"/>
      <c r="C15" s="46"/>
      <c r="D15" s="46"/>
      <c r="I15" s="139" t="s">
        <v>2364</v>
      </c>
      <c r="J15" s="142">
        <v>0.665</v>
      </c>
      <c r="K15" s="142">
        <v>1.124</v>
      </c>
      <c r="L15" s="155">
        <v>2.0</v>
      </c>
      <c r="M15" s="152" t="s">
        <v>2381</v>
      </c>
      <c r="N15" s="133"/>
      <c r="O15" s="133"/>
      <c r="P15" s="35"/>
      <c r="Q15" s="5"/>
    </row>
    <row r="16">
      <c r="A16" s="146"/>
      <c r="C16" s="46"/>
      <c r="D16" s="46"/>
      <c r="J16" s="28"/>
      <c r="K16" s="28"/>
      <c r="L16" s="28"/>
      <c r="M16" s="28"/>
      <c r="N16" s="28"/>
      <c r="O16" s="28"/>
      <c r="P16" s="28"/>
      <c r="Q16" s="28"/>
    </row>
    <row r="17">
      <c r="J17" s="28"/>
      <c r="K17" s="28"/>
      <c r="L17" s="28"/>
      <c r="M17" s="28"/>
      <c r="N17" s="28"/>
      <c r="O17" s="28"/>
      <c r="P17" s="28"/>
      <c r="Q17" s="28"/>
    </row>
    <row r="18">
      <c r="A18" s="156" t="s">
        <v>2382</v>
      </c>
      <c r="B18" s="133"/>
      <c r="C18" s="133"/>
      <c r="D18" s="133"/>
      <c r="E18" s="133"/>
      <c r="F18" s="133"/>
      <c r="G18" s="133"/>
      <c r="H18" s="35"/>
    </row>
    <row r="19">
      <c r="A19" s="157" t="s">
        <v>2275</v>
      </c>
      <c r="B19" s="157" t="s">
        <v>2383</v>
      </c>
      <c r="C19" s="157" t="s">
        <v>2384</v>
      </c>
      <c r="D19" s="157" t="s">
        <v>2385</v>
      </c>
      <c r="E19" s="156" t="s">
        <v>2386</v>
      </c>
      <c r="F19" s="133"/>
      <c r="G19" s="133"/>
      <c r="H19" s="35"/>
    </row>
    <row r="20">
      <c r="A20" s="158" t="s">
        <v>2387</v>
      </c>
      <c r="B20" s="159">
        <v>1.412996204418152</v>
      </c>
      <c r="C20" s="157">
        <v>1.2</v>
      </c>
      <c r="D20" s="160">
        <v>3.0</v>
      </c>
      <c r="E20" s="161" t="s">
        <v>2388</v>
      </c>
      <c r="F20" s="133"/>
      <c r="G20" s="133"/>
      <c r="H20" s="35"/>
    </row>
    <row r="21">
      <c r="A21" s="139" t="s">
        <v>2366</v>
      </c>
      <c r="B21" s="159">
        <v>0.6326950634758434</v>
      </c>
      <c r="C21" s="157">
        <v>0.8</v>
      </c>
      <c r="D21" s="162">
        <v>1.0</v>
      </c>
      <c r="E21" s="161" t="s">
        <v>2389</v>
      </c>
      <c r="F21" s="133"/>
      <c r="G21" s="133"/>
      <c r="H21" s="35"/>
    </row>
    <row r="22">
      <c r="A22" s="139" t="s">
        <v>2369</v>
      </c>
      <c r="B22" s="159">
        <v>11.704839183899173</v>
      </c>
      <c r="C22" s="157">
        <v>5.0</v>
      </c>
      <c r="D22" s="163">
        <v>5.0</v>
      </c>
      <c r="E22" s="161" t="s">
        <v>2390</v>
      </c>
      <c r="F22" s="133"/>
      <c r="G22" s="133"/>
      <c r="H22" s="35"/>
      <c r="K22" s="46" t="s">
        <v>2203</v>
      </c>
      <c r="L22" s="46" t="s">
        <v>2391</v>
      </c>
      <c r="M22" s="46" t="s">
        <v>2392</v>
      </c>
      <c r="N22" s="46" t="s">
        <v>2393</v>
      </c>
    </row>
    <row r="23">
      <c r="A23" s="157" t="s">
        <v>2394</v>
      </c>
      <c r="B23" s="157">
        <v>0.3881705253</v>
      </c>
      <c r="C23" s="157">
        <v>0.75</v>
      </c>
      <c r="D23" s="163">
        <v>5.0</v>
      </c>
      <c r="E23" s="161" t="s">
        <v>2395</v>
      </c>
      <c r="F23" s="133"/>
      <c r="G23" s="133"/>
      <c r="H23" s="35"/>
      <c r="K23" s="46">
        <v>2022.0</v>
      </c>
      <c r="L23" s="46">
        <v>34.83</v>
      </c>
      <c r="M23" s="46">
        <v>36.31</v>
      </c>
      <c r="N23" s="46">
        <v>0.0</v>
      </c>
    </row>
    <row r="24">
      <c r="K24" s="46">
        <v>2023.0</v>
      </c>
      <c r="L24" s="46">
        <v>17.72</v>
      </c>
      <c r="M24" s="46">
        <v>25.68</v>
      </c>
      <c r="N24" s="46">
        <v>0.89</v>
      </c>
    </row>
    <row r="25">
      <c r="K25" s="46">
        <v>2024.0</v>
      </c>
      <c r="L25" s="46">
        <v>18.9</v>
      </c>
      <c r="M25" s="46">
        <v>32.95</v>
      </c>
      <c r="N25" s="46">
        <v>0.44</v>
      </c>
    </row>
    <row r="26">
      <c r="A26" s="88"/>
      <c r="B26" s="88"/>
      <c r="C26" s="88"/>
      <c r="D26" s="88"/>
      <c r="E26" s="88"/>
    </row>
    <row r="28">
      <c r="B28" s="46" t="s">
        <v>2387</v>
      </c>
      <c r="C28" s="46" t="s">
        <v>2396</v>
      </c>
      <c r="D28" s="46" t="s">
        <v>2273</v>
      </c>
      <c r="E28" s="46" t="s">
        <v>2397</v>
      </c>
    </row>
    <row r="29">
      <c r="A29" s="46">
        <v>2022.0</v>
      </c>
      <c r="B29" s="73">
        <v>1.3840657806373595</v>
      </c>
      <c r="C29" s="73">
        <v>0.6011114213777841</v>
      </c>
      <c r="D29" s="73">
        <v>15.245727008049323</v>
      </c>
      <c r="E29" s="73">
        <v>0.4079419001556537</v>
      </c>
    </row>
    <row r="30">
      <c r="A30" s="46">
        <v>2023.0</v>
      </c>
      <c r="B30" s="73">
        <v>1.3831259644620337</v>
      </c>
      <c r="C30" s="73">
        <v>0.6148586187896883</v>
      </c>
      <c r="D30" s="73">
        <v>11.329820510910851</v>
      </c>
      <c r="E30" s="73">
        <v>0.3317500867474969</v>
      </c>
    </row>
    <row r="31">
      <c r="A31" s="46">
        <v>2024.0</v>
      </c>
      <c r="B31" s="73">
        <v>1.471796868155063</v>
      </c>
      <c r="C31" s="73">
        <v>0.6821151502600579</v>
      </c>
      <c r="D31" s="73">
        <v>8.538970032737346</v>
      </c>
      <c r="E31" s="73">
        <v>0.42152821791487616</v>
      </c>
    </row>
    <row r="41">
      <c r="A41" s="5" t="s">
        <v>2398</v>
      </c>
      <c r="B41" s="28"/>
      <c r="C41" s="28"/>
      <c r="D41" s="28"/>
      <c r="E41" s="28"/>
      <c r="F41" s="28"/>
      <c r="G41" s="28"/>
      <c r="H41" s="28"/>
      <c r="I41" s="124"/>
      <c r="J41" s="49" t="s">
        <v>2399</v>
      </c>
      <c r="L41" s="124"/>
      <c r="M41" s="124"/>
      <c r="N41" s="124"/>
      <c r="O41" s="124"/>
      <c r="P41" s="124"/>
      <c r="Q41" s="124"/>
      <c r="R41" s="124"/>
      <c r="S41" s="124"/>
      <c r="T41" s="124"/>
      <c r="U41" s="124"/>
      <c r="V41" s="124"/>
      <c r="W41" s="124"/>
      <c r="X41" s="124"/>
    </row>
    <row r="42">
      <c r="A42" s="28"/>
      <c r="B42" s="28"/>
      <c r="C42" s="28"/>
      <c r="D42" s="28"/>
      <c r="E42" s="28"/>
      <c r="F42" s="28"/>
      <c r="G42" s="28"/>
      <c r="H42" s="28"/>
      <c r="I42" s="124"/>
      <c r="J42" s="124"/>
      <c r="K42" s="124"/>
      <c r="L42" s="124"/>
      <c r="M42" s="124"/>
      <c r="N42" s="124"/>
      <c r="O42" s="124"/>
      <c r="P42" s="124"/>
      <c r="Q42" s="124"/>
      <c r="R42" s="124"/>
      <c r="S42" s="124"/>
      <c r="T42" s="124"/>
      <c r="U42" s="124"/>
      <c r="V42" s="124"/>
      <c r="W42" s="124"/>
      <c r="X42" s="124"/>
    </row>
    <row r="43">
      <c r="A43" s="49" t="s">
        <v>2400</v>
      </c>
      <c r="B43" s="124"/>
      <c r="C43" s="124"/>
      <c r="D43" s="124"/>
      <c r="E43" s="124"/>
      <c r="F43" s="124"/>
      <c r="G43" s="124"/>
      <c r="H43" s="124"/>
      <c r="I43" s="124"/>
      <c r="J43" s="49" t="s">
        <v>2401</v>
      </c>
      <c r="K43" s="124"/>
      <c r="L43" s="124"/>
      <c r="M43" s="124"/>
      <c r="N43" s="124"/>
      <c r="O43" s="124"/>
      <c r="P43" s="124"/>
      <c r="Q43" s="124"/>
      <c r="R43" s="124"/>
      <c r="S43" s="124"/>
      <c r="T43" s="124"/>
      <c r="U43" s="124"/>
      <c r="V43" s="124"/>
      <c r="W43" s="124"/>
      <c r="X43" s="124"/>
    </row>
    <row r="44">
      <c r="A44" s="49" t="s">
        <v>2402</v>
      </c>
      <c r="B44" s="124"/>
      <c r="C44" s="124"/>
      <c r="D44" s="124"/>
      <c r="E44" s="124"/>
      <c r="F44" s="124"/>
      <c r="G44" s="124"/>
      <c r="H44" s="124"/>
      <c r="I44" s="124"/>
      <c r="K44" s="49"/>
      <c r="L44" s="49"/>
      <c r="M44" s="49"/>
      <c r="N44" s="49"/>
      <c r="O44" s="49"/>
      <c r="P44" s="49"/>
      <c r="Q44" s="124"/>
      <c r="R44" s="124"/>
      <c r="S44" s="124"/>
      <c r="T44" s="124"/>
      <c r="U44" s="124"/>
      <c r="V44" s="124"/>
      <c r="W44" s="124"/>
      <c r="X44" s="124"/>
    </row>
    <row r="45">
      <c r="A45" s="49"/>
      <c r="B45" s="124"/>
      <c r="C45" s="124"/>
      <c r="D45" s="124"/>
      <c r="E45" s="124"/>
      <c r="F45" s="124"/>
      <c r="G45" s="124"/>
      <c r="H45" s="124"/>
      <c r="I45" s="124"/>
      <c r="J45" s="49" t="s">
        <v>2403</v>
      </c>
      <c r="K45" s="124"/>
      <c r="L45" s="124"/>
      <c r="M45" s="124"/>
      <c r="N45" s="124"/>
      <c r="O45" s="124"/>
      <c r="P45" s="124"/>
      <c r="Q45" s="124"/>
      <c r="R45" s="124"/>
      <c r="S45" s="124"/>
      <c r="T45" s="124"/>
      <c r="U45" s="124"/>
      <c r="V45" s="124"/>
      <c r="W45" s="124"/>
      <c r="X45" s="124"/>
    </row>
    <row r="46">
      <c r="A46" s="49" t="s">
        <v>2404</v>
      </c>
      <c r="B46" s="124"/>
      <c r="C46" s="124"/>
      <c r="D46" s="124"/>
      <c r="E46" s="124"/>
      <c r="F46" s="124"/>
      <c r="G46" s="124"/>
      <c r="H46" s="124"/>
      <c r="I46" s="124"/>
      <c r="K46" s="49"/>
      <c r="L46" s="49"/>
      <c r="M46" s="49"/>
      <c r="N46" s="49"/>
      <c r="O46" s="49"/>
      <c r="P46" s="49"/>
      <c r="Q46" s="124"/>
      <c r="R46" s="124"/>
      <c r="S46" s="124"/>
      <c r="T46" s="124"/>
      <c r="U46" s="124"/>
      <c r="V46" s="124"/>
      <c r="W46" s="124"/>
      <c r="X46" s="124"/>
    </row>
    <row r="47">
      <c r="A47" s="49" t="s">
        <v>2405</v>
      </c>
      <c r="B47" s="124"/>
      <c r="C47" s="124"/>
      <c r="D47" s="124"/>
      <c r="E47" s="124"/>
      <c r="F47" s="124"/>
      <c r="G47" s="124"/>
      <c r="H47" s="124"/>
      <c r="I47" s="124"/>
      <c r="J47" s="49" t="s">
        <v>2406</v>
      </c>
      <c r="K47" s="124"/>
      <c r="L47" s="124"/>
      <c r="M47" s="124"/>
      <c r="N47" s="124"/>
      <c r="O47" s="124"/>
      <c r="P47" s="124"/>
      <c r="Q47" s="124"/>
      <c r="R47" s="124"/>
      <c r="S47" s="124"/>
      <c r="T47" s="124"/>
      <c r="U47" s="124"/>
      <c r="V47" s="124"/>
      <c r="W47" s="124"/>
      <c r="X47" s="124"/>
    </row>
    <row r="48">
      <c r="A48" s="49"/>
      <c r="B48" s="124"/>
      <c r="C48" s="124"/>
      <c r="D48" s="124"/>
      <c r="E48" s="124"/>
      <c r="F48" s="124"/>
      <c r="G48" s="124"/>
      <c r="H48" s="124"/>
      <c r="I48" s="124"/>
      <c r="J48" s="49" t="s">
        <v>2407</v>
      </c>
      <c r="K48" s="49"/>
      <c r="L48" s="49"/>
      <c r="M48" s="49"/>
      <c r="N48" s="49"/>
      <c r="O48" s="49"/>
      <c r="P48" s="49"/>
      <c r="Q48" s="124"/>
      <c r="R48" s="124"/>
      <c r="S48" s="124"/>
      <c r="T48" s="124"/>
      <c r="U48" s="124"/>
      <c r="V48" s="124"/>
      <c r="W48" s="124"/>
      <c r="X48" s="124"/>
    </row>
    <row r="49">
      <c r="A49" s="49" t="s">
        <v>2408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row>
    <row r="50">
      <c r="A50" s="49" t="s">
        <v>2409</v>
      </c>
      <c r="B50" s="124"/>
      <c r="C50" s="124"/>
      <c r="D50" s="124"/>
      <c r="E50" s="124"/>
      <c r="F50" s="124"/>
      <c r="G50" s="124"/>
      <c r="H50" s="124"/>
      <c r="I50" s="124"/>
      <c r="J50" s="49" t="s">
        <v>2410</v>
      </c>
      <c r="K50" s="49"/>
      <c r="L50" s="49"/>
      <c r="M50" s="49"/>
      <c r="N50" s="49"/>
      <c r="O50" s="49"/>
      <c r="P50" s="49"/>
      <c r="Q50" s="124"/>
      <c r="R50" s="124"/>
      <c r="S50" s="124"/>
      <c r="T50" s="124"/>
      <c r="U50" s="124"/>
      <c r="V50" s="124"/>
      <c r="W50" s="124"/>
      <c r="X50" s="124"/>
    </row>
    <row r="51">
      <c r="A51" s="49"/>
      <c r="B51" s="124"/>
      <c r="C51" s="124"/>
      <c r="D51" s="124"/>
      <c r="E51" s="124"/>
      <c r="F51" s="124"/>
      <c r="G51" s="124"/>
      <c r="H51" s="124"/>
      <c r="I51" s="124"/>
      <c r="J51" s="49" t="s">
        <v>2411</v>
      </c>
      <c r="K51" s="124"/>
      <c r="L51" s="124"/>
      <c r="M51" s="124"/>
      <c r="N51" s="124"/>
      <c r="O51" s="124"/>
      <c r="P51" s="124"/>
      <c r="Q51" s="124"/>
      <c r="R51" s="124"/>
      <c r="S51" s="124"/>
      <c r="T51" s="124"/>
      <c r="U51" s="124"/>
      <c r="V51" s="124"/>
      <c r="W51" s="124"/>
      <c r="X51" s="124"/>
    </row>
    <row r="52">
      <c r="A52" s="49" t="s">
        <v>2412</v>
      </c>
      <c r="B52" s="124"/>
      <c r="C52" s="124"/>
      <c r="D52" s="124"/>
      <c r="E52" s="124"/>
      <c r="F52" s="124"/>
      <c r="G52" s="124"/>
      <c r="H52" s="124"/>
      <c r="I52" s="124"/>
      <c r="K52" s="49"/>
      <c r="L52" s="49"/>
      <c r="M52" s="49"/>
      <c r="N52" s="49"/>
      <c r="O52" s="49"/>
      <c r="P52" s="49"/>
      <c r="Q52" s="124"/>
      <c r="R52" s="124"/>
      <c r="S52" s="124"/>
      <c r="T52" s="124"/>
      <c r="U52" s="124"/>
      <c r="V52" s="124"/>
      <c r="W52" s="124"/>
      <c r="X52" s="124"/>
    </row>
    <row r="53">
      <c r="A53" s="49" t="s">
        <v>2413</v>
      </c>
      <c r="B53" s="124"/>
      <c r="C53" s="124"/>
      <c r="D53" s="124"/>
      <c r="E53" s="124"/>
      <c r="F53" s="124"/>
      <c r="G53" s="124"/>
      <c r="H53" s="124"/>
      <c r="I53" s="124"/>
      <c r="J53" s="49" t="s">
        <v>2414</v>
      </c>
      <c r="K53" s="124"/>
      <c r="L53" s="124"/>
      <c r="M53" s="124"/>
      <c r="N53" s="124"/>
      <c r="O53" s="124"/>
      <c r="P53" s="124"/>
      <c r="Q53" s="124"/>
      <c r="R53" s="124"/>
      <c r="S53" s="124"/>
      <c r="T53" s="124"/>
      <c r="U53" s="124"/>
      <c r="V53" s="124"/>
      <c r="W53" s="124"/>
      <c r="X53" s="124"/>
    </row>
    <row r="54">
      <c r="A54" s="49"/>
      <c r="B54" s="124"/>
      <c r="C54" s="124"/>
      <c r="D54" s="124"/>
      <c r="E54" s="124"/>
      <c r="F54" s="124"/>
      <c r="G54" s="124"/>
      <c r="H54" s="124"/>
      <c r="I54" s="124"/>
      <c r="J54" s="49" t="s">
        <v>2415</v>
      </c>
      <c r="K54" s="49"/>
      <c r="L54" s="49"/>
      <c r="M54" s="49"/>
      <c r="N54" s="49"/>
      <c r="O54" s="49"/>
      <c r="P54" s="49"/>
      <c r="Q54" s="124"/>
      <c r="R54" s="124"/>
      <c r="S54" s="124"/>
      <c r="T54" s="124"/>
      <c r="U54" s="124"/>
      <c r="V54" s="124"/>
      <c r="W54" s="124"/>
      <c r="X54" s="124"/>
    </row>
    <row r="55">
      <c r="A55" s="49" t="s">
        <v>2416</v>
      </c>
      <c r="B55" s="124"/>
      <c r="C55" s="124"/>
      <c r="D55" s="124"/>
      <c r="E55" s="124"/>
      <c r="F55" s="124"/>
      <c r="G55" s="124"/>
      <c r="H55" s="124"/>
      <c r="I55" s="124"/>
      <c r="J55" s="49" t="s">
        <v>2417</v>
      </c>
      <c r="K55" s="49"/>
      <c r="L55" s="49"/>
      <c r="M55" s="49"/>
      <c r="N55" s="49"/>
      <c r="O55" s="49"/>
      <c r="P55" s="49"/>
      <c r="Q55" s="124"/>
      <c r="R55" s="124"/>
      <c r="S55" s="124"/>
      <c r="T55" s="124"/>
      <c r="U55" s="124"/>
      <c r="V55" s="124"/>
      <c r="W55" s="124"/>
      <c r="X55" s="124"/>
    </row>
    <row r="56">
      <c r="A56" s="49"/>
      <c r="B56" s="124"/>
      <c r="C56" s="124"/>
      <c r="D56" s="124"/>
      <c r="E56" s="124"/>
      <c r="F56" s="124"/>
      <c r="G56" s="124"/>
      <c r="H56" s="124"/>
      <c r="I56" s="124"/>
      <c r="J56" s="49" t="s">
        <v>2418</v>
      </c>
      <c r="K56" s="124"/>
      <c r="L56" s="124"/>
      <c r="M56" s="124"/>
      <c r="N56" s="124"/>
      <c r="O56" s="124"/>
      <c r="P56" s="124"/>
      <c r="Q56" s="124"/>
      <c r="R56" s="124"/>
      <c r="S56" s="124"/>
      <c r="T56" s="124"/>
      <c r="U56" s="124"/>
      <c r="V56" s="124"/>
      <c r="W56" s="124"/>
      <c r="X56" s="124"/>
    </row>
    <row r="57">
      <c r="A57" s="49"/>
      <c r="B57" s="124"/>
      <c r="C57" s="124"/>
      <c r="D57" s="124"/>
      <c r="E57" s="124"/>
      <c r="F57" s="124"/>
      <c r="G57" s="124"/>
      <c r="H57" s="124"/>
      <c r="I57" s="124"/>
      <c r="J57" s="49" t="s">
        <v>2419</v>
      </c>
      <c r="K57" s="49"/>
      <c r="L57" s="49"/>
      <c r="M57" s="49"/>
      <c r="N57" s="49"/>
      <c r="O57" s="49"/>
      <c r="P57" s="49"/>
      <c r="Q57" s="124"/>
      <c r="R57" s="124"/>
      <c r="S57" s="124"/>
      <c r="T57" s="124"/>
      <c r="U57" s="124"/>
      <c r="V57" s="124"/>
      <c r="W57" s="124"/>
      <c r="X57" s="124"/>
    </row>
    <row r="58">
      <c r="A58" s="49"/>
      <c r="B58" s="124"/>
      <c r="C58" s="124"/>
      <c r="D58" s="124"/>
      <c r="E58" s="124"/>
      <c r="F58" s="124"/>
      <c r="G58" s="124"/>
      <c r="H58" s="124"/>
      <c r="I58" s="124"/>
      <c r="J58" s="124"/>
      <c r="K58" s="124"/>
      <c r="L58" s="124"/>
      <c r="M58" s="124"/>
      <c r="N58" s="124"/>
      <c r="O58" s="124"/>
      <c r="P58" s="124"/>
      <c r="Q58" s="124"/>
      <c r="R58" s="124"/>
      <c r="S58" s="124"/>
      <c r="T58" s="124"/>
      <c r="U58" s="124"/>
      <c r="V58" s="124"/>
      <c r="W58" s="124"/>
      <c r="X58" s="124"/>
    </row>
    <row r="59">
      <c r="A59" s="49"/>
      <c r="B59" s="124"/>
      <c r="C59" s="124"/>
      <c r="D59" s="124"/>
      <c r="E59" s="124"/>
      <c r="F59" s="124"/>
      <c r="G59" s="124"/>
      <c r="H59" s="124"/>
      <c r="I59" s="124"/>
      <c r="J59" s="49" t="s">
        <v>2420</v>
      </c>
      <c r="K59" s="49"/>
      <c r="L59" s="49"/>
      <c r="M59" s="49"/>
      <c r="N59" s="49"/>
      <c r="O59" s="49"/>
      <c r="P59" s="49"/>
      <c r="Q59" s="124"/>
      <c r="R59" s="124"/>
      <c r="S59" s="124"/>
      <c r="T59" s="124"/>
      <c r="U59" s="124"/>
      <c r="V59" s="124"/>
      <c r="W59" s="124"/>
      <c r="X59" s="124"/>
    </row>
    <row r="60">
      <c r="A60" s="49"/>
      <c r="B60" s="124"/>
      <c r="C60" s="124"/>
      <c r="D60" s="124"/>
      <c r="E60" s="124"/>
      <c r="F60" s="124"/>
      <c r="G60" s="124"/>
      <c r="H60" s="124"/>
      <c r="I60" s="124"/>
      <c r="J60" s="49" t="s">
        <v>2421</v>
      </c>
      <c r="K60" s="49"/>
      <c r="L60" s="49"/>
      <c r="M60" s="49"/>
      <c r="N60" s="49"/>
      <c r="O60" s="49"/>
      <c r="P60" s="49"/>
      <c r="Q60" s="124"/>
      <c r="R60" s="124"/>
      <c r="S60" s="124"/>
      <c r="T60" s="124"/>
      <c r="U60" s="124"/>
      <c r="V60" s="124"/>
      <c r="W60" s="124"/>
      <c r="X60" s="124"/>
    </row>
    <row r="61">
      <c r="A61" s="124"/>
      <c r="B61" s="124"/>
      <c r="C61" s="124"/>
      <c r="D61" s="124"/>
      <c r="E61" s="124"/>
      <c r="F61" s="124"/>
      <c r="G61" s="124"/>
      <c r="H61" s="124"/>
      <c r="I61" s="124"/>
      <c r="J61" s="49" t="s">
        <v>2422</v>
      </c>
      <c r="K61" s="49"/>
      <c r="L61" s="49"/>
      <c r="M61" s="49"/>
      <c r="N61" s="49"/>
      <c r="O61" s="49"/>
      <c r="P61" s="49"/>
      <c r="Q61" s="124"/>
      <c r="R61" s="124"/>
      <c r="S61" s="124"/>
      <c r="T61" s="124"/>
      <c r="U61" s="124"/>
      <c r="V61" s="124"/>
      <c r="W61" s="124"/>
      <c r="X61" s="124"/>
    </row>
    <row r="62">
      <c r="A62" s="49"/>
      <c r="B62" s="124"/>
      <c r="C62" s="124"/>
      <c r="D62" s="124"/>
      <c r="E62" s="124"/>
      <c r="F62" s="124"/>
      <c r="G62" s="124"/>
      <c r="H62" s="124"/>
      <c r="I62" s="124"/>
      <c r="J62" s="49" t="s">
        <v>2423</v>
      </c>
      <c r="K62" s="124"/>
      <c r="L62" s="124"/>
      <c r="M62" s="124"/>
      <c r="N62" s="124"/>
      <c r="O62" s="124"/>
      <c r="P62" s="124"/>
      <c r="Q62" s="124"/>
      <c r="R62" s="124"/>
      <c r="S62" s="124"/>
      <c r="T62" s="124"/>
      <c r="U62" s="124"/>
      <c r="V62" s="124"/>
      <c r="W62" s="124"/>
      <c r="X62" s="124"/>
    </row>
    <row r="63">
      <c r="A63" s="49"/>
      <c r="B63" s="124"/>
      <c r="C63" s="124"/>
      <c r="D63" s="124"/>
      <c r="E63" s="124"/>
      <c r="F63" s="124"/>
      <c r="G63" s="124"/>
      <c r="H63" s="124"/>
      <c r="I63" s="124"/>
      <c r="J63" s="49"/>
      <c r="K63" s="49"/>
      <c r="L63" s="49"/>
      <c r="M63" s="49"/>
      <c r="N63" s="49"/>
      <c r="O63" s="49"/>
      <c r="P63" s="49"/>
      <c r="Q63" s="124"/>
      <c r="R63" s="124"/>
      <c r="S63" s="124"/>
      <c r="T63" s="124"/>
      <c r="U63" s="124"/>
      <c r="V63" s="124"/>
      <c r="W63" s="124"/>
      <c r="X63" s="124"/>
    </row>
    <row r="64">
      <c r="A64" s="49"/>
      <c r="B64" s="124"/>
      <c r="C64" s="124"/>
      <c r="D64" s="124"/>
      <c r="E64" s="124"/>
      <c r="F64" s="124"/>
      <c r="G64" s="124"/>
      <c r="H64" s="124"/>
      <c r="I64" s="124"/>
      <c r="J64" s="49"/>
      <c r="K64" s="124"/>
      <c r="L64" s="124"/>
      <c r="M64" s="124"/>
      <c r="N64" s="124"/>
      <c r="O64" s="124"/>
      <c r="P64" s="124"/>
      <c r="Q64" s="124"/>
      <c r="R64" s="124"/>
      <c r="S64" s="124"/>
      <c r="T64" s="124"/>
      <c r="U64" s="124"/>
      <c r="V64" s="124"/>
      <c r="W64" s="124"/>
      <c r="X64" s="124"/>
    </row>
    <row r="65">
      <c r="A65" s="49"/>
      <c r="B65" s="124"/>
      <c r="C65" s="124"/>
      <c r="D65" s="124"/>
      <c r="E65" s="124"/>
      <c r="F65" s="124"/>
      <c r="G65" s="124"/>
      <c r="H65" s="124"/>
      <c r="I65" s="124"/>
      <c r="J65" s="49"/>
      <c r="K65" s="49"/>
      <c r="L65" s="49"/>
      <c r="M65" s="49"/>
      <c r="N65" s="49"/>
      <c r="O65" s="49"/>
      <c r="P65" s="49"/>
      <c r="Q65" s="124"/>
      <c r="R65" s="124"/>
      <c r="S65" s="124"/>
      <c r="T65" s="124"/>
      <c r="U65" s="124"/>
      <c r="V65" s="124"/>
      <c r="W65" s="124"/>
      <c r="X65" s="124"/>
    </row>
    <row r="66">
      <c r="A66" s="49"/>
      <c r="B66" s="124"/>
      <c r="C66" s="124"/>
      <c r="D66" s="124"/>
      <c r="E66" s="124"/>
      <c r="F66" s="124"/>
      <c r="G66" s="124"/>
      <c r="H66" s="124"/>
      <c r="I66" s="124"/>
      <c r="J66" s="49"/>
      <c r="K66" s="49"/>
      <c r="L66" s="49"/>
      <c r="M66" s="49"/>
      <c r="N66" s="49"/>
      <c r="O66" s="49"/>
      <c r="P66" s="49"/>
      <c r="Q66" s="124"/>
      <c r="R66" s="124"/>
      <c r="S66" s="124"/>
      <c r="T66" s="124"/>
      <c r="U66" s="124"/>
      <c r="V66" s="124"/>
      <c r="W66" s="124"/>
      <c r="X66" s="124"/>
    </row>
    <row r="67">
      <c r="A67" s="49"/>
      <c r="B67" s="124"/>
      <c r="C67" s="124"/>
      <c r="D67" s="124"/>
      <c r="E67" s="124"/>
      <c r="F67" s="124"/>
      <c r="G67" s="124"/>
      <c r="H67" s="124"/>
      <c r="I67" s="124"/>
      <c r="J67" s="49"/>
      <c r="K67" s="49"/>
      <c r="L67" s="49"/>
      <c r="M67" s="49"/>
      <c r="N67" s="49"/>
      <c r="O67" s="49"/>
      <c r="P67" s="49"/>
      <c r="Q67" s="124"/>
      <c r="R67" s="124"/>
      <c r="S67" s="124"/>
      <c r="T67" s="124"/>
      <c r="U67" s="124"/>
      <c r="V67" s="124"/>
      <c r="W67" s="124"/>
      <c r="X67" s="124"/>
    </row>
    <row r="68">
      <c r="A68" s="124"/>
      <c r="B68" s="124"/>
      <c r="C68" s="124"/>
      <c r="D68" s="124"/>
      <c r="E68" s="124"/>
      <c r="F68" s="124"/>
      <c r="G68" s="124"/>
      <c r="H68" s="124"/>
      <c r="I68" s="124"/>
      <c r="J68" s="49"/>
      <c r="K68" s="49"/>
      <c r="L68" s="49"/>
      <c r="M68" s="49"/>
      <c r="N68" s="49"/>
      <c r="O68" s="49"/>
      <c r="P68" s="49"/>
      <c r="Q68" s="124"/>
      <c r="R68" s="124"/>
      <c r="S68" s="124"/>
      <c r="T68" s="124"/>
      <c r="U68" s="124"/>
      <c r="V68" s="124"/>
      <c r="W68" s="124"/>
      <c r="X68" s="124"/>
    </row>
    <row r="69">
      <c r="A69" s="49"/>
      <c r="B69" s="124"/>
      <c r="C69" s="124"/>
      <c r="D69" s="124"/>
      <c r="E69" s="124"/>
      <c r="F69" s="124"/>
      <c r="G69" s="124"/>
      <c r="H69" s="124"/>
      <c r="I69" s="124"/>
      <c r="K69" s="124"/>
      <c r="L69" s="124"/>
      <c r="M69" s="124"/>
      <c r="N69" s="124"/>
      <c r="O69" s="124"/>
      <c r="P69" s="124"/>
      <c r="Q69" s="124"/>
      <c r="R69" s="124"/>
      <c r="S69" s="124"/>
      <c r="T69" s="124"/>
      <c r="U69" s="124"/>
      <c r="V69" s="124"/>
      <c r="W69" s="124"/>
      <c r="X69" s="124"/>
    </row>
    <row r="70">
      <c r="A70" s="28"/>
      <c r="B70" s="28"/>
      <c r="C70" s="28"/>
      <c r="D70" s="28"/>
      <c r="E70" s="28"/>
      <c r="F70" s="28"/>
      <c r="G70" s="28"/>
      <c r="H70" s="28"/>
      <c r="I70" s="124"/>
      <c r="K70" s="49"/>
      <c r="L70" s="49"/>
      <c r="M70" s="49"/>
      <c r="N70" s="49"/>
      <c r="O70" s="49"/>
      <c r="P70" s="49"/>
      <c r="Q70" s="124"/>
      <c r="R70" s="124"/>
      <c r="S70" s="124"/>
      <c r="T70" s="124"/>
      <c r="U70" s="124"/>
      <c r="V70" s="124"/>
      <c r="W70" s="124"/>
      <c r="X70" s="124"/>
    </row>
    <row r="71">
      <c r="I71" s="124"/>
      <c r="K71" s="124"/>
      <c r="L71" s="124"/>
      <c r="M71" s="124"/>
      <c r="N71" s="124"/>
      <c r="O71" s="124"/>
      <c r="P71" s="124"/>
      <c r="Q71" s="124"/>
      <c r="R71" s="124"/>
      <c r="S71" s="124"/>
      <c r="T71" s="124"/>
      <c r="U71" s="124"/>
      <c r="V71" s="124"/>
      <c r="W71" s="124"/>
      <c r="X71" s="124"/>
    </row>
    <row r="72">
      <c r="I72" s="124"/>
      <c r="K72" s="49"/>
      <c r="L72" s="49"/>
      <c r="M72" s="49"/>
      <c r="N72" s="49"/>
      <c r="O72" s="49"/>
      <c r="P72" s="49"/>
      <c r="Q72" s="124"/>
      <c r="R72" s="124"/>
      <c r="S72" s="124"/>
      <c r="T72" s="124"/>
      <c r="U72" s="124"/>
      <c r="V72" s="124"/>
      <c r="W72" s="124"/>
      <c r="X72" s="124"/>
    </row>
    <row r="73">
      <c r="I73" s="124"/>
      <c r="K73" s="124"/>
      <c r="L73" s="124"/>
      <c r="M73" s="124"/>
      <c r="N73" s="124"/>
      <c r="O73" s="124"/>
      <c r="P73" s="124"/>
      <c r="Q73" s="124"/>
      <c r="R73" s="124"/>
      <c r="S73" s="124"/>
      <c r="T73" s="124"/>
      <c r="U73" s="124"/>
      <c r="V73" s="124"/>
      <c r="W73" s="124"/>
      <c r="X73" s="124"/>
    </row>
    <row r="74">
      <c r="I74" s="124"/>
      <c r="K74" s="49"/>
      <c r="L74" s="49"/>
      <c r="M74" s="49"/>
      <c r="N74" s="49"/>
      <c r="O74" s="49"/>
      <c r="P74" s="49"/>
      <c r="Q74" s="124"/>
      <c r="R74" s="124"/>
      <c r="S74" s="124"/>
      <c r="T74" s="124"/>
      <c r="U74" s="124"/>
      <c r="V74" s="124"/>
      <c r="W74" s="124"/>
      <c r="X74" s="124"/>
    </row>
    <row r="75">
      <c r="I75" s="124"/>
      <c r="K75" s="49"/>
      <c r="L75" s="49"/>
      <c r="M75" s="49"/>
      <c r="N75" s="49"/>
      <c r="O75" s="49"/>
      <c r="P75" s="49"/>
      <c r="Q75" s="124"/>
      <c r="R75" s="124"/>
      <c r="S75" s="124"/>
      <c r="T75" s="124"/>
      <c r="U75" s="124"/>
      <c r="V75" s="124"/>
      <c r="W75" s="124"/>
      <c r="X75" s="124"/>
    </row>
    <row r="76">
      <c r="I76" s="124"/>
      <c r="K76" s="49"/>
      <c r="L76" s="49"/>
      <c r="M76" s="49"/>
      <c r="N76" s="49"/>
      <c r="O76" s="49"/>
      <c r="P76" s="49"/>
      <c r="Q76" s="124"/>
      <c r="R76" s="124"/>
      <c r="S76" s="124"/>
      <c r="T76" s="124"/>
      <c r="U76" s="124"/>
      <c r="V76" s="124"/>
      <c r="W76" s="124"/>
      <c r="X76" s="124"/>
    </row>
    <row r="77">
      <c r="I77" s="124"/>
      <c r="K77" s="49"/>
      <c r="L77" s="49"/>
      <c r="M77" s="49"/>
      <c r="N77" s="49"/>
      <c r="O77" s="49"/>
      <c r="P77" s="49"/>
      <c r="Q77" s="124"/>
      <c r="R77" s="124"/>
      <c r="S77" s="124"/>
      <c r="T77" s="124"/>
      <c r="U77" s="124"/>
      <c r="V77" s="124"/>
      <c r="W77" s="124"/>
      <c r="X77" s="124"/>
    </row>
    <row r="78">
      <c r="I78" s="124"/>
      <c r="J78" s="124"/>
      <c r="K78" s="124"/>
      <c r="L78" s="124"/>
      <c r="M78" s="124"/>
      <c r="N78" s="124"/>
      <c r="O78" s="124"/>
      <c r="P78" s="124"/>
      <c r="Q78" s="124"/>
      <c r="R78" s="124"/>
      <c r="S78" s="124"/>
      <c r="T78" s="124"/>
      <c r="U78" s="124"/>
      <c r="V78" s="124"/>
      <c r="W78" s="124"/>
      <c r="X78" s="124"/>
    </row>
    <row r="79">
      <c r="I79" s="124"/>
      <c r="J79" s="124"/>
      <c r="K79" s="124"/>
      <c r="L79" s="124"/>
      <c r="M79" s="124"/>
      <c r="N79" s="124"/>
      <c r="O79" s="124"/>
      <c r="P79" s="124"/>
      <c r="Q79" s="124"/>
      <c r="R79" s="124"/>
      <c r="S79" s="124"/>
      <c r="T79" s="124"/>
      <c r="U79" s="124"/>
      <c r="V79" s="124"/>
      <c r="W79" s="124"/>
      <c r="X79" s="124"/>
    </row>
    <row r="80">
      <c r="I80" s="124"/>
      <c r="J80" s="124"/>
      <c r="K80" s="124"/>
      <c r="L80" s="124"/>
      <c r="M80" s="124"/>
      <c r="N80" s="124"/>
      <c r="O80" s="124"/>
      <c r="P80" s="124"/>
      <c r="Q80" s="124"/>
      <c r="R80" s="124"/>
      <c r="S80" s="124"/>
      <c r="T80" s="124"/>
      <c r="U80" s="124"/>
      <c r="V80" s="124"/>
      <c r="W80" s="124"/>
      <c r="X80" s="124"/>
    </row>
    <row r="81">
      <c r="I81" s="124"/>
      <c r="J81" s="124"/>
      <c r="K81" s="124"/>
      <c r="L81" s="124"/>
      <c r="M81" s="124"/>
      <c r="N81" s="124"/>
      <c r="O81" s="124"/>
      <c r="P81" s="124"/>
      <c r="Q81" s="124"/>
      <c r="R81" s="124"/>
      <c r="S81" s="124"/>
      <c r="T81" s="124"/>
      <c r="U81" s="124"/>
      <c r="V81" s="124"/>
      <c r="W81" s="124"/>
      <c r="X81" s="124"/>
    </row>
    <row r="82">
      <c r="I82" s="124"/>
      <c r="J82" s="124"/>
      <c r="K82" s="124"/>
      <c r="L82" s="124"/>
      <c r="M82" s="124"/>
      <c r="N82" s="124"/>
      <c r="O82" s="124"/>
      <c r="P82" s="124"/>
      <c r="Q82" s="124"/>
      <c r="R82" s="124"/>
      <c r="S82" s="124"/>
      <c r="T82" s="124"/>
      <c r="U82" s="124"/>
      <c r="V82" s="124"/>
      <c r="W82" s="124"/>
      <c r="X82" s="124"/>
    </row>
    <row r="83">
      <c r="I83" s="124"/>
      <c r="J83" s="124"/>
      <c r="K83" s="124"/>
      <c r="L83" s="124"/>
      <c r="M83" s="124"/>
      <c r="N83" s="124"/>
      <c r="O83" s="124"/>
      <c r="P83" s="124"/>
      <c r="Q83" s="124"/>
      <c r="R83" s="124"/>
      <c r="S83" s="124"/>
      <c r="T83" s="124"/>
      <c r="U83" s="124"/>
      <c r="V83" s="124"/>
      <c r="W83" s="124"/>
      <c r="X83" s="124"/>
    </row>
    <row r="84">
      <c r="I84" s="124"/>
      <c r="J84" s="124"/>
      <c r="K84" s="124"/>
      <c r="L84" s="124"/>
      <c r="M84" s="124"/>
      <c r="N84" s="124"/>
      <c r="O84" s="124"/>
      <c r="P84" s="124"/>
      <c r="Q84" s="124"/>
      <c r="R84" s="124"/>
      <c r="S84" s="124"/>
      <c r="T84" s="124"/>
      <c r="U84" s="124"/>
      <c r="V84" s="124"/>
      <c r="W84" s="124"/>
      <c r="X84" s="124"/>
    </row>
    <row r="85">
      <c r="I85" s="124"/>
      <c r="J85" s="124"/>
      <c r="K85" s="124"/>
      <c r="L85" s="124"/>
      <c r="M85" s="124"/>
      <c r="N85" s="124"/>
      <c r="O85" s="124"/>
      <c r="P85" s="124"/>
      <c r="Q85" s="124"/>
      <c r="R85" s="124"/>
      <c r="S85" s="124"/>
      <c r="T85" s="124"/>
      <c r="U85" s="124"/>
      <c r="V85" s="124"/>
      <c r="W85" s="124"/>
      <c r="X85" s="124"/>
    </row>
    <row r="86">
      <c r="I86" s="124"/>
      <c r="J86" s="124"/>
      <c r="K86" s="124"/>
      <c r="L86" s="124"/>
      <c r="M86" s="124"/>
      <c r="N86" s="124"/>
      <c r="O86" s="124"/>
      <c r="P86" s="124"/>
      <c r="Q86" s="124"/>
      <c r="R86" s="124"/>
      <c r="S86" s="124"/>
      <c r="T86" s="124"/>
      <c r="U86" s="124"/>
      <c r="V86" s="124"/>
      <c r="W86" s="124"/>
      <c r="X86" s="124"/>
    </row>
    <row r="87">
      <c r="I87" s="124"/>
      <c r="J87" s="124"/>
      <c r="K87" s="124"/>
      <c r="L87" s="124"/>
      <c r="M87" s="124"/>
      <c r="N87" s="124"/>
      <c r="O87" s="124"/>
      <c r="P87" s="124"/>
      <c r="Q87" s="124"/>
      <c r="R87" s="124"/>
      <c r="S87" s="124"/>
      <c r="T87" s="124"/>
      <c r="U87" s="124"/>
      <c r="V87" s="124"/>
      <c r="W87" s="124"/>
      <c r="X87" s="124"/>
    </row>
    <row r="88">
      <c r="I88" s="124"/>
      <c r="J88" s="124"/>
      <c r="K88" s="124"/>
      <c r="L88" s="124"/>
      <c r="M88" s="124"/>
      <c r="N88" s="124"/>
      <c r="O88" s="124"/>
      <c r="P88" s="124"/>
      <c r="Q88" s="124"/>
      <c r="R88" s="124"/>
      <c r="S88" s="124"/>
      <c r="T88" s="124"/>
      <c r="U88" s="124"/>
      <c r="V88" s="124"/>
      <c r="W88" s="124"/>
      <c r="X88" s="124"/>
    </row>
    <row r="89">
      <c r="I89" s="124"/>
      <c r="J89" s="124"/>
      <c r="K89" s="124"/>
      <c r="L89" s="124"/>
      <c r="M89" s="124"/>
      <c r="N89" s="124"/>
      <c r="O89" s="124"/>
      <c r="P89" s="124"/>
      <c r="Q89" s="124"/>
      <c r="R89" s="124"/>
      <c r="S89" s="124"/>
      <c r="T89" s="124"/>
      <c r="U89" s="124"/>
      <c r="V89" s="124"/>
      <c r="W89" s="124"/>
      <c r="X89" s="124"/>
    </row>
    <row r="90">
      <c r="I90" s="124"/>
      <c r="J90" s="124"/>
      <c r="K90" s="124"/>
      <c r="L90" s="124"/>
      <c r="M90" s="124"/>
      <c r="N90" s="124"/>
      <c r="O90" s="124"/>
      <c r="P90" s="124"/>
      <c r="Q90" s="124"/>
      <c r="R90" s="124"/>
      <c r="S90" s="124"/>
      <c r="T90" s="124"/>
      <c r="U90" s="124"/>
      <c r="V90" s="124"/>
      <c r="W90" s="124"/>
      <c r="X90" s="124"/>
    </row>
    <row r="91">
      <c r="I91" s="124"/>
      <c r="J91" s="124"/>
      <c r="K91" s="124"/>
      <c r="L91" s="124"/>
      <c r="M91" s="124"/>
      <c r="N91" s="124"/>
      <c r="O91" s="124"/>
      <c r="P91" s="124"/>
      <c r="Q91" s="124"/>
      <c r="R91" s="124"/>
      <c r="S91" s="124"/>
      <c r="T91" s="124"/>
      <c r="U91" s="124"/>
      <c r="V91" s="124"/>
      <c r="W91" s="124"/>
      <c r="X91" s="124"/>
    </row>
  </sheetData>
  <mergeCells count="13">
    <mergeCell ref="A18:H18"/>
    <mergeCell ref="E19:H19"/>
    <mergeCell ref="E20:H20"/>
    <mergeCell ref="E21:H21"/>
    <mergeCell ref="E22:H22"/>
    <mergeCell ref="E23:H23"/>
    <mergeCell ref="A2:E2"/>
    <mergeCell ref="J2:N2"/>
    <mergeCell ref="I11:P11"/>
    <mergeCell ref="M12:P12"/>
    <mergeCell ref="M13:P13"/>
    <mergeCell ref="M14:P14"/>
    <mergeCell ref="M15:P1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13"/>
    <col customWidth="1" min="3" max="3" width="15.75"/>
    <col customWidth="1" min="4" max="4" width="17.0"/>
    <col customWidth="1" min="11" max="11" width="81.63"/>
    <col customWidth="1" min="21" max="21" width="77.38"/>
    <col customWidth="1" min="22" max="22" width="23.38"/>
    <col customWidth="1" min="23" max="23" width="21.13"/>
    <col customWidth="1" min="24" max="24" width="68.0"/>
    <col customWidth="1" min="25" max="25" width="19.25"/>
  </cols>
  <sheetData>
    <row r="1">
      <c r="W1" s="10"/>
      <c r="AN1" s="164"/>
    </row>
    <row r="2">
      <c r="A2" s="156" t="s">
        <v>2424</v>
      </c>
      <c r="B2" s="133"/>
      <c r="C2" s="133"/>
      <c r="D2" s="133"/>
      <c r="E2" s="133"/>
      <c r="F2" s="35"/>
      <c r="G2" s="28"/>
      <c r="H2" s="28"/>
      <c r="I2" s="28"/>
      <c r="K2" s="156" t="s">
        <v>2425</v>
      </c>
      <c r="L2" s="133"/>
      <c r="M2" s="133"/>
      <c r="N2" s="133"/>
      <c r="O2" s="35"/>
      <c r="P2" s="47"/>
      <c r="Q2" s="47"/>
      <c r="V2" s="151" t="s">
        <v>2426</v>
      </c>
      <c r="W2" s="133"/>
      <c r="X2" s="133"/>
      <c r="Y2" s="35"/>
      <c r="Z2" s="117"/>
      <c r="AA2" s="117"/>
      <c r="AB2" s="117"/>
      <c r="AC2" s="117"/>
      <c r="AD2" s="117"/>
      <c r="AE2" s="117"/>
      <c r="AF2" s="117"/>
      <c r="AG2" s="117"/>
      <c r="AH2" s="117"/>
      <c r="AI2" s="117"/>
      <c r="AJ2" s="117"/>
      <c r="AK2" s="117"/>
      <c r="AL2" s="117"/>
      <c r="AM2" s="117"/>
      <c r="AN2" s="28"/>
    </row>
    <row r="3">
      <c r="A3" s="157" t="s">
        <v>2357</v>
      </c>
      <c r="B3" s="157">
        <v>2022.0</v>
      </c>
      <c r="C3" s="157">
        <v>2023.0</v>
      </c>
      <c r="D3" s="157">
        <v>2024.0</v>
      </c>
      <c r="E3" s="157" t="s">
        <v>2427</v>
      </c>
      <c r="F3" s="159"/>
      <c r="G3" s="28"/>
      <c r="H3" s="28"/>
      <c r="I3" s="28"/>
      <c r="K3" s="157" t="s">
        <v>2357</v>
      </c>
      <c r="L3" s="157">
        <v>2022.0</v>
      </c>
      <c r="M3" s="157">
        <v>2023.0</v>
      </c>
      <c r="N3" s="157">
        <v>2024.0</v>
      </c>
      <c r="O3" s="157" t="s">
        <v>2428</v>
      </c>
      <c r="V3" s="135" t="s">
        <v>2275</v>
      </c>
      <c r="W3" s="137" t="s">
        <v>2429</v>
      </c>
      <c r="X3" s="137" t="s">
        <v>2373</v>
      </c>
      <c r="Y3" s="137" t="s">
        <v>2430</v>
      </c>
      <c r="Z3" s="117"/>
      <c r="AA3" s="117"/>
      <c r="AB3" s="117"/>
      <c r="AC3" s="117"/>
      <c r="AD3" s="117"/>
      <c r="AE3" s="117"/>
      <c r="AF3" s="117"/>
      <c r="AG3" s="117"/>
      <c r="AH3" s="117"/>
      <c r="AI3" s="117"/>
      <c r="AJ3" s="117"/>
      <c r="AK3" s="117"/>
      <c r="AL3" s="117"/>
      <c r="AM3" s="117"/>
      <c r="AN3" s="28"/>
    </row>
    <row r="4">
      <c r="A4" s="157" t="s">
        <v>2431</v>
      </c>
      <c r="B4" s="91">
        <v>0.4993006625366753</v>
      </c>
      <c r="C4" s="91">
        <v>0.36566336221802875</v>
      </c>
      <c r="D4" s="159">
        <v>0.3967623769746205</v>
      </c>
      <c r="E4" s="159">
        <f>AVERAGE(B4:D4)</f>
        <v>0.4205754672</v>
      </c>
      <c r="F4" s="159"/>
      <c r="G4" s="28"/>
      <c r="H4" s="28"/>
      <c r="I4" s="28"/>
      <c r="K4" s="157" t="s">
        <v>2392</v>
      </c>
      <c r="L4" s="157">
        <v>38.7</v>
      </c>
      <c r="M4" s="157">
        <v>25.68</v>
      </c>
      <c r="N4" s="157">
        <v>32.95</v>
      </c>
      <c r="O4" s="165">
        <f t="shared" ref="O4:O6" si="1">((N4/L4)^(1/2))-1</f>
        <v>-0.07727512842</v>
      </c>
      <c r="V4" s="139" t="s">
        <v>2432</v>
      </c>
      <c r="W4" s="142" t="s">
        <v>2433</v>
      </c>
      <c r="X4" s="166" t="s">
        <v>2434</v>
      </c>
      <c r="Y4" s="136" t="s">
        <v>2435</v>
      </c>
      <c r="Z4" s="117"/>
      <c r="AA4" s="117"/>
      <c r="AB4" s="117"/>
      <c r="AC4" s="117"/>
      <c r="AD4" s="117"/>
      <c r="AE4" s="117"/>
      <c r="AF4" s="117"/>
      <c r="AG4" s="117"/>
      <c r="AH4" s="117"/>
      <c r="AI4" s="117"/>
      <c r="AJ4" s="117"/>
      <c r="AK4" s="117"/>
      <c r="AL4" s="117"/>
      <c r="AM4" s="117"/>
      <c r="AN4" s="28"/>
    </row>
    <row r="5">
      <c r="A5" s="157" t="s">
        <v>2436</v>
      </c>
      <c r="B5" s="91">
        <v>0.4355664103375332</v>
      </c>
      <c r="C5" s="91">
        <v>0.4355664103375332</v>
      </c>
      <c r="D5" s="91">
        <v>0.4355664103375332</v>
      </c>
      <c r="E5" s="91">
        <v>0.4355664103375332</v>
      </c>
      <c r="F5" s="159"/>
      <c r="G5" s="28"/>
      <c r="H5" s="28"/>
      <c r="I5" s="28"/>
      <c r="K5" s="157" t="s">
        <v>2437</v>
      </c>
      <c r="L5" s="167">
        <v>3.237935E8</v>
      </c>
      <c r="M5" s="167">
        <v>3.557409E8</v>
      </c>
      <c r="N5" s="167">
        <v>3.84143E8</v>
      </c>
      <c r="O5" s="165">
        <f t="shared" si="1"/>
        <v>0.08921195324</v>
      </c>
      <c r="V5" s="139" t="s">
        <v>2438</v>
      </c>
      <c r="W5" s="168">
        <v>0.12</v>
      </c>
      <c r="X5" s="166" t="s">
        <v>2439</v>
      </c>
      <c r="Y5" s="136" t="s">
        <v>2440</v>
      </c>
      <c r="Z5" s="117"/>
      <c r="AA5" s="117"/>
      <c r="AB5" s="117"/>
      <c r="AC5" s="117"/>
      <c r="AD5" s="117"/>
      <c r="AE5" s="117"/>
      <c r="AF5" s="117"/>
      <c r="AG5" s="117"/>
      <c r="AH5" s="117"/>
      <c r="AI5" s="117"/>
      <c r="AJ5" s="117"/>
      <c r="AK5" s="117"/>
      <c r="AL5" s="117"/>
      <c r="AM5" s="117"/>
      <c r="AN5" s="28"/>
    </row>
    <row r="6">
      <c r="A6" s="159"/>
      <c r="B6" s="159"/>
      <c r="C6" s="159"/>
      <c r="D6" s="159"/>
      <c r="E6" s="159"/>
      <c r="F6" s="159"/>
      <c r="G6" s="28"/>
      <c r="H6" s="28"/>
      <c r="I6" s="28"/>
      <c r="K6" s="157" t="s">
        <v>2441</v>
      </c>
      <c r="L6" s="167">
        <v>3.07882E7</v>
      </c>
      <c r="M6" s="167">
        <v>2.1145E7</v>
      </c>
      <c r="N6" s="167">
        <v>2.71321E7</v>
      </c>
      <c r="O6" s="165">
        <f t="shared" si="1"/>
        <v>-0.06125085385</v>
      </c>
      <c r="V6" s="139" t="s">
        <v>2442</v>
      </c>
      <c r="W6" s="168">
        <v>1.0</v>
      </c>
      <c r="X6" s="136" t="s">
        <v>2443</v>
      </c>
      <c r="Y6" s="136" t="s">
        <v>2444</v>
      </c>
      <c r="Z6" s="117"/>
      <c r="AA6" s="117"/>
      <c r="AB6" s="117"/>
      <c r="AC6" s="117"/>
      <c r="AD6" s="117"/>
      <c r="AE6" s="117"/>
      <c r="AF6" s="117"/>
      <c r="AG6" s="117"/>
      <c r="AH6" s="117"/>
      <c r="AI6" s="117"/>
      <c r="AJ6" s="117"/>
      <c r="AK6" s="117"/>
      <c r="AL6" s="117"/>
      <c r="AM6" s="117"/>
      <c r="AN6" s="28"/>
    </row>
    <row r="7">
      <c r="A7" s="28"/>
      <c r="B7" s="28"/>
      <c r="C7" s="28"/>
      <c r="D7" s="28"/>
      <c r="E7" s="28"/>
      <c r="F7" s="28"/>
      <c r="G7" s="28"/>
      <c r="H7" s="28"/>
      <c r="I7" s="28"/>
      <c r="V7" s="139" t="s">
        <v>2445</v>
      </c>
      <c r="W7" s="142" t="s">
        <v>2446</v>
      </c>
      <c r="X7" s="166" t="s">
        <v>2447</v>
      </c>
      <c r="Y7" s="136" t="s">
        <v>2448</v>
      </c>
      <c r="Z7" s="117"/>
      <c r="AA7" s="117"/>
      <c r="AB7" s="117"/>
      <c r="AC7" s="117"/>
      <c r="AD7" s="117"/>
      <c r="AE7" s="117"/>
      <c r="AF7" s="117"/>
      <c r="AG7" s="117"/>
      <c r="AH7" s="117"/>
      <c r="AI7" s="117"/>
      <c r="AJ7" s="117"/>
      <c r="AK7" s="117"/>
      <c r="AL7" s="117"/>
      <c r="AM7" s="117"/>
      <c r="AN7" s="28"/>
    </row>
    <row r="8">
      <c r="A8" s="169" t="s">
        <v>2370</v>
      </c>
      <c r="B8" s="133"/>
      <c r="C8" s="133"/>
      <c r="D8" s="133"/>
      <c r="E8" s="133"/>
      <c r="F8" s="133"/>
      <c r="G8" s="133"/>
      <c r="H8" s="133"/>
      <c r="I8" s="35"/>
      <c r="K8" s="156" t="s">
        <v>2382</v>
      </c>
      <c r="L8" s="133"/>
      <c r="M8" s="133"/>
      <c r="N8" s="133"/>
      <c r="O8" s="133"/>
      <c r="P8" s="35"/>
      <c r="Q8" s="159"/>
      <c r="R8" s="159"/>
      <c r="V8" s="139" t="s">
        <v>2449</v>
      </c>
      <c r="W8" s="168">
        <v>0.5</v>
      </c>
      <c r="X8" s="139" t="s">
        <v>2450</v>
      </c>
      <c r="Y8" s="139" t="s">
        <v>2451</v>
      </c>
      <c r="Z8" s="19"/>
      <c r="AA8" s="19"/>
      <c r="AB8" s="19"/>
      <c r="AC8" s="19"/>
      <c r="AD8" s="19"/>
      <c r="AE8" s="19"/>
      <c r="AF8" s="19"/>
      <c r="AG8" s="19"/>
      <c r="AH8" s="19"/>
      <c r="AI8" s="19"/>
      <c r="AJ8" s="19"/>
      <c r="AK8" s="19"/>
      <c r="AL8" s="19"/>
      <c r="AM8" s="19"/>
      <c r="AN8" s="28"/>
    </row>
    <row r="9">
      <c r="A9" s="157" t="s">
        <v>2357</v>
      </c>
      <c r="B9" s="157" t="s">
        <v>2383</v>
      </c>
      <c r="C9" s="157" t="s">
        <v>2452</v>
      </c>
      <c r="D9" s="157" t="s">
        <v>2373</v>
      </c>
      <c r="E9" s="157" t="s">
        <v>2453</v>
      </c>
      <c r="F9" s="161" t="s">
        <v>2386</v>
      </c>
      <c r="G9" s="133"/>
      <c r="H9" s="133"/>
      <c r="I9" s="35"/>
      <c r="K9" s="157" t="s">
        <v>2357</v>
      </c>
      <c r="L9" s="157" t="s">
        <v>2372</v>
      </c>
      <c r="M9" s="157" t="s">
        <v>2454</v>
      </c>
      <c r="N9" s="157" t="s">
        <v>2455</v>
      </c>
      <c r="O9" s="161" t="s">
        <v>2386</v>
      </c>
      <c r="P9" s="133"/>
      <c r="Q9" s="133"/>
      <c r="R9" s="35"/>
      <c r="V9" s="19"/>
      <c r="W9" s="19"/>
      <c r="X9" s="19"/>
      <c r="Y9" s="19"/>
      <c r="Z9" s="19"/>
      <c r="AA9" s="19"/>
      <c r="AB9" s="19"/>
      <c r="AC9" s="19"/>
      <c r="AD9" s="19"/>
      <c r="AE9" s="19"/>
      <c r="AF9" s="19"/>
      <c r="AG9" s="19"/>
      <c r="AH9" s="19"/>
      <c r="AI9" s="19"/>
      <c r="AJ9" s="19"/>
      <c r="AK9" s="19"/>
      <c r="AL9" s="19"/>
      <c r="AM9" s="19"/>
    </row>
    <row r="10">
      <c r="A10" s="157" t="s">
        <v>2431</v>
      </c>
      <c r="B10" s="159">
        <v>0.4205754672431082</v>
      </c>
      <c r="C10" s="157">
        <v>11.93</v>
      </c>
      <c r="D10" s="157">
        <v>83.28</v>
      </c>
      <c r="E10" s="170">
        <v>4.0</v>
      </c>
      <c r="F10" s="157" t="s">
        <v>2456</v>
      </c>
      <c r="G10" s="159"/>
      <c r="H10" s="159"/>
      <c r="I10" s="159"/>
      <c r="K10" s="157" t="s">
        <v>2392</v>
      </c>
      <c r="L10" s="171">
        <v>-0.0773</v>
      </c>
      <c r="M10" s="171">
        <v>0.10294</v>
      </c>
      <c r="N10" s="162">
        <v>1.0</v>
      </c>
      <c r="O10" s="157" t="s">
        <v>2457</v>
      </c>
      <c r="P10" s="159"/>
      <c r="Q10" s="159"/>
      <c r="R10" s="159"/>
      <c r="V10" s="139"/>
      <c r="W10" s="172" t="s">
        <v>2458</v>
      </c>
      <c r="X10" s="35"/>
      <c r="Y10" s="146"/>
      <c r="Z10" s="146"/>
      <c r="AA10" s="146"/>
      <c r="AB10" s="146"/>
      <c r="AC10" s="146"/>
      <c r="AD10" s="146"/>
      <c r="AE10" s="146"/>
      <c r="AF10" s="146"/>
      <c r="AG10" s="146"/>
      <c r="AH10" s="146"/>
      <c r="AI10" s="146"/>
      <c r="AJ10" s="146"/>
      <c r="AK10" s="146"/>
      <c r="AL10" s="146"/>
      <c r="AM10" s="146"/>
      <c r="AN10" s="28"/>
    </row>
    <row r="11">
      <c r="A11" s="157" t="s">
        <v>2459</v>
      </c>
      <c r="B11" s="91">
        <v>0.4355664103375332</v>
      </c>
      <c r="C11" s="157">
        <v>1.0</v>
      </c>
      <c r="D11" s="157">
        <v>1.236</v>
      </c>
      <c r="E11" s="163">
        <v>5.0</v>
      </c>
      <c r="F11" s="157" t="s">
        <v>2460</v>
      </c>
      <c r="G11" s="159"/>
      <c r="H11" s="159"/>
      <c r="I11" s="159"/>
      <c r="K11" s="157" t="s">
        <v>2437</v>
      </c>
      <c r="L11" s="165">
        <v>0.08921195324144593</v>
      </c>
      <c r="M11" s="173" t="s">
        <v>2461</v>
      </c>
      <c r="N11" s="163">
        <v>4.0</v>
      </c>
      <c r="O11" s="157" t="s">
        <v>2462</v>
      </c>
      <c r="P11" s="159"/>
      <c r="Q11" s="159"/>
      <c r="R11" s="159"/>
      <c r="V11" s="139" t="s">
        <v>2463</v>
      </c>
      <c r="W11" s="139" t="s">
        <v>2464</v>
      </c>
      <c r="X11" s="174" t="s">
        <v>2375</v>
      </c>
      <c r="Y11" s="146"/>
      <c r="Z11" s="146"/>
      <c r="AA11" s="146"/>
      <c r="AB11" s="146"/>
      <c r="AC11" s="146"/>
      <c r="AD11" s="146"/>
      <c r="AE11" s="146"/>
      <c r="AF11" s="146"/>
      <c r="AG11" s="146"/>
      <c r="AH11" s="146"/>
      <c r="AI11" s="146"/>
      <c r="AJ11" s="146"/>
      <c r="AK11" s="146"/>
      <c r="AL11" s="146"/>
      <c r="AM11" s="146"/>
      <c r="AN11" s="28"/>
    </row>
    <row r="12">
      <c r="A12" s="28"/>
      <c r="B12" s="28"/>
      <c r="C12" s="28"/>
      <c r="D12" s="28"/>
      <c r="E12" s="28"/>
      <c r="F12" s="28"/>
      <c r="G12" s="28"/>
      <c r="H12" s="28"/>
      <c r="I12" s="28"/>
      <c r="K12" s="157" t="s">
        <v>2465</v>
      </c>
      <c r="L12" s="165">
        <v>-0.06125085384857476</v>
      </c>
      <c r="M12" s="171">
        <v>0.0815</v>
      </c>
      <c r="N12" s="162">
        <v>1.0</v>
      </c>
      <c r="O12" s="157" t="s">
        <v>2466</v>
      </c>
      <c r="P12" s="159"/>
      <c r="Q12" s="159"/>
      <c r="R12" s="159"/>
      <c r="V12" s="139" t="s">
        <v>2467</v>
      </c>
      <c r="W12" s="175">
        <v>4.0</v>
      </c>
      <c r="X12" s="139" t="s">
        <v>2468</v>
      </c>
      <c r="Y12" s="146"/>
      <c r="Z12" s="146"/>
      <c r="AA12" s="146"/>
      <c r="AB12" s="146"/>
      <c r="AC12" s="146"/>
      <c r="AD12" s="146"/>
      <c r="AE12" s="146"/>
      <c r="AF12" s="146"/>
      <c r="AG12" s="146"/>
      <c r="AH12" s="146"/>
      <c r="AI12" s="146"/>
      <c r="AJ12" s="146"/>
      <c r="AK12" s="146"/>
      <c r="AL12" s="146"/>
      <c r="AM12" s="146"/>
      <c r="AN12" s="28"/>
    </row>
    <row r="13">
      <c r="A13" s="28"/>
      <c r="B13" s="28"/>
      <c r="C13" s="28"/>
      <c r="D13" s="28"/>
      <c r="E13" s="28"/>
      <c r="F13" s="28"/>
      <c r="G13" s="28"/>
      <c r="H13" s="28"/>
      <c r="I13" s="28"/>
      <c r="V13" s="139" t="s">
        <v>2469</v>
      </c>
      <c r="W13" s="176">
        <v>3.0</v>
      </c>
      <c r="X13" s="139" t="s">
        <v>2470</v>
      </c>
      <c r="Y13" s="146"/>
      <c r="Z13" s="146"/>
      <c r="AA13" s="146"/>
      <c r="AB13" s="146"/>
      <c r="AC13" s="146"/>
      <c r="AD13" s="146"/>
      <c r="AE13" s="146"/>
      <c r="AF13" s="146"/>
      <c r="AG13" s="146"/>
      <c r="AH13" s="146"/>
      <c r="AI13" s="146"/>
      <c r="AJ13" s="146"/>
      <c r="AK13" s="146"/>
      <c r="AL13" s="146"/>
      <c r="AM13" s="146"/>
      <c r="AN13" s="28"/>
    </row>
    <row r="14">
      <c r="K14" s="46"/>
      <c r="V14" s="139" t="s">
        <v>2471</v>
      </c>
      <c r="W14" s="175">
        <v>5.0</v>
      </c>
      <c r="X14" s="139" t="s">
        <v>2472</v>
      </c>
      <c r="Y14" s="146"/>
      <c r="Z14" s="146"/>
      <c r="AA14" s="146"/>
      <c r="AB14" s="146"/>
      <c r="AC14" s="146"/>
      <c r="AD14" s="146"/>
      <c r="AE14" s="146"/>
      <c r="AF14" s="146"/>
      <c r="AG14" s="146"/>
      <c r="AH14" s="146"/>
      <c r="AI14" s="146"/>
      <c r="AJ14" s="146"/>
      <c r="AK14" s="146"/>
      <c r="AL14" s="146"/>
      <c r="AM14" s="146"/>
      <c r="AN14" s="28"/>
    </row>
    <row r="15">
      <c r="B15" s="46" t="s">
        <v>2203</v>
      </c>
      <c r="C15" s="46" t="s">
        <v>2473</v>
      </c>
      <c r="D15" s="46" t="s">
        <v>2459</v>
      </c>
      <c r="V15" s="139" t="s">
        <v>2474</v>
      </c>
      <c r="W15" s="175">
        <v>4.0</v>
      </c>
      <c r="X15" s="177" t="s">
        <v>2475</v>
      </c>
      <c r="Y15" s="146"/>
      <c r="Z15" s="146"/>
      <c r="AA15" s="146"/>
      <c r="AB15" s="146"/>
      <c r="AC15" s="146"/>
      <c r="AD15" s="146"/>
      <c r="AE15" s="146"/>
      <c r="AF15" s="146"/>
      <c r="AG15" s="146"/>
      <c r="AH15" s="146"/>
      <c r="AI15" s="146"/>
      <c r="AJ15" s="146"/>
      <c r="AK15" s="146"/>
      <c r="AL15" s="146"/>
      <c r="AM15" s="146"/>
      <c r="AN15" s="28"/>
    </row>
    <row r="16">
      <c r="B16" s="46">
        <v>2022.0</v>
      </c>
      <c r="C16" s="91">
        <v>0.4993006625366753</v>
      </c>
      <c r="D16" s="91">
        <v>0.4355664103375332</v>
      </c>
      <c r="L16" s="46" t="s">
        <v>2203</v>
      </c>
      <c r="M16" s="46" t="s">
        <v>2392</v>
      </c>
      <c r="N16" s="46" t="s">
        <v>2476</v>
      </c>
      <c r="O16" s="46" t="s">
        <v>2441</v>
      </c>
    </row>
    <row r="17">
      <c r="B17" s="46">
        <v>2023.0</v>
      </c>
      <c r="C17" s="91">
        <v>0.36566336221802875</v>
      </c>
      <c r="D17" s="91">
        <v>0.4355664103375332</v>
      </c>
      <c r="L17" s="46">
        <v>2022.0</v>
      </c>
      <c r="M17" s="46">
        <v>38.7</v>
      </c>
      <c r="N17" s="167">
        <v>3.237935E8</v>
      </c>
      <c r="O17" s="167">
        <v>3.07882E7</v>
      </c>
    </row>
    <row r="18">
      <c r="B18" s="46">
        <v>2024.0</v>
      </c>
      <c r="C18" s="159">
        <v>0.3967623769746205</v>
      </c>
      <c r="D18" s="91">
        <v>0.4355664103375332</v>
      </c>
      <c r="L18" s="46">
        <v>2023.0</v>
      </c>
      <c r="M18" s="157">
        <v>25.68</v>
      </c>
      <c r="N18" s="167">
        <v>3.557409E8</v>
      </c>
      <c r="O18" s="167">
        <v>2.1145E7</v>
      </c>
    </row>
    <row r="19">
      <c r="L19" s="46">
        <v>2024.0</v>
      </c>
      <c r="M19" s="157">
        <v>32.95</v>
      </c>
      <c r="N19" s="167">
        <v>3.84143E8</v>
      </c>
      <c r="O19" s="167">
        <v>2.71321E7</v>
      </c>
    </row>
    <row r="28">
      <c r="A28" s="116"/>
      <c r="B28" s="116"/>
      <c r="C28" s="116"/>
      <c r="D28" s="116"/>
      <c r="E28" s="116"/>
      <c r="F28" s="116"/>
      <c r="G28" s="116"/>
      <c r="H28" s="116"/>
      <c r="I28" s="116"/>
      <c r="J28" s="116"/>
      <c r="K28" s="178"/>
      <c r="L28" s="116"/>
      <c r="M28" s="116"/>
      <c r="N28" s="116"/>
      <c r="O28" s="116"/>
      <c r="P28" s="116"/>
      <c r="Q28" s="116"/>
      <c r="R28" s="116"/>
      <c r="S28" s="116"/>
      <c r="T28" s="116"/>
      <c r="U28" s="116"/>
      <c r="V28" s="116"/>
    </row>
    <row r="29">
      <c r="B29" s="124"/>
      <c r="C29" s="124"/>
      <c r="D29" s="124"/>
      <c r="E29" s="124"/>
      <c r="F29" s="124"/>
      <c r="G29" s="124"/>
      <c r="H29" s="124"/>
      <c r="I29" s="124"/>
      <c r="J29" s="124"/>
      <c r="K29" s="49" t="s">
        <v>2477</v>
      </c>
      <c r="L29" s="124"/>
      <c r="M29" s="124"/>
      <c r="N29" s="124"/>
      <c r="O29" s="124"/>
      <c r="P29" s="124"/>
      <c r="Q29" s="124"/>
      <c r="R29" s="124"/>
      <c r="S29" s="124"/>
      <c r="T29" s="124"/>
      <c r="U29" s="124"/>
      <c r="V29" s="124"/>
      <c r="X29" s="5"/>
    </row>
    <row r="30">
      <c r="A30" s="49"/>
      <c r="B30" s="124"/>
      <c r="C30" s="124"/>
      <c r="D30" s="124"/>
      <c r="E30" s="124"/>
      <c r="F30" s="124"/>
      <c r="G30" s="124"/>
      <c r="H30" s="124"/>
      <c r="I30" s="124"/>
      <c r="J30" s="124"/>
      <c r="K30" s="49"/>
      <c r="L30" s="124"/>
      <c r="M30" s="124"/>
      <c r="N30" s="124"/>
      <c r="O30" s="124"/>
      <c r="P30" s="124"/>
      <c r="Q30" s="124"/>
      <c r="R30" s="124"/>
      <c r="S30" s="124"/>
      <c r="T30" s="124"/>
      <c r="U30" s="119"/>
      <c r="V30" s="125"/>
      <c r="W30" s="125"/>
      <c r="X30" s="119" t="s">
        <v>2478</v>
      </c>
      <c r="Y30" s="116"/>
      <c r="Z30" s="116"/>
      <c r="AA30" s="116"/>
      <c r="AB30" s="116"/>
      <c r="AC30" s="116"/>
      <c r="AD30" s="116"/>
      <c r="AE30" s="116"/>
      <c r="AF30" s="116"/>
      <c r="AG30" s="116"/>
      <c r="AH30" s="116"/>
      <c r="AI30" s="116"/>
      <c r="AJ30" s="116"/>
      <c r="AK30" s="116"/>
      <c r="AL30" s="116"/>
      <c r="AM30" s="116"/>
      <c r="AN30" s="116"/>
    </row>
    <row r="31">
      <c r="A31" s="49"/>
      <c r="B31" s="124"/>
      <c r="C31" s="124"/>
      <c r="D31" s="124"/>
      <c r="E31" s="124"/>
      <c r="F31" s="124"/>
      <c r="G31" s="124"/>
      <c r="H31" s="124"/>
      <c r="I31" s="124"/>
      <c r="J31" s="124"/>
      <c r="K31" s="49" t="s">
        <v>2479</v>
      </c>
      <c r="L31" s="124"/>
      <c r="M31" s="124"/>
      <c r="N31" s="124"/>
      <c r="O31" s="124"/>
      <c r="P31" s="124"/>
      <c r="Q31" s="124"/>
      <c r="R31" s="124"/>
      <c r="S31" s="124"/>
      <c r="T31" s="124"/>
      <c r="U31" s="119"/>
      <c r="V31" s="125"/>
      <c r="W31" s="125"/>
      <c r="X31" s="119" t="s">
        <v>2480</v>
      </c>
      <c r="Y31" s="116"/>
      <c r="Z31" s="116"/>
      <c r="AA31" s="116"/>
      <c r="AB31" s="116"/>
      <c r="AC31" s="116"/>
      <c r="AD31" s="116"/>
      <c r="AE31" s="116"/>
      <c r="AF31" s="116"/>
      <c r="AG31" s="116"/>
      <c r="AH31" s="116"/>
      <c r="AI31" s="116"/>
      <c r="AJ31" s="116"/>
      <c r="AK31" s="116"/>
      <c r="AL31" s="116"/>
      <c r="AM31" s="116"/>
      <c r="AN31" s="116"/>
    </row>
    <row r="32">
      <c r="A32" s="49"/>
      <c r="B32" s="124"/>
      <c r="C32" s="124"/>
      <c r="D32" s="124"/>
      <c r="E32" s="124"/>
      <c r="F32" s="124"/>
      <c r="G32" s="124"/>
      <c r="H32" s="124"/>
      <c r="I32" s="124"/>
      <c r="J32" s="124"/>
      <c r="K32" s="49" t="s">
        <v>2481</v>
      </c>
      <c r="L32" s="124"/>
      <c r="M32" s="124"/>
      <c r="N32" s="124"/>
      <c r="O32" s="124"/>
      <c r="P32" s="124"/>
      <c r="Q32" s="124"/>
      <c r="R32" s="124"/>
      <c r="S32" s="124"/>
      <c r="T32" s="124"/>
      <c r="U32" s="119"/>
      <c r="V32" s="125"/>
      <c r="W32" s="125"/>
      <c r="X32" s="119" t="s">
        <v>2482</v>
      </c>
      <c r="Y32" s="116"/>
      <c r="Z32" s="116"/>
      <c r="AA32" s="116"/>
      <c r="AB32" s="116"/>
      <c r="AC32" s="116"/>
      <c r="AD32" s="116"/>
      <c r="AE32" s="116"/>
      <c r="AF32" s="116"/>
      <c r="AG32" s="116"/>
      <c r="AH32" s="116"/>
      <c r="AI32" s="116"/>
      <c r="AJ32" s="116"/>
      <c r="AK32" s="116"/>
      <c r="AL32" s="116"/>
      <c r="AM32" s="116"/>
      <c r="AN32" s="116"/>
    </row>
    <row r="33">
      <c r="A33" s="49" t="s">
        <v>2483</v>
      </c>
      <c r="B33" s="124"/>
      <c r="C33" s="124"/>
      <c r="D33" s="124"/>
      <c r="E33" s="124"/>
      <c r="F33" s="124"/>
      <c r="G33" s="124"/>
      <c r="H33" s="124"/>
      <c r="I33" s="124"/>
      <c r="J33" s="124"/>
      <c r="K33" s="49" t="s">
        <v>2484</v>
      </c>
      <c r="L33" s="124"/>
      <c r="M33" s="124"/>
      <c r="N33" s="124"/>
      <c r="O33" s="124"/>
      <c r="P33" s="124"/>
      <c r="Q33" s="124"/>
      <c r="R33" s="124"/>
      <c r="S33" s="124"/>
      <c r="T33" s="124"/>
      <c r="U33" s="119"/>
      <c r="V33" s="125"/>
      <c r="W33" s="125"/>
      <c r="X33" s="119" t="s">
        <v>2485</v>
      </c>
      <c r="Y33" s="116"/>
      <c r="Z33" s="116"/>
      <c r="AA33" s="116"/>
      <c r="AB33" s="116"/>
      <c r="AC33" s="116"/>
      <c r="AD33" s="116"/>
      <c r="AE33" s="116"/>
      <c r="AF33" s="116"/>
      <c r="AG33" s="116"/>
      <c r="AH33" s="116"/>
      <c r="AI33" s="116"/>
      <c r="AJ33" s="116"/>
      <c r="AK33" s="116"/>
      <c r="AL33" s="116"/>
      <c r="AM33" s="116"/>
      <c r="AN33" s="116"/>
    </row>
    <row r="34">
      <c r="B34" s="124"/>
      <c r="C34" s="124"/>
      <c r="D34" s="124"/>
      <c r="E34" s="124"/>
      <c r="F34" s="124"/>
      <c r="G34" s="124"/>
      <c r="H34" s="124"/>
      <c r="I34" s="124"/>
      <c r="J34" s="124"/>
      <c r="K34" s="5"/>
      <c r="L34" s="124"/>
      <c r="M34" s="124"/>
      <c r="N34" s="124"/>
      <c r="O34" s="124"/>
      <c r="P34" s="124"/>
      <c r="Q34" s="124"/>
      <c r="R34" s="124"/>
      <c r="S34" s="124"/>
      <c r="T34" s="124"/>
      <c r="U34" s="119"/>
      <c r="V34" s="125"/>
      <c r="W34" s="125"/>
      <c r="X34" s="119" t="s">
        <v>2486</v>
      </c>
      <c r="Y34" s="116"/>
      <c r="Z34" s="116"/>
      <c r="AA34" s="116"/>
      <c r="AB34" s="116"/>
      <c r="AC34" s="116"/>
      <c r="AD34" s="116"/>
      <c r="AE34" s="116"/>
      <c r="AF34" s="116"/>
      <c r="AG34" s="116"/>
      <c r="AH34" s="116"/>
      <c r="AI34" s="116"/>
      <c r="AJ34" s="116"/>
      <c r="AK34" s="116"/>
      <c r="AL34" s="116"/>
      <c r="AM34" s="116"/>
      <c r="AN34" s="116"/>
    </row>
    <row r="35">
      <c r="A35" s="49" t="s">
        <v>2487</v>
      </c>
      <c r="B35" s="116"/>
      <c r="C35" s="116"/>
      <c r="D35" s="116"/>
      <c r="E35" s="116"/>
      <c r="F35" s="116"/>
      <c r="G35" s="116"/>
      <c r="H35" s="116"/>
      <c r="I35" s="116"/>
      <c r="J35" s="116"/>
      <c r="K35" s="179"/>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row>
    <row r="36">
      <c r="A36" s="49" t="s">
        <v>2488</v>
      </c>
      <c r="B36" s="124"/>
      <c r="C36" s="124"/>
      <c r="D36" s="124"/>
      <c r="E36" s="124"/>
      <c r="F36" s="124"/>
      <c r="G36" s="124"/>
      <c r="H36" s="124"/>
      <c r="I36" s="124"/>
      <c r="J36" s="124"/>
      <c r="K36" s="49"/>
      <c r="L36" s="124"/>
      <c r="M36" s="124"/>
      <c r="N36" s="124"/>
      <c r="O36" s="124"/>
      <c r="P36" s="124"/>
      <c r="Q36" s="124"/>
      <c r="R36" s="124"/>
      <c r="S36" s="124"/>
      <c r="T36" s="124"/>
      <c r="U36" s="119"/>
      <c r="V36" s="116"/>
      <c r="W36" s="116"/>
      <c r="X36" s="119" t="s">
        <v>2489</v>
      </c>
      <c r="Y36" s="116"/>
      <c r="Z36" s="116"/>
      <c r="AA36" s="116"/>
      <c r="AB36" s="116"/>
      <c r="AC36" s="116"/>
      <c r="AD36" s="116"/>
      <c r="AE36" s="116"/>
      <c r="AF36" s="116"/>
      <c r="AG36" s="116"/>
      <c r="AH36" s="116"/>
      <c r="AI36" s="116"/>
      <c r="AJ36" s="116"/>
      <c r="AK36" s="116"/>
      <c r="AL36" s="116"/>
      <c r="AM36" s="116"/>
      <c r="AN36" s="116"/>
    </row>
    <row r="37">
      <c r="A37" s="49" t="s">
        <v>2490</v>
      </c>
      <c r="B37" s="124"/>
      <c r="C37" s="124"/>
      <c r="D37" s="124"/>
      <c r="E37" s="124"/>
      <c r="F37" s="124"/>
      <c r="G37" s="124"/>
      <c r="H37" s="124"/>
      <c r="I37" s="124"/>
      <c r="J37" s="124"/>
      <c r="K37" s="49"/>
      <c r="L37" s="124"/>
      <c r="M37" s="124"/>
      <c r="N37" s="124"/>
      <c r="O37" s="124"/>
      <c r="P37" s="124"/>
      <c r="Q37" s="124"/>
      <c r="R37" s="124"/>
      <c r="S37" s="124"/>
      <c r="T37" s="124"/>
      <c r="U37" s="119"/>
      <c r="V37" s="125"/>
      <c r="W37" s="125"/>
      <c r="X37" s="119" t="s">
        <v>2491</v>
      </c>
      <c r="Y37" s="116"/>
      <c r="Z37" s="116"/>
      <c r="AA37" s="116"/>
      <c r="AB37" s="116"/>
      <c r="AC37" s="116"/>
      <c r="AD37" s="116"/>
      <c r="AE37" s="116"/>
      <c r="AF37" s="116"/>
      <c r="AG37" s="116"/>
      <c r="AH37" s="116"/>
      <c r="AI37" s="116"/>
      <c r="AJ37" s="116"/>
      <c r="AK37" s="116"/>
      <c r="AL37" s="116"/>
      <c r="AM37" s="116"/>
      <c r="AN37" s="116"/>
    </row>
    <row r="38">
      <c r="A38" s="49" t="s">
        <v>2492</v>
      </c>
      <c r="B38" s="124"/>
      <c r="C38" s="124"/>
      <c r="D38" s="124"/>
      <c r="E38" s="124"/>
      <c r="F38" s="124"/>
      <c r="G38" s="124"/>
      <c r="H38" s="124"/>
      <c r="I38" s="124"/>
      <c r="J38" s="124"/>
      <c r="K38" s="49"/>
      <c r="L38" s="124"/>
      <c r="M38" s="124"/>
      <c r="N38" s="124"/>
      <c r="O38" s="124"/>
      <c r="P38" s="124"/>
      <c r="Q38" s="124"/>
      <c r="R38" s="124"/>
      <c r="S38" s="124"/>
      <c r="T38" s="124"/>
      <c r="U38" s="116"/>
      <c r="V38" s="125"/>
      <c r="W38" s="125"/>
      <c r="X38" s="116"/>
      <c r="Y38" s="116"/>
      <c r="Z38" s="116"/>
      <c r="AA38" s="116"/>
      <c r="AB38" s="116"/>
      <c r="AC38" s="116"/>
      <c r="AD38" s="116"/>
      <c r="AE38" s="116"/>
      <c r="AF38" s="116"/>
      <c r="AG38" s="116"/>
      <c r="AH38" s="116"/>
      <c r="AI38" s="116"/>
      <c r="AJ38" s="116"/>
      <c r="AK38" s="116"/>
      <c r="AL38" s="116"/>
      <c r="AM38" s="116"/>
      <c r="AN38" s="116"/>
    </row>
    <row r="39">
      <c r="A39" s="49" t="s">
        <v>2493</v>
      </c>
      <c r="B39" s="124"/>
      <c r="C39" s="124"/>
      <c r="D39" s="124"/>
      <c r="E39" s="124"/>
      <c r="F39" s="124"/>
      <c r="G39" s="124"/>
      <c r="H39" s="124"/>
      <c r="I39" s="124"/>
      <c r="J39" s="124"/>
      <c r="K39" s="49"/>
      <c r="L39" s="124"/>
      <c r="M39" s="124"/>
      <c r="N39" s="124"/>
      <c r="O39" s="124"/>
      <c r="P39" s="124"/>
      <c r="Q39" s="124"/>
      <c r="R39" s="124"/>
      <c r="S39" s="124"/>
      <c r="T39" s="124"/>
      <c r="U39" s="119"/>
      <c r="V39" s="125"/>
      <c r="W39" s="125"/>
      <c r="X39" s="119" t="s">
        <v>2494</v>
      </c>
      <c r="Y39" s="116"/>
      <c r="Z39" s="116"/>
      <c r="AA39" s="116"/>
      <c r="AB39" s="116"/>
      <c r="AC39" s="116"/>
      <c r="AD39" s="116"/>
      <c r="AE39" s="116"/>
      <c r="AF39" s="116"/>
      <c r="AG39" s="116"/>
      <c r="AH39" s="116"/>
      <c r="AI39" s="116"/>
      <c r="AJ39" s="116"/>
      <c r="AK39" s="116"/>
      <c r="AL39" s="116"/>
      <c r="AM39" s="116"/>
      <c r="AN39" s="116"/>
    </row>
    <row r="40">
      <c r="A40" s="49" t="s">
        <v>2495</v>
      </c>
      <c r="B40" s="124"/>
      <c r="C40" s="124"/>
      <c r="D40" s="124"/>
      <c r="E40" s="124"/>
      <c r="F40" s="124"/>
      <c r="G40" s="124"/>
      <c r="H40" s="124"/>
      <c r="I40" s="124"/>
      <c r="J40" s="124"/>
      <c r="K40" s="49"/>
      <c r="L40" s="124"/>
      <c r="M40" s="124"/>
      <c r="N40" s="124"/>
      <c r="O40" s="124"/>
      <c r="P40" s="124"/>
      <c r="Q40" s="124"/>
      <c r="R40" s="124"/>
      <c r="S40" s="124"/>
      <c r="T40" s="124"/>
      <c r="U40" s="119"/>
      <c r="V40" s="125"/>
      <c r="W40" s="125"/>
      <c r="X40" s="119" t="s">
        <v>2496</v>
      </c>
      <c r="Y40" s="116"/>
      <c r="Z40" s="116"/>
      <c r="AA40" s="116"/>
      <c r="AB40" s="116"/>
      <c r="AC40" s="116"/>
      <c r="AD40" s="116"/>
      <c r="AE40" s="116"/>
      <c r="AF40" s="116"/>
      <c r="AG40" s="116"/>
      <c r="AH40" s="116"/>
      <c r="AI40" s="116"/>
      <c r="AJ40" s="116"/>
      <c r="AK40" s="116"/>
      <c r="AL40" s="116"/>
      <c r="AM40" s="116"/>
      <c r="AN40" s="116"/>
    </row>
    <row r="41">
      <c r="A41" s="49" t="s">
        <v>2497</v>
      </c>
      <c r="B41" s="124"/>
      <c r="C41" s="124"/>
      <c r="D41" s="124"/>
      <c r="E41" s="124"/>
      <c r="F41" s="124"/>
      <c r="G41" s="124"/>
      <c r="H41" s="124"/>
      <c r="I41" s="124"/>
      <c r="J41" s="124"/>
      <c r="L41" s="124"/>
      <c r="M41" s="124"/>
      <c r="N41" s="124"/>
      <c r="O41" s="124"/>
      <c r="P41" s="124"/>
      <c r="Q41" s="124"/>
      <c r="R41" s="124"/>
      <c r="S41" s="124"/>
      <c r="T41" s="124"/>
      <c r="U41" s="125"/>
      <c r="V41" s="125"/>
      <c r="W41" s="125"/>
      <c r="X41" s="125"/>
      <c r="Y41" s="116"/>
      <c r="Z41" s="116"/>
      <c r="AA41" s="116"/>
      <c r="AB41" s="116"/>
      <c r="AC41" s="116"/>
      <c r="AD41" s="116"/>
      <c r="AE41" s="116"/>
      <c r="AF41" s="116"/>
      <c r="AG41" s="116"/>
      <c r="AH41" s="116"/>
      <c r="AI41" s="116"/>
      <c r="AJ41" s="116"/>
      <c r="AK41" s="116"/>
      <c r="AL41" s="116"/>
      <c r="AM41" s="116"/>
      <c r="AN41" s="116"/>
    </row>
    <row r="42">
      <c r="A42" s="49" t="s">
        <v>2498</v>
      </c>
      <c r="B42" s="124"/>
      <c r="C42" s="124"/>
      <c r="D42" s="124"/>
      <c r="E42" s="124"/>
      <c r="F42" s="124"/>
      <c r="G42" s="124"/>
      <c r="H42" s="124"/>
      <c r="I42" s="124"/>
      <c r="J42" s="124"/>
      <c r="L42" s="124"/>
      <c r="M42" s="124"/>
      <c r="N42" s="124"/>
      <c r="O42" s="124"/>
      <c r="P42" s="124"/>
      <c r="Q42" s="124"/>
      <c r="R42" s="124"/>
      <c r="S42" s="124"/>
      <c r="T42" s="124"/>
      <c r="U42" s="119"/>
      <c r="V42" s="125"/>
      <c r="W42" s="125"/>
      <c r="X42" s="119" t="s">
        <v>2499</v>
      </c>
      <c r="Y42" s="116"/>
      <c r="Z42" s="116"/>
      <c r="AA42" s="116"/>
      <c r="AB42" s="116"/>
      <c r="AC42" s="116"/>
      <c r="AD42" s="116"/>
      <c r="AE42" s="116"/>
      <c r="AF42" s="116"/>
      <c r="AG42" s="116"/>
      <c r="AH42" s="116"/>
      <c r="AI42" s="116"/>
      <c r="AJ42" s="116"/>
      <c r="AK42" s="116"/>
      <c r="AL42" s="116"/>
      <c r="AM42" s="116"/>
      <c r="AN42" s="116"/>
    </row>
    <row r="43">
      <c r="A43" s="49"/>
      <c r="B43" s="124"/>
      <c r="C43" s="124"/>
      <c r="D43" s="124"/>
      <c r="E43" s="124"/>
      <c r="F43" s="124"/>
      <c r="G43" s="124"/>
      <c r="H43" s="124"/>
      <c r="I43" s="124"/>
      <c r="J43" s="124"/>
      <c r="K43" s="124"/>
      <c r="L43" s="124"/>
      <c r="M43" s="124"/>
      <c r="N43" s="124"/>
      <c r="O43" s="124"/>
      <c r="P43" s="124"/>
      <c r="Q43" s="124"/>
      <c r="R43" s="124"/>
      <c r="S43" s="124"/>
      <c r="T43" s="124"/>
      <c r="U43" s="49"/>
      <c r="V43" s="125"/>
      <c r="W43" s="125"/>
      <c r="X43" s="49" t="s">
        <v>2500</v>
      </c>
      <c r="Y43" s="124"/>
      <c r="Z43" s="124"/>
      <c r="AA43" s="124"/>
      <c r="AB43" s="124"/>
      <c r="AC43" s="124"/>
      <c r="AD43" s="124"/>
      <c r="AE43" s="124"/>
      <c r="AF43" s="124"/>
      <c r="AG43" s="124"/>
      <c r="AH43" s="124"/>
      <c r="AI43" s="124"/>
      <c r="AJ43" s="124"/>
      <c r="AK43" s="124"/>
      <c r="AL43" s="124"/>
      <c r="AM43" s="124"/>
      <c r="AN43" s="124"/>
    </row>
    <row r="44">
      <c r="A44" s="49" t="s">
        <v>2251</v>
      </c>
      <c r="B44" s="124"/>
      <c r="C44" s="124"/>
      <c r="D44" s="124"/>
      <c r="E44" s="124"/>
      <c r="F44" s="124"/>
      <c r="G44" s="124"/>
      <c r="H44" s="124"/>
      <c r="I44" s="124"/>
      <c r="J44" s="124"/>
      <c r="K44" s="124"/>
      <c r="L44" s="124"/>
      <c r="M44" s="124"/>
      <c r="N44" s="124"/>
      <c r="O44" s="124"/>
      <c r="P44" s="124"/>
      <c r="Q44" s="124"/>
      <c r="R44" s="124"/>
      <c r="S44" s="124"/>
      <c r="T44" s="124"/>
      <c r="U44" s="125"/>
      <c r="V44" s="125"/>
      <c r="W44" s="125"/>
      <c r="X44" s="125"/>
      <c r="Y44" s="124"/>
      <c r="Z44" s="124"/>
      <c r="AA44" s="124"/>
      <c r="AB44" s="124"/>
      <c r="AC44" s="124"/>
      <c r="AD44" s="124"/>
      <c r="AE44" s="124"/>
      <c r="AF44" s="124"/>
      <c r="AG44" s="124"/>
      <c r="AH44" s="124"/>
      <c r="AI44" s="124"/>
      <c r="AJ44" s="124"/>
      <c r="AK44" s="124"/>
      <c r="AL44" s="124"/>
      <c r="AM44" s="124"/>
      <c r="AN44" s="124"/>
    </row>
    <row r="45">
      <c r="A45" s="49" t="s">
        <v>2501</v>
      </c>
      <c r="B45" s="124"/>
      <c r="C45" s="124"/>
      <c r="D45" s="124"/>
      <c r="E45" s="124"/>
      <c r="F45" s="124"/>
      <c r="G45" s="124"/>
      <c r="H45" s="124"/>
      <c r="I45" s="124"/>
      <c r="J45" s="124"/>
      <c r="K45" s="124"/>
      <c r="L45" s="124"/>
      <c r="M45" s="124"/>
      <c r="N45" s="124"/>
      <c r="O45" s="124"/>
      <c r="P45" s="124"/>
      <c r="Q45" s="124"/>
      <c r="R45" s="124"/>
      <c r="S45" s="124"/>
      <c r="T45" s="124"/>
      <c r="U45" s="49"/>
      <c r="V45" s="124"/>
      <c r="W45" s="124"/>
      <c r="X45" s="49" t="s">
        <v>2502</v>
      </c>
      <c r="Y45" s="124"/>
      <c r="Z45" s="124"/>
      <c r="AA45" s="124"/>
      <c r="AB45" s="124"/>
      <c r="AC45" s="124"/>
      <c r="AD45" s="124"/>
      <c r="AE45" s="124"/>
      <c r="AF45" s="124"/>
      <c r="AG45" s="124"/>
      <c r="AH45" s="124"/>
      <c r="AI45" s="124"/>
      <c r="AJ45" s="124"/>
      <c r="AK45" s="124"/>
      <c r="AL45" s="124"/>
      <c r="AM45" s="124"/>
      <c r="AN45" s="124"/>
    </row>
    <row r="46">
      <c r="B46" s="124"/>
      <c r="C46" s="124"/>
      <c r="D46" s="124"/>
      <c r="E46" s="124"/>
      <c r="F46" s="124"/>
      <c r="G46" s="124"/>
      <c r="H46" s="124"/>
      <c r="I46" s="124"/>
      <c r="J46" s="124"/>
      <c r="K46" s="124"/>
      <c r="L46" s="124"/>
      <c r="M46" s="124"/>
      <c r="N46" s="124"/>
      <c r="O46" s="124"/>
      <c r="P46" s="124"/>
      <c r="Q46" s="124"/>
      <c r="R46" s="124"/>
      <c r="S46" s="124"/>
      <c r="T46" s="124"/>
      <c r="U46" s="119"/>
      <c r="V46" s="125"/>
      <c r="W46" s="125"/>
      <c r="X46" s="119" t="s">
        <v>2503</v>
      </c>
      <c r="Y46" s="116"/>
      <c r="Z46" s="116"/>
      <c r="AA46" s="116"/>
      <c r="AB46" s="116"/>
      <c r="AC46" s="116"/>
      <c r="AD46" s="116"/>
      <c r="AE46" s="116"/>
      <c r="AF46" s="116"/>
      <c r="AG46" s="116"/>
      <c r="AH46" s="116"/>
      <c r="AI46" s="116"/>
      <c r="AJ46" s="116"/>
      <c r="AK46" s="116"/>
      <c r="AL46" s="116"/>
      <c r="AM46" s="116"/>
      <c r="AN46" s="116"/>
    </row>
    <row r="47">
      <c r="A47" s="49"/>
      <c r="B47" s="124"/>
      <c r="C47" s="124"/>
      <c r="D47" s="124"/>
      <c r="E47" s="124"/>
      <c r="F47" s="124"/>
      <c r="G47" s="124"/>
      <c r="H47" s="124"/>
      <c r="I47" s="124"/>
      <c r="J47" s="124"/>
      <c r="K47" s="124"/>
      <c r="L47" s="124"/>
      <c r="M47" s="124"/>
      <c r="N47" s="124"/>
      <c r="O47" s="124"/>
      <c r="P47" s="124"/>
      <c r="Q47" s="124"/>
      <c r="R47" s="124"/>
      <c r="S47" s="124"/>
      <c r="T47" s="124"/>
      <c r="U47" s="119"/>
      <c r="V47" s="125"/>
      <c r="W47" s="125"/>
      <c r="X47" s="119" t="s">
        <v>2504</v>
      </c>
      <c r="Y47" s="116"/>
      <c r="Z47" s="116"/>
      <c r="AA47" s="116"/>
      <c r="AB47" s="116"/>
      <c r="AC47" s="116"/>
      <c r="AD47" s="116"/>
      <c r="AE47" s="116"/>
      <c r="AF47" s="116"/>
      <c r="AG47" s="116"/>
      <c r="AH47" s="116"/>
      <c r="AI47" s="116"/>
      <c r="AJ47" s="116"/>
      <c r="AK47" s="116"/>
      <c r="AL47" s="116"/>
      <c r="AM47" s="116"/>
      <c r="AN47" s="116"/>
    </row>
    <row r="48">
      <c r="A48" s="49"/>
      <c r="B48" s="124"/>
      <c r="C48" s="124"/>
      <c r="D48" s="124"/>
      <c r="E48" s="124"/>
      <c r="F48" s="124"/>
      <c r="G48" s="124"/>
      <c r="H48" s="124"/>
      <c r="I48" s="124"/>
      <c r="J48" s="124"/>
      <c r="K48" s="124"/>
      <c r="L48" s="124"/>
      <c r="M48" s="124"/>
      <c r="N48" s="124"/>
      <c r="O48" s="124"/>
      <c r="P48" s="124"/>
      <c r="Q48" s="124"/>
      <c r="R48" s="124"/>
      <c r="S48" s="124"/>
      <c r="T48" s="124"/>
      <c r="U48" s="119"/>
      <c r="V48" s="125"/>
      <c r="W48" s="125"/>
      <c r="X48" s="119" t="s">
        <v>2505</v>
      </c>
      <c r="Y48" s="116"/>
      <c r="Z48" s="116"/>
      <c r="AA48" s="116"/>
      <c r="AB48" s="116"/>
      <c r="AC48" s="116"/>
      <c r="AD48" s="116"/>
      <c r="AE48" s="116"/>
      <c r="AF48" s="116"/>
      <c r="AG48" s="116"/>
      <c r="AH48" s="116"/>
      <c r="AI48" s="116"/>
      <c r="AJ48" s="116"/>
      <c r="AK48" s="116"/>
      <c r="AL48" s="116"/>
      <c r="AM48" s="116"/>
      <c r="AN48" s="116"/>
    </row>
    <row r="49">
      <c r="A49" s="49"/>
      <c r="B49" s="124"/>
      <c r="C49" s="124"/>
      <c r="D49" s="124"/>
      <c r="E49" s="124"/>
      <c r="F49" s="124"/>
      <c r="G49" s="124"/>
      <c r="H49" s="124"/>
      <c r="I49" s="124"/>
      <c r="J49" s="124"/>
      <c r="K49" s="124"/>
      <c r="L49" s="124"/>
      <c r="M49" s="124"/>
      <c r="N49" s="124"/>
      <c r="O49" s="124"/>
      <c r="P49" s="124"/>
      <c r="Q49" s="124"/>
      <c r="R49" s="124"/>
      <c r="S49" s="124"/>
      <c r="T49" s="124"/>
      <c r="V49" s="125"/>
      <c r="W49" s="125"/>
      <c r="X49" s="125"/>
      <c r="Y49" s="116"/>
      <c r="Z49" s="116"/>
      <c r="AA49" s="116"/>
      <c r="AB49" s="116"/>
      <c r="AC49" s="116"/>
      <c r="AD49" s="116"/>
      <c r="AE49" s="116"/>
      <c r="AF49" s="116"/>
      <c r="AG49" s="116"/>
      <c r="AH49" s="116"/>
      <c r="AI49" s="116"/>
      <c r="AJ49" s="116"/>
      <c r="AK49" s="116"/>
      <c r="AL49" s="116"/>
      <c r="AM49" s="116"/>
      <c r="AN49" s="116"/>
    </row>
    <row r="50">
      <c r="A50" s="49"/>
      <c r="B50" s="124"/>
      <c r="C50" s="124"/>
      <c r="D50" s="124"/>
      <c r="E50" s="124"/>
      <c r="F50" s="124"/>
      <c r="G50" s="124"/>
      <c r="H50" s="124"/>
      <c r="I50" s="124"/>
      <c r="J50" s="124"/>
      <c r="K50" s="124"/>
      <c r="L50" s="124"/>
      <c r="M50" s="124"/>
      <c r="N50" s="124"/>
      <c r="O50" s="124"/>
      <c r="P50" s="124"/>
      <c r="Q50" s="124"/>
      <c r="R50" s="124"/>
      <c r="S50" s="124"/>
      <c r="T50" s="124"/>
      <c r="U50" s="119"/>
      <c r="V50" s="125"/>
      <c r="W50" s="125"/>
      <c r="X50" s="125"/>
      <c r="Y50" s="116"/>
      <c r="Z50" s="116"/>
      <c r="AA50" s="116"/>
      <c r="AB50" s="116"/>
      <c r="AC50" s="116"/>
      <c r="AD50" s="116"/>
      <c r="AE50" s="116"/>
      <c r="AF50" s="116"/>
      <c r="AG50" s="116"/>
      <c r="AH50" s="116"/>
      <c r="AI50" s="116"/>
      <c r="AJ50" s="116"/>
      <c r="AK50" s="116"/>
      <c r="AL50" s="116"/>
      <c r="AM50" s="116"/>
      <c r="AN50" s="116"/>
    </row>
    <row r="51">
      <c r="A51" s="116"/>
      <c r="B51" s="124"/>
      <c r="C51" s="124"/>
      <c r="D51" s="124"/>
      <c r="E51" s="124"/>
      <c r="F51" s="124"/>
      <c r="G51" s="124"/>
      <c r="H51" s="124"/>
      <c r="I51" s="124"/>
      <c r="J51" s="124"/>
      <c r="K51" s="124"/>
      <c r="L51" s="124"/>
      <c r="M51" s="124"/>
      <c r="N51" s="124"/>
      <c r="O51" s="124"/>
      <c r="P51" s="124"/>
      <c r="Q51" s="124"/>
      <c r="R51" s="124"/>
      <c r="S51" s="124"/>
      <c r="T51" s="124"/>
      <c r="U51" s="119"/>
      <c r="V51" s="125"/>
      <c r="W51" s="125"/>
      <c r="X51" s="125"/>
      <c r="Y51" s="116"/>
      <c r="Z51" s="116"/>
      <c r="AA51" s="116"/>
      <c r="AB51" s="116"/>
      <c r="AC51" s="116"/>
      <c r="AD51" s="116"/>
      <c r="AE51" s="116"/>
      <c r="AF51" s="116"/>
      <c r="AG51" s="116"/>
      <c r="AH51" s="116"/>
      <c r="AI51" s="116"/>
      <c r="AJ51" s="116"/>
      <c r="AK51" s="116"/>
      <c r="AL51" s="116"/>
      <c r="AM51" s="116"/>
      <c r="AN51" s="116"/>
    </row>
    <row r="52">
      <c r="B52" s="116"/>
      <c r="C52" s="116"/>
      <c r="D52" s="116"/>
      <c r="E52" s="116"/>
      <c r="F52" s="116"/>
      <c r="G52" s="116"/>
      <c r="H52" s="116"/>
      <c r="I52" s="116"/>
      <c r="J52" s="116"/>
      <c r="K52" s="116"/>
      <c r="L52" s="116"/>
      <c r="M52" s="116"/>
      <c r="N52" s="116"/>
      <c r="O52" s="116"/>
      <c r="P52" s="116"/>
      <c r="Q52" s="116"/>
      <c r="R52" s="116"/>
      <c r="S52" s="116"/>
      <c r="T52" s="116"/>
      <c r="U52" s="119"/>
      <c r="V52" s="125"/>
      <c r="W52" s="125"/>
      <c r="X52" s="125"/>
      <c r="Y52" s="116"/>
      <c r="Z52" s="116"/>
      <c r="AA52" s="116"/>
      <c r="AB52" s="116"/>
      <c r="AC52" s="116"/>
      <c r="AD52" s="116"/>
      <c r="AE52" s="116"/>
      <c r="AF52" s="116"/>
      <c r="AG52" s="116"/>
      <c r="AH52" s="116"/>
      <c r="AI52" s="116"/>
      <c r="AJ52" s="116"/>
      <c r="AK52" s="116"/>
      <c r="AL52" s="116"/>
      <c r="AM52" s="116"/>
      <c r="AN52" s="116"/>
    </row>
    <row r="53">
      <c r="U53" s="125"/>
      <c r="V53" s="125"/>
      <c r="W53" s="125"/>
      <c r="X53" s="125"/>
      <c r="Y53" s="116"/>
      <c r="Z53" s="116"/>
      <c r="AA53" s="116"/>
      <c r="AB53" s="116"/>
      <c r="AC53" s="116"/>
      <c r="AD53" s="116"/>
      <c r="AE53" s="116"/>
      <c r="AF53" s="116"/>
      <c r="AG53" s="116"/>
      <c r="AH53" s="116"/>
      <c r="AI53" s="116"/>
      <c r="AJ53" s="116"/>
      <c r="AK53" s="116"/>
      <c r="AL53" s="116"/>
      <c r="AM53" s="116"/>
      <c r="AN53" s="116"/>
    </row>
    <row r="54">
      <c r="U54" s="146"/>
      <c r="V54" s="146"/>
      <c r="W54" s="146"/>
      <c r="X54" s="146"/>
    </row>
    <row r="55">
      <c r="U55" s="146"/>
      <c r="V55" s="146"/>
      <c r="W55" s="146"/>
      <c r="X55" s="146"/>
    </row>
    <row r="57">
      <c r="U57" s="146"/>
      <c r="V57" s="146"/>
      <c r="W57" s="146"/>
      <c r="X57" s="146"/>
    </row>
    <row r="61">
      <c r="U61" s="146"/>
      <c r="V61" s="146"/>
      <c r="W61" s="146"/>
      <c r="X61" s="146"/>
    </row>
    <row r="62">
      <c r="U62" s="146"/>
      <c r="V62" s="146"/>
      <c r="W62" s="146"/>
      <c r="X62" s="146"/>
    </row>
    <row r="63">
      <c r="U63" s="146"/>
      <c r="V63" s="146"/>
      <c r="W63" s="146"/>
      <c r="X63" s="146"/>
    </row>
    <row r="64">
      <c r="U64" s="146"/>
      <c r="V64" s="146"/>
      <c r="W64" s="146"/>
      <c r="X64" s="146"/>
    </row>
    <row r="65">
      <c r="U65" s="146"/>
      <c r="V65" s="146"/>
      <c r="W65" s="146"/>
      <c r="X65" s="146"/>
    </row>
    <row r="66">
      <c r="U66" s="146"/>
      <c r="V66" s="146"/>
      <c r="W66" s="146"/>
      <c r="X66" s="146"/>
    </row>
    <row r="67">
      <c r="U67" s="146"/>
      <c r="V67" s="146"/>
      <c r="W67" s="146"/>
      <c r="X67" s="146"/>
    </row>
    <row r="68">
      <c r="U68" s="146"/>
      <c r="V68" s="146"/>
      <c r="W68" s="146"/>
      <c r="X68" s="146"/>
    </row>
    <row r="69">
      <c r="U69" s="146"/>
      <c r="V69" s="146"/>
      <c r="W69" s="146"/>
      <c r="X69" s="146"/>
    </row>
    <row r="70">
      <c r="U70" s="146"/>
      <c r="V70" s="146"/>
      <c r="W70" s="146"/>
      <c r="X70" s="146"/>
    </row>
    <row r="71">
      <c r="U71" s="146"/>
      <c r="V71" s="146"/>
      <c r="W71" s="146"/>
      <c r="X71" s="146"/>
    </row>
    <row r="72">
      <c r="U72" s="146"/>
      <c r="V72" s="146"/>
      <c r="W72" s="146"/>
      <c r="X72" s="146"/>
    </row>
    <row r="73">
      <c r="U73" s="146"/>
      <c r="V73" s="146"/>
      <c r="W73" s="146"/>
      <c r="X73" s="146"/>
    </row>
    <row r="74">
      <c r="U74" s="146"/>
      <c r="V74" s="146"/>
      <c r="W74" s="146"/>
      <c r="X74" s="146"/>
    </row>
    <row r="75">
      <c r="U75" s="146"/>
      <c r="V75" s="146"/>
      <c r="W75" s="146"/>
      <c r="X75" s="146"/>
    </row>
    <row r="76">
      <c r="U76" s="146"/>
      <c r="V76" s="146"/>
      <c r="W76" s="146"/>
      <c r="X76" s="146"/>
    </row>
    <row r="77">
      <c r="U77" s="146"/>
      <c r="V77" s="146"/>
      <c r="W77" s="146"/>
      <c r="X77" s="146"/>
    </row>
    <row r="78">
      <c r="U78" s="146"/>
      <c r="V78" s="146"/>
      <c r="W78" s="146"/>
      <c r="X78" s="146"/>
    </row>
    <row r="79">
      <c r="U79" s="146"/>
      <c r="V79" s="146"/>
      <c r="W79" s="146"/>
      <c r="X79" s="146"/>
    </row>
    <row r="80">
      <c r="U80" s="146"/>
      <c r="V80" s="146"/>
      <c r="W80" s="146"/>
      <c r="X80" s="146"/>
    </row>
    <row r="81">
      <c r="U81" s="146"/>
      <c r="V81" s="146"/>
      <c r="W81" s="146"/>
      <c r="X81" s="146"/>
    </row>
    <row r="82">
      <c r="U82" s="146"/>
      <c r="V82" s="146"/>
      <c r="W82" s="146"/>
      <c r="X82" s="146"/>
    </row>
    <row r="83">
      <c r="U83" s="146"/>
      <c r="V83" s="146"/>
      <c r="W83" s="146"/>
      <c r="X83" s="146"/>
    </row>
    <row r="84">
      <c r="U84" s="146"/>
      <c r="V84" s="146"/>
      <c r="W84" s="146"/>
      <c r="X84" s="146"/>
    </row>
    <row r="85">
      <c r="U85" s="146"/>
      <c r="V85" s="146"/>
      <c r="W85" s="146"/>
      <c r="X85" s="146"/>
    </row>
    <row r="86">
      <c r="U86" s="146"/>
      <c r="V86" s="146"/>
      <c r="W86" s="146"/>
      <c r="X86" s="146"/>
    </row>
    <row r="87">
      <c r="U87" s="146"/>
      <c r="V87" s="146"/>
      <c r="W87" s="146"/>
      <c r="X87" s="146"/>
    </row>
    <row r="88">
      <c r="U88" s="146"/>
      <c r="V88" s="146"/>
      <c r="W88" s="146"/>
      <c r="X88" s="146"/>
    </row>
    <row r="89">
      <c r="U89" s="146"/>
      <c r="V89" s="146"/>
      <c r="W89" s="146"/>
      <c r="X89" s="146"/>
    </row>
    <row r="90">
      <c r="U90" s="146"/>
      <c r="V90" s="146"/>
      <c r="W90" s="146"/>
      <c r="X90" s="146"/>
    </row>
    <row r="91">
      <c r="U91" s="146"/>
      <c r="V91" s="146"/>
      <c r="W91" s="146"/>
      <c r="X91" s="146"/>
    </row>
  </sheetData>
  <mergeCells count="9">
    <mergeCell ref="O9:R9"/>
    <mergeCell ref="W10:X10"/>
    <mergeCell ref="W1:AM1"/>
    <mergeCell ref="A2:F2"/>
    <mergeCell ref="K2:O2"/>
    <mergeCell ref="V2:Y2"/>
    <mergeCell ref="A8:I8"/>
    <mergeCell ref="K8:P8"/>
    <mergeCell ref="F9:I9"/>
  </mergeCells>
  <conditionalFormatting sqref="B4:D5 E5:F5 B11 C16:D18">
    <cfRule type="cellIs" dxfId="0" priority="1" operator="lessThan">
      <formula>0</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3" max="3" width="16.5"/>
    <col customWidth="1" min="4" max="4" width="23.75"/>
  </cols>
  <sheetData>
    <row r="2">
      <c r="B2" s="156" t="s">
        <v>2506</v>
      </c>
      <c r="C2" s="133"/>
      <c r="D2" s="35"/>
    </row>
    <row r="3">
      <c r="B3" s="157" t="s">
        <v>2507</v>
      </c>
      <c r="C3" s="157" t="s">
        <v>2455</v>
      </c>
      <c r="D3" s="157" t="s">
        <v>2508</v>
      </c>
    </row>
    <row r="4">
      <c r="B4" s="180" t="s">
        <v>2509</v>
      </c>
      <c r="C4" s="181">
        <v>3.5</v>
      </c>
      <c r="D4" s="181" t="s">
        <v>2510</v>
      </c>
    </row>
    <row r="5">
      <c r="B5" s="180" t="s">
        <v>2511</v>
      </c>
      <c r="C5" s="182">
        <v>4.0</v>
      </c>
      <c r="D5" s="182" t="s">
        <v>2512</v>
      </c>
    </row>
    <row r="6">
      <c r="B6" s="180" t="s">
        <v>2513</v>
      </c>
      <c r="C6" s="182">
        <v>4.5</v>
      </c>
      <c r="D6" s="182" t="s">
        <v>2512</v>
      </c>
    </row>
    <row r="7">
      <c r="B7" s="180" t="s">
        <v>2514</v>
      </c>
      <c r="C7" s="181">
        <v>2.0</v>
      </c>
      <c r="D7" s="181" t="s">
        <v>2510</v>
      </c>
      <c r="F7" s="46"/>
    </row>
    <row r="8">
      <c r="B8" s="180" t="s">
        <v>2515</v>
      </c>
      <c r="C8" s="182">
        <v>4.0</v>
      </c>
      <c r="D8" s="182" t="s">
        <v>2512</v>
      </c>
    </row>
    <row r="10">
      <c r="C10" s="5"/>
    </row>
    <row r="11">
      <c r="B11" s="71" t="s">
        <v>2516</v>
      </c>
      <c r="D11" s="28"/>
      <c r="E11" s="28"/>
      <c r="F11" s="28"/>
    </row>
    <row r="12">
      <c r="B12" s="5" t="s">
        <v>2517</v>
      </c>
      <c r="C12" s="28"/>
      <c r="D12" s="28"/>
      <c r="E12" s="28"/>
      <c r="F12" s="28"/>
    </row>
    <row r="13">
      <c r="B13" s="5" t="s">
        <v>2518</v>
      </c>
      <c r="C13" s="28"/>
      <c r="D13" s="28"/>
      <c r="E13" s="28"/>
      <c r="F13" s="28"/>
    </row>
    <row r="14">
      <c r="B14" s="2" t="s">
        <v>2519</v>
      </c>
      <c r="C14" s="3"/>
      <c r="D14" s="3"/>
      <c r="E14" s="3"/>
      <c r="F14" s="3"/>
      <c r="G14" s="4"/>
      <c r="H14" s="4"/>
    </row>
    <row r="15">
      <c r="A15" s="183"/>
      <c r="B15" s="2" t="s">
        <v>2520</v>
      </c>
      <c r="C15" s="3"/>
      <c r="D15" s="3"/>
      <c r="E15" s="3"/>
      <c r="F15" s="184"/>
      <c r="G15" s="183"/>
      <c r="H15" s="183"/>
      <c r="I15" s="183"/>
      <c r="J15" s="183"/>
      <c r="K15" s="183"/>
      <c r="L15" s="183"/>
      <c r="M15" s="183"/>
      <c r="N15" s="183"/>
      <c r="O15" s="183"/>
      <c r="P15" s="183"/>
      <c r="Q15" s="183"/>
      <c r="R15" s="183"/>
      <c r="S15" s="183"/>
      <c r="T15" s="183"/>
      <c r="U15" s="183"/>
      <c r="V15" s="183"/>
      <c r="W15" s="183"/>
      <c r="X15" s="183"/>
      <c r="Y15" s="183"/>
      <c r="Z15" s="183"/>
    </row>
    <row r="16">
      <c r="B16" s="5" t="s">
        <v>2521</v>
      </c>
      <c r="C16" s="28"/>
      <c r="D16" s="28"/>
      <c r="E16" s="28"/>
      <c r="F16" s="28"/>
    </row>
    <row r="17">
      <c r="B17" s="5"/>
      <c r="C17" s="28"/>
      <c r="D17" s="28"/>
      <c r="E17" s="28"/>
      <c r="F17" s="28"/>
    </row>
    <row r="18">
      <c r="B18" s="2" t="s">
        <v>2522</v>
      </c>
      <c r="C18" s="28"/>
      <c r="D18" s="28"/>
      <c r="E18" s="28"/>
      <c r="F18" s="28"/>
    </row>
    <row r="19">
      <c r="B19" s="185" t="s">
        <v>2523</v>
      </c>
    </row>
  </sheetData>
  <mergeCells count="2">
    <mergeCell ref="B2:D2"/>
    <mergeCell ref="B11:C11"/>
  </mergeCells>
  <drawing r:id="rId1"/>
</worksheet>
</file>