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7.xml"/>
  <Override ContentType="application/vnd.openxmlformats-officedocument.drawingml.chart+xml" PartName="/xl/charts/chart8.xml"/>
  <Override ContentType="application/vnd.openxmlformats-officedocument.drawingml.chart+xml" PartName="/xl/charts/chart4.xml"/>
  <Override ContentType="application/vnd.openxmlformats-officedocument.drawingml.chart+xml" PartName="/xl/charts/chart9.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roup_Details" sheetId="1" r:id="rId4"/>
    <sheet state="visible" name="CAPL" sheetId="2" r:id="rId5"/>
    <sheet state="visible" name="CAPL(2)" sheetId="3" r:id="rId6"/>
    <sheet state="visible" name="ICICI" sheetId="4" r:id="rId7"/>
    <sheet state="visible" name="ICICI (2)" sheetId="5" r:id="rId8"/>
    <sheet state="visible" name="TATA Motors" sheetId="6" r:id="rId9"/>
    <sheet state="visible" name="TATA Motors (2)" sheetId="7" r:id="rId10"/>
    <sheet state="visible" name="NALWA" sheetId="8" r:id="rId11"/>
    <sheet state="visible" name="NALWA(2)" sheetId="9" r:id="rId12"/>
    <sheet state="visible" name="TIPS MUSIC" sheetId="10" r:id="rId13"/>
    <sheet state="visible" name="TIPS MUSIC(2)" sheetId="11" r:id="rId14"/>
    <sheet state="visible" name="Ranking" sheetId="12" r:id="rId15"/>
    <sheet state="visible" name="Covarience Matrix" sheetId="13" r:id="rId16"/>
    <sheet state="visible" name=" Weighted Portfolio" sheetId="14" r:id="rId17"/>
    <sheet state="visible" name="Sharpe Ratio" sheetId="15" r:id="rId18"/>
    <sheet state="visible" name="Markowitz frontier" sheetId="16" r:id="rId19"/>
    <sheet state="visible" name="Comparision with Market Portfol" sheetId="17" r:id="rId20"/>
  </sheets>
  <definedNames/>
  <calcPr/>
</workbook>
</file>

<file path=xl/sharedStrings.xml><?xml version="1.0" encoding="utf-8"?>
<sst xmlns="http://schemas.openxmlformats.org/spreadsheetml/2006/main" count="4566" uniqueCount="3625">
  <si>
    <t xml:space="preserve">Name </t>
  </si>
  <si>
    <t>ID</t>
  </si>
  <si>
    <t>Harsh Shah</t>
  </si>
  <si>
    <t>2022A7PS0169P</t>
  </si>
  <si>
    <t>Vairaj Desai</t>
  </si>
  <si>
    <t>2022A4PS0545P</t>
  </si>
  <si>
    <t>Shah Harsh Dhaval</t>
  </si>
  <si>
    <t>2022A7PS0174P</t>
  </si>
  <si>
    <t>Ayushi Singhal</t>
  </si>
  <si>
    <t>2022A2PS1094P</t>
  </si>
  <si>
    <t xml:space="preserve">Tanupriya </t>
  </si>
  <si>
    <t>2022A7PS0038P</t>
  </si>
  <si>
    <t>Taruna Kumari</t>
  </si>
  <si>
    <t>2022B3TS1517P</t>
  </si>
  <si>
    <r>
      <rPr>
        <rFont val="Arial"/>
        <b/>
        <color theme="1"/>
        <sz val="14.0"/>
      </rPr>
      <t>Company:</t>
    </r>
    <r>
      <rPr>
        <rFont val="Arial"/>
        <b/>
        <i/>
        <color theme="1"/>
        <sz val="14.0"/>
      </rPr>
      <t xml:space="preserve"> Caplin Point Laboratories</t>
    </r>
  </si>
  <si>
    <t>Following Websites were used to reference real-time and historical data:</t>
  </si>
  <si>
    <t>https://www.moneycontrol.com/technical-analysis/vwap/caplinpointlaboratories/CPL</t>
  </si>
  <si>
    <t>https://www.screener.in/company/CAPLIPOINT/consolidated/</t>
  </si>
  <si>
    <t>http://www.nseindia.com/get-quotes/equity?symbol=CAPLIPOINT</t>
  </si>
  <si>
    <t>https://www.investing.com/equities/caplin-point-laboratories-ltd</t>
  </si>
  <si>
    <t>https://www.bseindia.com/bseplus/AnnualReport/524742/65376524742.pdf#page=5</t>
  </si>
  <si>
    <t>https://www.niftyindices.com/</t>
  </si>
  <si>
    <t>https://stockanalysis.com/quote/nse/CAPLIPOINT/statistics/</t>
  </si>
  <si>
    <t>https://finance.yahoo.com/</t>
  </si>
  <si>
    <t xml:space="preserve">Date </t>
  </si>
  <si>
    <t>Close</t>
  </si>
  <si>
    <t>Open</t>
  </si>
  <si>
    <t>High</t>
  </si>
  <si>
    <t>Low</t>
  </si>
  <si>
    <t>Vol</t>
  </si>
  <si>
    <t>Daily Change</t>
  </si>
  <si>
    <t>Daily Returns</t>
  </si>
  <si>
    <t>Daily HPR</t>
  </si>
  <si>
    <t>Daily HPR Product</t>
  </si>
  <si>
    <t>Annualised HPR</t>
  </si>
  <si>
    <t>Average Annualized Return</t>
  </si>
  <si>
    <t>67.15K</t>
  </si>
  <si>
    <t>102.33K</t>
  </si>
  <si>
    <t>127.54K</t>
  </si>
  <si>
    <t>348.92K</t>
  </si>
  <si>
    <t>129.73K</t>
  </si>
  <si>
    <t>78.44K</t>
  </si>
  <si>
    <t>61.05K</t>
  </si>
  <si>
    <t>23.60K</t>
  </si>
  <si>
    <t>182.65K</t>
  </si>
  <si>
    <t>268.35K</t>
  </si>
  <si>
    <t>112.59K</t>
  </si>
  <si>
    <t>66.75K</t>
  </si>
  <si>
    <t>88.35K</t>
  </si>
  <si>
    <t>51.52K</t>
  </si>
  <si>
    <t>88.28K</t>
  </si>
  <si>
    <t>186.36K</t>
  </si>
  <si>
    <t>137.59K</t>
  </si>
  <si>
    <t>275.87K</t>
  </si>
  <si>
    <t>51.89K</t>
  </si>
  <si>
    <t>56.40K</t>
  </si>
  <si>
    <t>60.20K</t>
  </si>
  <si>
    <t>68.89K</t>
  </si>
  <si>
    <t>80.92K</t>
  </si>
  <si>
    <t>72.00K</t>
  </si>
  <si>
    <t>150.79K</t>
  </si>
  <si>
    <t>582.89K</t>
  </si>
  <si>
    <t>169.45K</t>
  </si>
  <si>
    <t>129.66K</t>
  </si>
  <si>
    <t>187.53K</t>
  </si>
  <si>
    <t>2.08M</t>
  </si>
  <si>
    <t>104.69K</t>
  </si>
  <si>
    <t>53.40K</t>
  </si>
  <si>
    <t>72.76K</t>
  </si>
  <si>
    <t>139.80K</t>
  </si>
  <si>
    <t>148.11K</t>
  </si>
  <si>
    <t>124.83K</t>
  </si>
  <si>
    <t>115.01K</t>
  </si>
  <si>
    <t>83.49K</t>
  </si>
  <si>
    <t>117.08K</t>
  </si>
  <si>
    <t>151.56K</t>
  </si>
  <si>
    <t>124.96K</t>
  </si>
  <si>
    <t>124.89K</t>
  </si>
  <si>
    <t>171.78K</t>
  </si>
  <si>
    <t>147.54K</t>
  </si>
  <si>
    <t>176.21K</t>
  </si>
  <si>
    <t>358.44K</t>
  </si>
  <si>
    <t>667.96K</t>
  </si>
  <si>
    <t>3.93M</t>
  </si>
  <si>
    <t>381.30K</t>
  </si>
  <si>
    <t>279.06K</t>
  </si>
  <si>
    <t>203.80K</t>
  </si>
  <si>
    <t>489.76K</t>
  </si>
  <si>
    <t>237.85K</t>
  </si>
  <si>
    <t>313.66K</t>
  </si>
  <si>
    <t>613.44K</t>
  </si>
  <si>
    <t>3.38M</t>
  </si>
  <si>
    <t>84.65K</t>
  </si>
  <si>
    <t>167.01K</t>
  </si>
  <si>
    <t>469.51K</t>
  </si>
  <si>
    <t>757.17K</t>
  </si>
  <si>
    <t>5.69M</t>
  </si>
  <si>
    <t>70.16K</t>
  </si>
  <si>
    <t>65.69K</t>
  </si>
  <si>
    <t>118.57K</t>
  </si>
  <si>
    <t>162.99K</t>
  </si>
  <si>
    <t>221.47K</t>
  </si>
  <si>
    <t>312.15K</t>
  </si>
  <si>
    <t>453.80K</t>
  </si>
  <si>
    <t>92.91K</t>
  </si>
  <si>
    <t>216.25K</t>
  </si>
  <si>
    <t>330.14K</t>
  </si>
  <si>
    <t>96.97K</t>
  </si>
  <si>
    <t>101.93K</t>
  </si>
  <si>
    <t>174.63K</t>
  </si>
  <si>
    <t>83.47K</t>
  </si>
  <si>
    <t>57.52K</t>
  </si>
  <si>
    <t>58.64K</t>
  </si>
  <si>
    <t>72.41K</t>
  </si>
  <si>
    <t>77.73K</t>
  </si>
  <si>
    <t>52.40K</t>
  </si>
  <si>
    <t>224.99K</t>
  </si>
  <si>
    <t>101.74K</t>
  </si>
  <si>
    <t>410.91K</t>
  </si>
  <si>
    <t>122.52K</t>
  </si>
  <si>
    <t>88.83K</t>
  </si>
  <si>
    <t>144.08K</t>
  </si>
  <si>
    <t>485.01K</t>
  </si>
  <si>
    <t>713.07K</t>
  </si>
  <si>
    <t>118.65K</t>
  </si>
  <si>
    <t>127.15K</t>
  </si>
  <si>
    <t>118.77K</t>
  </si>
  <si>
    <t>139.11K</t>
  </si>
  <si>
    <t>125.38K</t>
  </si>
  <si>
    <t>315.26K</t>
  </si>
  <si>
    <t>250.94K</t>
  </si>
  <si>
    <t>581.65K</t>
  </si>
  <si>
    <t>62.73K</t>
  </si>
  <si>
    <t>53.94K</t>
  </si>
  <si>
    <t>68.79K</t>
  </si>
  <si>
    <t>85.38K</t>
  </si>
  <si>
    <t>76.63K</t>
  </si>
  <si>
    <t>63.96K</t>
  </si>
  <si>
    <t>114.84K</t>
  </si>
  <si>
    <t>91.25K</t>
  </si>
  <si>
    <t>374.77K</t>
  </si>
  <si>
    <t>69.34K</t>
  </si>
  <si>
    <t>106.41K</t>
  </si>
  <si>
    <t>947.65K</t>
  </si>
  <si>
    <t>147.02K</t>
  </si>
  <si>
    <t>55.60K</t>
  </si>
  <si>
    <t>84.82K</t>
  </si>
  <si>
    <t>110.21K</t>
  </si>
  <si>
    <t>69.46K</t>
  </si>
  <si>
    <t>60.47K</t>
  </si>
  <si>
    <t>30.04K</t>
  </si>
  <si>
    <t>80.87K</t>
  </si>
  <si>
    <t>37.51K</t>
  </si>
  <si>
    <t>93.86K</t>
  </si>
  <si>
    <t>80.79K</t>
  </si>
  <si>
    <t>66.58K</t>
  </si>
  <si>
    <t>60.86K</t>
  </si>
  <si>
    <t>110.74K</t>
  </si>
  <si>
    <t>25.28K</t>
  </si>
  <si>
    <t>135.12K</t>
  </si>
  <si>
    <t>194.63K</t>
  </si>
  <si>
    <t>58.31K</t>
  </si>
  <si>
    <t>39.09K</t>
  </si>
  <si>
    <t>54.75K</t>
  </si>
  <si>
    <t>34.32K</t>
  </si>
  <si>
    <t>46.33K</t>
  </si>
  <si>
    <t>30.48K</t>
  </si>
  <si>
    <t>112.25K</t>
  </si>
  <si>
    <t>160.27K</t>
  </si>
  <si>
    <t>91.98K</t>
  </si>
  <si>
    <t>38.49K</t>
  </si>
  <si>
    <t>37.39K</t>
  </si>
  <si>
    <t>40.32K</t>
  </si>
  <si>
    <t>72.78K</t>
  </si>
  <si>
    <t>91.46K</t>
  </si>
  <si>
    <t>50.16K</t>
  </si>
  <si>
    <t>64.35K</t>
  </si>
  <si>
    <t>74.42K</t>
  </si>
  <si>
    <t>72.59K</t>
  </si>
  <si>
    <t>102.72K</t>
  </si>
  <si>
    <t>128.85K</t>
  </si>
  <si>
    <t>78.92K</t>
  </si>
  <si>
    <t>70.15K</t>
  </si>
  <si>
    <t>82.45K</t>
  </si>
  <si>
    <t>41.25K</t>
  </si>
  <si>
    <t>92.39K</t>
  </si>
  <si>
    <t>204.45K</t>
  </si>
  <si>
    <t>112.42K</t>
  </si>
  <si>
    <t>134.02K</t>
  </si>
  <si>
    <t>379.99K</t>
  </si>
  <si>
    <t>262.19K</t>
  </si>
  <si>
    <t>276.48K</t>
  </si>
  <si>
    <t>227.62K</t>
  </si>
  <si>
    <t>87.88K</t>
  </si>
  <si>
    <t>125.97K</t>
  </si>
  <si>
    <t>66.56K</t>
  </si>
  <si>
    <t>69.92K</t>
  </si>
  <si>
    <t>40.10K</t>
  </si>
  <si>
    <t>56.52K</t>
  </si>
  <si>
    <t>51.02K</t>
  </si>
  <si>
    <t>98.03K</t>
  </si>
  <si>
    <t>291.73K</t>
  </si>
  <si>
    <t>228.01K</t>
  </si>
  <si>
    <t>238.46K</t>
  </si>
  <si>
    <t>114.49K</t>
  </si>
  <si>
    <t>194.35K</t>
  </si>
  <si>
    <t>99.55K</t>
  </si>
  <si>
    <t>44.60K</t>
  </si>
  <si>
    <t>6.99K</t>
  </si>
  <si>
    <t>67.27K</t>
  </si>
  <si>
    <t>112.55K</t>
  </si>
  <si>
    <t>95.33K</t>
  </si>
  <si>
    <t>106.88K</t>
  </si>
  <si>
    <t>79.90K</t>
  </si>
  <si>
    <t>93.03K</t>
  </si>
  <si>
    <t>54.53K</t>
  </si>
  <si>
    <t>102.64K</t>
  </si>
  <si>
    <t>44.48K</t>
  </si>
  <si>
    <t>122.94K</t>
  </si>
  <si>
    <t>86.41K</t>
  </si>
  <si>
    <t>120.98K</t>
  </si>
  <si>
    <t>133.57K</t>
  </si>
  <si>
    <t>170.00K</t>
  </si>
  <si>
    <t>354.96K</t>
  </si>
  <si>
    <t>206.15K</t>
  </si>
  <si>
    <t>95.23K</t>
  </si>
  <si>
    <t>142.53K</t>
  </si>
  <si>
    <t>175.08K</t>
  </si>
  <si>
    <t>151.21K</t>
  </si>
  <si>
    <t>62.56K</t>
  </si>
  <si>
    <t>190.70K</t>
  </si>
  <si>
    <t>107.57K</t>
  </si>
  <si>
    <t>156.76K</t>
  </si>
  <si>
    <t>114.09K</t>
  </si>
  <si>
    <t>75.61K</t>
  </si>
  <si>
    <t>127.75K</t>
  </si>
  <si>
    <t>131.23K</t>
  </si>
  <si>
    <t>41.07K</t>
  </si>
  <si>
    <t>90.80K</t>
  </si>
  <si>
    <t>134.99K</t>
  </si>
  <si>
    <t>129.60K</t>
  </si>
  <si>
    <t>93.16K</t>
  </si>
  <si>
    <t>83.55K</t>
  </si>
  <si>
    <t>68.36K</t>
  </si>
  <si>
    <t>43.17K</t>
  </si>
  <si>
    <t>191.08K</t>
  </si>
  <si>
    <t>421.27K</t>
  </si>
  <si>
    <t>144.87K</t>
  </si>
  <si>
    <t>107.83K</t>
  </si>
  <si>
    <t>121.30K</t>
  </si>
  <si>
    <t>129.74K</t>
  </si>
  <si>
    <t>213.46K</t>
  </si>
  <si>
    <t>313.02K</t>
  </si>
  <si>
    <t>81.73K</t>
  </si>
  <si>
    <t>90.81K</t>
  </si>
  <si>
    <t>122.82K</t>
  </si>
  <si>
    <t>199.08K</t>
  </si>
  <si>
    <t>514.85K</t>
  </si>
  <si>
    <t>113.57K</t>
  </si>
  <si>
    <t>145.81K</t>
  </si>
  <si>
    <t>145.12K</t>
  </si>
  <si>
    <t>106.14K</t>
  </si>
  <si>
    <t>111.02K</t>
  </si>
  <si>
    <t>102.17K</t>
  </si>
  <si>
    <t>88.75K</t>
  </si>
  <si>
    <t>70.04K</t>
  </si>
  <si>
    <t>73.35K</t>
  </si>
  <si>
    <t>66.76K</t>
  </si>
  <si>
    <t>129.35K</t>
  </si>
  <si>
    <t>174.69K</t>
  </si>
  <si>
    <t>132.42K</t>
  </si>
  <si>
    <t>156.90K</t>
  </si>
  <si>
    <t>178.64K</t>
  </si>
  <si>
    <t>63.42K</t>
  </si>
  <si>
    <t>58.88K</t>
  </si>
  <si>
    <t>86.42K</t>
  </si>
  <si>
    <t>67.92K</t>
  </si>
  <si>
    <t>91.97K</t>
  </si>
  <si>
    <t>180.66K</t>
  </si>
  <si>
    <t>115.23K</t>
  </si>
  <si>
    <t>84.98K</t>
  </si>
  <si>
    <t>76.28K</t>
  </si>
  <si>
    <t>107.25K</t>
  </si>
  <si>
    <t>345.28K</t>
  </si>
  <si>
    <t>276.15K</t>
  </si>
  <si>
    <t>311.63K</t>
  </si>
  <si>
    <t>1.48M</t>
  </si>
  <si>
    <t>264.23K</t>
  </si>
  <si>
    <t>77.29K</t>
  </si>
  <si>
    <t>82.52K</t>
  </si>
  <si>
    <t>98.82K</t>
  </si>
  <si>
    <t>98.05K</t>
  </si>
  <si>
    <t>38.88K</t>
  </si>
  <si>
    <t>33.08K</t>
  </si>
  <si>
    <t>34.84K</t>
  </si>
  <si>
    <t>36.57K</t>
  </si>
  <si>
    <t>52.55K</t>
  </si>
  <si>
    <t>89.53K</t>
  </si>
  <si>
    <t>53.84K</t>
  </si>
  <si>
    <t>132.78K</t>
  </si>
  <si>
    <t>39.80K</t>
  </si>
  <si>
    <t>36.86K</t>
  </si>
  <si>
    <t>57.39K</t>
  </si>
  <si>
    <t>63.69K</t>
  </si>
  <si>
    <t>87.62K</t>
  </si>
  <si>
    <t>82.63K</t>
  </si>
  <si>
    <t>267.34K</t>
  </si>
  <si>
    <t>61.82K</t>
  </si>
  <si>
    <t>50.25K</t>
  </si>
  <si>
    <t>84.34K</t>
  </si>
  <si>
    <t>73.86K</t>
  </si>
  <si>
    <t>103.48K</t>
  </si>
  <si>
    <t>188.24K</t>
  </si>
  <si>
    <t>106.34K</t>
  </si>
  <si>
    <t>65.63K</t>
  </si>
  <si>
    <t>56.73K</t>
  </si>
  <si>
    <t>101.51K</t>
  </si>
  <si>
    <t>53.90K</t>
  </si>
  <si>
    <t>49.54K</t>
  </si>
  <si>
    <t>40.37K</t>
  </si>
  <si>
    <t>66.59K</t>
  </si>
  <si>
    <t>85.11K</t>
  </si>
  <si>
    <t>89.45K</t>
  </si>
  <si>
    <t>130.73K</t>
  </si>
  <si>
    <t>158.23K</t>
  </si>
  <si>
    <t>150.37K</t>
  </si>
  <si>
    <t>271.29K</t>
  </si>
  <si>
    <t>137.64K</t>
  </si>
  <si>
    <t>74.72K</t>
  </si>
  <si>
    <t>155.51K</t>
  </si>
  <si>
    <t>108.26K</t>
  </si>
  <si>
    <t>202.03K</t>
  </si>
  <si>
    <t>274.04K</t>
  </si>
  <si>
    <t>215.56K</t>
  </si>
  <si>
    <t>136.75K</t>
  </si>
  <si>
    <t>240.48K</t>
  </si>
  <si>
    <t>196.39K</t>
  </si>
  <si>
    <t>73.32K</t>
  </si>
  <si>
    <t>72.06K</t>
  </si>
  <si>
    <t>66.10K</t>
  </si>
  <si>
    <t>64.77K</t>
  </si>
  <si>
    <t>90.68K</t>
  </si>
  <si>
    <t>83.76K</t>
  </si>
  <si>
    <t>286.09K</t>
  </si>
  <si>
    <t>108.80K</t>
  </si>
  <si>
    <t>210.59K</t>
  </si>
  <si>
    <t>161.07K</t>
  </si>
  <si>
    <t>250.68K</t>
  </si>
  <si>
    <t>842.70K</t>
  </si>
  <si>
    <t>468.52K</t>
  </si>
  <si>
    <t>2.43M</t>
  </si>
  <si>
    <t>734.06K</t>
  </si>
  <si>
    <t>277.14K</t>
  </si>
  <si>
    <t>224.24K</t>
  </si>
  <si>
    <t>261.51K</t>
  </si>
  <si>
    <t>175.71K</t>
  </si>
  <si>
    <t>369.89K</t>
  </si>
  <si>
    <t>274.91K</t>
  </si>
  <si>
    <t>66.69K</t>
  </si>
  <si>
    <t>68.98K</t>
  </si>
  <si>
    <t>67.93K</t>
  </si>
  <si>
    <t>62.71K</t>
  </si>
  <si>
    <t>59.49K</t>
  </si>
  <si>
    <t>115.93K</t>
  </si>
  <si>
    <t>99.20K</t>
  </si>
  <si>
    <t>205.62K</t>
  </si>
  <si>
    <t>844.04K</t>
  </si>
  <si>
    <t>57.77K</t>
  </si>
  <si>
    <t>64.78K</t>
  </si>
  <si>
    <t>117.69K</t>
  </si>
  <si>
    <t>127.92K</t>
  </si>
  <si>
    <t>315.35K</t>
  </si>
  <si>
    <t>37.15K</t>
  </si>
  <si>
    <t>63.59K</t>
  </si>
  <si>
    <t>55.83K</t>
  </si>
  <si>
    <t>61.68K</t>
  </si>
  <si>
    <t>43.05K</t>
  </si>
  <si>
    <t>52.83K</t>
  </si>
  <si>
    <t>66.00K</t>
  </si>
  <si>
    <t>71.78K</t>
  </si>
  <si>
    <t>43.43K</t>
  </si>
  <si>
    <t>62.81K</t>
  </si>
  <si>
    <t>71.17K</t>
  </si>
  <si>
    <t>63.79K</t>
  </si>
  <si>
    <t>68.96K</t>
  </si>
  <si>
    <t>63.20K</t>
  </si>
  <si>
    <t>55.91K</t>
  </si>
  <si>
    <t>116.11K</t>
  </si>
  <si>
    <t>155.86K</t>
  </si>
  <si>
    <t>128.49K</t>
  </si>
  <si>
    <t>674.99K</t>
  </si>
  <si>
    <t>58.40K</t>
  </si>
  <si>
    <t>84.11K</t>
  </si>
  <si>
    <t>65.45K</t>
  </si>
  <si>
    <t>132.05K</t>
  </si>
  <si>
    <t>255.17K</t>
  </si>
  <si>
    <t>75.16K</t>
  </si>
  <si>
    <t>79.58K</t>
  </si>
  <si>
    <t>162.70K</t>
  </si>
  <si>
    <t>53.30K</t>
  </si>
  <si>
    <t>131.34K</t>
  </si>
  <si>
    <t>254.54K</t>
  </si>
  <si>
    <t>42.57K</t>
  </si>
  <si>
    <t>44.12K</t>
  </si>
  <si>
    <t>41.45K</t>
  </si>
  <si>
    <t>39.55K</t>
  </si>
  <si>
    <t>73.78K</t>
  </si>
  <si>
    <t>54.54K</t>
  </si>
  <si>
    <t>96.78K</t>
  </si>
  <si>
    <t>193.56K</t>
  </si>
  <si>
    <t>57.60K</t>
  </si>
  <si>
    <t>59.80K</t>
  </si>
  <si>
    <t>24.78K</t>
  </si>
  <si>
    <t>36.58K</t>
  </si>
  <si>
    <t>34.96K</t>
  </si>
  <si>
    <t>26.22K</t>
  </si>
  <si>
    <t>50.50K</t>
  </si>
  <si>
    <t>67.44K</t>
  </si>
  <si>
    <t>65.16K</t>
  </si>
  <si>
    <t>63.62K</t>
  </si>
  <si>
    <t>38.25K</t>
  </si>
  <si>
    <t>34.89K</t>
  </si>
  <si>
    <t>79.68K</t>
  </si>
  <si>
    <t>66.64K</t>
  </si>
  <si>
    <t>239.71K</t>
  </si>
  <si>
    <t>774.67K</t>
  </si>
  <si>
    <t>119.11K</t>
  </si>
  <si>
    <t>66.79K</t>
  </si>
  <si>
    <t>56.94K</t>
  </si>
  <si>
    <t>98.77K</t>
  </si>
  <si>
    <t>152.04K</t>
  </si>
  <si>
    <t>34.66K</t>
  </si>
  <si>
    <t>42.42K</t>
  </si>
  <si>
    <t>80.21K</t>
  </si>
  <si>
    <t>217.30K</t>
  </si>
  <si>
    <t>167.02K</t>
  </si>
  <si>
    <t>156.86K</t>
  </si>
  <si>
    <t>130.83K</t>
  </si>
  <si>
    <t>144.53K</t>
  </si>
  <si>
    <t>129.63K</t>
  </si>
  <si>
    <t>50.68K</t>
  </si>
  <si>
    <t>108.19K</t>
  </si>
  <si>
    <t>108.09K</t>
  </si>
  <si>
    <t>1.37M</t>
  </si>
  <si>
    <t>82.92K</t>
  </si>
  <si>
    <t>86.01K</t>
  </si>
  <si>
    <t>62.39K</t>
  </si>
  <si>
    <t>42.54K</t>
  </si>
  <si>
    <t>37.00K</t>
  </si>
  <si>
    <t>30.24K</t>
  </si>
  <si>
    <t>54.05K</t>
  </si>
  <si>
    <t>69.81K</t>
  </si>
  <si>
    <t>67.75K</t>
  </si>
  <si>
    <t>73.85K</t>
  </si>
  <si>
    <t>32.95K</t>
  </si>
  <si>
    <t>27.03K</t>
  </si>
  <si>
    <t>64.58K</t>
  </si>
  <si>
    <t>71.70K</t>
  </si>
  <si>
    <t>50.42K</t>
  </si>
  <si>
    <t>34.37K</t>
  </si>
  <si>
    <t>61.13K</t>
  </si>
  <si>
    <t>43.83K</t>
  </si>
  <si>
    <t>24.75K</t>
  </si>
  <si>
    <t>17.23K</t>
  </si>
  <si>
    <t>40.14K</t>
  </si>
  <si>
    <t>198.36K</t>
  </si>
  <si>
    <t>86.67K</t>
  </si>
  <si>
    <t>27.49K</t>
  </si>
  <si>
    <t>9.73K</t>
  </si>
  <si>
    <t>24.17K</t>
  </si>
  <si>
    <t>33.83K</t>
  </si>
  <si>
    <t>31.60K</t>
  </si>
  <si>
    <t>26.45K</t>
  </si>
  <si>
    <t>22.65K</t>
  </si>
  <si>
    <t>23.65K</t>
  </si>
  <si>
    <t>32.33K</t>
  </si>
  <si>
    <t>18.52K</t>
  </si>
  <si>
    <t>37.66K</t>
  </si>
  <si>
    <t>28.36K</t>
  </si>
  <si>
    <t>12.25K</t>
  </si>
  <si>
    <t>46.14K</t>
  </si>
  <si>
    <t>39.90K</t>
  </si>
  <si>
    <t>29.52K</t>
  </si>
  <si>
    <t>25.29K</t>
  </si>
  <si>
    <t>17.17K</t>
  </si>
  <si>
    <t>11.63K</t>
  </si>
  <si>
    <t>23.58K</t>
  </si>
  <si>
    <t>24.14K</t>
  </si>
  <si>
    <t>15.88K</t>
  </si>
  <si>
    <t>17.02K</t>
  </si>
  <si>
    <t>23.45K</t>
  </si>
  <si>
    <t>24.05K</t>
  </si>
  <si>
    <t>22.04K</t>
  </si>
  <si>
    <t>152.47K</t>
  </si>
  <si>
    <t>10.76K</t>
  </si>
  <si>
    <t>32.12K</t>
  </si>
  <si>
    <t>16.72K</t>
  </si>
  <si>
    <t>12.34K</t>
  </si>
  <si>
    <t>14.94K</t>
  </si>
  <si>
    <t>26.44K</t>
  </si>
  <si>
    <t>33.12K</t>
  </si>
  <si>
    <t>78.32K</t>
  </si>
  <si>
    <t>53.82K</t>
  </si>
  <si>
    <t>32.15K</t>
  </si>
  <si>
    <t>35.60K</t>
  </si>
  <si>
    <t>26.18K</t>
  </si>
  <si>
    <t>26.40K</t>
  </si>
  <si>
    <t>26.42K</t>
  </si>
  <si>
    <t>70.32K</t>
  </si>
  <si>
    <t>105.37K</t>
  </si>
  <si>
    <t>54.23K</t>
  </si>
  <si>
    <t>37.65K</t>
  </si>
  <si>
    <t>27.89K</t>
  </si>
  <si>
    <t>61.89K</t>
  </si>
  <si>
    <t>27.22K</t>
  </si>
  <si>
    <t>121.52K</t>
  </si>
  <si>
    <t>27.87K</t>
  </si>
  <si>
    <t>60.88K</t>
  </si>
  <si>
    <t>24.20K</t>
  </si>
  <si>
    <t>23.74K</t>
  </si>
  <si>
    <t>82.79K</t>
  </si>
  <si>
    <t>19.05K</t>
  </si>
  <si>
    <t>23.80K</t>
  </si>
  <si>
    <t>14.79K</t>
  </si>
  <si>
    <t>25.86K</t>
  </si>
  <si>
    <t>50.88K</t>
  </si>
  <si>
    <t>66.72K</t>
  </si>
  <si>
    <t>67.53K</t>
  </si>
  <si>
    <t>36.04K</t>
  </si>
  <si>
    <t>98.72K</t>
  </si>
  <si>
    <t>297.17K</t>
  </si>
  <si>
    <t>48.14K</t>
  </si>
  <si>
    <t>37.38K</t>
  </si>
  <si>
    <t>39.31K</t>
  </si>
  <si>
    <t>83.29K</t>
  </si>
  <si>
    <t>33.71K</t>
  </si>
  <si>
    <t>20.55K</t>
  </si>
  <si>
    <t>24.85K</t>
  </si>
  <si>
    <t>31.65K</t>
  </si>
  <si>
    <t>21.70K</t>
  </si>
  <si>
    <t>22.91K</t>
  </si>
  <si>
    <t>43.61K</t>
  </si>
  <si>
    <t>34.98K</t>
  </si>
  <si>
    <t>7.09K</t>
  </si>
  <si>
    <t>28.61K</t>
  </si>
  <si>
    <t>36.39K</t>
  </si>
  <si>
    <t>35.69K</t>
  </si>
  <si>
    <t>65.41K</t>
  </si>
  <si>
    <t>18.41K</t>
  </si>
  <si>
    <t>21.45K</t>
  </si>
  <si>
    <t>29.81K</t>
  </si>
  <si>
    <t>19.93K</t>
  </si>
  <si>
    <t>27.08K</t>
  </si>
  <si>
    <t>21.10K</t>
  </si>
  <si>
    <t>39.04K</t>
  </si>
  <si>
    <t>36.98K</t>
  </si>
  <si>
    <t>45.55K</t>
  </si>
  <si>
    <t>246.37K</t>
  </si>
  <si>
    <t>25.59K</t>
  </si>
  <si>
    <t>22.82K</t>
  </si>
  <si>
    <t>96.20K</t>
  </si>
  <si>
    <t>48.37K</t>
  </si>
  <si>
    <t>40.55K</t>
  </si>
  <si>
    <t>51.51K</t>
  </si>
  <si>
    <t>100.29K</t>
  </si>
  <si>
    <t>53.64K</t>
  </si>
  <si>
    <t>53.22K</t>
  </si>
  <si>
    <t>48.11K</t>
  </si>
  <si>
    <t>37.86K</t>
  </si>
  <si>
    <t>33.77K</t>
  </si>
  <si>
    <t>156.99K</t>
  </si>
  <si>
    <t>88.39K</t>
  </si>
  <si>
    <t>87.23K</t>
  </si>
  <si>
    <t>26.06K</t>
  </si>
  <si>
    <t>36.76K</t>
  </si>
  <si>
    <t>65.79K</t>
  </si>
  <si>
    <t>49.51K</t>
  </si>
  <si>
    <t>38.00K</t>
  </si>
  <si>
    <t>116.33K</t>
  </si>
  <si>
    <t>40.98K</t>
  </si>
  <si>
    <t>33.88K</t>
  </si>
  <si>
    <t>55.55K</t>
  </si>
  <si>
    <t>31.50K</t>
  </si>
  <si>
    <t>70.30K</t>
  </si>
  <si>
    <t>76.68K</t>
  </si>
  <si>
    <t>36.78K</t>
  </si>
  <si>
    <t>54.43K</t>
  </si>
  <si>
    <t>55.02K</t>
  </si>
  <si>
    <t>57.61K</t>
  </si>
  <si>
    <t>47.71K</t>
  </si>
  <si>
    <t>56.10K</t>
  </si>
  <si>
    <t>212.31K</t>
  </si>
  <si>
    <t>87.54K</t>
  </si>
  <si>
    <t>86.09K</t>
  </si>
  <si>
    <t>285.47K</t>
  </si>
  <si>
    <t>564.78K</t>
  </si>
  <si>
    <t>59.35K</t>
  </si>
  <si>
    <t>40.85K</t>
  </si>
  <si>
    <t>43.88K</t>
  </si>
  <si>
    <t>66.52K</t>
  </si>
  <si>
    <t>236.07K</t>
  </si>
  <si>
    <t>336.40K</t>
  </si>
  <si>
    <t>213.25K</t>
  </si>
  <si>
    <t>211.39K</t>
  </si>
  <si>
    <t>36.08K</t>
  </si>
  <si>
    <t>17.33K</t>
  </si>
  <si>
    <t>31.91K</t>
  </si>
  <si>
    <t>19.54K</t>
  </si>
  <si>
    <t>16.95K</t>
  </si>
  <si>
    <t>24.16K</t>
  </si>
  <si>
    <t>20.31K</t>
  </si>
  <si>
    <t>16.66K</t>
  </si>
  <si>
    <t>20.91K</t>
  </si>
  <si>
    <t>48.03K</t>
  </si>
  <si>
    <t>46.09K</t>
  </si>
  <si>
    <t>80.41K</t>
  </si>
  <si>
    <t>26.43K</t>
  </si>
  <si>
    <t>24.41K</t>
  </si>
  <si>
    <t>15.39K</t>
  </si>
  <si>
    <t>53.04K</t>
  </si>
  <si>
    <t>19.86K</t>
  </si>
  <si>
    <t>19.17K</t>
  </si>
  <si>
    <t>43.11K</t>
  </si>
  <si>
    <t>41.70K</t>
  </si>
  <si>
    <t>38.81K</t>
  </si>
  <si>
    <t>79.53K</t>
  </si>
  <si>
    <t>32.17K</t>
  </si>
  <si>
    <t>42.51K</t>
  </si>
  <si>
    <t>81.25K</t>
  </si>
  <si>
    <t>22.48K</t>
  </si>
  <si>
    <t>46.78K</t>
  </si>
  <si>
    <t>42.47K</t>
  </si>
  <si>
    <t>102.76K</t>
  </si>
  <si>
    <t>58.47K</t>
  </si>
  <si>
    <t>103.55K</t>
  </si>
  <si>
    <t>39.13K</t>
  </si>
  <si>
    <t>33.27K</t>
  </si>
  <si>
    <t>60.95K</t>
  </si>
  <si>
    <t>89.18K</t>
  </si>
  <si>
    <t>31.85K</t>
  </si>
  <si>
    <t>72.24K</t>
  </si>
  <si>
    <t>110.80K</t>
  </si>
  <si>
    <t>54.93K</t>
  </si>
  <si>
    <t>76.14K</t>
  </si>
  <si>
    <t>248.74K</t>
  </si>
  <si>
    <t>848.37K</t>
  </si>
  <si>
    <t>85.16K</t>
  </si>
  <si>
    <t>35.50K</t>
  </si>
  <si>
    <t>74.84K</t>
  </si>
  <si>
    <t>253.75K</t>
  </si>
  <si>
    <t>333.77K</t>
  </si>
  <si>
    <t>108.59K</t>
  </si>
  <si>
    <t>57.20K</t>
  </si>
  <si>
    <t>53.65K</t>
  </si>
  <si>
    <t>74.92K</t>
  </si>
  <si>
    <t>50.02K</t>
  </si>
  <si>
    <t>145.39K</t>
  </si>
  <si>
    <t>57.31K</t>
  </si>
  <si>
    <t>71.05K</t>
  </si>
  <si>
    <t>86.61K</t>
  </si>
  <si>
    <t>131.45K</t>
  </si>
  <si>
    <t>64.84K</t>
  </si>
  <si>
    <t>86.99K</t>
  </si>
  <si>
    <t>41.00K</t>
  </si>
  <si>
    <t>154.26K</t>
  </si>
  <si>
    <t>50.86K</t>
  </si>
  <si>
    <t>321.63K</t>
  </si>
  <si>
    <t>40.15K</t>
  </si>
  <si>
    <t>67.12K</t>
  </si>
  <si>
    <t>63.09K</t>
  </si>
  <si>
    <t>78.12K</t>
  </si>
  <si>
    <t>73.39K</t>
  </si>
  <si>
    <t>100.47K</t>
  </si>
  <si>
    <t>215.94K</t>
  </si>
  <si>
    <t>350.74K</t>
  </si>
  <si>
    <t>96.07K</t>
  </si>
  <si>
    <t>52.67K</t>
  </si>
  <si>
    <t>125.04K</t>
  </si>
  <si>
    <t>294.72K</t>
  </si>
  <si>
    <t>141.56K</t>
  </si>
  <si>
    <t>85.48K</t>
  </si>
  <si>
    <t>43.35K</t>
  </si>
  <si>
    <t>119.72K</t>
  </si>
  <si>
    <t>267.56K</t>
  </si>
  <si>
    <t>102.18K</t>
  </si>
  <si>
    <t>184.71K</t>
  </si>
  <si>
    <t>32.92K</t>
  </si>
  <si>
    <t>42.71K</t>
  </si>
  <si>
    <t>53.48K</t>
  </si>
  <si>
    <t>56.92K</t>
  </si>
  <si>
    <t>73.83K</t>
  </si>
  <si>
    <t>101.18K</t>
  </si>
  <si>
    <t>71.31K</t>
  </si>
  <si>
    <t>106.25K</t>
  </si>
  <si>
    <t>50.45K</t>
  </si>
  <si>
    <t>137.30K</t>
  </si>
  <si>
    <t>172.99K</t>
  </si>
  <si>
    <t>118.90K</t>
  </si>
  <si>
    <t>110.49K</t>
  </si>
  <si>
    <t>155.11K</t>
  </si>
  <si>
    <t>47.68K</t>
  </si>
  <si>
    <t>101.11K</t>
  </si>
  <si>
    <t>66.53K</t>
  </si>
  <si>
    <t>29.74K</t>
  </si>
  <si>
    <t>32.68K</t>
  </si>
  <si>
    <t>52.16K</t>
  </si>
  <si>
    <t>108.06K</t>
  </si>
  <si>
    <t>72.10K</t>
  </si>
  <si>
    <t>61.00K</t>
  </si>
  <si>
    <t>68.06K</t>
  </si>
  <si>
    <t>53.91K</t>
  </si>
  <si>
    <t>55.38K</t>
  </si>
  <si>
    <t>70.84K</t>
  </si>
  <si>
    <t>63.02K</t>
  </si>
  <si>
    <t>275.01K</t>
  </si>
  <si>
    <t>55.18K</t>
  </si>
  <si>
    <t>41.54K</t>
  </si>
  <si>
    <t>57.64K</t>
  </si>
  <si>
    <t>40.70K</t>
  </si>
  <si>
    <t>78.28K</t>
  </si>
  <si>
    <t>111.99K</t>
  </si>
  <si>
    <t>132.73K</t>
  </si>
  <si>
    <t>69.96K</t>
  </si>
  <si>
    <t>78.43K</t>
  </si>
  <si>
    <t>79.62K</t>
  </si>
  <si>
    <t>81.12K</t>
  </si>
  <si>
    <t>62.82K</t>
  </si>
  <si>
    <t>117.85K</t>
  </si>
  <si>
    <t>89.68K</t>
  </si>
  <si>
    <t>86.81K</t>
  </si>
  <si>
    <t>85.14K</t>
  </si>
  <si>
    <t>220.82K</t>
  </si>
  <si>
    <t>85.91K</t>
  </si>
  <si>
    <t>108.81K</t>
  </si>
  <si>
    <t>106.77K</t>
  </si>
  <si>
    <t>107.35K</t>
  </si>
  <si>
    <t>585.87K</t>
  </si>
  <si>
    <t>151.23K</t>
  </si>
  <si>
    <t>137.35K</t>
  </si>
  <si>
    <t>736.72K</t>
  </si>
  <si>
    <t>366.92K</t>
  </si>
  <si>
    <t>168.39K</t>
  </si>
  <si>
    <t>190.36K</t>
  </si>
  <si>
    <t>145.59K</t>
  </si>
  <si>
    <t>115.14K</t>
  </si>
  <si>
    <t>48.85K</t>
  </si>
  <si>
    <t>79.49K</t>
  </si>
  <si>
    <t>81.41K</t>
  </si>
  <si>
    <t>51.13K</t>
  </si>
  <si>
    <t>57.68K</t>
  </si>
  <si>
    <t>39.67K</t>
  </si>
  <si>
    <t>68.69K</t>
  </si>
  <si>
    <t>60.41K</t>
  </si>
  <si>
    <t>109.77K</t>
  </si>
  <si>
    <t>146.34K</t>
  </si>
  <si>
    <t>554.57K</t>
  </si>
  <si>
    <t>248.77K</t>
  </si>
  <si>
    <t>470.85K</t>
  </si>
  <si>
    <t>145.44K</t>
  </si>
  <si>
    <t>352.65K</t>
  </si>
  <si>
    <t>256.57K</t>
  </si>
  <si>
    <t>142.26K</t>
  </si>
  <si>
    <t>249.67K</t>
  </si>
  <si>
    <t>127.60K</t>
  </si>
  <si>
    <t>89.46K</t>
  </si>
  <si>
    <t>72.04K</t>
  </si>
  <si>
    <t>87.28K</t>
  </si>
  <si>
    <t>167.18K</t>
  </si>
  <si>
    <t>70.94K</t>
  </si>
  <si>
    <t>62.70K</t>
  </si>
  <si>
    <t>Date</t>
  </si>
  <si>
    <t>CAPL Returns</t>
  </si>
  <si>
    <t>NIFTY Returns</t>
  </si>
  <si>
    <t xml:space="preserve">                  Regression Output</t>
  </si>
  <si>
    <t>Unique Risk(Unsystematic Risk)</t>
  </si>
  <si>
    <t>Standard Deviation of NIFTY</t>
  </si>
  <si>
    <t>Systematic Risk</t>
  </si>
  <si>
    <t>Standard Deviation of CAPL</t>
  </si>
  <si>
    <t xml:space="preserve">Total risk </t>
  </si>
  <si>
    <t>Coefficient Of Variation</t>
  </si>
  <si>
    <t>Regression Output</t>
  </si>
  <si>
    <t>Parameters</t>
  </si>
  <si>
    <t>Values</t>
  </si>
  <si>
    <t>Beta</t>
  </si>
  <si>
    <t>Intercept</t>
  </si>
  <si>
    <t>Standard Error of Beta</t>
  </si>
  <si>
    <t xml:space="preserve">Standard Error of Intercept </t>
  </si>
  <si>
    <t>R-Squared (R^2)</t>
  </si>
  <si>
    <t>Standard Error of Regression</t>
  </si>
  <si>
    <t>F-Statistic</t>
  </si>
  <si>
    <t>Degrees of Freedom</t>
  </si>
  <si>
    <t>Regression Sum of Squares</t>
  </si>
  <si>
    <t>Residual Sum of Squares</t>
  </si>
  <si>
    <t>Price</t>
  </si>
  <si>
    <t>Vol.</t>
  </si>
  <si>
    <t>Change %</t>
  </si>
  <si>
    <t>Average Annualised Returns</t>
  </si>
  <si>
    <t>8.39M</t>
  </si>
  <si>
    <t>11.20M</t>
  </si>
  <si>
    <t>9.91M</t>
  </si>
  <si>
    <t>12.04M</t>
  </si>
  <si>
    <t>16.43M</t>
  </si>
  <si>
    <t>14.31M</t>
  </si>
  <si>
    <t>1.01M</t>
  </si>
  <si>
    <t>23.50M</t>
  </si>
  <si>
    <t>15.06M</t>
  </si>
  <si>
    <t>20.66M</t>
  </si>
  <si>
    <t>24.10M</t>
  </si>
  <si>
    <t>13.55M</t>
  </si>
  <si>
    <t>12.22M</t>
  </si>
  <si>
    <t>14.06M</t>
  </si>
  <si>
    <t>20.09M</t>
  </si>
  <si>
    <t>7.74M</t>
  </si>
  <si>
    <t>11.02M</t>
  </si>
  <si>
    <t>8.46M</t>
  </si>
  <si>
    <t>7.87M</t>
  </si>
  <si>
    <t>11.66M</t>
  </si>
  <si>
    <t>11.83M</t>
  </si>
  <si>
    <t>8.47M</t>
  </si>
  <si>
    <t>9.12M</t>
  </si>
  <si>
    <t>14.77M</t>
  </si>
  <si>
    <t>20.67M</t>
  </si>
  <si>
    <t>13.49M</t>
  </si>
  <si>
    <t>17.65M</t>
  </si>
  <si>
    <t>10.97M</t>
  </si>
  <si>
    <t>12.62M</t>
  </si>
  <si>
    <t>17.12M</t>
  </si>
  <si>
    <t>11.10M</t>
  </si>
  <si>
    <t>8.73M</t>
  </si>
  <si>
    <t>13.89M</t>
  </si>
  <si>
    <t>11.38M</t>
  </si>
  <si>
    <t>73.26M</t>
  </si>
  <si>
    <t>13.17M</t>
  </si>
  <si>
    <t>12.47M</t>
  </si>
  <si>
    <t>11.51M</t>
  </si>
  <si>
    <t>8.97M</t>
  </si>
  <si>
    <t>9.88M</t>
  </si>
  <si>
    <t>15.38M</t>
  </si>
  <si>
    <t>11.99M</t>
  </si>
  <si>
    <t>15.55M</t>
  </si>
  <si>
    <t>13.86M</t>
  </si>
  <si>
    <t>10.17M</t>
  </si>
  <si>
    <t>9.14M</t>
  </si>
  <si>
    <t>13.51M</t>
  </si>
  <si>
    <t>19.11M</t>
  </si>
  <si>
    <t>12.52M</t>
  </si>
  <si>
    <t>21.21M</t>
  </si>
  <si>
    <t>10.81M</t>
  </si>
  <si>
    <t>12.29M</t>
  </si>
  <si>
    <t>16.30M</t>
  </si>
  <si>
    <t>10.92M</t>
  </si>
  <si>
    <t>7.52M</t>
  </si>
  <si>
    <t>8.56M</t>
  </si>
  <si>
    <t>17.23M</t>
  </si>
  <si>
    <t>10.43M</t>
  </si>
  <si>
    <t>6.69M</t>
  </si>
  <si>
    <t>10.96M</t>
  </si>
  <si>
    <t>13.43M</t>
  </si>
  <si>
    <t>13.12M</t>
  </si>
  <si>
    <t>10.86M</t>
  </si>
  <si>
    <t>8.69M</t>
  </si>
  <si>
    <t>15.75M</t>
  </si>
  <si>
    <t>13.58M</t>
  </si>
  <si>
    <t>10.74M</t>
  </si>
  <si>
    <t>22.30M</t>
  </si>
  <si>
    <t>23.97M</t>
  </si>
  <si>
    <t>28.46M</t>
  </si>
  <si>
    <t>19.31M</t>
  </si>
  <si>
    <t>14.15M</t>
  </si>
  <si>
    <t>20.12M</t>
  </si>
  <si>
    <t>19.37M</t>
  </si>
  <si>
    <t>9.96M</t>
  </si>
  <si>
    <t>7.96M</t>
  </si>
  <si>
    <t>11.00M</t>
  </si>
  <si>
    <t>12.32M</t>
  </si>
  <si>
    <t>15.61M</t>
  </si>
  <si>
    <t>12.21M</t>
  </si>
  <si>
    <t>11.31M</t>
  </si>
  <si>
    <t>18.23M</t>
  </si>
  <si>
    <t>13.37M</t>
  </si>
  <si>
    <t>6.62M</t>
  </si>
  <si>
    <t>9.54M</t>
  </si>
  <si>
    <t>15.28M</t>
  </si>
  <si>
    <t>22.33M</t>
  </si>
  <si>
    <t>16.15M</t>
  </si>
  <si>
    <t>8.64M</t>
  </si>
  <si>
    <t>12.51M</t>
  </si>
  <si>
    <t>20.52M</t>
  </si>
  <si>
    <t>25.40M</t>
  </si>
  <si>
    <t>27.31M</t>
  </si>
  <si>
    <t>69.26M</t>
  </si>
  <si>
    <t>15.48M</t>
  </si>
  <si>
    <t>34.31M</t>
  </si>
  <si>
    <t>18.31M</t>
  </si>
  <si>
    <t>12.49M</t>
  </si>
  <si>
    <t>16.10M</t>
  </si>
  <si>
    <t>12.25M</t>
  </si>
  <si>
    <t>10.85M</t>
  </si>
  <si>
    <t>17.20M</t>
  </si>
  <si>
    <t>18.57M</t>
  </si>
  <si>
    <t>42.17M</t>
  </si>
  <si>
    <t>43.48M</t>
  </si>
  <si>
    <t>25.70M</t>
  </si>
  <si>
    <t>26.20M</t>
  </si>
  <si>
    <t>15.26M</t>
  </si>
  <si>
    <t>19.27M</t>
  </si>
  <si>
    <t>9.31M</t>
  </si>
  <si>
    <t>11.60M</t>
  </si>
  <si>
    <t>6.31M</t>
  </si>
  <si>
    <t>13.79M</t>
  </si>
  <si>
    <t>17.53M</t>
  </si>
  <si>
    <t>10.45M</t>
  </si>
  <si>
    <t>312.75K</t>
  </si>
  <si>
    <t>14.27M</t>
  </si>
  <si>
    <t>8.94M</t>
  </si>
  <si>
    <t>9.71M</t>
  </si>
  <si>
    <t>8.57M</t>
  </si>
  <si>
    <t>12.23M</t>
  </si>
  <si>
    <t>19.91M</t>
  </si>
  <si>
    <t>15.10M</t>
  </si>
  <si>
    <t>14.97M</t>
  </si>
  <si>
    <t>19.93M</t>
  </si>
  <si>
    <t>25.12M</t>
  </si>
  <si>
    <t>29.57M</t>
  </si>
  <si>
    <t>28.58M</t>
  </si>
  <si>
    <t>14.19M</t>
  </si>
  <si>
    <t>5.46M</t>
  </si>
  <si>
    <t>9.85M</t>
  </si>
  <si>
    <t>10.35M</t>
  </si>
  <si>
    <t>11.28M</t>
  </si>
  <si>
    <t>16.56M</t>
  </si>
  <si>
    <t>10.53M</t>
  </si>
  <si>
    <t>10.60M</t>
  </si>
  <si>
    <t>12.30M</t>
  </si>
  <si>
    <t>8.02M</t>
  </si>
  <si>
    <t>15.34M</t>
  </si>
  <si>
    <t>21.42M</t>
  </si>
  <si>
    <t>14.38M</t>
  </si>
  <si>
    <t>22.07M</t>
  </si>
  <si>
    <t>26.91M</t>
  </si>
  <si>
    <t>17.21M</t>
  </si>
  <si>
    <t>19.99M</t>
  </si>
  <si>
    <t>18.73M</t>
  </si>
  <si>
    <t>16.71M</t>
  </si>
  <si>
    <t>8.77M</t>
  </si>
  <si>
    <t>66.19M</t>
  </si>
  <si>
    <t>14.23M</t>
  </si>
  <si>
    <t>24.86M</t>
  </si>
  <si>
    <t>21.79M</t>
  </si>
  <si>
    <t>13.31M</t>
  </si>
  <si>
    <t>21.80M</t>
  </si>
  <si>
    <t>9.22M</t>
  </si>
  <si>
    <t>11.42M</t>
  </si>
  <si>
    <t>481.48K</t>
  </si>
  <si>
    <t>14.91M</t>
  </si>
  <si>
    <t>20.94M</t>
  </si>
  <si>
    <t>7.73M</t>
  </si>
  <si>
    <t>10.58M</t>
  </si>
  <si>
    <t>7.88M</t>
  </si>
  <si>
    <t>13.14M</t>
  </si>
  <si>
    <t>15.95M</t>
  </si>
  <si>
    <t>11.29M</t>
  </si>
  <si>
    <t>9.39M</t>
  </si>
  <si>
    <t>7.16M</t>
  </si>
  <si>
    <t>10.07M</t>
  </si>
  <si>
    <t>17.88M</t>
  </si>
  <si>
    <t>18.71M</t>
  </si>
  <si>
    <t>8.05M</t>
  </si>
  <si>
    <t>12.80M</t>
  </si>
  <si>
    <t>20.57M</t>
  </si>
  <si>
    <t>16.41M</t>
  </si>
  <si>
    <t>12.89M</t>
  </si>
  <si>
    <t>12.95M</t>
  </si>
  <si>
    <t>13.06M</t>
  </si>
  <si>
    <t>25.63M</t>
  </si>
  <si>
    <t>16.09M</t>
  </si>
  <si>
    <t>14.08M</t>
  </si>
  <si>
    <t>28.32M</t>
  </si>
  <si>
    <t>34.58M</t>
  </si>
  <si>
    <t>50.80M</t>
  </si>
  <si>
    <t>8.79M</t>
  </si>
  <si>
    <t>23.27M</t>
  </si>
  <si>
    <t>17.90M</t>
  </si>
  <si>
    <t>41.91M</t>
  </si>
  <si>
    <t>12.39M</t>
  </si>
  <si>
    <t>12.26M</t>
  </si>
  <si>
    <t>6.45M</t>
  </si>
  <si>
    <t>9.41M</t>
  </si>
  <si>
    <t>14.66M</t>
  </si>
  <si>
    <t>14.88M</t>
  </si>
  <si>
    <t>22.79M</t>
  </si>
  <si>
    <t>16.83M</t>
  </si>
  <si>
    <t>16.26M</t>
  </si>
  <si>
    <t>7.68M</t>
  </si>
  <si>
    <t>12.28M</t>
  </si>
  <si>
    <t>24.92M</t>
  </si>
  <si>
    <t>13.00M</t>
  </si>
  <si>
    <t>14.34M</t>
  </si>
  <si>
    <t>20.88M</t>
  </si>
  <si>
    <t>18.06M</t>
  </si>
  <si>
    <t>16.49M</t>
  </si>
  <si>
    <t>10.09M</t>
  </si>
  <si>
    <t>8.59M</t>
  </si>
  <si>
    <t>16.32M</t>
  </si>
  <si>
    <t>15.89M</t>
  </si>
  <si>
    <t>12.38M</t>
  </si>
  <si>
    <t>11.71M</t>
  </si>
  <si>
    <t>16.12M</t>
  </si>
  <si>
    <t>11.84M</t>
  </si>
  <si>
    <t>18.79M</t>
  </si>
  <si>
    <t>31.38M</t>
  </si>
  <si>
    <t>33.13M</t>
  </si>
  <si>
    <t>16.99M</t>
  </si>
  <si>
    <t>23.95M</t>
  </si>
  <si>
    <t>11.68M</t>
  </si>
  <si>
    <t>7.45M</t>
  </si>
  <si>
    <t>5.53M</t>
  </si>
  <si>
    <t>12.20M</t>
  </si>
  <si>
    <t>8.99M</t>
  </si>
  <si>
    <t>10.56M</t>
  </si>
  <si>
    <t>19.71M</t>
  </si>
  <si>
    <t>19.49M</t>
  </si>
  <si>
    <t>11.47M</t>
  </si>
  <si>
    <t>1.56M</t>
  </si>
  <si>
    <t>9.56M</t>
  </si>
  <si>
    <t>17.61M</t>
  </si>
  <si>
    <t>15.70M</t>
  </si>
  <si>
    <t>10.34M</t>
  </si>
  <si>
    <t>7.15M</t>
  </si>
  <si>
    <t>9.75M</t>
  </si>
  <si>
    <t>12.93M</t>
  </si>
  <si>
    <t>7.69M</t>
  </si>
  <si>
    <t>8.65M</t>
  </si>
  <si>
    <t>21.69M</t>
  </si>
  <si>
    <t>12.59M</t>
  </si>
  <si>
    <t>11.86M</t>
  </si>
  <si>
    <t>6.59M</t>
  </si>
  <si>
    <t>8.61M</t>
  </si>
  <si>
    <t>12.00M</t>
  </si>
  <si>
    <t>7.75M</t>
  </si>
  <si>
    <t>5.76M</t>
  </si>
  <si>
    <t>6.65M</t>
  </si>
  <si>
    <t>7.84M</t>
  </si>
  <si>
    <t>11.45M</t>
  </si>
  <si>
    <t>6.73M</t>
  </si>
  <si>
    <t>6.36M</t>
  </si>
  <si>
    <t>10.48M</t>
  </si>
  <si>
    <t>17.33M</t>
  </si>
  <si>
    <t>11.13M</t>
  </si>
  <si>
    <t>25.99M</t>
  </si>
  <si>
    <t>15.15M</t>
  </si>
  <si>
    <t>10.52M</t>
  </si>
  <si>
    <t>9.00M</t>
  </si>
  <si>
    <t>12.70M</t>
  </si>
  <si>
    <t>19.74M</t>
  </si>
  <si>
    <t>25.74M</t>
  </si>
  <si>
    <t>11.46M</t>
  </si>
  <si>
    <t>22.00M</t>
  </si>
  <si>
    <t>20.96M</t>
  </si>
  <si>
    <t>7.89M</t>
  </si>
  <si>
    <t>13.09M</t>
  </si>
  <si>
    <t>13.46M</t>
  </si>
  <si>
    <t>30.80M</t>
  </si>
  <si>
    <t>16.62M</t>
  </si>
  <si>
    <t>9.51M</t>
  </si>
  <si>
    <t>16.27M</t>
  </si>
  <si>
    <t>36.68M</t>
  </si>
  <si>
    <t>13.94M</t>
  </si>
  <si>
    <t>13.21M</t>
  </si>
  <si>
    <t>10.28M</t>
  </si>
  <si>
    <t>28.39M</t>
  </si>
  <si>
    <t>14.71M</t>
  </si>
  <si>
    <t>16.87M</t>
  </si>
  <si>
    <t>13.36M</t>
  </si>
  <si>
    <t>13.26M</t>
  </si>
  <si>
    <t>27.08M</t>
  </si>
  <si>
    <t>17.93M</t>
  </si>
  <si>
    <t>19.03M</t>
  </si>
  <si>
    <t>17.16M</t>
  </si>
  <si>
    <t>19.32M</t>
  </si>
  <si>
    <t>23.78M</t>
  </si>
  <si>
    <t>16.69M</t>
  </si>
  <si>
    <t>20.58M</t>
  </si>
  <si>
    <t>30.99M</t>
  </si>
  <si>
    <t>15.79M</t>
  </si>
  <si>
    <t>15.51M</t>
  </si>
  <si>
    <t>14.30M</t>
  </si>
  <si>
    <t>12.58M</t>
  </si>
  <si>
    <t>25.93M</t>
  </si>
  <si>
    <t>12.78M</t>
  </si>
  <si>
    <t>29.33M</t>
  </si>
  <si>
    <t>16.90M</t>
  </si>
  <si>
    <t>26.49M</t>
  </si>
  <si>
    <t>15.99M</t>
  </si>
  <si>
    <t>29.71M</t>
  </si>
  <si>
    <t>16.29M</t>
  </si>
  <si>
    <t>12.87M</t>
  </si>
  <si>
    <t>23.22M</t>
  </si>
  <si>
    <t>21.51M</t>
  </si>
  <si>
    <t>16.98M</t>
  </si>
  <si>
    <t>12.07M</t>
  </si>
  <si>
    <t>16.33M</t>
  </si>
  <si>
    <t>13.82M</t>
  </si>
  <si>
    <t>14.04M</t>
  </si>
  <si>
    <t>12.35M</t>
  </si>
  <si>
    <t>13.84M</t>
  </si>
  <si>
    <t>25.71M</t>
  </si>
  <si>
    <t>13.42M</t>
  </si>
  <si>
    <t>11.75M</t>
  </si>
  <si>
    <t>27.29M</t>
  </si>
  <si>
    <t>9.21M</t>
  </si>
  <si>
    <t>15.21M</t>
  </si>
  <si>
    <t>19.35M</t>
  </si>
  <si>
    <t>11.25M</t>
  </si>
  <si>
    <t>13.53M</t>
  </si>
  <si>
    <t>11.89M</t>
  </si>
  <si>
    <t>10.75M</t>
  </si>
  <si>
    <t>21.65M</t>
  </si>
  <si>
    <t>27.25M</t>
  </si>
  <si>
    <t>18.48M</t>
  </si>
  <si>
    <t>12.11M</t>
  </si>
  <si>
    <t>19.33M</t>
  </si>
  <si>
    <t>18.05M</t>
  </si>
  <si>
    <t>16.58M</t>
  </si>
  <si>
    <t>15.43M</t>
  </si>
  <si>
    <t>21.55M</t>
  </si>
  <si>
    <t>19.61M</t>
  </si>
  <si>
    <t>13.87M</t>
  </si>
  <si>
    <t>20.03M</t>
  </si>
  <si>
    <t>25.91M</t>
  </si>
  <si>
    <t>18.62M</t>
  </si>
  <si>
    <t>19.00M</t>
  </si>
  <si>
    <t>20.49M</t>
  </si>
  <si>
    <t>18.72M</t>
  </si>
  <si>
    <t>17.52M</t>
  </si>
  <si>
    <t>20.38M</t>
  </si>
  <si>
    <t>25.84M</t>
  </si>
  <si>
    <t>30.37M</t>
  </si>
  <si>
    <t>41.38M</t>
  </si>
  <si>
    <t>30.88M</t>
  </si>
  <si>
    <t>29.58M</t>
  </si>
  <si>
    <t>17.00M</t>
  </si>
  <si>
    <t>24.38M</t>
  </si>
  <si>
    <t>26.70M</t>
  </si>
  <si>
    <t>29.96M</t>
  </si>
  <si>
    <t>34.44M</t>
  </si>
  <si>
    <t>22.69M</t>
  </si>
  <si>
    <t>39.50M</t>
  </si>
  <si>
    <t>30.91M</t>
  </si>
  <si>
    <t>26.04M</t>
  </si>
  <si>
    <t>21.07M</t>
  </si>
  <si>
    <t>26.42M</t>
  </si>
  <si>
    <t>34.88M</t>
  </si>
  <si>
    <t>24.47M</t>
  </si>
  <si>
    <t>17.05M</t>
  </si>
  <si>
    <t>17.30M</t>
  </si>
  <si>
    <t>17.92M</t>
  </si>
  <si>
    <t>17.43M</t>
  </si>
  <si>
    <t>18.76M</t>
  </si>
  <si>
    <t>14.84M</t>
  </si>
  <si>
    <t>14.99M</t>
  </si>
  <si>
    <t>12.91M</t>
  </si>
  <si>
    <t>15.46M</t>
  </si>
  <si>
    <t>17.27M</t>
  </si>
  <si>
    <t>10.62M</t>
  </si>
  <si>
    <t>16.14M</t>
  </si>
  <si>
    <t>13.90M</t>
  </si>
  <si>
    <t>12.82M</t>
  </si>
  <si>
    <t>12.33M</t>
  </si>
  <si>
    <t>19.60M</t>
  </si>
  <si>
    <t>14.42M</t>
  </si>
  <si>
    <t>8.25M</t>
  </si>
  <si>
    <t>11.74M</t>
  </si>
  <si>
    <t>13.88M</t>
  </si>
  <si>
    <t>11.70M</t>
  </si>
  <si>
    <t>9.01M</t>
  </si>
  <si>
    <t>9.99M</t>
  </si>
  <si>
    <t>10.72M</t>
  </si>
  <si>
    <t>13.40M</t>
  </si>
  <si>
    <t>8.66M</t>
  </si>
  <si>
    <t>6.30M</t>
  </si>
  <si>
    <t>8.08M</t>
  </si>
  <si>
    <t>9.34M</t>
  </si>
  <si>
    <t>16.80M</t>
  </si>
  <si>
    <t>39.24M</t>
  </si>
  <si>
    <t>36.30M</t>
  </si>
  <si>
    <t>39.72M</t>
  </si>
  <si>
    <t>14.92M</t>
  </si>
  <si>
    <t>11.50M</t>
  </si>
  <si>
    <t>16.88M</t>
  </si>
  <si>
    <t>8.13M</t>
  </si>
  <si>
    <t>8.32M</t>
  </si>
  <si>
    <t>11.22M</t>
  </si>
  <si>
    <t>16.66M</t>
  </si>
  <si>
    <t>15.56M</t>
  </si>
  <si>
    <t>13.47M</t>
  </si>
  <si>
    <t>16.81M</t>
  </si>
  <si>
    <t>14.80M</t>
  </si>
  <si>
    <t>16.55M</t>
  </si>
  <si>
    <t>12.45M</t>
  </si>
  <si>
    <t>5.85M</t>
  </si>
  <si>
    <t>4.32M</t>
  </si>
  <si>
    <t>9.69M</t>
  </si>
  <si>
    <t>8.98M</t>
  </si>
  <si>
    <t>4.99M</t>
  </si>
  <si>
    <t>6.94M</t>
  </si>
  <si>
    <t>11.06M</t>
  </si>
  <si>
    <t>9.79M</t>
  </si>
  <si>
    <t>11.34M</t>
  </si>
  <si>
    <t>6.38M</t>
  </si>
  <si>
    <t>7.02M</t>
  </si>
  <si>
    <t>9.16M</t>
  </si>
  <si>
    <t>8.93M</t>
  </si>
  <si>
    <t>10.42M</t>
  </si>
  <si>
    <t>8.49M</t>
  </si>
  <si>
    <t>9.58M</t>
  </si>
  <si>
    <t>10.14M</t>
  </si>
  <si>
    <t>15.68M</t>
  </si>
  <si>
    <t>18.22M</t>
  </si>
  <si>
    <t>10.98M</t>
  </si>
  <si>
    <t>15.92M</t>
  </si>
  <si>
    <t>20.86M</t>
  </si>
  <si>
    <t>13.10M</t>
  </si>
  <si>
    <t>9.38M</t>
  </si>
  <si>
    <t>9.82M</t>
  </si>
  <si>
    <t>10.84M</t>
  </si>
  <si>
    <t>11.26M</t>
  </si>
  <si>
    <t>9.25M</t>
  </si>
  <si>
    <t>10.87M</t>
  </si>
  <si>
    <t>13.01M</t>
  </si>
  <si>
    <t>15.18M</t>
  </si>
  <si>
    <t>12.64M</t>
  </si>
  <si>
    <t>10.01M</t>
  </si>
  <si>
    <t>11.59M</t>
  </si>
  <si>
    <t>7.10M</t>
  </si>
  <si>
    <t>9.02M</t>
  </si>
  <si>
    <t>16.08M</t>
  </si>
  <si>
    <t>15.84M</t>
  </si>
  <si>
    <t>4.39M</t>
  </si>
  <si>
    <t>17.02M</t>
  </si>
  <si>
    <t>8.11M</t>
  </si>
  <si>
    <t>8.10M</t>
  </si>
  <si>
    <t>8.20M</t>
  </si>
  <si>
    <t>11.56M</t>
  </si>
  <si>
    <t>14.56M</t>
  </si>
  <si>
    <t>7.36M</t>
  </si>
  <si>
    <t>12.12M</t>
  </si>
  <si>
    <t>8.23M</t>
  </si>
  <si>
    <t>13.18M</t>
  </si>
  <si>
    <t>13.80M</t>
  </si>
  <si>
    <t>11.41M</t>
  </si>
  <si>
    <t>14.21M</t>
  </si>
  <si>
    <t>15.93M</t>
  </si>
  <si>
    <t>8.92M</t>
  </si>
  <si>
    <t>12.09M</t>
  </si>
  <si>
    <t>11.24M</t>
  </si>
  <si>
    <t>11.97M</t>
  </si>
  <si>
    <t>16.25M</t>
  </si>
  <si>
    <t>10.40M</t>
  </si>
  <si>
    <t>6.02M</t>
  </si>
  <si>
    <t>9.94M</t>
  </si>
  <si>
    <t>12.16M</t>
  </si>
  <si>
    <t>8.81M</t>
  </si>
  <si>
    <t>8.74M</t>
  </si>
  <si>
    <t>8.40M</t>
  </si>
  <si>
    <t>15.88M</t>
  </si>
  <si>
    <t>12.54M</t>
  </si>
  <si>
    <t>7.76M</t>
  </si>
  <si>
    <t>5.98M</t>
  </si>
  <si>
    <t>9.83M</t>
  </si>
  <si>
    <t>10.49M</t>
  </si>
  <si>
    <t>13.25M</t>
  </si>
  <si>
    <t>13.85M</t>
  </si>
  <si>
    <t>10.79M</t>
  </si>
  <si>
    <t>9.06M</t>
  </si>
  <si>
    <t>23.66M</t>
  </si>
  <si>
    <t>12.14M</t>
  </si>
  <si>
    <t>16.06M</t>
  </si>
  <si>
    <t>11.11M</t>
  </si>
  <si>
    <t>11.07M</t>
  </si>
  <si>
    <t>7.97M</t>
  </si>
  <si>
    <t>11.12M</t>
  </si>
  <si>
    <t>7.37M</t>
  </si>
  <si>
    <t>21.03M</t>
  </si>
  <si>
    <t>12.27M</t>
  </si>
  <si>
    <t>8.31M</t>
  </si>
  <si>
    <t>8.15M</t>
  </si>
  <si>
    <t>12.83M</t>
  </si>
  <si>
    <t>7.04M</t>
  </si>
  <si>
    <t>8.67M</t>
  </si>
  <si>
    <t>10.22M</t>
  </si>
  <si>
    <t>12.44M</t>
  </si>
  <si>
    <t>9.80M</t>
  </si>
  <si>
    <t>10.37M</t>
  </si>
  <si>
    <t>8.30M</t>
  </si>
  <si>
    <t>9.57M</t>
  </si>
  <si>
    <t>8.34M</t>
  </si>
  <si>
    <t>8.29M</t>
  </si>
  <si>
    <t>14.96M</t>
  </si>
  <si>
    <t>6.84M</t>
  </si>
  <si>
    <t>13.32M</t>
  </si>
  <si>
    <t>16.34M</t>
  </si>
  <si>
    <t>13.24M</t>
  </si>
  <si>
    <t>9.20M</t>
  </si>
  <si>
    <t>13.35M</t>
  </si>
  <si>
    <t>7.99M</t>
  </si>
  <si>
    <t>7.44M</t>
  </si>
  <si>
    <t>9.37M</t>
  </si>
  <si>
    <t>9.11M</t>
  </si>
  <si>
    <t>10.95M</t>
  </si>
  <si>
    <t>10.10M</t>
  </si>
  <si>
    <t>20.27M</t>
  </si>
  <si>
    <t>7.63M</t>
  </si>
  <si>
    <t>14.03M</t>
  </si>
  <si>
    <t>10.46M</t>
  </si>
  <si>
    <t>13.78M</t>
  </si>
  <si>
    <t>17.44M</t>
  </si>
  <si>
    <t>12.77M</t>
  </si>
  <si>
    <t>9.03M</t>
  </si>
  <si>
    <t>15.72M</t>
  </si>
  <si>
    <t>13.52M</t>
  </si>
  <si>
    <t>12.46M</t>
  </si>
  <si>
    <t>10.90M</t>
  </si>
  <si>
    <t>19.56M</t>
  </si>
  <si>
    <t>18.65M</t>
  </si>
  <si>
    <t>21.44M</t>
  </si>
  <si>
    <t>35.42M</t>
  </si>
  <si>
    <t>14.41M</t>
  </si>
  <si>
    <t>8.95M</t>
  </si>
  <si>
    <t>15.98M</t>
  </si>
  <si>
    <t>31.09M</t>
  </si>
  <si>
    <t>14.02M</t>
  </si>
  <si>
    <t>13.22M</t>
  </si>
  <si>
    <t>15.09M</t>
  </si>
  <si>
    <t>17.19M</t>
  </si>
  <si>
    <t>12.66M</t>
  </si>
  <si>
    <t>16.05M</t>
  </si>
  <si>
    <t>20.15M</t>
  </si>
  <si>
    <t>11.49M</t>
  </si>
  <si>
    <t>13.81M</t>
  </si>
  <si>
    <t>17.73M</t>
  </si>
  <si>
    <t>7.14M</t>
  </si>
  <si>
    <t>11.76M</t>
  </si>
  <si>
    <t>18.33M</t>
  </si>
  <si>
    <t>14.62M</t>
  </si>
  <si>
    <t>27.71M</t>
  </si>
  <si>
    <t>24.65M</t>
  </si>
  <si>
    <t>20.55M</t>
  </si>
  <si>
    <t>35.96M</t>
  </si>
  <si>
    <t>33.73M</t>
  </si>
  <si>
    <t>26.72M</t>
  </si>
  <si>
    <t>27.80M</t>
  </si>
  <si>
    <t>18.70M</t>
  </si>
  <si>
    <t>23.19M</t>
  </si>
  <si>
    <t>25.25M</t>
  </si>
  <si>
    <t>16.94M</t>
  </si>
  <si>
    <t>28.02M</t>
  </si>
  <si>
    <t>11.62M</t>
  </si>
  <si>
    <t>13.16M</t>
  </si>
  <si>
    <t>16.68M</t>
  </si>
  <si>
    <t>10.55M</t>
  </si>
  <si>
    <t>18.88M</t>
  </si>
  <si>
    <t>16.17M</t>
  </si>
  <si>
    <t>8.86M</t>
  </si>
  <si>
    <t>14.64M</t>
  </si>
  <si>
    <t>10.31M</t>
  </si>
  <si>
    <t>9.76M</t>
  </si>
  <si>
    <t>11.21M</t>
  </si>
  <si>
    <t>14.82M</t>
  </si>
  <si>
    <t>14.07M</t>
  </si>
  <si>
    <t>23.98M</t>
  </si>
  <si>
    <t>19.51M</t>
  </si>
  <si>
    <t>29.61M</t>
  </si>
  <si>
    <t>12.08M</t>
  </si>
  <si>
    <t>13.57M</t>
  </si>
  <si>
    <t>16.42M</t>
  </si>
  <si>
    <t>6.72M</t>
  </si>
  <si>
    <t>7.55M</t>
  </si>
  <si>
    <t>13.03M</t>
  </si>
  <si>
    <t>9.98M</t>
  </si>
  <si>
    <t>10.91M</t>
  </si>
  <si>
    <t>13.02M</t>
  </si>
  <si>
    <t>9.65M</t>
  </si>
  <si>
    <t>6.97M</t>
  </si>
  <si>
    <t>14.33M</t>
  </si>
  <si>
    <t>17.83M</t>
  </si>
  <si>
    <t>8.80M</t>
  </si>
  <si>
    <t>9.84M</t>
  </si>
  <si>
    <t>13.23M</t>
  </si>
  <si>
    <t>14.12M</t>
  </si>
  <si>
    <t>17.49M</t>
  </si>
  <si>
    <t>16.86M</t>
  </si>
  <si>
    <t>16.01M</t>
  </si>
  <si>
    <t>33.43M</t>
  </si>
  <si>
    <t>30.51M</t>
  </si>
  <si>
    <t>20.13M</t>
  </si>
  <si>
    <t>21.92M</t>
  </si>
  <si>
    <t>18.99M</t>
  </si>
  <si>
    <t>17.75M</t>
  </si>
  <si>
    <t>24.91M</t>
  </si>
  <si>
    <t>20.40M</t>
  </si>
  <si>
    <t>20.64M</t>
  </si>
  <si>
    <t>12.79M</t>
  </si>
  <si>
    <t>10.93M</t>
  </si>
  <si>
    <t>ICICI Daily Returns</t>
  </si>
  <si>
    <t>Nifty Daily Returns</t>
  </si>
  <si>
    <t>Regression output</t>
  </si>
  <si>
    <t>Standard Deviation of ICICI</t>
  </si>
  <si>
    <t>Coefficient of Variation</t>
  </si>
  <si>
    <t>Total Risk</t>
  </si>
  <si>
    <t xml:space="preserve">Daily Returns </t>
  </si>
  <si>
    <t>27.59M</t>
  </si>
  <si>
    <t>16.07M</t>
  </si>
  <si>
    <t>2.90M</t>
  </si>
  <si>
    <t>31-10-24</t>
  </si>
  <si>
    <t>11.90M</t>
  </si>
  <si>
    <t>30-10-24</t>
  </si>
  <si>
    <t>29-10-24</t>
  </si>
  <si>
    <t>26.82M</t>
  </si>
  <si>
    <t>28-10-24</t>
  </si>
  <si>
    <t>7.11M</t>
  </si>
  <si>
    <t>25-10-24</t>
  </si>
  <si>
    <t>24-10-24</t>
  </si>
  <si>
    <t>7.23M</t>
  </si>
  <si>
    <t>23-10-24</t>
  </si>
  <si>
    <t>22-10-24</t>
  </si>
  <si>
    <t>13.62M</t>
  </si>
  <si>
    <t>21-10-24</t>
  </si>
  <si>
    <t>7.39M</t>
  </si>
  <si>
    <t>18-10-24</t>
  </si>
  <si>
    <t>11.53M</t>
  </si>
  <si>
    <t>17-10-24</t>
  </si>
  <si>
    <t>16-10-24</t>
  </si>
  <si>
    <t>10.30M</t>
  </si>
  <si>
    <t>15-10-24</t>
  </si>
  <si>
    <t>14-10-24</t>
  </si>
  <si>
    <t>5.74M</t>
  </si>
  <si>
    <t>4.46M</t>
  </si>
  <si>
    <t>21.18M</t>
  </si>
  <si>
    <t>11.77M</t>
  </si>
  <si>
    <t>19.19M</t>
  </si>
  <si>
    <t>24.42M</t>
  </si>
  <si>
    <t>30-09-24</t>
  </si>
  <si>
    <t>27-09-24</t>
  </si>
  <si>
    <t>10.36M</t>
  </si>
  <si>
    <t>26-09-24</t>
  </si>
  <si>
    <t>21.64M</t>
  </si>
  <si>
    <t>25-09-24</t>
  </si>
  <si>
    <t>12.96M</t>
  </si>
  <si>
    <t>24-09-24</t>
  </si>
  <si>
    <t>12.76M</t>
  </si>
  <si>
    <t>23-09-24</t>
  </si>
  <si>
    <t>10.25M</t>
  </si>
  <si>
    <t>20-09-24</t>
  </si>
  <si>
    <t>16.76M</t>
  </si>
  <si>
    <t>19-09-24</t>
  </si>
  <si>
    <t>18-09-24</t>
  </si>
  <si>
    <t>17-09-24</t>
  </si>
  <si>
    <t>44.52M</t>
  </si>
  <si>
    <t>16-09-24</t>
  </si>
  <si>
    <t>5.84M</t>
  </si>
  <si>
    <t>13-09-24</t>
  </si>
  <si>
    <t>13.20M</t>
  </si>
  <si>
    <t>25.68M</t>
  </si>
  <si>
    <t>36.14M</t>
  </si>
  <si>
    <t>6.92M</t>
  </si>
  <si>
    <t>7.21M</t>
  </si>
  <si>
    <t>8.72M</t>
  </si>
  <si>
    <t>7.90M</t>
  </si>
  <si>
    <t>4.67M</t>
  </si>
  <si>
    <t>5.09M</t>
  </si>
  <si>
    <t>8.12M</t>
  </si>
  <si>
    <t>30-08-24</t>
  </si>
  <si>
    <t>29-08-24</t>
  </si>
  <si>
    <t>40.66M</t>
  </si>
  <si>
    <t>28-08-24</t>
  </si>
  <si>
    <t>27-08-24</t>
  </si>
  <si>
    <t>26-08-24</t>
  </si>
  <si>
    <t>9.42M</t>
  </si>
  <si>
    <t>23-08-24</t>
  </si>
  <si>
    <t>10.18M</t>
  </si>
  <si>
    <t>22-08-24</t>
  </si>
  <si>
    <t>21-08-24</t>
  </si>
  <si>
    <t>4.87M</t>
  </si>
  <si>
    <t>20-08-24</t>
  </si>
  <si>
    <t>5.63M</t>
  </si>
  <si>
    <t>19-08-24</t>
  </si>
  <si>
    <t>6.91M</t>
  </si>
  <si>
    <t>16-08-24</t>
  </si>
  <si>
    <t>11.44M</t>
  </si>
  <si>
    <t>14-08-24</t>
  </si>
  <si>
    <t>8.21M</t>
  </si>
  <si>
    <t>13-08-24</t>
  </si>
  <si>
    <t>7.51M</t>
  </si>
  <si>
    <t>15.44M</t>
  </si>
  <si>
    <t>19.53M</t>
  </si>
  <si>
    <t>16.73M</t>
  </si>
  <si>
    <t>26.65M</t>
  </si>
  <si>
    <t>21.97M</t>
  </si>
  <si>
    <t>31-07-24</t>
  </si>
  <si>
    <t>30-07-24</t>
  </si>
  <si>
    <t>28.59M</t>
  </si>
  <si>
    <t>29-07-24</t>
  </si>
  <si>
    <t>11.85M</t>
  </si>
  <si>
    <t>26-07-24</t>
  </si>
  <si>
    <t>21.23M</t>
  </si>
  <si>
    <t>25-07-24</t>
  </si>
  <si>
    <t>32.77M</t>
  </si>
  <si>
    <t>24-07-24</t>
  </si>
  <si>
    <t>23-07-24</t>
  </si>
  <si>
    <t>10.38M</t>
  </si>
  <si>
    <t>22-07-24</t>
  </si>
  <si>
    <t>7.40M</t>
  </si>
  <si>
    <t>19-07-24</t>
  </si>
  <si>
    <t>18-07-24</t>
  </si>
  <si>
    <t>8.01M</t>
  </si>
  <si>
    <t>16-07-24</t>
  </si>
  <si>
    <t>4.82M</t>
  </si>
  <si>
    <t>15-07-24</t>
  </si>
  <si>
    <t>7.34M</t>
  </si>
  <si>
    <t>11.98M</t>
  </si>
  <si>
    <t>13.41M</t>
  </si>
  <si>
    <t>9.05M</t>
  </si>
  <si>
    <t>7.35M</t>
  </si>
  <si>
    <t>14.01M</t>
  </si>
  <si>
    <t>28-06-24</t>
  </si>
  <si>
    <t>23.03M</t>
  </si>
  <si>
    <t>27-06-24</t>
  </si>
  <si>
    <t>19.39M</t>
  </si>
  <si>
    <t>26-06-24</t>
  </si>
  <si>
    <t>25-06-24</t>
  </si>
  <si>
    <t>7.30M</t>
  </si>
  <si>
    <t>24-06-24</t>
  </si>
  <si>
    <t>6.66M</t>
  </si>
  <si>
    <t>21-06-24</t>
  </si>
  <si>
    <t>20-06-24</t>
  </si>
  <si>
    <t>19-06-24</t>
  </si>
  <si>
    <t>7.61M</t>
  </si>
  <si>
    <t>18-06-24</t>
  </si>
  <si>
    <t>14-06-24</t>
  </si>
  <si>
    <t>13-06-24</t>
  </si>
  <si>
    <t>14.83M</t>
  </si>
  <si>
    <t>9.26M</t>
  </si>
  <si>
    <t>15.58M</t>
  </si>
  <si>
    <t>11.79M</t>
  </si>
  <si>
    <t>13.75M</t>
  </si>
  <si>
    <t>26.55M</t>
  </si>
  <si>
    <t>12.31M</t>
  </si>
  <si>
    <t>31-05-24</t>
  </si>
  <si>
    <t>14.29M</t>
  </si>
  <si>
    <t>30-05-24</t>
  </si>
  <si>
    <t>29-05-24</t>
  </si>
  <si>
    <t>8.18M</t>
  </si>
  <si>
    <t>28-05-24</t>
  </si>
  <si>
    <t>27-05-24</t>
  </si>
  <si>
    <t>24-05-24</t>
  </si>
  <si>
    <t>9.59M</t>
  </si>
  <si>
    <t>23-05-24</t>
  </si>
  <si>
    <t>22-05-24</t>
  </si>
  <si>
    <t>9.50M</t>
  </si>
  <si>
    <t>21-05-24</t>
  </si>
  <si>
    <t>10.06M</t>
  </si>
  <si>
    <t>18-05-24</t>
  </si>
  <si>
    <t>1.93M</t>
  </si>
  <si>
    <t>17-05-24</t>
  </si>
  <si>
    <t>16-05-24</t>
  </si>
  <si>
    <t>31.24M</t>
  </si>
  <si>
    <t>15-05-24</t>
  </si>
  <si>
    <t>19.67M</t>
  </si>
  <si>
    <t>14-05-24</t>
  </si>
  <si>
    <t>13-05-24</t>
  </si>
  <si>
    <t>58.97M</t>
  </si>
  <si>
    <t>13.38M</t>
  </si>
  <si>
    <t>8.88M</t>
  </si>
  <si>
    <t>5.72M</t>
  </si>
  <si>
    <t>11.87M</t>
  </si>
  <si>
    <t>30-04-24</t>
  </si>
  <si>
    <t>29-04-24</t>
  </si>
  <si>
    <t>4.76M</t>
  </si>
  <si>
    <t>26-04-24</t>
  </si>
  <si>
    <t>7.94M</t>
  </si>
  <si>
    <t>25-04-24</t>
  </si>
  <si>
    <t>8.37M</t>
  </si>
  <si>
    <t>24-04-24</t>
  </si>
  <si>
    <t>23-04-24</t>
  </si>
  <si>
    <t>22-04-24</t>
  </si>
  <si>
    <t>7.19M</t>
  </si>
  <si>
    <t>19-04-24</t>
  </si>
  <si>
    <t>18-04-24</t>
  </si>
  <si>
    <t>13.54M</t>
  </si>
  <si>
    <t>16-04-24</t>
  </si>
  <si>
    <t>15-04-24</t>
  </si>
  <si>
    <t>12.63M</t>
  </si>
  <si>
    <t>11.58M</t>
  </si>
  <si>
    <t>4.55M</t>
  </si>
  <si>
    <t>8.54M</t>
  </si>
  <si>
    <t>5.19M</t>
  </si>
  <si>
    <t>4.52M</t>
  </si>
  <si>
    <t>8.04M</t>
  </si>
  <si>
    <t>8.00M</t>
  </si>
  <si>
    <t>8.63M</t>
  </si>
  <si>
    <t>28-03-24</t>
  </si>
  <si>
    <t>9.86M</t>
  </si>
  <si>
    <t>27-03-24</t>
  </si>
  <si>
    <t>6.64M</t>
  </si>
  <si>
    <t>26-03-24</t>
  </si>
  <si>
    <t>9.46M</t>
  </si>
  <si>
    <t>22-03-24</t>
  </si>
  <si>
    <t>13.64M</t>
  </si>
  <si>
    <t>21-03-24</t>
  </si>
  <si>
    <t>20-03-24</t>
  </si>
  <si>
    <t>19-03-24</t>
  </si>
  <si>
    <t>9.48M</t>
  </si>
  <si>
    <t>18-03-24</t>
  </si>
  <si>
    <t>15-03-24</t>
  </si>
  <si>
    <t>23.39M</t>
  </si>
  <si>
    <t>14-03-24</t>
  </si>
  <si>
    <t>22.93M</t>
  </si>
  <si>
    <t>13-03-24</t>
  </si>
  <si>
    <t>8.76M</t>
  </si>
  <si>
    <t>7.50M</t>
  </si>
  <si>
    <t>59.81M</t>
  </si>
  <si>
    <t>6.08M</t>
  </si>
  <si>
    <t>1.78M</t>
  </si>
  <si>
    <t>10.65M</t>
  </si>
  <si>
    <t>29-02-24</t>
  </si>
  <si>
    <t>28-02-24</t>
  </si>
  <si>
    <t>15.22M</t>
  </si>
  <si>
    <t>27-02-24</t>
  </si>
  <si>
    <t>12.81M</t>
  </si>
  <si>
    <t>26-02-24</t>
  </si>
  <si>
    <t>5.60M</t>
  </si>
  <si>
    <t>23-02-24</t>
  </si>
  <si>
    <t>7.05M</t>
  </si>
  <si>
    <t>22-02-24</t>
  </si>
  <si>
    <t>6.44M</t>
  </si>
  <si>
    <t>21-02-24</t>
  </si>
  <si>
    <t>6.01M</t>
  </si>
  <si>
    <t>20-02-24</t>
  </si>
  <si>
    <t>4.73M</t>
  </si>
  <si>
    <t>19-02-24</t>
  </si>
  <si>
    <t>4.63M</t>
  </si>
  <si>
    <t>16-02-24</t>
  </si>
  <si>
    <t>15-02-24</t>
  </si>
  <si>
    <t>6.43M</t>
  </si>
  <si>
    <t>14-02-24</t>
  </si>
  <si>
    <t>6.57M</t>
  </si>
  <si>
    <t>13-02-24</t>
  </si>
  <si>
    <t>7.29M</t>
  </si>
  <si>
    <t>7.91M</t>
  </si>
  <si>
    <t>12.71M</t>
  </si>
  <si>
    <t>38.69M</t>
  </si>
  <si>
    <t>14.51M</t>
  </si>
  <si>
    <t>31-01-24</t>
  </si>
  <si>
    <t>24.56M</t>
  </si>
  <si>
    <t>30-01-24</t>
  </si>
  <si>
    <t>19.73M</t>
  </si>
  <si>
    <t>29-01-24</t>
  </si>
  <si>
    <t>25-01-24</t>
  </si>
  <si>
    <t>10.11M</t>
  </si>
  <si>
    <t>24-01-24</t>
  </si>
  <si>
    <t>7.22M</t>
  </si>
  <si>
    <t>23-01-24</t>
  </si>
  <si>
    <t>9.44M</t>
  </si>
  <si>
    <t>20-01-24</t>
  </si>
  <si>
    <t>2.84M</t>
  </si>
  <si>
    <t>19-01-24</t>
  </si>
  <si>
    <t>5.71M</t>
  </si>
  <si>
    <t>18-01-24</t>
  </si>
  <si>
    <t>17-01-24</t>
  </si>
  <si>
    <t>16-01-24</t>
  </si>
  <si>
    <t>10.16M</t>
  </si>
  <si>
    <t>15-01-24</t>
  </si>
  <si>
    <t>4.84M</t>
  </si>
  <si>
    <t>7.66M</t>
  </si>
  <si>
    <t>11.08M</t>
  </si>
  <si>
    <t>7.67M</t>
  </si>
  <si>
    <t>11.09M</t>
  </si>
  <si>
    <t>12.57M</t>
  </si>
  <si>
    <t>29-12-23</t>
  </si>
  <si>
    <t>41.17M</t>
  </si>
  <si>
    <t>28-12-23</t>
  </si>
  <si>
    <t>27-12-23</t>
  </si>
  <si>
    <t>15.05M</t>
  </si>
  <si>
    <t>26-12-23</t>
  </si>
  <si>
    <t>22-12-23</t>
  </si>
  <si>
    <t>12.06M</t>
  </si>
  <si>
    <t>21-12-23</t>
  </si>
  <si>
    <t>7.70M</t>
  </si>
  <si>
    <t>20-12-23</t>
  </si>
  <si>
    <t>19-12-23</t>
  </si>
  <si>
    <t>4.51M</t>
  </si>
  <si>
    <t>18-12-23</t>
  </si>
  <si>
    <t>5.45M</t>
  </si>
  <si>
    <t>15-12-23</t>
  </si>
  <si>
    <t>14-12-23</t>
  </si>
  <si>
    <t>13-12-23</t>
  </si>
  <si>
    <t>5.81M</t>
  </si>
  <si>
    <t>6.46M</t>
  </si>
  <si>
    <t>6.40M</t>
  </si>
  <si>
    <t>12.15M</t>
  </si>
  <si>
    <t>9.60M</t>
  </si>
  <si>
    <t>9.35M</t>
  </si>
  <si>
    <t>10.57M</t>
  </si>
  <si>
    <t>30-11-23</t>
  </si>
  <si>
    <t>24.28M</t>
  </si>
  <si>
    <t>29-11-23</t>
  </si>
  <si>
    <t>28-11-23</t>
  </si>
  <si>
    <t>16.02M</t>
  </si>
  <si>
    <t>24-11-23</t>
  </si>
  <si>
    <t>6.95M</t>
  </si>
  <si>
    <t>23-11-23</t>
  </si>
  <si>
    <t>5.89M</t>
  </si>
  <si>
    <t>22-11-23</t>
  </si>
  <si>
    <t>9.28M</t>
  </si>
  <si>
    <t>21-11-23</t>
  </si>
  <si>
    <t>20-11-23</t>
  </si>
  <si>
    <t>17-11-23</t>
  </si>
  <si>
    <t>16-11-23</t>
  </si>
  <si>
    <t>17.50M</t>
  </si>
  <si>
    <t>15-11-23</t>
  </si>
  <si>
    <t>11.32M</t>
  </si>
  <si>
    <t>13-11-23</t>
  </si>
  <si>
    <t>3.28M</t>
  </si>
  <si>
    <t>2.24M</t>
  </si>
  <si>
    <t>6.55M</t>
  </si>
  <si>
    <t>10.80M</t>
  </si>
  <si>
    <t>23.09M</t>
  </si>
  <si>
    <t>9.93M</t>
  </si>
  <si>
    <t>31-10-23</t>
  </si>
  <si>
    <t>11.40M</t>
  </si>
  <si>
    <t>30-10-23</t>
  </si>
  <si>
    <t>27-10-23</t>
  </si>
  <si>
    <t>10.23M</t>
  </si>
  <si>
    <t>26-10-23</t>
  </si>
  <si>
    <t>8.89M</t>
  </si>
  <si>
    <t>25-10-23</t>
  </si>
  <si>
    <t>23-10-23</t>
  </si>
  <si>
    <t>20-10-23</t>
  </si>
  <si>
    <t>19-10-23</t>
  </si>
  <si>
    <t>10.63M</t>
  </si>
  <si>
    <t>18-10-23</t>
  </si>
  <si>
    <t>17-10-23</t>
  </si>
  <si>
    <t>10.26M</t>
  </si>
  <si>
    <t>16-10-23</t>
  </si>
  <si>
    <t>20.01M</t>
  </si>
  <si>
    <t>13-10-23</t>
  </si>
  <si>
    <t>28.01M</t>
  </si>
  <si>
    <t>5.93M</t>
  </si>
  <si>
    <t>7.92M</t>
  </si>
  <si>
    <t>6.89M</t>
  </si>
  <si>
    <t>29-09-23</t>
  </si>
  <si>
    <t>28-09-23</t>
  </si>
  <si>
    <t>6.77M</t>
  </si>
  <si>
    <t>27-09-23</t>
  </si>
  <si>
    <t>5.96M</t>
  </si>
  <si>
    <t>26-09-23</t>
  </si>
  <si>
    <t>6.27M</t>
  </si>
  <si>
    <t>25-09-23</t>
  </si>
  <si>
    <t>6.39M</t>
  </si>
  <si>
    <t>22-09-23</t>
  </si>
  <si>
    <t>21-09-23</t>
  </si>
  <si>
    <t>9.27M</t>
  </si>
  <si>
    <t>20-09-23</t>
  </si>
  <si>
    <t>11.78M</t>
  </si>
  <si>
    <t>18-09-23</t>
  </si>
  <si>
    <t>15-09-23</t>
  </si>
  <si>
    <t>18.92M</t>
  </si>
  <si>
    <t>14-09-23</t>
  </si>
  <si>
    <t>13-09-23</t>
  </si>
  <si>
    <t>6.99M</t>
  </si>
  <si>
    <t>8.78M</t>
  </si>
  <si>
    <t>16.19M</t>
  </si>
  <si>
    <t>6.52M</t>
  </si>
  <si>
    <t>31-08-23</t>
  </si>
  <si>
    <t>10.54M</t>
  </si>
  <si>
    <t>30-08-23</t>
  </si>
  <si>
    <t>5.68M</t>
  </si>
  <si>
    <t>29-08-23</t>
  </si>
  <si>
    <t>6.96M</t>
  </si>
  <si>
    <t>28-08-23</t>
  </si>
  <si>
    <t>7.48M</t>
  </si>
  <si>
    <t>25-08-23</t>
  </si>
  <si>
    <t>24-08-23</t>
  </si>
  <si>
    <t>23-08-23</t>
  </si>
  <si>
    <t>22-08-23</t>
  </si>
  <si>
    <t>8.53M</t>
  </si>
  <si>
    <t>21-08-23</t>
  </si>
  <si>
    <t>18-08-23</t>
  </si>
  <si>
    <t>11.19M</t>
  </si>
  <si>
    <t>17-08-23</t>
  </si>
  <si>
    <t>16-08-23</t>
  </si>
  <si>
    <t>14-08-23</t>
  </si>
  <si>
    <t>14.49M</t>
  </si>
  <si>
    <t>53.12M</t>
  </si>
  <si>
    <t>9.89M</t>
  </si>
  <si>
    <t>11.81M</t>
  </si>
  <si>
    <t>15.76M</t>
  </si>
  <si>
    <t>31-07-23</t>
  </si>
  <si>
    <t>28-07-23</t>
  </si>
  <si>
    <t>9.30M</t>
  </si>
  <si>
    <t>27-07-23</t>
  </si>
  <si>
    <t>26-07-23</t>
  </si>
  <si>
    <t>31.67M</t>
  </si>
  <si>
    <t>25-07-23</t>
  </si>
  <si>
    <t>13.99M</t>
  </si>
  <si>
    <t>24-07-23</t>
  </si>
  <si>
    <t>21-07-23</t>
  </si>
  <si>
    <t>20-07-23</t>
  </si>
  <si>
    <t>7.83M</t>
  </si>
  <si>
    <t>19-07-23</t>
  </si>
  <si>
    <t>18-07-23</t>
  </si>
  <si>
    <t>17-07-23</t>
  </si>
  <si>
    <t>7.58M</t>
  </si>
  <si>
    <t>14-07-23</t>
  </si>
  <si>
    <t>7.01M</t>
  </si>
  <si>
    <t>13-07-23</t>
  </si>
  <si>
    <t>12.05M</t>
  </si>
  <si>
    <t>23.80M</t>
  </si>
  <si>
    <t>14.36M</t>
  </si>
  <si>
    <t>30-06-23</t>
  </si>
  <si>
    <t>28-06-23</t>
  </si>
  <si>
    <t>16.72M</t>
  </si>
  <si>
    <t>27-06-23</t>
  </si>
  <si>
    <t>9.40M</t>
  </si>
  <si>
    <t>26-06-23</t>
  </si>
  <si>
    <t>23-06-23</t>
  </si>
  <si>
    <t>9.36M</t>
  </si>
  <si>
    <t>22-06-23</t>
  </si>
  <si>
    <t>11.23M</t>
  </si>
  <si>
    <t>21-06-23</t>
  </si>
  <si>
    <t>9.15M</t>
  </si>
  <si>
    <t>20-06-23</t>
  </si>
  <si>
    <t>18.07M</t>
  </si>
  <si>
    <t>19-06-23</t>
  </si>
  <si>
    <t>6.28M</t>
  </si>
  <si>
    <t>16-06-23</t>
  </si>
  <si>
    <t>15-06-23</t>
  </si>
  <si>
    <t>12.48M</t>
  </si>
  <si>
    <t>14-06-23</t>
  </si>
  <si>
    <t>13-06-23</t>
  </si>
  <si>
    <t>12.85M</t>
  </si>
  <si>
    <t>7.60M</t>
  </si>
  <si>
    <t>21.53M</t>
  </si>
  <si>
    <t>15.40M</t>
  </si>
  <si>
    <t>15.01M</t>
  </si>
  <si>
    <t>31-05-23</t>
  </si>
  <si>
    <t>30-05-23</t>
  </si>
  <si>
    <t>5.13M</t>
  </si>
  <si>
    <t>29-05-23</t>
  </si>
  <si>
    <t>6.60M</t>
  </si>
  <si>
    <t>26-05-23</t>
  </si>
  <si>
    <t>8.36M</t>
  </si>
  <si>
    <t>25-05-23</t>
  </si>
  <si>
    <t>11.54M</t>
  </si>
  <si>
    <t>24-05-23</t>
  </si>
  <si>
    <t>7.65M</t>
  </si>
  <si>
    <t>23-05-23</t>
  </si>
  <si>
    <t>22-05-23</t>
  </si>
  <si>
    <t>19-05-23</t>
  </si>
  <si>
    <t>19.34M</t>
  </si>
  <si>
    <t>18-05-23</t>
  </si>
  <si>
    <t>17-05-23</t>
  </si>
  <si>
    <t>13.68M</t>
  </si>
  <si>
    <t>16-05-23</t>
  </si>
  <si>
    <t>16.51M</t>
  </si>
  <si>
    <t>15-05-23</t>
  </si>
  <si>
    <t>38.27M</t>
  </si>
  <si>
    <t>19.77M</t>
  </si>
  <si>
    <t>19.82M</t>
  </si>
  <si>
    <t>23.52M</t>
  </si>
  <si>
    <t>4.83M</t>
  </si>
  <si>
    <t>5.65M</t>
  </si>
  <si>
    <t>28-04-23</t>
  </si>
  <si>
    <t>9.95M</t>
  </si>
  <si>
    <t>27-04-23</t>
  </si>
  <si>
    <t>7.09M</t>
  </si>
  <si>
    <t>26-04-23</t>
  </si>
  <si>
    <t>7.79M</t>
  </si>
  <si>
    <t>25-04-23</t>
  </si>
  <si>
    <t>24-04-23</t>
  </si>
  <si>
    <t>21-04-23</t>
  </si>
  <si>
    <t>8.48M</t>
  </si>
  <si>
    <t>20-04-23</t>
  </si>
  <si>
    <t>14.26M</t>
  </si>
  <si>
    <t>19-04-23</t>
  </si>
  <si>
    <t>18-04-23</t>
  </si>
  <si>
    <t>17-04-23</t>
  </si>
  <si>
    <t>10.71M</t>
  </si>
  <si>
    <t>13-04-23</t>
  </si>
  <si>
    <t>12.73M</t>
  </si>
  <si>
    <t>14.50M</t>
  </si>
  <si>
    <t>50.46M</t>
  </si>
  <si>
    <t>8.82M</t>
  </si>
  <si>
    <t>31-03-23</t>
  </si>
  <si>
    <t>11.04M</t>
  </si>
  <si>
    <t>29-03-23</t>
  </si>
  <si>
    <t>28-03-23</t>
  </si>
  <si>
    <t>9.55M</t>
  </si>
  <si>
    <t>27-03-23</t>
  </si>
  <si>
    <t>7.43M</t>
  </si>
  <si>
    <t>24-03-23</t>
  </si>
  <si>
    <t>6.88M</t>
  </si>
  <si>
    <t>23-03-23</t>
  </si>
  <si>
    <t>22-03-23</t>
  </si>
  <si>
    <t>5.73M</t>
  </si>
  <si>
    <t>21-03-23</t>
  </si>
  <si>
    <t>20-03-23</t>
  </si>
  <si>
    <t>10.08M</t>
  </si>
  <si>
    <t>17-03-23</t>
  </si>
  <si>
    <t>16-03-23</t>
  </si>
  <si>
    <t>15-03-23</t>
  </si>
  <si>
    <t>14-03-23</t>
  </si>
  <si>
    <t>9.19M</t>
  </si>
  <si>
    <t>13-03-23</t>
  </si>
  <si>
    <t>5.70M</t>
  </si>
  <si>
    <t>7.85M</t>
  </si>
  <si>
    <t>8.03M</t>
  </si>
  <si>
    <t>5.66M</t>
  </si>
  <si>
    <t>28-02-23</t>
  </si>
  <si>
    <t>27-02-23</t>
  </si>
  <si>
    <t>10.44M</t>
  </si>
  <si>
    <t>24-02-23</t>
  </si>
  <si>
    <t>23-02-23</t>
  </si>
  <si>
    <t>22-02-23</t>
  </si>
  <si>
    <t>21-02-23</t>
  </si>
  <si>
    <t>8.96M</t>
  </si>
  <si>
    <t>20-02-23</t>
  </si>
  <si>
    <t>9.72M</t>
  </si>
  <si>
    <t>17-02-23</t>
  </si>
  <si>
    <t>16-02-23</t>
  </si>
  <si>
    <t>15-02-23</t>
  </si>
  <si>
    <t>14-02-23</t>
  </si>
  <si>
    <t>13-02-23</t>
  </si>
  <si>
    <t>8.33M</t>
  </si>
  <si>
    <t>6.80M</t>
  </si>
  <si>
    <t>13.07M</t>
  </si>
  <si>
    <t>31-01-23</t>
  </si>
  <si>
    <t>25.15M</t>
  </si>
  <si>
    <t>30-01-23</t>
  </si>
  <si>
    <t>18.32M</t>
  </si>
  <si>
    <t>27-01-23</t>
  </si>
  <si>
    <t>63.36M</t>
  </si>
  <si>
    <t>25-01-23</t>
  </si>
  <si>
    <t>22.98M</t>
  </si>
  <si>
    <t>24-01-23</t>
  </si>
  <si>
    <t>30.20M</t>
  </si>
  <si>
    <t>23-01-23</t>
  </si>
  <si>
    <t>13.11M</t>
  </si>
  <si>
    <t>20-01-23</t>
  </si>
  <si>
    <t>23.91M</t>
  </si>
  <si>
    <t>19-01-23</t>
  </si>
  <si>
    <t>13.13M</t>
  </si>
  <si>
    <t>18-01-23</t>
  </si>
  <si>
    <t>17-01-23</t>
  </si>
  <si>
    <t>12.34M</t>
  </si>
  <si>
    <t>16-01-23</t>
  </si>
  <si>
    <t>13-01-23</t>
  </si>
  <si>
    <t>22.22M</t>
  </si>
  <si>
    <t>54.02M</t>
  </si>
  <si>
    <t>14.69M</t>
  </si>
  <si>
    <t>9.43M</t>
  </si>
  <si>
    <t>10.50M</t>
  </si>
  <si>
    <t>30-12-22</t>
  </si>
  <si>
    <t>29-12-22</t>
  </si>
  <si>
    <t>15.63M</t>
  </si>
  <si>
    <t>28-12-22</t>
  </si>
  <si>
    <t>8.44M</t>
  </si>
  <si>
    <t>27-12-22</t>
  </si>
  <si>
    <t>14.37M</t>
  </si>
  <si>
    <t>26-12-22</t>
  </si>
  <si>
    <t>23-12-22</t>
  </si>
  <si>
    <t>19.90M</t>
  </si>
  <si>
    <t>22-12-22</t>
  </si>
  <si>
    <t>21-12-22</t>
  </si>
  <si>
    <t>11.61M</t>
  </si>
  <si>
    <t>20-12-22</t>
  </si>
  <si>
    <t>19-12-22</t>
  </si>
  <si>
    <t>9.81M</t>
  </si>
  <si>
    <t>16-12-22</t>
  </si>
  <si>
    <t>50.95M</t>
  </si>
  <si>
    <t>15-12-22</t>
  </si>
  <si>
    <t>7.54M</t>
  </si>
  <si>
    <t>14-12-22</t>
  </si>
  <si>
    <t>13-12-22</t>
  </si>
  <si>
    <t>9.92M</t>
  </si>
  <si>
    <t>12.13M</t>
  </si>
  <si>
    <t>12.86M</t>
  </si>
  <si>
    <t>8.35M</t>
  </si>
  <si>
    <t>8.91M</t>
  </si>
  <si>
    <t>30-11-22</t>
  </si>
  <si>
    <t>14.73M</t>
  </si>
  <si>
    <t>29-11-22</t>
  </si>
  <si>
    <t>28-11-22</t>
  </si>
  <si>
    <t>10.70M</t>
  </si>
  <si>
    <t>25-11-22</t>
  </si>
  <si>
    <t>24-11-22</t>
  </si>
  <si>
    <t>23-11-22</t>
  </si>
  <si>
    <t>22-11-22</t>
  </si>
  <si>
    <t>6.41M</t>
  </si>
  <si>
    <t>21-11-22</t>
  </si>
  <si>
    <t>18-11-22</t>
  </si>
  <si>
    <t>17-11-22</t>
  </si>
  <si>
    <t>15.62M</t>
  </si>
  <si>
    <t>16-11-22</t>
  </si>
  <si>
    <t>15-11-22</t>
  </si>
  <si>
    <t>14-11-22</t>
  </si>
  <si>
    <t>18.00M</t>
  </si>
  <si>
    <t>19.30M</t>
  </si>
  <si>
    <t>26.25M</t>
  </si>
  <si>
    <t>14.47M</t>
  </si>
  <si>
    <t>10.99M</t>
  </si>
  <si>
    <t>12.43M</t>
  </si>
  <si>
    <t>17.32M</t>
  </si>
  <si>
    <t>31-10-22</t>
  </si>
  <si>
    <t>28-10-22</t>
  </si>
  <si>
    <t>27-10-22</t>
  </si>
  <si>
    <t>14.61M</t>
  </si>
  <si>
    <t>25-10-22</t>
  </si>
  <si>
    <t>17.98M</t>
  </si>
  <si>
    <t>24-10-22</t>
  </si>
  <si>
    <t>2.87M</t>
  </si>
  <si>
    <t>21-10-22</t>
  </si>
  <si>
    <t>20-10-22</t>
  </si>
  <si>
    <t>19-10-22</t>
  </si>
  <si>
    <t>18-10-22</t>
  </si>
  <si>
    <t>14.22M</t>
  </si>
  <si>
    <t>17-10-22</t>
  </si>
  <si>
    <t>14-10-22</t>
  </si>
  <si>
    <t>12.88M</t>
  </si>
  <si>
    <t>13-10-22</t>
  </si>
  <si>
    <t>32.91M</t>
  </si>
  <si>
    <t>10.67M</t>
  </si>
  <si>
    <t>20.33M</t>
  </si>
  <si>
    <t>30-09-22</t>
  </si>
  <si>
    <t>20.95M</t>
  </si>
  <si>
    <t>29-09-22</t>
  </si>
  <si>
    <t>20.73M</t>
  </si>
  <si>
    <t>28-09-22</t>
  </si>
  <si>
    <t>18.11M</t>
  </si>
  <si>
    <t>27-09-22</t>
  </si>
  <si>
    <t>21.93M</t>
  </si>
  <si>
    <t>26-09-22</t>
  </si>
  <si>
    <t>33.23M</t>
  </si>
  <si>
    <t>23-09-22</t>
  </si>
  <si>
    <t>13.44M</t>
  </si>
  <si>
    <t>22-09-22</t>
  </si>
  <si>
    <t>13.60M</t>
  </si>
  <si>
    <t>21-09-22</t>
  </si>
  <si>
    <t>10.83M</t>
  </si>
  <si>
    <t>20-09-22</t>
  </si>
  <si>
    <t>17.56M</t>
  </si>
  <si>
    <t>19-09-22</t>
  </si>
  <si>
    <t>15.24M</t>
  </si>
  <si>
    <t>16-09-22</t>
  </si>
  <si>
    <t>20.99M</t>
  </si>
  <si>
    <t>15-09-22</t>
  </si>
  <si>
    <t>14-09-22</t>
  </si>
  <si>
    <t>13-09-22</t>
  </si>
  <si>
    <t>10.66M</t>
  </si>
  <si>
    <t>20.76M</t>
  </si>
  <si>
    <t>13.39M</t>
  </si>
  <si>
    <t>30-08-22</t>
  </si>
  <si>
    <t>29-08-22</t>
  </si>
  <si>
    <t>11.65M</t>
  </si>
  <si>
    <t>26-08-22</t>
  </si>
  <si>
    <t>25-08-22</t>
  </si>
  <si>
    <t>24-08-22</t>
  </si>
  <si>
    <t>23-08-22</t>
  </si>
  <si>
    <t>17.78M</t>
  </si>
  <si>
    <t>22-08-22</t>
  </si>
  <si>
    <t>19-08-22</t>
  </si>
  <si>
    <t>16.64M</t>
  </si>
  <si>
    <t>18-08-22</t>
  </si>
  <si>
    <t>17-08-22</t>
  </si>
  <si>
    <t>16-08-22</t>
  </si>
  <si>
    <t>13.48M</t>
  </si>
  <si>
    <t>11.92M</t>
  </si>
  <si>
    <t>18.54M</t>
  </si>
  <si>
    <t>19.13M</t>
  </si>
  <si>
    <t>19.07M</t>
  </si>
  <si>
    <t>43.08M</t>
  </si>
  <si>
    <t>29-07-22</t>
  </si>
  <si>
    <t>16.00M</t>
  </si>
  <si>
    <t>28-07-22</t>
  </si>
  <si>
    <t>36.38M</t>
  </si>
  <si>
    <t>27-07-22</t>
  </si>
  <si>
    <t>26-07-22</t>
  </si>
  <si>
    <t>25-07-22</t>
  </si>
  <si>
    <t>22-07-22</t>
  </si>
  <si>
    <t>21-07-22</t>
  </si>
  <si>
    <t>20-07-22</t>
  </si>
  <si>
    <t>17.15M</t>
  </si>
  <si>
    <t>19-07-22</t>
  </si>
  <si>
    <t>11.55M</t>
  </si>
  <si>
    <t>18-07-22</t>
  </si>
  <si>
    <t>21.19M</t>
  </si>
  <si>
    <t>15-07-22</t>
  </si>
  <si>
    <t>15.77M</t>
  </si>
  <si>
    <t>14-07-22</t>
  </si>
  <si>
    <t>13-07-22</t>
  </si>
  <si>
    <t>9.52M</t>
  </si>
  <si>
    <t>23.73M</t>
  </si>
  <si>
    <t>17.62M</t>
  </si>
  <si>
    <t>16.77M</t>
  </si>
  <si>
    <t>30-06-22</t>
  </si>
  <si>
    <t>29-06-22</t>
  </si>
  <si>
    <t>28-06-22</t>
  </si>
  <si>
    <t>27-06-22</t>
  </si>
  <si>
    <t>12.02M</t>
  </si>
  <si>
    <t>24-06-22</t>
  </si>
  <si>
    <t>14.81M</t>
  </si>
  <si>
    <t>23-06-22</t>
  </si>
  <si>
    <t>26.51M</t>
  </si>
  <si>
    <t>22-06-22</t>
  </si>
  <si>
    <t>21-06-22</t>
  </si>
  <si>
    <t>14.74M</t>
  </si>
  <si>
    <t>20-06-22</t>
  </si>
  <si>
    <t>17-06-22</t>
  </si>
  <si>
    <t>24.82M</t>
  </si>
  <si>
    <t>16-06-22</t>
  </si>
  <si>
    <t>22.26M</t>
  </si>
  <si>
    <t>15-06-22</t>
  </si>
  <si>
    <t>15.19M</t>
  </si>
  <si>
    <t>14-06-22</t>
  </si>
  <si>
    <t>19.63M</t>
  </si>
  <si>
    <t>13-06-22</t>
  </si>
  <si>
    <t>11.91M</t>
  </si>
  <si>
    <t>13.04M</t>
  </si>
  <si>
    <t>12.84M</t>
  </si>
  <si>
    <t>11.15M</t>
  </si>
  <si>
    <t>12.74M</t>
  </si>
  <si>
    <t>11.93M</t>
  </si>
  <si>
    <t>31-05-22</t>
  </si>
  <si>
    <t>22.31M</t>
  </si>
  <si>
    <t>30-05-22</t>
  </si>
  <si>
    <t>18.50M</t>
  </si>
  <si>
    <t>27-05-22</t>
  </si>
  <si>
    <t>26-05-22</t>
  </si>
  <si>
    <t>17.71M</t>
  </si>
  <si>
    <t>25-05-22</t>
  </si>
  <si>
    <t>24-05-22</t>
  </si>
  <si>
    <t>14.53M</t>
  </si>
  <si>
    <t>23-05-22</t>
  </si>
  <si>
    <t>16.35M</t>
  </si>
  <si>
    <t>20-05-22</t>
  </si>
  <si>
    <t>19-05-22</t>
  </si>
  <si>
    <t>18-05-22</t>
  </si>
  <si>
    <t>17-05-22</t>
  </si>
  <si>
    <t>16-05-22</t>
  </si>
  <si>
    <t>24.94M</t>
  </si>
  <si>
    <t>13-05-22</t>
  </si>
  <si>
    <t>71.43M</t>
  </si>
  <si>
    <t>33.51M</t>
  </si>
  <si>
    <t>29.22M</t>
  </si>
  <si>
    <t>16.54M</t>
  </si>
  <si>
    <t>18.08M</t>
  </si>
  <si>
    <t>25.14M</t>
  </si>
  <si>
    <t>12.24M</t>
  </si>
  <si>
    <t>14.93M</t>
  </si>
  <si>
    <t>18.95M</t>
  </si>
  <si>
    <t>29-04-22</t>
  </si>
  <si>
    <t>21.99M</t>
  </si>
  <si>
    <t>28-04-22</t>
  </si>
  <si>
    <t>27-04-22</t>
  </si>
  <si>
    <t>13.70M</t>
  </si>
  <si>
    <t>26-04-22</t>
  </si>
  <si>
    <t>25-04-22</t>
  </si>
  <si>
    <t>22-04-22</t>
  </si>
  <si>
    <t>21-04-22</t>
  </si>
  <si>
    <t>20-04-22</t>
  </si>
  <si>
    <t>19.64M</t>
  </si>
  <si>
    <t>19-04-22</t>
  </si>
  <si>
    <t>12.67M</t>
  </si>
  <si>
    <t>18-04-22</t>
  </si>
  <si>
    <t>15.30M</t>
  </si>
  <si>
    <t>13-04-22</t>
  </si>
  <si>
    <t>16.82M</t>
  </si>
  <si>
    <t>22.70M</t>
  </si>
  <si>
    <t>19.95M</t>
  </si>
  <si>
    <t>24.97M</t>
  </si>
  <si>
    <t>28.53M</t>
  </si>
  <si>
    <t>18.66M</t>
  </si>
  <si>
    <t>19.38M</t>
  </si>
  <si>
    <t>31-03-22</t>
  </si>
  <si>
    <t>14.25M</t>
  </si>
  <si>
    <t>30-03-22</t>
  </si>
  <si>
    <t>18.15M</t>
  </si>
  <si>
    <t>29-03-22</t>
  </si>
  <si>
    <t>28-03-22</t>
  </si>
  <si>
    <t>25-03-22</t>
  </si>
  <si>
    <t>24-03-22</t>
  </si>
  <si>
    <t>17.11M</t>
  </si>
  <si>
    <t>23-03-22</t>
  </si>
  <si>
    <t>25.47M</t>
  </si>
  <si>
    <t>22-03-22</t>
  </si>
  <si>
    <t>30.44M</t>
  </si>
  <si>
    <t>21-03-22</t>
  </si>
  <si>
    <t>18.27M</t>
  </si>
  <si>
    <t>17-03-22</t>
  </si>
  <si>
    <t>16-03-22</t>
  </si>
  <si>
    <t>27.19M</t>
  </si>
  <si>
    <t>15-03-22</t>
  </si>
  <si>
    <t>47.71M</t>
  </si>
  <si>
    <t>14-03-22</t>
  </si>
  <si>
    <t>40.72M</t>
  </si>
  <si>
    <t>51.51M</t>
  </si>
  <si>
    <t>59.78M</t>
  </si>
  <si>
    <t>48.38M</t>
  </si>
  <si>
    <t>55.54M</t>
  </si>
  <si>
    <t>44.84M</t>
  </si>
  <si>
    <t>38.77M</t>
  </si>
  <si>
    <t>29.60M</t>
  </si>
  <si>
    <t>25.79M</t>
  </si>
  <si>
    <t>28-02-22</t>
  </si>
  <si>
    <t>34.48M</t>
  </si>
  <si>
    <t>25-02-22</t>
  </si>
  <si>
    <t>48.88M</t>
  </si>
  <si>
    <t>24-02-22</t>
  </si>
  <si>
    <t>57.27M</t>
  </si>
  <si>
    <t>23-02-22</t>
  </si>
  <si>
    <t>17.70M</t>
  </si>
  <si>
    <t>22-02-22</t>
  </si>
  <si>
    <t>27.96M</t>
  </si>
  <si>
    <t>21-02-22</t>
  </si>
  <si>
    <t>22.59M</t>
  </si>
  <si>
    <t>18-02-22</t>
  </si>
  <si>
    <t>17-02-22</t>
  </si>
  <si>
    <t>27.94M</t>
  </si>
  <si>
    <t>16-02-22</t>
  </si>
  <si>
    <t>20.18M</t>
  </si>
  <si>
    <t>15-02-22</t>
  </si>
  <si>
    <t>30.62M</t>
  </si>
  <si>
    <t>14-02-22</t>
  </si>
  <si>
    <t>22.16M</t>
  </si>
  <si>
    <t>14.54M</t>
  </si>
  <si>
    <t>23.38M</t>
  </si>
  <si>
    <t>15.25M</t>
  </si>
  <si>
    <t>48.03M</t>
  </si>
  <si>
    <t>31-01-22</t>
  </si>
  <si>
    <t>28-01-22</t>
  </si>
  <si>
    <t>21.78M</t>
  </si>
  <si>
    <t>27-01-22</t>
  </si>
  <si>
    <t>26.68M</t>
  </si>
  <si>
    <t>25-01-22</t>
  </si>
  <si>
    <t>22.57M</t>
  </si>
  <si>
    <t>24-01-22</t>
  </si>
  <si>
    <t>25.23M</t>
  </si>
  <si>
    <t>21-01-22</t>
  </si>
  <si>
    <t>17.95M</t>
  </si>
  <si>
    <t>20-01-22</t>
  </si>
  <si>
    <t>18.36M</t>
  </si>
  <si>
    <t>19-01-22</t>
  </si>
  <si>
    <t>18-01-22</t>
  </si>
  <si>
    <t>17-01-22</t>
  </si>
  <si>
    <t>14-01-22</t>
  </si>
  <si>
    <t>13-01-22</t>
  </si>
  <si>
    <t>27.57M</t>
  </si>
  <si>
    <t>25.19M</t>
  </si>
  <si>
    <t>15.53M</t>
  </si>
  <si>
    <t>15.42M</t>
  </si>
  <si>
    <t>32.75M</t>
  </si>
  <si>
    <t>31-12-21</t>
  </si>
  <si>
    <t>15.54M</t>
  </si>
  <si>
    <t>30-12-21</t>
  </si>
  <si>
    <t>29-12-21</t>
  </si>
  <si>
    <t>28-12-21</t>
  </si>
  <si>
    <t>22.86M</t>
  </si>
  <si>
    <t>27-12-21</t>
  </si>
  <si>
    <t>12.56M</t>
  </si>
  <si>
    <t>24-12-21</t>
  </si>
  <si>
    <t>15.49M</t>
  </si>
  <si>
    <t>23-12-21</t>
  </si>
  <si>
    <t>22-12-21</t>
  </si>
  <si>
    <t>22.73M</t>
  </si>
  <si>
    <t>21-12-21</t>
  </si>
  <si>
    <t>18.84M</t>
  </si>
  <si>
    <t>20-12-21</t>
  </si>
  <si>
    <t>33.01M</t>
  </si>
  <si>
    <t>17-12-21</t>
  </si>
  <si>
    <t>27.34M</t>
  </si>
  <si>
    <t>16-12-21</t>
  </si>
  <si>
    <t>15-12-21</t>
  </si>
  <si>
    <t>14-12-21</t>
  </si>
  <si>
    <t>17.72M</t>
  </si>
  <si>
    <t>13-12-21</t>
  </si>
  <si>
    <t>14.57M</t>
  </si>
  <si>
    <t>16.95M</t>
  </si>
  <si>
    <t>21.28M</t>
  </si>
  <si>
    <t>17.47M</t>
  </si>
  <si>
    <t>21.01M</t>
  </si>
  <si>
    <t>28.26M</t>
  </si>
  <si>
    <t>30-11-21</t>
  </si>
  <si>
    <t>35.47M</t>
  </si>
  <si>
    <t>29-11-21</t>
  </si>
  <si>
    <t>42.82M</t>
  </si>
  <si>
    <t>26-11-21</t>
  </si>
  <si>
    <t>51.79M</t>
  </si>
  <si>
    <t>25-11-21</t>
  </si>
  <si>
    <t>24-11-21</t>
  </si>
  <si>
    <t>20.92M</t>
  </si>
  <si>
    <t>23-11-21</t>
  </si>
  <si>
    <t>27.55M</t>
  </si>
  <si>
    <t>22-11-21</t>
  </si>
  <si>
    <t>40.04M</t>
  </si>
  <si>
    <t>18-11-21</t>
  </si>
  <si>
    <t>47.20M</t>
  </si>
  <si>
    <t>17-11-21</t>
  </si>
  <si>
    <t>48.46M</t>
  </si>
  <si>
    <t>16-11-21</t>
  </si>
  <si>
    <t>55.90M</t>
  </si>
  <si>
    <t>15-11-21</t>
  </si>
  <si>
    <t>18.02M</t>
  </si>
  <si>
    <t>29.26M</t>
  </si>
  <si>
    <t xml:space="preserve">TATA Motors Daily Returns </t>
  </si>
  <si>
    <t>Standard Deviation of TATA</t>
  </si>
  <si>
    <t>8.26K</t>
  </si>
  <si>
    <t>11.82K</t>
  </si>
  <si>
    <t>13.32K</t>
  </si>
  <si>
    <t>8.93K</t>
  </si>
  <si>
    <t>6.72K</t>
  </si>
  <si>
    <t>10.51K</t>
  </si>
  <si>
    <t>8.79K</t>
  </si>
  <si>
    <t>11.48K</t>
  </si>
  <si>
    <t>28.93K</t>
  </si>
  <si>
    <t>9.57K</t>
  </si>
  <si>
    <t>24.22K</t>
  </si>
  <si>
    <t>56.36K</t>
  </si>
  <si>
    <t>75.46K</t>
  </si>
  <si>
    <t>155.15K</t>
  </si>
  <si>
    <t>92.90K</t>
  </si>
  <si>
    <t>193.63K</t>
  </si>
  <si>
    <t>134.28K</t>
  </si>
  <si>
    <t>103.99K</t>
  </si>
  <si>
    <t>101.58K</t>
  </si>
  <si>
    <t>10.79K</t>
  </si>
  <si>
    <t>12.14K</t>
  </si>
  <si>
    <t>8.00K</t>
  </si>
  <si>
    <t>8.67K</t>
  </si>
  <si>
    <t>15.92K</t>
  </si>
  <si>
    <t>16.51K</t>
  </si>
  <si>
    <t>20.24K</t>
  </si>
  <si>
    <t>24.90K</t>
  </si>
  <si>
    <t>22.72K</t>
  </si>
  <si>
    <t>22.75K</t>
  </si>
  <si>
    <t>9.58K</t>
  </si>
  <si>
    <t>15.15K</t>
  </si>
  <si>
    <t>62.00K</t>
  </si>
  <si>
    <t>34.45K</t>
  </si>
  <si>
    <t>9.61K</t>
  </si>
  <si>
    <t>10.86K</t>
  </si>
  <si>
    <t>18.50K</t>
  </si>
  <si>
    <t>12.93K</t>
  </si>
  <si>
    <t>19.37K</t>
  </si>
  <si>
    <t>26.80K</t>
  </si>
  <si>
    <t>6.59K</t>
  </si>
  <si>
    <t>10.53K</t>
  </si>
  <si>
    <t>37.67K</t>
  </si>
  <si>
    <t>9.50K</t>
  </si>
  <si>
    <t>6.89K</t>
  </si>
  <si>
    <t>14.35K</t>
  </si>
  <si>
    <t>9.37K</t>
  </si>
  <si>
    <t>7.72K</t>
  </si>
  <si>
    <t>14.50K</t>
  </si>
  <si>
    <t>4.75K</t>
  </si>
  <si>
    <t>6.31K</t>
  </si>
  <si>
    <t>46.18K</t>
  </si>
  <si>
    <t>13.06K</t>
  </si>
  <si>
    <t>5.32K</t>
  </si>
  <si>
    <t>7.53K</t>
  </si>
  <si>
    <t>11.01K</t>
  </si>
  <si>
    <t>65.86K</t>
  </si>
  <si>
    <t>6.16K</t>
  </si>
  <si>
    <t>10.48K</t>
  </si>
  <si>
    <t>5.47K</t>
  </si>
  <si>
    <t>7.57K</t>
  </si>
  <si>
    <t>15.96K</t>
  </si>
  <si>
    <t>3.15K</t>
  </si>
  <si>
    <t>2.62K</t>
  </si>
  <si>
    <t>4.77K</t>
  </si>
  <si>
    <t>6.44K</t>
  </si>
  <si>
    <t>4.52K</t>
  </si>
  <si>
    <t>2.10K</t>
  </si>
  <si>
    <t>5.46K</t>
  </si>
  <si>
    <t>3.98K</t>
  </si>
  <si>
    <t>10.93K</t>
  </si>
  <si>
    <t>7.04K</t>
  </si>
  <si>
    <t>25.94K</t>
  </si>
  <si>
    <t>3.22K</t>
  </si>
  <si>
    <t>4.30K</t>
  </si>
  <si>
    <t>3.73K</t>
  </si>
  <si>
    <t>7.13K</t>
  </si>
  <si>
    <t>5.98K</t>
  </si>
  <si>
    <t>2.74K</t>
  </si>
  <si>
    <t>8.70K</t>
  </si>
  <si>
    <t>3.63K</t>
  </si>
  <si>
    <t>5.83K</t>
  </si>
  <si>
    <t>6.21K</t>
  </si>
  <si>
    <t>14.55K</t>
  </si>
  <si>
    <t>9.31K</t>
  </si>
  <si>
    <t>10.17K</t>
  </si>
  <si>
    <t>18.78K</t>
  </si>
  <si>
    <t>27.71K</t>
  </si>
  <si>
    <t>42.12K</t>
  </si>
  <si>
    <t>13.15K</t>
  </si>
  <si>
    <t>15.43K</t>
  </si>
  <si>
    <t>153.65K</t>
  </si>
  <si>
    <t>187.10K</t>
  </si>
  <si>
    <t>9.45K</t>
  </si>
  <si>
    <t>6.11K</t>
  </si>
  <si>
    <t>3.24K</t>
  </si>
  <si>
    <t>3.49K</t>
  </si>
  <si>
    <t>2.92K</t>
  </si>
  <si>
    <t>4.90K</t>
  </si>
  <si>
    <t>8.16K</t>
  </si>
  <si>
    <t>1.29K</t>
  </si>
  <si>
    <t>5.02K</t>
  </si>
  <si>
    <t>1.95K</t>
  </si>
  <si>
    <t>4.45K</t>
  </si>
  <si>
    <t>8.22K</t>
  </si>
  <si>
    <t>5.58K</t>
  </si>
  <si>
    <t>3.46K</t>
  </si>
  <si>
    <t>2.00K</t>
  </si>
  <si>
    <t>2.89K</t>
  </si>
  <si>
    <t>4.87K</t>
  </si>
  <si>
    <t>4.72K</t>
  </si>
  <si>
    <t>6.26K</t>
  </si>
  <si>
    <t>2.22K</t>
  </si>
  <si>
    <t>2.07K</t>
  </si>
  <si>
    <t>3.29K</t>
  </si>
  <si>
    <t>2.13K</t>
  </si>
  <si>
    <t>4.56K</t>
  </si>
  <si>
    <t>1.55K</t>
  </si>
  <si>
    <t>5.54K</t>
  </si>
  <si>
    <t>3.06K</t>
  </si>
  <si>
    <t>2.30K</t>
  </si>
  <si>
    <t>5.66K</t>
  </si>
  <si>
    <t>3.60K</t>
  </si>
  <si>
    <t>4.88K</t>
  </si>
  <si>
    <t>4.15K</t>
  </si>
  <si>
    <t>8.15K</t>
  </si>
  <si>
    <t>15.81K</t>
  </si>
  <si>
    <t>12.12K</t>
  </si>
  <si>
    <t>3.80K</t>
  </si>
  <si>
    <t>3.39K</t>
  </si>
  <si>
    <t>4.70K</t>
  </si>
  <si>
    <t>27.74K</t>
  </si>
  <si>
    <t>2.16K</t>
  </si>
  <si>
    <t>2.84K</t>
  </si>
  <si>
    <t>1.69K</t>
  </si>
  <si>
    <t>3.13K</t>
  </si>
  <si>
    <t>3.93K</t>
  </si>
  <si>
    <t>2.48K</t>
  </si>
  <si>
    <t>2.61K</t>
  </si>
  <si>
    <t>4.00K</t>
  </si>
  <si>
    <t>4.48K</t>
  </si>
  <si>
    <t>4.28K</t>
  </si>
  <si>
    <t>4.13K</t>
  </si>
  <si>
    <t>4.96K</t>
  </si>
  <si>
    <t>5.73K</t>
  </si>
  <si>
    <t>2.79K</t>
  </si>
  <si>
    <t>6.48K</t>
  </si>
  <si>
    <t>6.73K</t>
  </si>
  <si>
    <t>8.23K</t>
  </si>
  <si>
    <t>3.32K</t>
  </si>
  <si>
    <t>4.35K</t>
  </si>
  <si>
    <t>4.23K</t>
  </si>
  <si>
    <t>17.47K</t>
  </si>
  <si>
    <t>10.34K</t>
  </si>
  <si>
    <t>7.05K</t>
  </si>
  <si>
    <t>11.04K</t>
  </si>
  <si>
    <t>27.55K</t>
  </si>
  <si>
    <t>35.37K</t>
  </si>
  <si>
    <t>53.69K</t>
  </si>
  <si>
    <t>1.76K</t>
  </si>
  <si>
    <t>14.34K</t>
  </si>
  <si>
    <t>5.61K</t>
  </si>
  <si>
    <t>4.94K</t>
  </si>
  <si>
    <t>6.40K</t>
  </si>
  <si>
    <t>14.33K</t>
  </si>
  <si>
    <t>21.06K</t>
  </si>
  <si>
    <t>12.36K</t>
  </si>
  <si>
    <t>8.46K</t>
  </si>
  <si>
    <t>3.84K</t>
  </si>
  <si>
    <t>3.85K</t>
  </si>
  <si>
    <t>4.12K</t>
  </si>
  <si>
    <t>3.97K</t>
  </si>
  <si>
    <t>19.72K</t>
  </si>
  <si>
    <t>9.08K</t>
  </si>
  <si>
    <t>26.10K</t>
  </si>
  <si>
    <t>4.65K</t>
  </si>
  <si>
    <t>4.67K</t>
  </si>
  <si>
    <t>7.17K</t>
  </si>
  <si>
    <t>31.00K</t>
  </si>
  <si>
    <t>31.27K</t>
  </si>
  <si>
    <t>4.40K</t>
  </si>
  <si>
    <t>2.76K</t>
  </si>
  <si>
    <t>2.58K</t>
  </si>
  <si>
    <t>2.65K</t>
  </si>
  <si>
    <t>5.38K</t>
  </si>
  <si>
    <t>3.48K</t>
  </si>
  <si>
    <t>1.41K</t>
  </si>
  <si>
    <t>2.64K</t>
  </si>
  <si>
    <t>2.45K</t>
  </si>
  <si>
    <t>2.75K</t>
  </si>
  <si>
    <t>1.53K</t>
  </si>
  <si>
    <t>3.43K</t>
  </si>
  <si>
    <t>2.94K</t>
  </si>
  <si>
    <t>4.61K</t>
  </si>
  <si>
    <t>10.54K</t>
  </si>
  <si>
    <t>7.59K</t>
  </si>
  <si>
    <t>8.55K</t>
  </si>
  <si>
    <t>15.00K</t>
  </si>
  <si>
    <t>3.34K</t>
  </si>
  <si>
    <t>4.54K</t>
  </si>
  <si>
    <t>2.59K</t>
  </si>
  <si>
    <t>3.35K</t>
  </si>
  <si>
    <t>2.93K</t>
  </si>
  <si>
    <t>5.67K</t>
  </si>
  <si>
    <t>1.90K</t>
  </si>
  <si>
    <t>2.34K</t>
  </si>
  <si>
    <t>3.99K</t>
  </si>
  <si>
    <t>4.36K</t>
  </si>
  <si>
    <t>3.70K</t>
  </si>
  <si>
    <t>11.86K</t>
  </si>
  <si>
    <t>5.00K</t>
  </si>
  <si>
    <t>8.72K</t>
  </si>
  <si>
    <t>10.63K</t>
  </si>
  <si>
    <t>20.69K</t>
  </si>
  <si>
    <t>19.04K</t>
  </si>
  <si>
    <t>6.61K</t>
  </si>
  <si>
    <t>21.80K</t>
  </si>
  <si>
    <t>79.67K</t>
  </si>
  <si>
    <t>6.51K</t>
  </si>
  <si>
    <t>8.97K</t>
  </si>
  <si>
    <t>5.82K</t>
  </si>
  <si>
    <t>14.18K</t>
  </si>
  <si>
    <t>5.57K</t>
  </si>
  <si>
    <t>41.40K</t>
  </si>
  <si>
    <t>2.47K</t>
  </si>
  <si>
    <t>2.40K</t>
  </si>
  <si>
    <t>1.85K</t>
  </si>
  <si>
    <t>1.15K</t>
  </si>
  <si>
    <t>1.70K</t>
  </si>
  <si>
    <t>3.81K</t>
  </si>
  <si>
    <t>3.18K</t>
  </si>
  <si>
    <t>5.50K</t>
  </si>
  <si>
    <t>1.48K</t>
  </si>
  <si>
    <t>1.05K</t>
  </si>
  <si>
    <t>2.96K</t>
  </si>
  <si>
    <t>1.42K</t>
  </si>
  <si>
    <t>1.88K</t>
  </si>
  <si>
    <t>2.77K</t>
  </si>
  <si>
    <t>2.91K</t>
  </si>
  <si>
    <t>1.65K</t>
  </si>
  <si>
    <t>2.41K</t>
  </si>
  <si>
    <t>1.71K</t>
  </si>
  <si>
    <t>3.51K</t>
  </si>
  <si>
    <t>4.17K</t>
  </si>
  <si>
    <t>16.03K</t>
  </si>
  <si>
    <t>1.78K</t>
  </si>
  <si>
    <t>1.02K</t>
  </si>
  <si>
    <t>2.50K</t>
  </si>
  <si>
    <t>1.30K</t>
  </si>
  <si>
    <t>1.80K</t>
  </si>
  <si>
    <t>3.74K</t>
  </si>
  <si>
    <t>3.45K</t>
  </si>
  <si>
    <t>1.14K</t>
  </si>
  <si>
    <t>1.32K</t>
  </si>
  <si>
    <t>5.18K</t>
  </si>
  <si>
    <t>13.40K</t>
  </si>
  <si>
    <t>8.30K</t>
  </si>
  <si>
    <t>1.22K</t>
  </si>
  <si>
    <t>2.49K</t>
  </si>
  <si>
    <t>1.52K</t>
  </si>
  <si>
    <t>4.57K</t>
  </si>
  <si>
    <t>1.49K</t>
  </si>
  <si>
    <t>1.04K</t>
  </si>
  <si>
    <t>2.60K</t>
  </si>
  <si>
    <t>9.86K</t>
  </si>
  <si>
    <t>1.84K</t>
  </si>
  <si>
    <t>2.35K</t>
  </si>
  <si>
    <t>2.27K</t>
  </si>
  <si>
    <t>2.90K</t>
  </si>
  <si>
    <t>3.62K</t>
  </si>
  <si>
    <t>2.55K</t>
  </si>
  <si>
    <t>4.59K</t>
  </si>
  <si>
    <t>3.69K</t>
  </si>
  <si>
    <t>4.37K</t>
  </si>
  <si>
    <t>9.30K</t>
  </si>
  <si>
    <t>10.87K</t>
  </si>
  <si>
    <t>28.30K</t>
  </si>
  <si>
    <t>4.25K</t>
  </si>
  <si>
    <t>4.43K</t>
  </si>
  <si>
    <t>4.85K</t>
  </si>
  <si>
    <t>1.66K</t>
  </si>
  <si>
    <t>1.26K</t>
  </si>
  <si>
    <t>1.20K</t>
  </si>
  <si>
    <t>1.62K</t>
  </si>
  <si>
    <t>3.12K</t>
  </si>
  <si>
    <t>3.07K</t>
  </si>
  <si>
    <t>1.43K</t>
  </si>
  <si>
    <t>2.67K</t>
  </si>
  <si>
    <t>13.09K</t>
  </si>
  <si>
    <t>2.82K</t>
  </si>
  <si>
    <t>3.30K</t>
  </si>
  <si>
    <t>2.05K</t>
  </si>
  <si>
    <t>13.83K</t>
  </si>
  <si>
    <t>1.51K</t>
  </si>
  <si>
    <t>2.32K</t>
  </si>
  <si>
    <t>1.89K</t>
  </si>
  <si>
    <t>1.60K</t>
  </si>
  <si>
    <t>2.02K</t>
  </si>
  <si>
    <t>3.89K</t>
  </si>
  <si>
    <t>1.06K</t>
  </si>
  <si>
    <t>1.94K</t>
  </si>
  <si>
    <t>1.50K</t>
  </si>
  <si>
    <t>16.40K</t>
  </si>
  <si>
    <t>0.81K</t>
  </si>
  <si>
    <t>0.60K</t>
  </si>
  <si>
    <t>0.26K</t>
  </si>
  <si>
    <t>0.65K</t>
  </si>
  <si>
    <t>0.66K</t>
  </si>
  <si>
    <t>0.58K</t>
  </si>
  <si>
    <t>1.47K</t>
  </si>
  <si>
    <t>0.88K</t>
  </si>
  <si>
    <t>0.56K</t>
  </si>
  <si>
    <t>0.70K</t>
  </si>
  <si>
    <t>2.26K</t>
  </si>
  <si>
    <t>3.76K</t>
  </si>
  <si>
    <t>1.79K</t>
  </si>
  <si>
    <t>0.32K</t>
  </si>
  <si>
    <t>0.75K</t>
  </si>
  <si>
    <t>0.85K</t>
  </si>
  <si>
    <t>0.52K</t>
  </si>
  <si>
    <t>0.97K</t>
  </si>
  <si>
    <t>0.54K</t>
  </si>
  <si>
    <t>0.98K</t>
  </si>
  <si>
    <t>0.41K</t>
  </si>
  <si>
    <t>0.44K</t>
  </si>
  <si>
    <t>1.13K</t>
  </si>
  <si>
    <t>1.68K</t>
  </si>
  <si>
    <t>1.03K</t>
  </si>
  <si>
    <t>1.17K</t>
  </si>
  <si>
    <t>0.53K</t>
  </si>
  <si>
    <t>0.63K</t>
  </si>
  <si>
    <t>0.89K</t>
  </si>
  <si>
    <t>0.82K</t>
  </si>
  <si>
    <t>0.31K</t>
  </si>
  <si>
    <t>1.27K</t>
  </si>
  <si>
    <t>0.55K</t>
  </si>
  <si>
    <t>1.01K</t>
  </si>
  <si>
    <t>2.56K</t>
  </si>
  <si>
    <t>0.95K</t>
  </si>
  <si>
    <t>2.38K</t>
  </si>
  <si>
    <t>2.25K</t>
  </si>
  <si>
    <t>1.07K</t>
  </si>
  <si>
    <t>0.29K</t>
  </si>
  <si>
    <t>2.53K</t>
  </si>
  <si>
    <t>0.71K</t>
  </si>
  <si>
    <t>2.20K</t>
  </si>
  <si>
    <t>0.74K</t>
  </si>
  <si>
    <t>1.59K</t>
  </si>
  <si>
    <t>7.63K</t>
  </si>
  <si>
    <t>2.08K</t>
  </si>
  <si>
    <t>5.45K</t>
  </si>
  <si>
    <t>1.45K</t>
  </si>
  <si>
    <t>1.16K</t>
  </si>
  <si>
    <t>0.45K</t>
  </si>
  <si>
    <t>0.27K</t>
  </si>
  <si>
    <t>0.76K</t>
  </si>
  <si>
    <t>0.37K</t>
  </si>
  <si>
    <t>0.57K</t>
  </si>
  <si>
    <t>0.91K</t>
  </si>
  <si>
    <t>0.38K</t>
  </si>
  <si>
    <t>0.78K</t>
  </si>
  <si>
    <t>1.35K</t>
  </si>
  <si>
    <t>0.62K</t>
  </si>
  <si>
    <t>0.48K</t>
  </si>
  <si>
    <t>1.24K</t>
  </si>
  <si>
    <t>0.36K</t>
  </si>
  <si>
    <t>0.83K</t>
  </si>
  <si>
    <t>0.99K</t>
  </si>
  <si>
    <t>0.80K</t>
  </si>
  <si>
    <t>0.90K</t>
  </si>
  <si>
    <t>1.09K</t>
  </si>
  <si>
    <t>0.64K</t>
  </si>
  <si>
    <t>2.15K</t>
  </si>
  <si>
    <t>0.72K</t>
  </si>
  <si>
    <t>2.51K</t>
  </si>
  <si>
    <t>0.67K</t>
  </si>
  <si>
    <t>2.24K</t>
  </si>
  <si>
    <t>7.23K</t>
  </si>
  <si>
    <t>6.12K</t>
  </si>
  <si>
    <t>3.23K</t>
  </si>
  <si>
    <t>2.04K</t>
  </si>
  <si>
    <t>1.83K</t>
  </si>
  <si>
    <t>5.72K</t>
  </si>
  <si>
    <t>2.88K</t>
  </si>
  <si>
    <t>1.37K</t>
  </si>
  <si>
    <t>1.92K</t>
  </si>
  <si>
    <t>2.23K</t>
  </si>
  <si>
    <t>1.21K</t>
  </si>
  <si>
    <t>1.75K</t>
  </si>
  <si>
    <t>1.25K</t>
  </si>
  <si>
    <t>9.29K</t>
  </si>
  <si>
    <t>3.33K</t>
  </si>
  <si>
    <t>2.37K</t>
  </si>
  <si>
    <t>4.99K</t>
  </si>
  <si>
    <t>4.62K</t>
  </si>
  <si>
    <t>4.16K</t>
  </si>
  <si>
    <t>5.09K</t>
  </si>
  <si>
    <t>6.53K</t>
  </si>
  <si>
    <t>25.95K</t>
  </si>
  <si>
    <t>64.97K</t>
  </si>
  <si>
    <t>6.79K</t>
  </si>
  <si>
    <t>8.51K</t>
  </si>
  <si>
    <t>11.02K</t>
  </si>
  <si>
    <t>6.34K</t>
  </si>
  <si>
    <t>5.15K</t>
  </si>
  <si>
    <t>1.63K</t>
  </si>
  <si>
    <t>0.40K</t>
  </si>
  <si>
    <t>0.23K</t>
  </si>
  <si>
    <t>5.12K</t>
  </si>
  <si>
    <t>1.93K</t>
  </si>
  <si>
    <t>1.08K</t>
  </si>
  <si>
    <t>2.71K</t>
  </si>
  <si>
    <t>12.26K</t>
  </si>
  <si>
    <t>39.25K</t>
  </si>
  <si>
    <t>1.38K</t>
  </si>
  <si>
    <t>1.11K</t>
  </si>
  <si>
    <t>0.68K</t>
  </si>
  <si>
    <t>0.49K</t>
  </si>
  <si>
    <t>0.21K</t>
  </si>
  <si>
    <t>1.19K</t>
  </si>
  <si>
    <t>0.93K</t>
  </si>
  <si>
    <t>0.73K</t>
  </si>
  <si>
    <t>0.47K</t>
  </si>
  <si>
    <t>0.43K</t>
  </si>
  <si>
    <t>0.50K</t>
  </si>
  <si>
    <t>0.69K</t>
  </si>
  <si>
    <t>0.20K</t>
  </si>
  <si>
    <t>0.86K</t>
  </si>
  <si>
    <t>0.28K</t>
  </si>
  <si>
    <t>1.82K</t>
  </si>
  <si>
    <t>1.98K</t>
  </si>
  <si>
    <t>3.58K</t>
  </si>
  <si>
    <t>1.77K</t>
  </si>
  <si>
    <t>0.61K</t>
  </si>
  <si>
    <t>0.46K</t>
  </si>
  <si>
    <t>2.57K</t>
  </si>
  <si>
    <t>0.94K</t>
  </si>
  <si>
    <t>1.31K</t>
  </si>
  <si>
    <t>0.84K</t>
  </si>
  <si>
    <t>2.29K</t>
  </si>
  <si>
    <t>4.04K</t>
  </si>
  <si>
    <t>1.56K</t>
  </si>
  <si>
    <t>4.93K</t>
  </si>
  <si>
    <t>20.27K</t>
  </si>
  <si>
    <t>9.28K</t>
  </si>
  <si>
    <t>26.94K</t>
  </si>
  <si>
    <t>1.34K</t>
  </si>
  <si>
    <t>1.97K</t>
  </si>
  <si>
    <t>0.92K</t>
  </si>
  <si>
    <t>0.42K</t>
  </si>
  <si>
    <t>0.79K</t>
  </si>
  <si>
    <t>1.58K</t>
  </si>
  <si>
    <t>1.10K</t>
  </si>
  <si>
    <t>1.00K</t>
  </si>
  <si>
    <t>0.87K</t>
  </si>
  <si>
    <t>5.17K</t>
  </si>
  <si>
    <t>23.26K</t>
  </si>
  <si>
    <t>2.19K</t>
  </si>
  <si>
    <t>0.10K</t>
  </si>
  <si>
    <t>0.34K</t>
  </si>
  <si>
    <t>0.33K</t>
  </si>
  <si>
    <t>0.15K</t>
  </si>
  <si>
    <t>0.39K</t>
  </si>
  <si>
    <t>0.22K</t>
  </si>
  <si>
    <t>0.24K</t>
  </si>
  <si>
    <t>0.51K</t>
  </si>
  <si>
    <t>0.96K</t>
  </si>
  <si>
    <t xml:space="preserve">Nalwa Daily Returns </t>
  </si>
  <si>
    <t>Standard Deviation of NALWA</t>
  </si>
  <si>
    <t>Average Annualised Return</t>
  </si>
  <si>
    <t>166.85K</t>
  </si>
  <si>
    <t>176.11K</t>
  </si>
  <si>
    <t>220.36K</t>
  </si>
  <si>
    <t>379.56K</t>
  </si>
  <si>
    <t>246.24K</t>
  </si>
  <si>
    <t>553.82K</t>
  </si>
  <si>
    <t>95.44K</t>
  </si>
  <si>
    <t>319.48K</t>
  </si>
  <si>
    <t>280.58K</t>
  </si>
  <si>
    <t>172.73K</t>
  </si>
  <si>
    <t>416.36K</t>
  </si>
  <si>
    <t>680.96K</t>
  </si>
  <si>
    <t>280.84K</t>
  </si>
  <si>
    <t>247.72K</t>
  </si>
  <si>
    <t>260.48K</t>
  </si>
  <si>
    <t>234.32K</t>
  </si>
  <si>
    <t>529.94K</t>
  </si>
  <si>
    <t>590.37K</t>
  </si>
  <si>
    <t>1.22M</t>
  </si>
  <si>
    <t>579.04K</t>
  </si>
  <si>
    <t>753.57K</t>
  </si>
  <si>
    <t>475.41K</t>
  </si>
  <si>
    <t>591.70K</t>
  </si>
  <si>
    <t>730.98K</t>
  </si>
  <si>
    <t>718.78K</t>
  </si>
  <si>
    <t>513.21K</t>
  </si>
  <si>
    <t>425.37K</t>
  </si>
  <si>
    <t>852.26K</t>
  </si>
  <si>
    <t>246.88K</t>
  </si>
  <si>
    <t>208.12K</t>
  </si>
  <si>
    <t>280.23K</t>
  </si>
  <si>
    <t>624.61K</t>
  </si>
  <si>
    <t>504.32K</t>
  </si>
  <si>
    <t>321.06K</t>
  </si>
  <si>
    <t>152.37K</t>
  </si>
  <si>
    <t>256.13K</t>
  </si>
  <si>
    <t>237.49K</t>
  </si>
  <si>
    <t>239.75K</t>
  </si>
  <si>
    <t>199.93K</t>
  </si>
  <si>
    <t>228.92K</t>
  </si>
  <si>
    <t>354.95K</t>
  </si>
  <si>
    <t>300.06K</t>
  </si>
  <si>
    <t>264.60K</t>
  </si>
  <si>
    <t>481.83K</t>
  </si>
  <si>
    <t>289.20K</t>
  </si>
  <si>
    <t>254.65K</t>
  </si>
  <si>
    <t>297.30K</t>
  </si>
  <si>
    <t>255.84K</t>
  </si>
  <si>
    <t>203.10K</t>
  </si>
  <si>
    <t>382.20K</t>
  </si>
  <si>
    <t>239.86K</t>
  </si>
  <si>
    <t>727.43K</t>
  </si>
  <si>
    <t>284.40K</t>
  </si>
  <si>
    <t>383.72K</t>
  </si>
  <si>
    <t>481.54K</t>
  </si>
  <si>
    <t>334.43K</t>
  </si>
  <si>
    <t>304.09K</t>
  </si>
  <si>
    <t>340.54K</t>
  </si>
  <si>
    <t>630.34K</t>
  </si>
  <si>
    <t>346.39K</t>
  </si>
  <si>
    <t>567.86K</t>
  </si>
  <si>
    <t>479.08K</t>
  </si>
  <si>
    <t>954.58K</t>
  </si>
  <si>
    <t>1.33M</t>
  </si>
  <si>
    <t>1.02M</t>
  </si>
  <si>
    <t>1.34M</t>
  </si>
  <si>
    <t>362.04K</t>
  </si>
  <si>
    <t>499.11K</t>
  </si>
  <si>
    <t>337.40K</t>
  </si>
  <si>
    <t>588.70K</t>
  </si>
  <si>
    <t>218.65K</t>
  </si>
  <si>
    <t>776.48K</t>
  </si>
  <si>
    <t>713.04K</t>
  </si>
  <si>
    <t>427.22K</t>
  </si>
  <si>
    <t>1.23M</t>
  </si>
  <si>
    <t>1.03M</t>
  </si>
  <si>
    <t>316.29K</t>
  </si>
  <si>
    <t>201.65K</t>
  </si>
  <si>
    <t>263.09K</t>
  </si>
  <si>
    <t>695.87K</t>
  </si>
  <si>
    <t>603.60K</t>
  </si>
  <si>
    <t>1.28M</t>
  </si>
  <si>
    <t>912.80K</t>
  </si>
  <si>
    <t>1.17M</t>
  </si>
  <si>
    <t>743.96K</t>
  </si>
  <si>
    <t>236.71K</t>
  </si>
  <si>
    <t>263.90K</t>
  </si>
  <si>
    <t>806.19K</t>
  </si>
  <si>
    <t>334.54K</t>
  </si>
  <si>
    <t>541.29K</t>
  </si>
  <si>
    <t>633.67K</t>
  </si>
  <si>
    <t>582.04K</t>
  </si>
  <si>
    <t>224.94K</t>
  </si>
  <si>
    <t>158.46K</t>
  </si>
  <si>
    <t>378.95K</t>
  </si>
  <si>
    <t>420.83K</t>
  </si>
  <si>
    <t>102.69K</t>
  </si>
  <si>
    <t>218.15K</t>
  </si>
  <si>
    <t>455.05K</t>
  </si>
  <si>
    <t>241.95K</t>
  </si>
  <si>
    <t>104.85K</t>
  </si>
  <si>
    <t>377.12K</t>
  </si>
  <si>
    <t>616.52K</t>
  </si>
  <si>
    <t>336.99K</t>
  </si>
  <si>
    <t>723.58K</t>
  </si>
  <si>
    <t>372.11K</t>
  </si>
  <si>
    <t>321.66K</t>
  </si>
  <si>
    <t>708.61K</t>
  </si>
  <si>
    <t>465.98K</t>
  </si>
  <si>
    <t>809.02K</t>
  </si>
  <si>
    <t>205.37K</t>
  </si>
  <si>
    <t>190.87K</t>
  </si>
  <si>
    <t>153.30K</t>
  </si>
  <si>
    <t>131.99K</t>
  </si>
  <si>
    <t>149.23K</t>
  </si>
  <si>
    <t>202.19K</t>
  </si>
  <si>
    <t>118.70K</t>
  </si>
  <si>
    <t>191.06K</t>
  </si>
  <si>
    <t>14.24K</t>
  </si>
  <si>
    <t>104.46K</t>
  </si>
  <si>
    <t>148.75K</t>
  </si>
  <si>
    <t>355.45K</t>
  </si>
  <si>
    <t>153.93K</t>
  </si>
  <si>
    <t>256.74K</t>
  </si>
  <si>
    <t>210.16K</t>
  </si>
  <si>
    <t>257.39K</t>
  </si>
  <si>
    <t>252.95K</t>
  </si>
  <si>
    <t>317.12K</t>
  </si>
  <si>
    <t>142.50K</t>
  </si>
  <si>
    <t>83.03K</t>
  </si>
  <si>
    <t>163.75K</t>
  </si>
  <si>
    <t>183.63K</t>
  </si>
  <si>
    <t>383.78K</t>
  </si>
  <si>
    <t>449.46K</t>
  </si>
  <si>
    <t>180.92K</t>
  </si>
  <si>
    <t>81.16K</t>
  </si>
  <si>
    <t>187.15K</t>
  </si>
  <si>
    <t>268.26K</t>
  </si>
  <si>
    <t>318.79K</t>
  </si>
  <si>
    <t>253.77K</t>
  </si>
  <si>
    <t>279.56K</t>
  </si>
  <si>
    <t>157.80K</t>
  </si>
  <si>
    <t>84.80K</t>
  </si>
  <si>
    <t>189.96K</t>
  </si>
  <si>
    <t>341.94K</t>
  </si>
  <si>
    <t>208.42K</t>
  </si>
  <si>
    <t>135.27K</t>
  </si>
  <si>
    <t>243.85K</t>
  </si>
  <si>
    <t>112.82K</t>
  </si>
  <si>
    <t>169.40K</t>
  </si>
  <si>
    <t>124.78K</t>
  </si>
  <si>
    <t>148.87K</t>
  </si>
  <si>
    <t>156.71K</t>
  </si>
  <si>
    <t>204.75K</t>
  </si>
  <si>
    <t>167.28K</t>
  </si>
  <si>
    <t>109.80K</t>
  </si>
  <si>
    <t>205.80K</t>
  </si>
  <si>
    <t>170.53K</t>
  </si>
  <si>
    <t>279.96K</t>
  </si>
  <si>
    <t>597.85K</t>
  </si>
  <si>
    <t>171.41K</t>
  </si>
  <si>
    <t>242.01K</t>
  </si>
  <si>
    <t>210.01K</t>
  </si>
  <si>
    <t>173.42K</t>
  </si>
  <si>
    <t>179.86K</t>
  </si>
  <si>
    <t>147.07K</t>
  </si>
  <si>
    <t>33.15K</t>
  </si>
  <si>
    <t>535.73K</t>
  </si>
  <si>
    <t>479.13K</t>
  </si>
  <si>
    <t>558.67K</t>
  </si>
  <si>
    <t>199.64K</t>
  </si>
  <si>
    <t>395.32K</t>
  </si>
  <si>
    <t>191.58K</t>
  </si>
  <si>
    <t>151.41K</t>
  </si>
  <si>
    <t>201.75K</t>
  </si>
  <si>
    <t>375.18K</t>
  </si>
  <si>
    <t>622.60K</t>
  </si>
  <si>
    <t>714.33K</t>
  </si>
  <si>
    <t>1.55M</t>
  </si>
  <si>
    <t>180.55K</t>
  </si>
  <si>
    <t>288.19K</t>
  </si>
  <si>
    <t>388.23K</t>
  </si>
  <si>
    <t>337.59K</t>
  </si>
  <si>
    <t>164.88K</t>
  </si>
  <si>
    <t>197.30K</t>
  </si>
  <si>
    <t>384.10K</t>
  </si>
  <si>
    <t>516.83K</t>
  </si>
  <si>
    <t>390.01K</t>
  </si>
  <si>
    <t>272.74K</t>
  </si>
  <si>
    <t>371.47K</t>
  </si>
  <si>
    <t>606.93K</t>
  </si>
  <si>
    <t>1.15M</t>
  </si>
  <si>
    <t>784.42K</t>
  </si>
  <si>
    <t>1.62M</t>
  </si>
  <si>
    <t>735.33K</t>
  </si>
  <si>
    <t>79.17K</t>
  </si>
  <si>
    <t>206.29K</t>
  </si>
  <si>
    <t>366.20K</t>
  </si>
  <si>
    <t>396.56K</t>
  </si>
  <si>
    <t>487.06K</t>
  </si>
  <si>
    <t>588.46K</t>
  </si>
  <si>
    <t>859.61K</t>
  </si>
  <si>
    <t>1.44M</t>
  </si>
  <si>
    <t>1.04M</t>
  </si>
  <si>
    <t>1.07M</t>
  </si>
  <si>
    <t>934.53K</t>
  </si>
  <si>
    <t>1.65M</t>
  </si>
  <si>
    <t>1.14M</t>
  </si>
  <si>
    <t>418.06K</t>
  </si>
  <si>
    <t>716.10K</t>
  </si>
  <si>
    <t>1.36M</t>
  </si>
  <si>
    <t>280.01K</t>
  </si>
  <si>
    <t>379.75K</t>
  </si>
  <si>
    <t>1.57M</t>
  </si>
  <si>
    <t>468.42K</t>
  </si>
  <si>
    <t>577.38K</t>
  </si>
  <si>
    <t>1.47M</t>
  </si>
  <si>
    <t>189.57K</t>
  </si>
  <si>
    <t>269.47K</t>
  </si>
  <si>
    <t>637.19K</t>
  </si>
  <si>
    <t>361.48K</t>
  </si>
  <si>
    <t>141.75K</t>
  </si>
  <si>
    <t>165.44K</t>
  </si>
  <si>
    <t>142.92K</t>
  </si>
  <si>
    <t>90.39K</t>
  </si>
  <si>
    <t>231.68K</t>
  </si>
  <si>
    <t>242.69K</t>
  </si>
  <si>
    <t>150.06K</t>
  </si>
  <si>
    <t>126.36K</t>
  </si>
  <si>
    <t>95.46K</t>
  </si>
  <si>
    <t>203.38K</t>
  </si>
  <si>
    <t>188.27K</t>
  </si>
  <si>
    <t>124.02K</t>
  </si>
  <si>
    <t>84.92K</t>
  </si>
  <si>
    <t>148.21K</t>
  </si>
  <si>
    <t>111.85K</t>
  </si>
  <si>
    <t>282.11K</t>
  </si>
  <si>
    <t>117.37K</t>
  </si>
  <si>
    <t>137.76K</t>
  </si>
  <si>
    <t>164.13K</t>
  </si>
  <si>
    <t>181.84K</t>
  </si>
  <si>
    <t>71.46K</t>
  </si>
  <si>
    <t>275.17K</t>
  </si>
  <si>
    <t>165.45K</t>
  </si>
  <si>
    <t>80.82K</t>
  </si>
  <si>
    <t>112.12K</t>
  </si>
  <si>
    <t>203.63K</t>
  </si>
  <si>
    <t>220.60K</t>
  </si>
  <si>
    <t>388.41K</t>
  </si>
  <si>
    <t>206.07K</t>
  </si>
  <si>
    <t>167.37K</t>
  </si>
  <si>
    <t>140.29K</t>
  </si>
  <si>
    <t>161.40K</t>
  </si>
  <si>
    <t>230.16K</t>
  </si>
  <si>
    <t>289.59K</t>
  </si>
  <si>
    <t>375.46K</t>
  </si>
  <si>
    <t>1.51M</t>
  </si>
  <si>
    <t>1.71M</t>
  </si>
  <si>
    <t>738.07K</t>
  </si>
  <si>
    <t>111.20K</t>
  </si>
  <si>
    <t>145.90K</t>
  </si>
  <si>
    <t>291.07K</t>
  </si>
  <si>
    <t>62.36K</t>
  </si>
  <si>
    <t>52.36K</t>
  </si>
  <si>
    <t>63.07K</t>
  </si>
  <si>
    <t>50.27K</t>
  </si>
  <si>
    <t>62.86K</t>
  </si>
  <si>
    <t>66.81K</t>
  </si>
  <si>
    <t>76.49K</t>
  </si>
  <si>
    <t>91.77K</t>
  </si>
  <si>
    <t>137.01K</t>
  </si>
  <si>
    <t>319.85K</t>
  </si>
  <si>
    <t>156.91K</t>
  </si>
  <si>
    <t>256.65K</t>
  </si>
  <si>
    <t>105.11K</t>
  </si>
  <si>
    <t>124.14K</t>
  </si>
  <si>
    <t>131.27K</t>
  </si>
  <si>
    <t>89.72K</t>
  </si>
  <si>
    <t>68.08K</t>
  </si>
  <si>
    <t>67.80K</t>
  </si>
  <si>
    <t>128.22K</t>
  </si>
  <si>
    <t>177.66K</t>
  </si>
  <si>
    <t>113.85K</t>
  </si>
  <si>
    <t>177.56K</t>
  </si>
  <si>
    <t>98.91K</t>
  </si>
  <si>
    <t>217.76K</t>
  </si>
  <si>
    <t>221.42K</t>
  </si>
  <si>
    <t>267.02K</t>
  </si>
  <si>
    <t>107.87K</t>
  </si>
  <si>
    <t>82.88K</t>
  </si>
  <si>
    <t>90.35K</t>
  </si>
  <si>
    <t>184.08K</t>
  </si>
  <si>
    <t>357.35K</t>
  </si>
  <si>
    <t>409.67K</t>
  </si>
  <si>
    <t>113.88K</t>
  </si>
  <si>
    <t>102.31K</t>
  </si>
  <si>
    <t>266.66K</t>
  </si>
  <si>
    <t>126.90K</t>
  </si>
  <si>
    <t>113.39K</t>
  </si>
  <si>
    <t>141.32K</t>
  </si>
  <si>
    <t>148.48K</t>
  </si>
  <si>
    <t>458.38K</t>
  </si>
  <si>
    <t>86.02K</t>
  </si>
  <si>
    <t>130.70K</t>
  </si>
  <si>
    <t>195.45K</t>
  </si>
  <si>
    <t>250.31K</t>
  </si>
  <si>
    <t>580.60K</t>
  </si>
  <si>
    <t>126.21K</t>
  </si>
  <si>
    <t>123.13K</t>
  </si>
  <si>
    <t>230.02K</t>
  </si>
  <si>
    <t>98.01K</t>
  </si>
  <si>
    <t>169.25K</t>
  </si>
  <si>
    <t>182.73K</t>
  </si>
  <si>
    <t>119.74K</t>
  </si>
  <si>
    <t>630.41K</t>
  </si>
  <si>
    <t>1.85M</t>
  </si>
  <si>
    <t>175.43K</t>
  </si>
  <si>
    <t>339.61K</t>
  </si>
  <si>
    <t>375.20K</t>
  </si>
  <si>
    <t>626.34K</t>
  </si>
  <si>
    <t>297.66K</t>
  </si>
  <si>
    <t>101.64K</t>
  </si>
  <si>
    <t>145.85K</t>
  </si>
  <si>
    <t>125.70K</t>
  </si>
  <si>
    <t>190.31K</t>
  </si>
  <si>
    <t>232.86K</t>
  </si>
  <si>
    <t>103.20K</t>
  </si>
  <si>
    <t>136.21K</t>
  </si>
  <si>
    <t>281.22K</t>
  </si>
  <si>
    <t>283.08K</t>
  </si>
  <si>
    <t>523.07K</t>
  </si>
  <si>
    <t>404.45K</t>
  </si>
  <si>
    <t>510.54K</t>
  </si>
  <si>
    <t>283.70K</t>
  </si>
  <si>
    <t>357.13K</t>
  </si>
  <si>
    <t>229.74K</t>
  </si>
  <si>
    <t>289.85K</t>
  </si>
  <si>
    <t>412.91K</t>
  </si>
  <si>
    <t>329.47K</t>
  </si>
  <si>
    <t>333.83K</t>
  </si>
  <si>
    <t>80.69K</t>
  </si>
  <si>
    <t>167.51K</t>
  </si>
  <si>
    <t>148.29K</t>
  </si>
  <si>
    <t>111.28K</t>
  </si>
  <si>
    <t>66.50K</t>
  </si>
  <si>
    <t>237.75K</t>
  </si>
  <si>
    <t>158.56K</t>
  </si>
  <si>
    <t>237.74K</t>
  </si>
  <si>
    <t>183.86K</t>
  </si>
  <si>
    <t>216.27K</t>
  </si>
  <si>
    <t>338.79K</t>
  </si>
  <si>
    <t>998.56K</t>
  </si>
  <si>
    <t>491.54K</t>
  </si>
  <si>
    <t>176.35K</t>
  </si>
  <si>
    <t>52.64K</t>
  </si>
  <si>
    <t>31.77K</t>
  </si>
  <si>
    <t>52.34K</t>
  </si>
  <si>
    <t>471.76K</t>
  </si>
  <si>
    <t>39.30K</t>
  </si>
  <si>
    <t>48.86K</t>
  </si>
  <si>
    <t>93.67K</t>
  </si>
  <si>
    <t>88.84K</t>
  </si>
  <si>
    <t>107.12K</t>
  </si>
  <si>
    <t>92.78K</t>
  </si>
  <si>
    <t>351.07K</t>
  </si>
  <si>
    <t>85.67K</t>
  </si>
  <si>
    <t>90.99K</t>
  </si>
  <si>
    <t>108.79K</t>
  </si>
  <si>
    <t>80.89K</t>
  </si>
  <si>
    <t>126.69K</t>
  </si>
  <si>
    <t>641.02K</t>
  </si>
  <si>
    <t>61.50K</t>
  </si>
  <si>
    <t>39.89K</t>
  </si>
  <si>
    <t>55.94K</t>
  </si>
  <si>
    <t>47.18K</t>
  </si>
  <si>
    <t>55.89K</t>
  </si>
  <si>
    <t>118.75K</t>
  </si>
  <si>
    <t>210.09K</t>
  </si>
  <si>
    <t>373.44K</t>
  </si>
  <si>
    <t>363.46K</t>
  </si>
  <si>
    <t>109.33K</t>
  </si>
  <si>
    <t>147.36K</t>
  </si>
  <si>
    <t>111.81K</t>
  </si>
  <si>
    <t>65.85K</t>
  </si>
  <si>
    <t>116.30K</t>
  </si>
  <si>
    <t>139.40K</t>
  </si>
  <si>
    <t>100.13K</t>
  </si>
  <si>
    <t>53.36K</t>
  </si>
  <si>
    <t>183.30K</t>
  </si>
  <si>
    <t>140.88K</t>
  </si>
  <si>
    <t>77.91K</t>
  </si>
  <si>
    <t>34.68K</t>
  </si>
  <si>
    <t>73.17K</t>
  </si>
  <si>
    <t>42.84K</t>
  </si>
  <si>
    <t>26.33K</t>
  </si>
  <si>
    <t>26.20K</t>
  </si>
  <si>
    <t>31.76K</t>
  </si>
  <si>
    <t>70.39K</t>
  </si>
  <si>
    <t>32.50K</t>
  </si>
  <si>
    <t>33.17K</t>
  </si>
  <si>
    <t>36.91K</t>
  </si>
  <si>
    <t>38.87K</t>
  </si>
  <si>
    <t>110.79K</t>
  </si>
  <si>
    <t>21.27K</t>
  </si>
  <si>
    <t>32.80K</t>
  </si>
  <si>
    <t>40.33K</t>
  </si>
  <si>
    <t>56.05K</t>
  </si>
  <si>
    <t>43.81K</t>
  </si>
  <si>
    <t>51.75K</t>
  </si>
  <si>
    <t>83.63K</t>
  </si>
  <si>
    <t>56.88K</t>
  </si>
  <si>
    <t>49.46K</t>
  </si>
  <si>
    <t>40.13K</t>
  </si>
  <si>
    <t>84.68K</t>
  </si>
  <si>
    <t>210.52K</t>
  </si>
  <si>
    <t>386.32K</t>
  </si>
  <si>
    <t>79.60K</t>
  </si>
  <si>
    <t>61.27K</t>
  </si>
  <si>
    <t>36.44K</t>
  </si>
  <si>
    <t>113.05K</t>
  </si>
  <si>
    <t>89.85K</t>
  </si>
  <si>
    <t>172.98K</t>
  </si>
  <si>
    <t>363.61K</t>
  </si>
  <si>
    <t>36.46K</t>
  </si>
  <si>
    <t>32.20K</t>
  </si>
  <si>
    <t>91.54K</t>
  </si>
  <si>
    <t>32.24K</t>
  </si>
  <si>
    <t>64.03K</t>
  </si>
  <si>
    <t>74.40K</t>
  </si>
  <si>
    <t>38.75K</t>
  </si>
  <si>
    <t>57.17K</t>
  </si>
  <si>
    <t>58.14K</t>
  </si>
  <si>
    <t>80.42K</t>
  </si>
  <si>
    <t>171.64K</t>
  </si>
  <si>
    <t>134.51K</t>
  </si>
  <si>
    <t>217.99K</t>
  </si>
  <si>
    <t>356.51K</t>
  </si>
  <si>
    <t>228.47K</t>
  </si>
  <si>
    <t>179.09K</t>
  </si>
  <si>
    <t>42.21K</t>
  </si>
  <si>
    <t>80.63K</t>
  </si>
  <si>
    <t>19.84K</t>
  </si>
  <si>
    <t>15.85K</t>
  </si>
  <si>
    <t>38.50K</t>
  </si>
  <si>
    <t>44.38K</t>
  </si>
  <si>
    <t>38.60K</t>
  </si>
  <si>
    <t>182.80K</t>
  </si>
  <si>
    <t>147.73K</t>
  </si>
  <si>
    <t>120.21K</t>
  </si>
  <si>
    <t>75.02K</t>
  </si>
  <si>
    <t>178.90K</t>
  </si>
  <si>
    <t>102.96K</t>
  </si>
  <si>
    <t>109.21K</t>
  </si>
  <si>
    <t>382.76K</t>
  </si>
  <si>
    <t>114.81K</t>
  </si>
  <si>
    <t>191.22K</t>
  </si>
  <si>
    <t>109.51K</t>
  </si>
  <si>
    <t>148.73K</t>
  </si>
  <si>
    <t>68.91K</t>
  </si>
  <si>
    <t>42.32K</t>
  </si>
  <si>
    <t>29.36K</t>
  </si>
  <si>
    <t>180.28K</t>
  </si>
  <si>
    <t>58.74K</t>
  </si>
  <si>
    <t>21.58K</t>
  </si>
  <si>
    <t>69.22K</t>
  </si>
  <si>
    <t>110.40K</t>
  </si>
  <si>
    <t>36.68K</t>
  </si>
  <si>
    <t>68.92K</t>
  </si>
  <si>
    <t>25.68K</t>
  </si>
  <si>
    <t>56.12K</t>
  </si>
  <si>
    <t>113.78K</t>
  </si>
  <si>
    <t>256.94K</t>
  </si>
  <si>
    <t>100.09K</t>
  </si>
  <si>
    <t>49.28K</t>
  </si>
  <si>
    <t>48.40K</t>
  </si>
  <si>
    <t>61.80K</t>
  </si>
  <si>
    <t>44.94K</t>
  </si>
  <si>
    <t>115.10K</t>
  </si>
  <si>
    <t>205.11K</t>
  </si>
  <si>
    <t>208.49K</t>
  </si>
  <si>
    <t>274.48K</t>
  </si>
  <si>
    <t>172.52K</t>
  </si>
  <si>
    <t>139.06K</t>
  </si>
  <si>
    <t>197.42K</t>
  </si>
  <si>
    <t>143.07K</t>
  </si>
  <si>
    <t>1.25M</t>
  </si>
  <si>
    <t>128.18K</t>
  </si>
  <si>
    <t>271.58K</t>
  </si>
  <si>
    <t>910.88K</t>
  </si>
  <si>
    <t>134.19K</t>
  </si>
  <si>
    <t>306.24K</t>
  </si>
  <si>
    <t>87.29K</t>
  </si>
  <si>
    <t>105.58K</t>
  </si>
  <si>
    <t>198.24K</t>
  </si>
  <si>
    <t>464.73K</t>
  </si>
  <si>
    <t>470.96K</t>
  </si>
  <si>
    <t>79.56K</t>
  </si>
  <si>
    <t>155.42K</t>
  </si>
  <si>
    <t>66.24K</t>
  </si>
  <si>
    <t>130.35K</t>
  </si>
  <si>
    <t>148.10K</t>
  </si>
  <si>
    <t>45.08K</t>
  </si>
  <si>
    <t>35.98K</t>
  </si>
  <si>
    <t>89.26K</t>
  </si>
  <si>
    <t>86.31K</t>
  </si>
  <si>
    <t>81.52K</t>
  </si>
  <si>
    <t>95.67K</t>
  </si>
  <si>
    <t>191.73K</t>
  </si>
  <si>
    <t>71.47K</t>
  </si>
  <si>
    <t>78.29K</t>
  </si>
  <si>
    <t>48.75K</t>
  </si>
  <si>
    <t>137.49K</t>
  </si>
  <si>
    <t>54.68K</t>
  </si>
  <si>
    <t>62.51K</t>
  </si>
  <si>
    <t>26.39K</t>
  </si>
  <si>
    <t>149.99K</t>
  </si>
  <si>
    <t>119.07K</t>
  </si>
  <si>
    <t>64.13K</t>
  </si>
  <si>
    <t>42.62K</t>
  </si>
  <si>
    <t>124.97K</t>
  </si>
  <si>
    <t>93.73K</t>
  </si>
  <si>
    <t>49.47K</t>
  </si>
  <si>
    <t>147.84K</t>
  </si>
  <si>
    <t>99.00K</t>
  </si>
  <si>
    <t>86.62K</t>
  </si>
  <si>
    <t>64.41K</t>
  </si>
  <si>
    <t>45.52K</t>
  </si>
  <si>
    <t>78.76K</t>
  </si>
  <si>
    <t>113.24K</t>
  </si>
  <si>
    <t>56.70K</t>
  </si>
  <si>
    <t>69.52K</t>
  </si>
  <si>
    <t>151.71K</t>
  </si>
  <si>
    <t>131.75K</t>
  </si>
  <si>
    <t>285.55K</t>
  </si>
  <si>
    <t>913.83K</t>
  </si>
  <si>
    <t>294.19K</t>
  </si>
  <si>
    <t>124.92K</t>
  </si>
  <si>
    <t>211.36K</t>
  </si>
  <si>
    <t>196.16K</t>
  </si>
  <si>
    <t>98.62K</t>
  </si>
  <si>
    <t>111.98K</t>
  </si>
  <si>
    <t>79.25K</t>
  </si>
  <si>
    <t>118.68K</t>
  </si>
  <si>
    <t>49.90K</t>
  </si>
  <si>
    <t>74.55K</t>
  </si>
  <si>
    <t>91.85K</t>
  </si>
  <si>
    <t>100.66K</t>
  </si>
  <si>
    <t>125.87K</t>
  </si>
  <si>
    <t>284.50K</t>
  </si>
  <si>
    <t>57.99K</t>
  </si>
  <si>
    <t>53.52K</t>
  </si>
  <si>
    <t>50.66K</t>
  </si>
  <si>
    <t>87.41K</t>
  </si>
  <si>
    <t>84.52K</t>
  </si>
  <si>
    <t>206.27K</t>
  </si>
  <si>
    <t>75.48K</t>
  </si>
  <si>
    <t>105.40K</t>
  </si>
  <si>
    <t>54.20K</t>
  </si>
  <si>
    <t>71.48K</t>
  </si>
  <si>
    <t>71.69K</t>
  </si>
  <si>
    <t>47.59K</t>
  </si>
  <si>
    <t>115.39K</t>
  </si>
  <si>
    <t>145.49K</t>
  </si>
  <si>
    <t>113.42K</t>
  </si>
  <si>
    <t>453.43K</t>
  </si>
  <si>
    <t>161.74K</t>
  </si>
  <si>
    <t>103.71K</t>
  </si>
  <si>
    <t>57.96K</t>
  </si>
  <si>
    <t>11.29K</t>
  </si>
  <si>
    <t>73.05K</t>
  </si>
  <si>
    <t>23.39K</t>
  </si>
  <si>
    <t>29.43K</t>
  </si>
  <si>
    <t>32.56K</t>
  </si>
  <si>
    <t>46.29K</t>
  </si>
  <si>
    <t>18.68K</t>
  </si>
  <si>
    <t>37.88K</t>
  </si>
  <si>
    <t>295.48K</t>
  </si>
  <si>
    <t>83.50K</t>
  </si>
  <si>
    <t>122.24K</t>
  </si>
  <si>
    <t>95.91K</t>
  </si>
  <si>
    <t>237.86K</t>
  </si>
  <si>
    <t>78.73K</t>
  </si>
  <si>
    <t>59.68K</t>
  </si>
  <si>
    <t>88.09K</t>
  </si>
  <si>
    <t>32.78K</t>
  </si>
  <si>
    <t>24.62K</t>
  </si>
  <si>
    <t>76.26K</t>
  </si>
  <si>
    <t>36.79K</t>
  </si>
  <si>
    <t>50.85K</t>
  </si>
  <si>
    <t>23.81K</t>
  </si>
  <si>
    <t>138.71K</t>
  </si>
  <si>
    <t>66.32K</t>
  </si>
  <si>
    <t>53.63K</t>
  </si>
  <si>
    <t>30.44K</t>
  </si>
  <si>
    <t>17.35K</t>
  </si>
  <si>
    <t>45.91K</t>
  </si>
  <si>
    <t>32.01K</t>
  </si>
  <si>
    <t>77.17K</t>
  </si>
  <si>
    <t>289.50K</t>
  </si>
  <si>
    <t>108.91K</t>
  </si>
  <si>
    <t>66.04K</t>
  </si>
  <si>
    <t>86.77K</t>
  </si>
  <si>
    <t>132.06K</t>
  </si>
  <si>
    <t>122.77K</t>
  </si>
  <si>
    <t>199.28K</t>
  </si>
  <si>
    <t>64.29K</t>
  </si>
  <si>
    <t>324.58K</t>
  </si>
  <si>
    <t>19.59K</t>
  </si>
  <si>
    <t>35.77K</t>
  </si>
  <si>
    <t>29.08K</t>
  </si>
  <si>
    <t>42.65K</t>
  </si>
  <si>
    <t>28.81K</t>
  </si>
  <si>
    <t>28.79K</t>
  </si>
  <si>
    <t>89.34K</t>
  </si>
  <si>
    <t>81.93K</t>
  </si>
  <si>
    <t>57.57K</t>
  </si>
  <si>
    <t>65.95K</t>
  </si>
  <si>
    <t>46.66K</t>
  </si>
  <si>
    <t>23.30K</t>
  </si>
  <si>
    <t>30.60K</t>
  </si>
  <si>
    <t>41.34K</t>
  </si>
  <si>
    <t>31.96K</t>
  </si>
  <si>
    <t>104.00K</t>
  </si>
  <si>
    <t>52.88K</t>
  </si>
  <si>
    <t>133.34K</t>
  </si>
  <si>
    <t>38.61K</t>
  </si>
  <si>
    <t>30.34K</t>
  </si>
  <si>
    <t>49.56K</t>
  </si>
  <si>
    <t>38.41K</t>
  </si>
  <si>
    <t>25.31K</t>
  </si>
  <si>
    <t>31.86K</t>
  </si>
  <si>
    <t>35.13K</t>
  </si>
  <si>
    <t>48.04K</t>
  </si>
  <si>
    <t>149.12K</t>
  </si>
  <si>
    <t>30.36K</t>
  </si>
  <si>
    <t>24.63K</t>
  </si>
  <si>
    <t>29.98K</t>
  </si>
  <si>
    <t>23.09K</t>
  </si>
  <si>
    <t>24.21K</t>
  </si>
  <si>
    <t>78.46K</t>
  </si>
  <si>
    <t>38.34K</t>
  </si>
  <si>
    <t>41.33K</t>
  </si>
  <si>
    <t>27.28K</t>
  </si>
  <si>
    <t>58.07K</t>
  </si>
  <si>
    <t>109.96K</t>
  </si>
  <si>
    <t>97.79K</t>
  </si>
  <si>
    <t>107.86K</t>
  </si>
  <si>
    <t>84.08K</t>
  </si>
  <si>
    <t>32.82K</t>
  </si>
  <si>
    <t>151.57K</t>
  </si>
  <si>
    <t>69.61K</t>
  </si>
  <si>
    <t>91.78K</t>
  </si>
  <si>
    <t>36.49K</t>
  </si>
  <si>
    <t>24.88K</t>
  </si>
  <si>
    <t>36.36K</t>
  </si>
  <si>
    <t>107.85K</t>
  </si>
  <si>
    <t>83.38K</t>
  </si>
  <si>
    <t>118.51K</t>
  </si>
  <si>
    <t>94.11K</t>
  </si>
  <si>
    <t>69.58K</t>
  </si>
  <si>
    <t>54.21K</t>
  </si>
  <si>
    <t>82.72K</t>
  </si>
  <si>
    <t>70.31K</t>
  </si>
  <si>
    <t>54.66K</t>
  </si>
  <si>
    <t>42.67K</t>
  </si>
  <si>
    <t>50.98K</t>
  </si>
  <si>
    <t>52.68K</t>
  </si>
  <si>
    <t>99.59K</t>
  </si>
  <si>
    <t>83.92K</t>
  </si>
  <si>
    <t>256.43K</t>
  </si>
  <si>
    <t>249.88K</t>
  </si>
  <si>
    <t>107.91K</t>
  </si>
  <si>
    <t>147.96K</t>
  </si>
  <si>
    <t>109.81K</t>
  </si>
  <si>
    <t>112.07K</t>
  </si>
  <si>
    <t>322.24K</t>
  </si>
  <si>
    <t>91.58K</t>
  </si>
  <si>
    <t>241.59K</t>
  </si>
  <si>
    <t>132.15K</t>
  </si>
  <si>
    <t>118.08K</t>
  </si>
  <si>
    <t>92.97K</t>
  </si>
  <si>
    <t>358.93K</t>
  </si>
  <si>
    <t>135.39K</t>
  </si>
  <si>
    <t>202.87K</t>
  </si>
  <si>
    <t>359.96K</t>
  </si>
  <si>
    <t>234.29K</t>
  </si>
  <si>
    <t>170.18K</t>
  </si>
  <si>
    <t>55.46K</t>
  </si>
  <si>
    <t>34.81K</t>
  </si>
  <si>
    <t>128.06K</t>
  </si>
  <si>
    <t>495.04K</t>
  </si>
  <si>
    <t>268.40K</t>
  </si>
  <si>
    <t>71.57K</t>
  </si>
  <si>
    <t>70.69K</t>
  </si>
  <si>
    <t>83.88K</t>
  </si>
  <si>
    <t>160.49K</t>
  </si>
  <si>
    <t>73.46K</t>
  </si>
  <si>
    <t>72.55K</t>
  </si>
  <si>
    <t>43.87K</t>
  </si>
  <si>
    <t>32.52K</t>
  </si>
  <si>
    <t>77.55K</t>
  </si>
  <si>
    <t>485.41K</t>
  </si>
  <si>
    <t>91.08K</t>
  </si>
  <si>
    <t>88.30K</t>
  </si>
  <si>
    <t>118.72K</t>
  </si>
  <si>
    <t>95.59K</t>
  </si>
  <si>
    <t>63.29K</t>
  </si>
  <si>
    <t>15.56K</t>
  </si>
  <si>
    <t>43.76K</t>
  </si>
  <si>
    <t>53.43K</t>
  </si>
  <si>
    <t>69.36K</t>
  </si>
  <si>
    <t>69.94K</t>
  </si>
  <si>
    <t>43.97K</t>
  </si>
  <si>
    <t>85.85K</t>
  </si>
  <si>
    <t>100.24K</t>
  </si>
  <si>
    <t>65.38K</t>
  </si>
  <si>
    <t>35.17K</t>
  </si>
  <si>
    <t>45.09K</t>
  </si>
  <si>
    <t>148.54K</t>
  </si>
  <si>
    <t>122.95K</t>
  </si>
  <si>
    <t>TIPS MUSIC Daily Returns</t>
  </si>
  <si>
    <t>Standard Deviation of TIPS MUSIC</t>
  </si>
  <si>
    <t xml:space="preserve">total risk </t>
  </si>
  <si>
    <t xml:space="preserve">Company </t>
  </si>
  <si>
    <t>Anualized return</t>
  </si>
  <si>
    <t>Total risk</t>
  </si>
  <si>
    <t xml:space="preserve">Coefficient of variation </t>
  </si>
  <si>
    <t>Return rank</t>
  </si>
  <si>
    <t xml:space="preserve">Risk rank </t>
  </si>
  <si>
    <t>CV rank</t>
  </si>
  <si>
    <t>CAPL</t>
  </si>
  <si>
    <t>ICICI</t>
  </si>
  <si>
    <t>TATA Motors</t>
  </si>
  <si>
    <t>NALWA</t>
  </si>
  <si>
    <t>TIPS Music</t>
  </si>
  <si>
    <t xml:space="preserve">Aggressive Investor
Someone who considers himself as an investor will appreciate such a person as aggressive when trying to maximize returns, along with the willingness to tolerate higher risk.
1.Will focus on the returns that are annualized as being the highest.
2.Will not be very concerned about the amount of risk that is total standard deviation or the coefficient of variation (CV).
3.Potentially, a stock would be selected that has high return-to-risk efficiencies or the highest ranked performance in returns.Therefore, TIPS Music would attract an aggressive investor, though hazardously, if other companies had lower returns at the same level of risk: it entailed 91.29% returns and 44.81% risk. </t>
  </si>
  <si>
    <t>Conservative Investor
A conservative investor makes portfolio decisions keeping certain principles at heart. Their portfolio would:
1. Lay more emphasis on stocks with lower total risk (standard deviation).
2. Invest in companies with lower CV values as they reflect more favorable risk-reward ratios. 
3. Avoid high-volatility stocks no matter how higher returns they offer. 
Decision: ICICI has 20.86% risk and 18.29% return, it would be chosen over other risky stocks with slightly higher returns, as it offers a stable return with less volatility.</t>
  </si>
  <si>
    <t>Balancing Investor
A balanced investor's main concern is to maximize returns to their investment while minimizing risk. This type of investment strategy involves the following:
1.Balancing the position between return and risk in preference for stocks with lower CV.
2.Average the rank attached to every company (return rank + risk rank) to reach a state of equilibrium.
3.Avoiding the extremes- stocks having the highest returns along with extremely high risks or having very low risks along with very low returns.
Decision:-Thus with CV = 0.49, the balanced investor will allocate more weight to TIPS Music for a better risk-adjusted return while taking into consideration the particular return itself.</t>
  </si>
  <si>
    <t>Caplin</t>
  </si>
  <si>
    <t xml:space="preserve">Nalwa </t>
  </si>
  <si>
    <t>Tips Music</t>
  </si>
  <si>
    <t>Cov(1,2)</t>
  </si>
  <si>
    <t>Cov(1,3)</t>
  </si>
  <si>
    <t>Cov(1,4)</t>
  </si>
  <si>
    <t>Cov(1,5)</t>
  </si>
  <si>
    <t>Cov(2,3)</t>
  </si>
  <si>
    <t>Cov(2,4)</t>
  </si>
  <si>
    <t>Cov(2,5)</t>
  </si>
  <si>
    <t>Cov(3,4)</t>
  </si>
  <si>
    <t>Cov(3,5)</t>
  </si>
  <si>
    <t>Cov(4,5)</t>
  </si>
  <si>
    <t>TATA</t>
  </si>
  <si>
    <t>Nalwa</t>
  </si>
  <si>
    <t>Tips</t>
  </si>
  <si>
    <t>Market Cap</t>
  </si>
  <si>
    <t>Stock Price</t>
  </si>
  <si>
    <t>Equally Weighted</t>
  </si>
  <si>
    <t>Value Weighted</t>
  </si>
  <si>
    <t>Beta Weighted</t>
  </si>
  <si>
    <t>Price Weighted</t>
  </si>
  <si>
    <t>Portfolia Return(Equally)</t>
  </si>
  <si>
    <t>Portfolia Return(Value)</t>
  </si>
  <si>
    <t>Portfolia Return(Beta)</t>
  </si>
  <si>
    <t>Portfolia Return(Price)</t>
  </si>
  <si>
    <t>Portfolia Risk(Equally)</t>
  </si>
  <si>
    <t>Portfolia Risk(Value)</t>
  </si>
  <si>
    <t>Portfolia Risk(Beta)</t>
  </si>
  <si>
    <t>Portfolia Risk(Price)</t>
  </si>
  <si>
    <t xml:space="preserve">Expected Portfolio Return </t>
  </si>
  <si>
    <t>portfolio standard deviation (risk)</t>
  </si>
  <si>
    <t>Sharpe Ratio</t>
  </si>
  <si>
    <t>Portfolio 1</t>
  </si>
  <si>
    <t xml:space="preserve">Equally Weighted </t>
  </si>
  <si>
    <t>Portfolio 2</t>
  </si>
  <si>
    <t xml:space="preserve">Value Weighted </t>
  </si>
  <si>
    <t>Portfolio 3</t>
  </si>
  <si>
    <t>Portfolio 4</t>
  </si>
  <si>
    <t xml:space="preserve">Price Weighted </t>
  </si>
  <si>
    <t>Portfolio 5</t>
  </si>
  <si>
    <t xml:space="preserve">Weights </t>
  </si>
  <si>
    <t>portfolio variance</t>
  </si>
  <si>
    <t>Tata Motors</t>
  </si>
  <si>
    <t>TIPS MUSIC</t>
  </si>
  <si>
    <t>Portfolio return</t>
  </si>
  <si>
    <t>Standard Deviation</t>
  </si>
  <si>
    <t>Special Points</t>
  </si>
  <si>
    <t>Nifty</t>
  </si>
  <si>
    <t>Portfolio 6</t>
  </si>
  <si>
    <t>Portfolio 7</t>
  </si>
  <si>
    <t>Portfolio 8</t>
  </si>
  <si>
    <t>Portfolio 9</t>
  </si>
  <si>
    <t>Portfolio 10</t>
  </si>
  <si>
    <t>Portfolio 11</t>
  </si>
  <si>
    <t>Portfolio 12</t>
  </si>
  <si>
    <t>Portfolio 13</t>
  </si>
  <si>
    <t>Portfolio 14</t>
  </si>
  <si>
    <t>Portfolio 15</t>
  </si>
  <si>
    <t>Portfolio 16</t>
  </si>
  <si>
    <t>Portfolio 17</t>
  </si>
  <si>
    <t>Portfolio 18</t>
  </si>
  <si>
    <t>Portfolio 19</t>
  </si>
  <si>
    <t>Portfolio 20</t>
  </si>
  <si>
    <t>Portfolio 21</t>
  </si>
  <si>
    <t>Similarly, a larger number or random weights were used to generate the efficient frontier which is shown here using python, here I have only shown 21 portfolios used.</t>
  </si>
  <si>
    <t xml:space="preserve">Market Return </t>
  </si>
  <si>
    <t xml:space="preserve">Market Risk </t>
  </si>
  <si>
    <t>Risk Free Rate (Rf)</t>
  </si>
  <si>
    <t xml:space="preserve">Sharpe ratio </t>
  </si>
  <si>
    <t>The Markowitz Efficient Frontier represents a set of optimal portfolios such that the portfolios provide the highest returns for a given level of risk or the least risk for a given return. Given the data with efficient frontier plot:</t>
  </si>
  <si>
    <t>Applied Equally Weighted Portfolio (Portfolio 1):</t>
  </si>
  <si>
    <t>Portfolio 1 is lying near the efficient frontier which indicates that the portfolio is well-constructed. Its Sharpe Ratio (1.856) is far higher to that of the market portfolio (0.2556), which indicates that it is providing much better risk-adjusted return as compared to the market benchmark.</t>
  </si>
  <si>
    <t>Value Weighted Portfolio (Portfolio 2):</t>
  </si>
  <si>
    <t>Portfolio 2 is inside the efficient frontier indicating suboptimality. Here, for the risk level of 18.87%, the return is found to be lesser, which is 18.29%, than what could have been achieved by an efficient allocation. However, Sharpe ratio (0.652) does not fall below that of Market Portfolio Ratio.</t>
  </si>
  <si>
    <t>Beta Weighted Portfolio (Portfolio 3):</t>
  </si>
  <si>
    <t>Portfolio 3 lies underneath the efficient frontier thus it clearly shows that it is not efficient in terms of being extremely risky (28.56%) and giving relatively lower returns (16.48%) creating a Sharpe Ratio (0.877) that beats the market portfolio but is still sub-optimal.</t>
  </si>
  <si>
    <t>Price Weighted Portfolio (Portfolio 4):</t>
  </si>
  <si>
    <t>Portfolio 4 lies nearer to the efficient frontier with respect to Portfolios 2 and 3. Its Sharpe Ratio (1.5) is worth considering and is significantly higher than the market portfolio, hence indicating efficient allocation but not having as good room for improvement of the portfolio.</t>
  </si>
  <si>
    <t>Performance Assessment :</t>
  </si>
  <si>
    <t>Portfolios 1 and 4 show a significant improvement of the market portfolio in Sharpe Ratio, contradicting its balance in risk-return consideration.</t>
  </si>
  <si>
    <t>Portfolios 2 and 3, even if they achieve a higher Sharpe Ratio than the market portfolio, are still not at par with the efficient frontier.</t>
  </si>
  <si>
    <t>Key Reflections:</t>
  </si>
  <si>
    <t>Portfolios that are below the efficient frontier, like portfolios 2 and 3, are illustrating inefficient choices of asset allocation.</t>
  </si>
  <si>
    <t>Portfolios very close to the efficient frontier such as Portfolio 1 could actually be made better by weight adjustment to the line-wise risk return profile of the market portfolio.</t>
  </si>
  <si>
    <t>Portfolios 2 and 3 are not optimal because they fall below or inside the frontier.</t>
  </si>
  <si>
    <t>Portfolio 1 is only moderately efficient but can still be improved.</t>
  </si>
  <si>
    <t>Although Portfolio 4 is efficient, it cannot be termed optimal because of its weak Sharpe Ratio compared to Portfolio 1 and the efficient frontier.</t>
  </si>
  <si>
    <t>Make these portfolios optimal by:</t>
  </si>
  <si>
    <t>Weight Adjustment: Optimizing an above portfolio to maximize the Sharpe Ratio along the efficient frontier.</t>
  </si>
  <si>
    <t>Diversification of Holdings: Encouraging diversification by reducing over-concentration on high-risk securities e.g. Nalwa and Tips.</t>
  </si>
  <si>
    <t>Incorporation of Risk-Free Asset: Blend portfolios with a risk-free asset to achieve better risk-adjusted returns.</t>
  </si>
  <si>
    <t>Implications of the Efficient Market Hypothesis (EMH)</t>
  </si>
  <si>
    <t>The Efficient Market Hypothesis indicates that prices in the markets reflect all the available information. It works out in this way:</t>
  </si>
  <si>
    <t>Weak Form (Using Historical Data):</t>
  </si>
  <si>
    <t>Constructing the portfolios draw upon historical data such as covariance matrix. The inferior performance of Portfolios 2 and 3 would be evidence to support the weak form of EMH; historical trends alone cannot forecast the future.</t>
  </si>
  <si>
    <t>Semi-Strong Form (Public Information):</t>
  </si>
  <si>
    <t>Information available in the public domain, such as Sharpe Ratio of the market portfolio, has not yet been fully tapped in constructing portfolios. This is similar to what the semi-strong form of EMH states that public information, when it is exploited, does not always guarantee superior returns.</t>
  </si>
  <si>
    <t>Strong Form (Insider Information):</t>
  </si>
  <si>
    <t>Insider information could deliver much better managed portfolios. There is no place here where the analysis is against the strong form but more of it says that it would be difficult to outperform the efficient frontier of knowledge even with insider confidential data.</t>
  </si>
  <si>
    <t>Conclusive remarks</t>
  </si>
  <si>
    <t>The portfolios that were constructed don't entirely fit either of the efficient frontier or the market portfolio. Some are however, relatively efficient (ex: Portfolio 1), while others (Portfolio 2 and 3) call for heavy rebalancing. These portfolios could be optimized by the use of optimization techniques and public information. The analysis is also a support of the semi-strong form of the Efficient Market Hypothesis because public information has not been utilized effectively for market-beating performance.</t>
  </si>
</sst>
</file>

<file path=xl/styles.xml><?xml version="1.0" encoding="utf-8"?>
<styleSheet xmlns="http://schemas.openxmlformats.org/spreadsheetml/2006/main" xmlns:x14ac="http://schemas.microsoft.com/office/spreadsheetml/2009/9/ac" xmlns:mc="http://schemas.openxmlformats.org/markup-compatibility/2006">
  <numFmts count="10">
    <numFmt numFmtId="164" formatCode="$0.00;[Red]-($0.00)"/>
    <numFmt numFmtId="165" formatCode="m/d/yy"/>
    <numFmt numFmtId="166" formatCode="mm/dd/yy"/>
    <numFmt numFmtId="167" formatCode="m/d/yyyy"/>
    <numFmt numFmtId="168" formatCode="mm/dd/yyyy"/>
    <numFmt numFmtId="169" formatCode="m-d-yy"/>
    <numFmt numFmtId="170" formatCode="mm-dd-yy"/>
    <numFmt numFmtId="171" formatCode="M/d/yyyy"/>
    <numFmt numFmtId="172" formatCode="m-d-yyyy"/>
    <numFmt numFmtId="173" formatCode="mm-dd-yyyy"/>
  </numFmts>
  <fonts count="24">
    <font>
      <sz val="10.0"/>
      <color rgb="FF000000"/>
      <name val="Arial"/>
      <scheme val="minor"/>
    </font>
    <font>
      <b/>
      <sz val="14.0"/>
      <color theme="1"/>
      <name val="Arial"/>
      <scheme val="minor"/>
    </font>
    <font>
      <b/>
      <color theme="1"/>
      <name val="Arial"/>
      <scheme val="minor"/>
    </font>
    <font>
      <b/>
      <i/>
      <sz val="14.0"/>
      <color theme="1"/>
      <name val="Arial"/>
      <scheme val="minor"/>
    </font>
    <font>
      <b/>
      <sz val="14.0"/>
      <color rgb="FF000000"/>
      <name val="Arial"/>
    </font>
    <font>
      <b/>
      <sz val="13.0"/>
      <color theme="1"/>
      <name val="Arial"/>
      <scheme val="minor"/>
    </font>
    <font>
      <color theme="1"/>
      <name val="Arial"/>
    </font>
    <font>
      <u/>
      <color rgb="FF1155CC"/>
      <name val="Arial"/>
    </font>
    <font>
      <u/>
      <color rgb="FF0000FF"/>
    </font>
    <font>
      <u/>
      <color rgb="FF0000FF"/>
      <name val="Arial"/>
    </font>
    <font>
      <b/>
      <sz val="12.0"/>
      <color rgb="FF000000"/>
      <name val="Calibri"/>
    </font>
    <font>
      <sz val="12.0"/>
      <color rgb="FF000000"/>
      <name val="Calibri"/>
    </font>
    <font>
      <color theme="1"/>
      <name val="Arial"/>
      <scheme val="minor"/>
    </font>
    <font>
      <b/>
      <sz val="11.0"/>
      <color theme="1"/>
      <name val="Arial"/>
      <scheme val="minor"/>
    </font>
    <font/>
    <font>
      <b/>
      <sz val="10.0"/>
      <color theme="1"/>
      <name val="Arial"/>
      <scheme val="minor"/>
    </font>
    <font>
      <b/>
      <sz val="11.0"/>
      <color rgb="FF000000"/>
      <name val="Calibri"/>
    </font>
    <font>
      <sz val="11.0"/>
      <color rgb="FF000000"/>
      <name val="Calibri"/>
    </font>
    <font>
      <sz val="9.0"/>
      <color rgb="FF000000"/>
      <name val="&quot;Google Sans Mono&quot;"/>
    </font>
    <font>
      <sz val="9.0"/>
      <color rgb="FF000000"/>
      <name val="Arial"/>
      <scheme val="minor"/>
    </font>
    <font>
      <b/>
      <sz val="11.0"/>
      <color rgb="FF1F1F1F"/>
      <name val="&quot;Google Sans&quot;"/>
    </font>
    <font>
      <b/>
      <sz val="9.0"/>
      <color rgb="FF1155CC"/>
      <name val="&quot;Google Sans Mono&quot;"/>
    </font>
    <font>
      <b/>
      <sz val="10.0"/>
      <color rgb="FF000000"/>
      <name val="Arial"/>
      <scheme val="minor"/>
    </font>
    <font>
      <b/>
      <sz val="9.0"/>
      <color rgb="FF000000"/>
      <name val="&quot;Google Sans Mono&quot;"/>
    </font>
  </fonts>
  <fills count="10">
    <fill>
      <patternFill patternType="none"/>
    </fill>
    <fill>
      <patternFill patternType="lightGray"/>
    </fill>
    <fill>
      <patternFill patternType="solid">
        <fgColor rgb="FFFFFFFF"/>
        <bgColor rgb="FFFFFFFF"/>
      </patternFill>
    </fill>
    <fill>
      <patternFill patternType="solid">
        <fgColor rgb="FFFFFF00"/>
        <bgColor rgb="FFFFFF00"/>
      </patternFill>
    </fill>
    <fill>
      <patternFill patternType="solid">
        <fgColor rgb="FFC9DAF8"/>
        <bgColor rgb="FFC9DAF8"/>
      </patternFill>
    </fill>
    <fill>
      <patternFill patternType="solid">
        <fgColor rgb="FFFFD966"/>
        <bgColor rgb="FFFFD966"/>
      </patternFill>
    </fill>
    <fill>
      <patternFill patternType="solid">
        <fgColor rgb="FF6FA8DC"/>
        <bgColor rgb="FF6FA8DC"/>
      </patternFill>
    </fill>
    <fill>
      <patternFill patternType="solid">
        <fgColor rgb="FFE06666"/>
        <bgColor rgb="FFE06666"/>
      </patternFill>
    </fill>
    <fill>
      <patternFill patternType="solid">
        <fgColor theme="0"/>
        <bgColor theme="0"/>
      </patternFill>
    </fill>
    <fill>
      <patternFill patternType="solid">
        <fgColor rgb="FFA2C4C9"/>
        <bgColor rgb="FFA2C4C9"/>
      </patternFill>
    </fill>
  </fills>
  <borders count="4">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13">
    <xf borderId="0" fillId="0" fontId="0" numFmtId="0" xfId="0" applyAlignment="1" applyFont="1">
      <alignment readingOrder="0" shrinkToFit="0" vertical="bottom" wrapText="0"/>
    </xf>
    <xf borderId="0" fillId="0" fontId="1" numFmtId="0" xfId="0" applyAlignment="1" applyFont="1">
      <alignment horizontal="center" readingOrder="0"/>
    </xf>
    <xf borderId="0" fillId="0" fontId="2" numFmtId="0" xfId="0" applyFont="1"/>
    <xf borderId="0" fillId="0" fontId="3" numFmtId="0" xfId="0" applyAlignment="1" applyFont="1">
      <alignment readingOrder="0"/>
    </xf>
    <xf borderId="0" fillId="2" fontId="4" numFmtId="0" xfId="0" applyAlignment="1" applyFill="1" applyFont="1">
      <alignment readingOrder="0" shrinkToFit="0" wrapText="1"/>
    </xf>
    <xf borderId="0" fillId="0" fontId="1" numFmtId="0" xfId="0" applyAlignment="1" applyFont="1">
      <alignment readingOrder="0"/>
    </xf>
    <xf borderId="0" fillId="0" fontId="5" numFmtId="0" xfId="0" applyAlignment="1" applyFont="1">
      <alignment readingOrder="0"/>
    </xf>
    <xf borderId="0" fillId="0" fontId="6" numFmtId="0" xfId="0" applyAlignment="1" applyFont="1">
      <alignment vertical="bottom"/>
    </xf>
    <xf borderId="0" fillId="0" fontId="7" numFmtId="0" xfId="0" applyAlignment="1" applyFont="1">
      <alignment vertical="bottom"/>
    </xf>
    <xf borderId="0" fillId="0" fontId="8" numFmtId="0" xfId="0" applyAlignment="1" applyFont="1">
      <alignment readingOrder="0"/>
    </xf>
    <xf borderId="0" fillId="0" fontId="9" numFmtId="0" xfId="0" applyAlignment="1" applyFont="1">
      <alignment readingOrder="0" vertical="bottom"/>
    </xf>
    <xf borderId="0" fillId="0" fontId="10" numFmtId="164" xfId="0" applyAlignment="1" applyFont="1" applyNumberFormat="1">
      <alignment horizontal="center" readingOrder="0" shrinkToFit="0" vertical="bottom" wrapText="0"/>
    </xf>
    <xf borderId="0" fillId="0" fontId="10" numFmtId="4" xfId="0" applyAlignment="1" applyFont="1" applyNumberFormat="1">
      <alignment horizontal="center" readingOrder="0" shrinkToFit="0" vertical="bottom" wrapText="0"/>
    </xf>
    <xf borderId="0" fillId="0" fontId="10" numFmtId="0" xfId="0" applyAlignment="1" applyFont="1">
      <alignment horizontal="center" readingOrder="0" shrinkToFit="0" vertical="bottom" wrapText="0"/>
    </xf>
    <xf borderId="0" fillId="0" fontId="2" numFmtId="0" xfId="0" applyAlignment="1" applyFont="1">
      <alignment horizontal="center" readingOrder="0"/>
    </xf>
    <xf borderId="0" fillId="0" fontId="11" numFmtId="165" xfId="0" applyAlignment="1" applyFont="1" applyNumberFormat="1">
      <alignment horizontal="center" readingOrder="0" shrinkToFit="0" vertical="bottom" wrapText="0"/>
    </xf>
    <xf borderId="0" fillId="0" fontId="11" numFmtId="4" xfId="0" applyAlignment="1" applyFont="1" applyNumberFormat="1">
      <alignment horizontal="center" readingOrder="0" shrinkToFit="0" vertical="bottom" wrapText="0"/>
    </xf>
    <xf borderId="0" fillId="0" fontId="11" numFmtId="0" xfId="0" applyAlignment="1" applyFont="1">
      <alignment horizontal="center" readingOrder="0" shrinkToFit="0" vertical="bottom" wrapText="0"/>
    </xf>
    <xf borderId="0" fillId="0" fontId="11" numFmtId="10" xfId="0" applyAlignment="1" applyFont="1" applyNumberFormat="1">
      <alignment horizontal="center" readingOrder="0" shrinkToFit="0" vertical="bottom" wrapText="0"/>
    </xf>
    <xf borderId="0" fillId="0" fontId="12" numFmtId="0" xfId="0" applyAlignment="1" applyFont="1">
      <alignment horizontal="center"/>
    </xf>
    <xf borderId="0" fillId="3" fontId="2" numFmtId="0" xfId="0" applyAlignment="1" applyFill="1" applyFont="1">
      <alignment horizontal="center"/>
    </xf>
    <xf borderId="0" fillId="0" fontId="11" numFmtId="166" xfId="0" applyAlignment="1" applyFont="1" applyNumberFormat="1">
      <alignment horizontal="center" readingOrder="0" shrinkToFit="0" vertical="bottom" wrapText="0"/>
    </xf>
    <xf borderId="0" fillId="0" fontId="11" numFmtId="167" xfId="0" applyAlignment="1" applyFont="1" applyNumberFormat="1">
      <alignment horizontal="center" readingOrder="0" shrinkToFit="0" vertical="bottom" wrapText="0"/>
    </xf>
    <xf borderId="0" fillId="0" fontId="11" numFmtId="168" xfId="0" applyAlignment="1" applyFont="1" applyNumberFormat="1">
      <alignment horizontal="center" readingOrder="0" shrinkToFit="0" vertical="bottom" wrapText="0"/>
    </xf>
    <xf borderId="0" fillId="0" fontId="11" numFmtId="165" xfId="0" applyAlignment="1" applyFont="1" applyNumberFormat="1">
      <alignment horizontal="right" readingOrder="0" shrinkToFit="0" vertical="bottom" wrapText="0"/>
    </xf>
    <xf borderId="0" fillId="0" fontId="11" numFmtId="0" xfId="0" applyAlignment="1" applyFont="1">
      <alignment horizontal="right" readingOrder="0" shrinkToFit="0" vertical="bottom" wrapText="0"/>
    </xf>
    <xf borderId="0" fillId="0" fontId="11" numFmtId="0" xfId="0" applyAlignment="1" applyFont="1">
      <alignment readingOrder="0" shrinkToFit="0" vertical="bottom" wrapText="0"/>
    </xf>
    <xf borderId="0" fillId="0" fontId="11" numFmtId="10" xfId="0" applyAlignment="1" applyFont="1" applyNumberFormat="1">
      <alignment horizontal="right" readingOrder="0" shrinkToFit="0" vertical="bottom" wrapText="0"/>
    </xf>
    <xf borderId="0" fillId="0" fontId="11" numFmtId="166" xfId="0" applyAlignment="1" applyFont="1" applyNumberFormat="1">
      <alignment horizontal="right" readingOrder="0" shrinkToFit="0" vertical="bottom" wrapText="0"/>
    </xf>
    <xf borderId="0" fillId="0" fontId="11" numFmtId="167" xfId="0" applyAlignment="1" applyFont="1" applyNumberFormat="1">
      <alignment readingOrder="0" shrinkToFit="0" vertical="bottom" wrapText="0"/>
    </xf>
    <xf borderId="0" fillId="0" fontId="11" numFmtId="168" xfId="0" applyAlignment="1" applyFont="1" applyNumberFormat="1">
      <alignment readingOrder="0" shrinkToFit="0" vertical="bottom" wrapText="0"/>
    </xf>
    <xf borderId="0" fillId="0" fontId="2" numFmtId="0" xfId="0" applyAlignment="1" applyFont="1">
      <alignment horizontal="center"/>
    </xf>
    <xf borderId="0" fillId="3" fontId="12" numFmtId="0" xfId="0" applyAlignment="1" applyFont="1">
      <alignment horizontal="center"/>
    </xf>
    <xf borderId="0" fillId="0" fontId="12" numFmtId="0" xfId="0" applyAlignment="1" applyFont="1">
      <alignment horizontal="center" readingOrder="0"/>
    </xf>
    <xf borderId="0" fillId="0" fontId="12" numFmtId="0" xfId="0" applyAlignment="1" applyFont="1">
      <alignment horizontal="center"/>
    </xf>
    <xf borderId="0" fillId="0" fontId="12" numFmtId="0" xfId="0" applyAlignment="1" applyFont="1">
      <alignment horizontal="center" readingOrder="0" shrinkToFit="0" wrapText="1"/>
    </xf>
    <xf borderId="1" fillId="4" fontId="13" numFmtId="0" xfId="0" applyAlignment="1" applyBorder="1" applyFill="1" applyFont="1">
      <alignment horizontal="center" readingOrder="0" shrinkToFit="0" wrapText="1"/>
    </xf>
    <xf borderId="2" fillId="0" fontId="14" numFmtId="0" xfId="0" applyBorder="1" applyFont="1"/>
    <xf borderId="0" fillId="0" fontId="12" numFmtId="0" xfId="0" applyAlignment="1" applyFont="1">
      <alignment horizontal="center" readingOrder="0" shrinkToFit="0" wrapText="0"/>
    </xf>
    <xf borderId="3" fillId="4" fontId="13" numFmtId="0" xfId="0" applyAlignment="1" applyBorder="1" applyFont="1">
      <alignment horizontal="center" readingOrder="0" shrinkToFit="0" wrapText="0"/>
    </xf>
    <xf borderId="3" fillId="0" fontId="15" numFmtId="0" xfId="0" applyAlignment="1" applyBorder="1" applyFont="1">
      <alignment horizontal="center" readingOrder="0" shrinkToFit="0" wrapText="0"/>
    </xf>
    <xf borderId="3" fillId="0" fontId="15" numFmtId="0" xfId="0" applyAlignment="1" applyBorder="1" applyFont="1">
      <alignment horizontal="center"/>
    </xf>
    <xf borderId="3" fillId="0" fontId="2" numFmtId="0" xfId="0" applyAlignment="1" applyBorder="1" applyFont="1">
      <alignment horizontal="center"/>
    </xf>
    <xf borderId="3" fillId="0" fontId="15" numFmtId="0" xfId="0" applyAlignment="1" applyBorder="1" applyFont="1">
      <alignment horizontal="center" shrinkToFit="0" wrapText="0"/>
    </xf>
    <xf borderId="0" fillId="0" fontId="12" numFmtId="4" xfId="0" applyAlignment="1" applyFont="1" applyNumberFormat="1">
      <alignment horizontal="center" readingOrder="0"/>
    </xf>
    <xf borderId="0" fillId="2" fontId="2" numFmtId="0" xfId="0" applyAlignment="1" applyFont="1">
      <alignment horizontal="center" readingOrder="0"/>
    </xf>
    <xf borderId="0" fillId="0" fontId="12" numFmtId="167" xfId="0" applyAlignment="1" applyFont="1" applyNumberFormat="1">
      <alignment horizontal="center" readingOrder="0"/>
    </xf>
    <xf borderId="0" fillId="0" fontId="12" numFmtId="10" xfId="0" applyAlignment="1" applyFont="1" applyNumberFormat="1">
      <alignment horizontal="center" readingOrder="0"/>
    </xf>
    <xf borderId="0" fillId="0" fontId="12" numFmtId="168" xfId="0" applyAlignment="1" applyFont="1" applyNumberFormat="1">
      <alignment horizontal="center" readingOrder="0"/>
    </xf>
    <xf borderId="0" fillId="0" fontId="16" numFmtId="0" xfId="0" applyAlignment="1" applyFont="1">
      <alignment horizontal="center" readingOrder="0" shrinkToFit="0" vertical="bottom" wrapText="0"/>
    </xf>
    <xf borderId="0" fillId="0" fontId="17" numFmtId="169" xfId="0" applyAlignment="1" applyFont="1" applyNumberFormat="1">
      <alignment horizontal="center" readingOrder="0" shrinkToFit="0" vertical="bottom" wrapText="0"/>
    </xf>
    <xf borderId="0" fillId="0" fontId="17" numFmtId="0" xfId="0" applyAlignment="1" applyFont="1">
      <alignment horizontal="center" readingOrder="0" shrinkToFit="0" vertical="bottom" wrapText="0"/>
    </xf>
    <xf borderId="0" fillId="0" fontId="17" numFmtId="10" xfId="0" applyAlignment="1" applyFont="1" applyNumberFormat="1">
      <alignment horizontal="center" readingOrder="0" shrinkToFit="0" vertical="bottom" wrapText="0"/>
    </xf>
    <xf borderId="0" fillId="0" fontId="17" numFmtId="170" xfId="0" applyAlignment="1" applyFont="1" applyNumberFormat="1">
      <alignment horizontal="center" readingOrder="0" shrinkToFit="0" vertical="bottom" wrapText="0"/>
    </xf>
    <xf borderId="0" fillId="0" fontId="17" numFmtId="4" xfId="0" applyAlignment="1" applyFont="1" applyNumberFormat="1">
      <alignment horizontal="center" readingOrder="0" shrinkToFit="0" vertical="bottom" wrapText="0"/>
    </xf>
    <xf borderId="0" fillId="0" fontId="17" numFmtId="0" xfId="0" applyAlignment="1" applyFont="1">
      <alignment horizontal="right" readingOrder="0" shrinkToFit="0" vertical="bottom" wrapText="0"/>
    </xf>
    <xf borderId="0" fillId="0" fontId="17" numFmtId="0" xfId="0" applyAlignment="1" applyFont="1">
      <alignment readingOrder="0" shrinkToFit="0" vertical="bottom" wrapText="0"/>
    </xf>
    <xf borderId="0" fillId="0" fontId="17" numFmtId="10" xfId="0" applyAlignment="1" applyFont="1" applyNumberFormat="1">
      <alignment horizontal="right" readingOrder="0" shrinkToFit="0" vertical="bottom" wrapText="0"/>
    </xf>
    <xf borderId="0" fillId="0" fontId="17" numFmtId="169" xfId="0" applyAlignment="1" applyFont="1" applyNumberFormat="1">
      <alignment horizontal="right" readingOrder="0" shrinkToFit="0" vertical="bottom" wrapText="0"/>
    </xf>
    <xf borderId="0" fillId="0" fontId="17" numFmtId="170" xfId="0" applyAlignment="1" applyFont="1" applyNumberFormat="1">
      <alignment horizontal="right" readingOrder="0" shrinkToFit="0" vertical="bottom" wrapText="0"/>
    </xf>
    <xf borderId="0" fillId="0" fontId="17" numFmtId="4" xfId="0" applyAlignment="1" applyFont="1" applyNumberFormat="1">
      <alignment horizontal="right" readingOrder="0" shrinkToFit="0" vertical="bottom" wrapText="0"/>
    </xf>
    <xf borderId="0" fillId="0" fontId="2" numFmtId="0" xfId="0" applyAlignment="1" applyFont="1">
      <alignment horizontal="center" readingOrder="0" shrinkToFit="0" wrapText="1"/>
    </xf>
    <xf borderId="0" fillId="2" fontId="18" numFmtId="0" xfId="0" applyAlignment="1" applyFont="1">
      <alignment horizontal="center"/>
    </xf>
    <xf borderId="0" fillId="2" fontId="19" numFmtId="0" xfId="0" applyAlignment="1" applyFont="1">
      <alignment horizontal="center"/>
    </xf>
    <xf borderId="0" fillId="3" fontId="19" numFmtId="0" xfId="0" applyAlignment="1" applyFont="1">
      <alignment horizontal="center"/>
    </xf>
    <xf borderId="0" fillId="2" fontId="18" numFmtId="0" xfId="0" applyFont="1"/>
    <xf borderId="0" fillId="0" fontId="17" numFmtId="167" xfId="0" applyAlignment="1" applyFont="1" applyNumberFormat="1">
      <alignment horizontal="center" readingOrder="0" shrinkToFit="0" vertical="bottom" wrapText="0"/>
    </xf>
    <xf borderId="0" fillId="0" fontId="17" numFmtId="168" xfId="0" applyAlignment="1" applyFont="1" applyNumberFormat="1">
      <alignment horizontal="center" readingOrder="0" shrinkToFit="0" vertical="bottom" wrapText="0"/>
    </xf>
    <xf borderId="0" fillId="0" fontId="12" numFmtId="165" xfId="0" applyAlignment="1" applyFont="1" applyNumberFormat="1">
      <alignment horizontal="center" readingOrder="0"/>
    </xf>
    <xf borderId="0" fillId="0" fontId="12" numFmtId="166" xfId="0" applyAlignment="1" applyFont="1" applyNumberFormat="1">
      <alignment horizontal="center" readingOrder="0"/>
    </xf>
    <xf borderId="0" fillId="0" fontId="12" numFmtId="165" xfId="0" applyAlignment="1" applyFont="1" applyNumberFormat="1">
      <alignment readingOrder="0"/>
    </xf>
    <xf borderId="0" fillId="0" fontId="16" numFmtId="171" xfId="0" applyAlignment="1" applyFont="1" applyNumberFormat="1">
      <alignment horizontal="center" readingOrder="0" shrinkToFit="0" vertical="bottom" wrapText="0"/>
    </xf>
    <xf borderId="0" fillId="0" fontId="17" numFmtId="171" xfId="0" applyAlignment="1" applyFont="1" applyNumberFormat="1">
      <alignment horizontal="center" readingOrder="0" shrinkToFit="0" vertical="bottom" wrapText="0"/>
    </xf>
    <xf borderId="0" fillId="0" fontId="17" numFmtId="3" xfId="0" applyAlignment="1" applyFont="1" applyNumberFormat="1">
      <alignment horizontal="center" readingOrder="0" shrinkToFit="0" vertical="bottom" wrapText="0"/>
    </xf>
    <xf borderId="0" fillId="0" fontId="17" numFmtId="172" xfId="0" applyAlignment="1" applyFont="1" applyNumberFormat="1">
      <alignment horizontal="center" readingOrder="0" shrinkToFit="0" vertical="bottom" wrapText="0"/>
    </xf>
    <xf borderId="0" fillId="0" fontId="17" numFmtId="173" xfId="0" applyAlignment="1" applyFont="1" applyNumberFormat="1">
      <alignment horizontal="center" readingOrder="0" shrinkToFit="0" vertical="bottom" wrapText="0"/>
    </xf>
    <xf borderId="0" fillId="2" fontId="12" numFmtId="0" xfId="0" applyAlignment="1" applyFont="1">
      <alignment horizontal="center"/>
    </xf>
    <xf borderId="0" fillId="5" fontId="2" numFmtId="0" xfId="0" applyAlignment="1" applyFill="1" applyFont="1">
      <alignment horizontal="center" readingOrder="0"/>
    </xf>
    <xf borderId="0" fillId="6" fontId="2" numFmtId="0" xfId="0" applyAlignment="1" applyFill="1" applyFont="1">
      <alignment horizontal="center" readingOrder="0"/>
    </xf>
    <xf borderId="0" fillId="7" fontId="2" numFmtId="0" xfId="0" applyAlignment="1" applyFill="1" applyFont="1">
      <alignment horizontal="center" readingOrder="0"/>
    </xf>
    <xf borderId="0" fillId="8" fontId="2" numFmtId="0" xfId="0" applyAlignment="1" applyFill="1" applyFont="1">
      <alignment horizontal="center"/>
    </xf>
    <xf borderId="0" fillId="0" fontId="2" numFmtId="0" xfId="0" applyAlignment="1" applyFont="1">
      <alignment readingOrder="0" vertical="top"/>
    </xf>
    <xf borderId="0" fillId="0" fontId="2" numFmtId="0" xfId="0" applyAlignment="1" applyFont="1">
      <alignment readingOrder="0"/>
    </xf>
    <xf borderId="0" fillId="2" fontId="20" numFmtId="0" xfId="0" applyAlignment="1" applyFont="1">
      <alignment horizontal="center" readingOrder="0"/>
    </xf>
    <xf borderId="0" fillId="9" fontId="2" numFmtId="0" xfId="0" applyAlignment="1" applyFill="1" applyFont="1">
      <alignment horizontal="center"/>
    </xf>
    <xf borderId="0" fillId="9" fontId="2" numFmtId="0" xfId="0" applyAlignment="1" applyFont="1">
      <alignment horizontal="center" readingOrder="0"/>
    </xf>
    <xf borderId="3" fillId="0" fontId="2" numFmtId="0" xfId="0" applyAlignment="1" applyBorder="1" applyFont="1">
      <alignment horizontal="center" readingOrder="0"/>
    </xf>
    <xf borderId="3" fillId="8" fontId="2" numFmtId="0" xfId="0" applyAlignment="1" applyBorder="1" applyFont="1">
      <alignment horizontal="center"/>
    </xf>
    <xf borderId="3" fillId="0" fontId="10" numFmtId="4" xfId="0" applyAlignment="1" applyBorder="1" applyFont="1" applyNumberFormat="1">
      <alignment horizontal="center" readingOrder="0" shrinkToFit="0" vertical="bottom" wrapText="0"/>
    </xf>
    <xf borderId="3" fillId="2" fontId="21" numFmtId="0" xfId="0" applyAlignment="1" applyBorder="1" applyFont="1">
      <alignment horizontal="center"/>
    </xf>
    <xf borderId="3" fillId="0" fontId="2" numFmtId="4" xfId="0" applyAlignment="1" applyBorder="1" applyFont="1" applyNumberFormat="1">
      <alignment horizontal="center" readingOrder="0"/>
    </xf>
    <xf borderId="3" fillId="0" fontId="16" numFmtId="0" xfId="0" applyAlignment="1" applyBorder="1" applyFont="1">
      <alignment horizontal="center" readingOrder="0" shrinkToFit="0" vertical="bottom" wrapText="0"/>
    </xf>
    <xf borderId="3" fillId="0" fontId="16" numFmtId="4" xfId="0" applyAlignment="1" applyBorder="1" applyFont="1" applyNumberFormat="1">
      <alignment horizontal="center" readingOrder="0" shrinkToFit="0" vertical="bottom" wrapText="0"/>
    </xf>
    <xf borderId="3" fillId="0" fontId="2" numFmtId="0" xfId="0" applyAlignment="1" applyBorder="1" applyFont="1">
      <alignment readingOrder="0"/>
    </xf>
    <xf borderId="3" fillId="0" fontId="2" numFmtId="0" xfId="0" applyBorder="1" applyFont="1"/>
    <xf borderId="3" fillId="8" fontId="2" numFmtId="0" xfId="0" applyAlignment="1" applyBorder="1" applyFont="1">
      <alignment readingOrder="0"/>
    </xf>
    <xf borderId="3" fillId="8" fontId="2" numFmtId="0" xfId="0" applyAlignment="1" applyBorder="1" applyFont="1">
      <alignment horizontal="right"/>
    </xf>
    <xf borderId="3" fillId="2" fontId="22" numFmtId="0" xfId="0" applyBorder="1" applyFont="1"/>
    <xf borderId="0" fillId="9" fontId="2" numFmtId="0" xfId="0" applyFont="1"/>
    <xf borderId="0" fillId="9" fontId="2" numFmtId="0" xfId="0" applyAlignment="1" applyFont="1">
      <alignment readingOrder="0"/>
    </xf>
    <xf borderId="0" fillId="8" fontId="2" numFmtId="0" xfId="0" applyAlignment="1" applyFont="1">
      <alignment horizontal="right"/>
    </xf>
    <xf borderId="0" fillId="3" fontId="2" numFmtId="0" xfId="0" applyFont="1"/>
    <xf borderId="3" fillId="2" fontId="23" numFmtId="0" xfId="0" applyBorder="1" applyFont="1"/>
    <xf borderId="0" fillId="3" fontId="2" numFmtId="0" xfId="0" applyAlignment="1" applyFont="1">
      <alignment readingOrder="0"/>
    </xf>
    <xf borderId="3" fillId="0" fontId="2" numFmtId="0" xfId="0" applyAlignment="1" applyBorder="1" applyFont="1">
      <alignment readingOrder="0" shrinkToFit="0" wrapText="1"/>
    </xf>
    <xf borderId="0" fillId="0" fontId="12" numFmtId="0" xfId="0" applyAlignment="1" applyFont="1">
      <alignment shrinkToFit="0" wrapText="1"/>
    </xf>
    <xf borderId="3" fillId="0" fontId="2" numFmtId="0" xfId="0" applyAlignment="1" applyBorder="1" applyFont="1">
      <alignment shrinkToFit="0" wrapText="1"/>
    </xf>
    <xf borderId="3" fillId="3" fontId="2" numFmtId="0" xfId="0" applyAlignment="1" applyBorder="1" applyFont="1">
      <alignment shrinkToFit="0" wrapText="1"/>
    </xf>
    <xf borderId="0" fillId="0" fontId="2" numFmtId="0" xfId="0" applyAlignment="1" applyFont="1">
      <alignment readingOrder="0" shrinkToFit="0" wrapText="1"/>
    </xf>
    <xf borderId="0" fillId="0" fontId="12" numFmtId="0" xfId="0" applyAlignment="1" applyFont="1">
      <alignment readingOrder="0" shrinkToFit="0" wrapText="1"/>
    </xf>
    <xf borderId="0" fillId="0" fontId="2" numFmtId="0" xfId="0" applyAlignment="1" applyFont="1">
      <alignment shrinkToFit="0" wrapText="1"/>
    </xf>
    <xf borderId="0" fillId="3" fontId="2" numFmtId="0" xfId="0" applyAlignment="1" applyFont="1">
      <alignment readingOrder="0" shrinkToFit="0" wrapText="1"/>
    </xf>
    <xf borderId="0" fillId="2" fontId="0" numFmtId="0" xfId="0" applyAlignment="1" applyFont="1">
      <alignment readingOrder="0" shrinkToFit="0" wrapText="1"/>
    </xf>
  </cellXfs>
  <cellStyles count="1">
    <cellStyle xfId="0" name="Normal" builtinId="0"/>
  </cellStyles>
  <dxfs count="5">
    <dxf>
      <font/>
      <fill>
        <patternFill patternType="solid">
          <fgColor rgb="FFE06666"/>
          <bgColor rgb="FFE06666"/>
        </patternFill>
      </fill>
      <border/>
    </dxf>
    <dxf>
      <font/>
      <fill>
        <patternFill patternType="solid">
          <fgColor rgb="FFB7E1CD"/>
          <bgColor rgb="FFB7E1CD"/>
        </patternFill>
      </fill>
      <border/>
    </dxf>
    <dxf>
      <font/>
      <fill>
        <patternFill patternType="none"/>
      </fill>
      <border/>
    </dxf>
    <dxf>
      <font/>
      <fill>
        <patternFill patternType="solid">
          <fgColor rgb="FFFFFFFF"/>
          <bgColor rgb="FFFFFFFF"/>
        </patternFill>
      </fill>
      <border/>
    </dxf>
    <dxf>
      <font/>
      <fill>
        <patternFill patternType="solid">
          <fgColor rgb="FFF6F8F9"/>
          <bgColor rgb="FFF6F8F9"/>
        </patternFill>
      </fill>
      <border/>
    </dxf>
  </dxfs>
  <tableStyles count="5">
    <tableStyle count="2" pivot="0" name="CAPL(2)-style">
      <tableStyleElement dxfId="3" type="firstRowStripe"/>
      <tableStyleElement dxfId="4" type="secondRowStripe"/>
    </tableStyle>
    <tableStyle count="2" pivot="0" name="ICICI (2)-style">
      <tableStyleElement dxfId="3" type="firstRowStripe"/>
      <tableStyleElement dxfId="4" type="secondRowStripe"/>
    </tableStyle>
    <tableStyle count="2" pivot="0" name="TATA Motors (2)-style">
      <tableStyleElement dxfId="3" type="firstRowStripe"/>
      <tableStyleElement dxfId="4" type="secondRowStripe"/>
    </tableStyle>
    <tableStyle count="2" pivot="0" name="NALWA(2)-style">
      <tableStyleElement dxfId="3" type="firstRowStripe"/>
      <tableStyleElement dxfId="4" type="secondRowStripe"/>
    </tableStyle>
    <tableStyle count="2" pivot="0" name="TIPS MUSIC(2)-style">
      <tableStyleElement dxfId="3" type="firstRowStripe"/>
      <tableStyleElement dxfId="4"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Daily HPR vs. Date </a:t>
            </a:r>
          </a:p>
        </c:rich>
      </c:tx>
      <c:overlay val="0"/>
    </c:title>
    <c:plotArea>
      <c:layout/>
      <c:lineChart>
        <c:varyColors val="0"/>
        <c:ser>
          <c:idx val="0"/>
          <c:order val="0"/>
          <c:tx>
            <c:strRef>
              <c:f>CAPL!$I$1</c:f>
            </c:strRef>
          </c:tx>
          <c:spPr>
            <a:ln cmpd="sng">
              <a:solidFill>
                <a:srgbClr val="4285F4"/>
              </a:solidFill>
            </a:ln>
          </c:spPr>
          <c:marker>
            <c:symbol val="none"/>
          </c:marker>
          <c:cat>
            <c:strRef>
              <c:f>CAPL!$A$2:$A$1001</c:f>
            </c:strRef>
          </c:cat>
          <c:val>
            <c:numRef>
              <c:f>CAPL!$I$2:$I$1001</c:f>
              <c:numCache/>
            </c:numRef>
          </c:val>
          <c:smooth val="0"/>
        </c:ser>
        <c:axId val="409829582"/>
        <c:axId val="2109529286"/>
      </c:lineChart>
      <c:catAx>
        <c:axId val="40982958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 </a:t>
                </a:r>
              </a:p>
            </c:rich>
          </c:tx>
          <c:overlay val="0"/>
        </c:title>
        <c:numFmt formatCode="General" sourceLinked="1"/>
        <c:majorTickMark val="none"/>
        <c:minorTickMark val="none"/>
        <c:spPr/>
        <c:txPr>
          <a:bodyPr/>
          <a:lstStyle/>
          <a:p>
            <a:pPr lvl="0">
              <a:defRPr b="0">
                <a:solidFill>
                  <a:srgbClr val="000000"/>
                </a:solidFill>
                <a:latin typeface="+mn-lt"/>
              </a:defRPr>
            </a:pPr>
          </a:p>
        </c:txPr>
        <c:crossAx val="2109529286"/>
      </c:catAx>
      <c:valAx>
        <c:axId val="2109529286"/>
        <c:scaling>
          <c:orientation val="minMax"/>
          <c:max val="1.17"/>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Daily HPR</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09829582"/>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CAPL Daily Returns and Daily Returns</a:t>
            </a:r>
          </a:p>
        </c:rich>
      </c:tx>
      <c:overlay val="0"/>
    </c:title>
    <c:plotArea>
      <c:layout/>
      <c:scatterChart>
        <c:scatterStyle val="lineMarker"/>
        <c:varyColors val="0"/>
        <c:ser>
          <c:idx val="0"/>
          <c:order val="0"/>
          <c:tx>
            <c:strRef>
              <c:f>'CAPL(2)'!$B$1</c:f>
            </c:strRef>
          </c:tx>
          <c:spPr>
            <a:ln>
              <a:noFill/>
            </a:ln>
          </c:spPr>
          <c:marker>
            <c:symbol val="circle"/>
            <c:size val="7"/>
            <c:spPr>
              <a:solidFill>
                <a:schemeClr val="accent1"/>
              </a:solidFill>
              <a:ln cmpd="sng">
                <a:solidFill>
                  <a:schemeClr val="accent1"/>
                </a:solidFill>
              </a:ln>
            </c:spPr>
          </c:marker>
          <c:trendline>
            <c:name/>
            <c:spPr>
              <a:ln w="19050">
                <a:solidFill>
                  <a:srgbClr val="FF0000"/>
                </a:solidFill>
              </a:ln>
            </c:spPr>
            <c:trendlineType val="linear"/>
            <c:dispRSqr val="0"/>
            <c:dispEq val="1"/>
          </c:trendline>
          <c:xVal>
            <c:numRef>
              <c:f>'CAPL(2)'!$C$2:$C$1732</c:f>
            </c:numRef>
          </c:xVal>
          <c:yVal>
            <c:numRef>
              <c:f>'CAPL(2)'!$B$2:$B$1732</c:f>
              <c:numCache/>
            </c:numRef>
          </c:yVal>
        </c:ser>
        <c:dLbls>
          <c:showLegendKey val="0"/>
          <c:showVal val="0"/>
          <c:showCatName val="0"/>
          <c:showSerName val="0"/>
          <c:showPercent val="0"/>
          <c:showBubbleSize val="0"/>
        </c:dLbls>
        <c:axId val="2021656708"/>
        <c:axId val="1233703994"/>
      </c:scatterChart>
      <c:valAx>
        <c:axId val="2021656708"/>
        <c:scaling>
          <c:orientation val="minMax"/>
          <c:max val="0.02"/>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33703994"/>
      </c:valAx>
      <c:valAx>
        <c:axId val="1233703994"/>
        <c:scaling>
          <c:orientation val="minMax"/>
          <c:max val="0.005"/>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21656708"/>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Daily HPR vs. Date</a:t>
            </a:r>
          </a:p>
        </c:rich>
      </c:tx>
      <c:overlay val="0"/>
    </c:title>
    <c:plotArea>
      <c:layout/>
      <c:lineChart>
        <c:varyColors val="0"/>
        <c:ser>
          <c:idx val="0"/>
          <c:order val="0"/>
          <c:tx>
            <c:strRef>
              <c:f>ICICI!$I$1</c:f>
            </c:strRef>
          </c:tx>
          <c:spPr>
            <a:ln cmpd="sng">
              <a:solidFill>
                <a:srgbClr val="4285F4"/>
              </a:solidFill>
            </a:ln>
          </c:spPr>
          <c:marker>
            <c:symbol val="none"/>
          </c:marker>
          <c:cat>
            <c:strRef>
              <c:f>ICICI!$A$2:$A$1000</c:f>
            </c:strRef>
          </c:cat>
          <c:val>
            <c:numRef>
              <c:f>ICICI!$I$2:$I$1000</c:f>
              <c:numCache/>
            </c:numRef>
          </c:val>
          <c:smooth val="0"/>
        </c:ser>
        <c:axId val="837307208"/>
        <c:axId val="935759131"/>
      </c:lineChart>
      <c:catAx>
        <c:axId val="83730720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SAPM </a:t>
                </a:r>
              </a:p>
            </c:rich>
          </c:tx>
          <c:overlay val="0"/>
        </c:title>
        <c:numFmt formatCode="General" sourceLinked="1"/>
        <c:majorTickMark val="none"/>
        <c:minorTickMark val="none"/>
        <c:spPr/>
        <c:txPr>
          <a:bodyPr/>
          <a:lstStyle/>
          <a:p>
            <a:pPr lvl="0">
              <a:defRPr b="0">
                <a:solidFill>
                  <a:srgbClr val="000000"/>
                </a:solidFill>
                <a:latin typeface="+mn-lt"/>
              </a:defRPr>
            </a:pPr>
          </a:p>
        </c:txPr>
        <c:crossAx val="935759131"/>
      </c:catAx>
      <c:valAx>
        <c:axId val="935759131"/>
        <c:scaling>
          <c:orientation val="minMax"/>
          <c:max val="1.05"/>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Daily HPR</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37307208"/>
      </c:valAx>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Nifty Daily Returns vs. ICICI Daily Returns</a:t>
            </a:r>
          </a:p>
        </c:rich>
      </c:tx>
      <c:overlay val="0"/>
    </c:title>
    <c:plotArea>
      <c:layout/>
      <c:scatterChart>
        <c:scatterStyle val="lineMarker"/>
        <c:varyColors val="0"/>
        <c:ser>
          <c:idx val="0"/>
          <c:order val="0"/>
          <c:tx>
            <c:strRef>
              <c:f>'ICICI (2)'!$B$1</c:f>
            </c:strRef>
          </c:tx>
          <c:spPr>
            <a:ln>
              <a:noFill/>
            </a:ln>
          </c:spPr>
          <c:marker>
            <c:symbol val="circle"/>
            <c:size val="7"/>
            <c:spPr>
              <a:solidFill>
                <a:schemeClr val="accent1"/>
              </a:solidFill>
              <a:ln cmpd="sng">
                <a:solidFill>
                  <a:schemeClr val="accent1"/>
                </a:solidFill>
              </a:ln>
            </c:spPr>
          </c:marker>
          <c:trendline>
            <c:name/>
            <c:spPr>
              <a:ln w="19050">
                <a:solidFill>
                  <a:srgbClr val="FF0000"/>
                </a:solidFill>
              </a:ln>
            </c:spPr>
            <c:trendlineType val="linear"/>
            <c:dispRSqr val="0"/>
            <c:dispEq val="1"/>
          </c:trendline>
          <c:xVal>
            <c:numRef>
              <c:f>'ICICI (2)'!$C$2:$C$1000</c:f>
            </c:numRef>
          </c:xVal>
          <c:yVal>
            <c:numRef>
              <c:f>'ICICI (2)'!$B$2:$B$1000</c:f>
              <c:numCache/>
            </c:numRef>
          </c:yVal>
        </c:ser>
        <c:dLbls>
          <c:showLegendKey val="0"/>
          <c:showVal val="0"/>
          <c:showCatName val="0"/>
          <c:showSerName val="0"/>
          <c:showPercent val="0"/>
          <c:showBubbleSize val="0"/>
        </c:dLbls>
        <c:axId val="410193747"/>
        <c:axId val="1152439420"/>
      </c:scatterChart>
      <c:valAx>
        <c:axId val="410193747"/>
        <c:scaling>
          <c:orientation val="minMax"/>
          <c:max val="0.01"/>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52439420"/>
      </c:valAx>
      <c:valAx>
        <c:axId val="1152439420"/>
        <c:scaling>
          <c:orientation val="minMax"/>
          <c:max val="0.015"/>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10193747"/>
      </c:valAx>
    </c:plotArea>
    <c:legend>
      <c:legendPos val="r"/>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Daily HPR vs Date</a:t>
            </a:r>
          </a:p>
        </c:rich>
      </c:tx>
      <c:overlay val="0"/>
    </c:title>
    <c:plotArea>
      <c:layout/>
      <c:lineChart>
        <c:varyColors val="0"/>
        <c:ser>
          <c:idx val="0"/>
          <c:order val="0"/>
          <c:tx>
            <c:strRef>
              <c:f>'TATA Motors'!$I$1</c:f>
            </c:strRef>
          </c:tx>
          <c:spPr>
            <a:ln cmpd="sng">
              <a:solidFill>
                <a:srgbClr val="4285F4"/>
              </a:solidFill>
            </a:ln>
          </c:spPr>
          <c:marker>
            <c:symbol val="none"/>
          </c:marker>
          <c:cat>
            <c:strRef>
              <c:f>'TATA Motors'!$A$2:$A$1474</c:f>
            </c:strRef>
          </c:cat>
          <c:val>
            <c:numRef>
              <c:f>'TATA Motors'!$I$2:$I$1474</c:f>
              <c:numCache/>
            </c:numRef>
          </c:val>
          <c:smooth val="0"/>
        </c:ser>
        <c:axId val="1275641821"/>
        <c:axId val="1365288029"/>
      </c:lineChart>
      <c:catAx>
        <c:axId val="127564182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65288029"/>
      </c:catAx>
      <c:valAx>
        <c:axId val="1365288029"/>
        <c:scaling>
          <c:orientation val="minMax"/>
          <c:min val="0.9"/>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75641821"/>
      </c:valAx>
    </c:plotArea>
    <c:legend>
      <c:legendPos val="r"/>
      <c:overlay val="0"/>
      <c:txPr>
        <a:bodyPr/>
        <a:lstStyle/>
        <a:p>
          <a:pPr lvl="0">
            <a:defRPr b="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Nifty Daily Returns vs. Daily Returns </a:t>
            </a:r>
          </a:p>
        </c:rich>
      </c:tx>
      <c:overlay val="0"/>
    </c:title>
    <c:plotArea>
      <c:layout/>
      <c:scatterChart>
        <c:scatterStyle val="lineMarker"/>
        <c:varyColors val="0"/>
        <c:ser>
          <c:idx val="0"/>
          <c:order val="0"/>
          <c:tx>
            <c:strRef>
              <c:f>'TATA Motors (2)'!$B$1</c:f>
            </c:strRef>
          </c:tx>
          <c:spPr>
            <a:ln>
              <a:noFill/>
            </a:ln>
          </c:spPr>
          <c:marker>
            <c:symbol val="circle"/>
            <c:size val="7"/>
            <c:spPr>
              <a:solidFill>
                <a:schemeClr val="accent1"/>
              </a:solidFill>
              <a:ln cmpd="sng">
                <a:solidFill>
                  <a:schemeClr val="accent1"/>
                </a:solidFill>
              </a:ln>
            </c:spPr>
          </c:marker>
          <c:trendline>
            <c:name/>
            <c:spPr>
              <a:ln w="19050">
                <a:solidFill>
                  <a:srgbClr val="FF0000"/>
                </a:solidFill>
              </a:ln>
            </c:spPr>
            <c:trendlineType val="linear"/>
            <c:dispRSqr val="0"/>
            <c:dispEq val="1"/>
          </c:trendline>
          <c:xVal>
            <c:numRef>
              <c:f>'TATA Motors (2)'!$C$2:$C$1474</c:f>
            </c:numRef>
          </c:xVal>
          <c:yVal>
            <c:numRef>
              <c:f>'TATA Motors (2)'!$B$2:$B$1474</c:f>
              <c:numCache/>
            </c:numRef>
          </c:yVal>
        </c:ser>
        <c:dLbls>
          <c:showLegendKey val="0"/>
          <c:showVal val="0"/>
          <c:showCatName val="0"/>
          <c:showSerName val="0"/>
          <c:showPercent val="0"/>
          <c:showBubbleSize val="0"/>
        </c:dLbls>
        <c:axId val="810382969"/>
        <c:axId val="174833196"/>
      </c:scatterChart>
      <c:valAx>
        <c:axId val="810382969"/>
        <c:scaling>
          <c:orientation val="minMax"/>
          <c:max val="0.0025"/>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4833196"/>
      </c:valAx>
      <c:valAx>
        <c:axId val="174833196"/>
        <c:scaling>
          <c:orientation val="minMax"/>
          <c:max val="0.025"/>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Nifty Daily Returns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10382969"/>
      </c:valAx>
    </c:plotArea>
    <c:legend>
      <c:legendPos val="r"/>
      <c:overlay val="0"/>
      <c:txPr>
        <a:bodyPr/>
        <a:lstStyle/>
        <a:p>
          <a:pPr lvl="0">
            <a:defRPr b="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Daily HPR vs. Date</a:t>
            </a:r>
          </a:p>
        </c:rich>
      </c:tx>
      <c:overlay val="0"/>
    </c:title>
    <c:plotArea>
      <c:layout/>
      <c:lineChart>
        <c:varyColors val="0"/>
        <c:ser>
          <c:idx val="0"/>
          <c:order val="0"/>
          <c:tx>
            <c:strRef>
              <c:f>NALWA!$I$1</c:f>
            </c:strRef>
          </c:tx>
          <c:spPr>
            <a:ln cmpd="sng">
              <a:solidFill>
                <a:srgbClr val="4285F4"/>
              </a:solidFill>
            </a:ln>
          </c:spPr>
          <c:marker>
            <c:symbol val="none"/>
          </c:marker>
          <c:cat>
            <c:strRef>
              <c:f>NALWA!$A$2:$A$1000</c:f>
            </c:strRef>
          </c:cat>
          <c:val>
            <c:numRef>
              <c:f>NALWA!$I$2:$I$1000</c:f>
              <c:numCache/>
            </c:numRef>
          </c:val>
          <c:smooth val="0"/>
        </c:ser>
        <c:axId val="332218687"/>
        <c:axId val="220703427"/>
      </c:lineChart>
      <c:catAx>
        <c:axId val="33221868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220703427"/>
      </c:catAx>
      <c:valAx>
        <c:axId val="220703427"/>
        <c:scaling>
          <c:orientation val="minMax"/>
          <c:max val="1.2"/>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Daily HPR</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32218687"/>
      </c:valAx>
    </c:plotArea>
    <c:legend>
      <c:legendPos val="r"/>
      <c:overlay val="0"/>
      <c:txPr>
        <a:bodyPr/>
        <a:lstStyle/>
        <a:p>
          <a:pPr lvl="0">
            <a:defRPr b="0">
              <a:solidFill>
                <a:srgbClr val="1A1A1A"/>
              </a:solidFill>
              <a:latin typeface="+mn-lt"/>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Daily Returns  and Nifty Daily Returns</a:t>
            </a:r>
          </a:p>
        </c:rich>
      </c:tx>
      <c:overlay val="0"/>
    </c:title>
    <c:plotArea>
      <c:layout/>
      <c:scatterChart>
        <c:scatterStyle val="lineMarker"/>
        <c:varyColors val="0"/>
        <c:ser>
          <c:idx val="0"/>
          <c:order val="0"/>
          <c:tx>
            <c:strRef>
              <c:f>'NALWA(2)'!$B$1</c:f>
            </c:strRef>
          </c:tx>
          <c:spPr>
            <a:ln>
              <a:noFill/>
            </a:ln>
          </c:spPr>
          <c:marker>
            <c:symbol val="circle"/>
            <c:size val="7"/>
            <c:spPr>
              <a:solidFill>
                <a:schemeClr val="accent1"/>
              </a:solidFill>
              <a:ln cmpd="sng">
                <a:solidFill>
                  <a:schemeClr val="accent1"/>
                </a:solidFill>
              </a:ln>
            </c:spPr>
          </c:marker>
          <c:trendline>
            <c:name/>
            <c:spPr>
              <a:ln w="19050">
                <a:solidFill>
                  <a:srgbClr val="CC0000"/>
                </a:solidFill>
              </a:ln>
            </c:spPr>
            <c:trendlineType val="linear"/>
            <c:dispRSqr val="0"/>
            <c:dispEq val="0"/>
          </c:trendline>
          <c:xVal>
            <c:numRef>
              <c:f>'NALWA(2)'!$C$2:$C$1474</c:f>
            </c:numRef>
          </c:xVal>
          <c:yVal>
            <c:numRef>
              <c:f>'NALWA(2)'!$B$2:$B$1474</c:f>
              <c:numCache/>
            </c:numRef>
          </c:yVal>
        </c:ser>
        <c:dLbls>
          <c:showLegendKey val="0"/>
          <c:showVal val="0"/>
          <c:showCatName val="0"/>
          <c:showSerName val="0"/>
          <c:showPercent val="0"/>
          <c:showBubbleSize val="0"/>
        </c:dLbls>
        <c:axId val="1961498700"/>
        <c:axId val="1254069182"/>
      </c:scatterChart>
      <c:valAx>
        <c:axId val="1961498700"/>
        <c:scaling>
          <c:orientation val="minMax"/>
          <c:max val="0.02"/>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54069182"/>
      </c:valAx>
      <c:valAx>
        <c:axId val="1254069182"/>
        <c:scaling>
          <c:orientation val="minMax"/>
          <c:max val="0.025"/>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61498700"/>
      </c:valAx>
    </c:plotArea>
    <c:legend>
      <c:legendPos val="r"/>
      <c:overlay val="0"/>
      <c:txPr>
        <a:bodyPr/>
        <a:lstStyle/>
        <a:p>
          <a:pPr lvl="0">
            <a:defRPr b="0">
              <a:solidFill>
                <a:srgbClr val="1A1A1A"/>
              </a:solidFill>
              <a:latin typeface="+mn-lt"/>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Daily HPR vs. Date</a:t>
            </a:r>
          </a:p>
        </c:rich>
      </c:tx>
      <c:overlay val="0"/>
    </c:title>
    <c:plotArea>
      <c:layout/>
      <c:lineChart>
        <c:varyColors val="0"/>
        <c:ser>
          <c:idx val="0"/>
          <c:order val="0"/>
          <c:tx>
            <c:strRef>
              <c:f>'TIPS MUSIC'!$I$1</c:f>
            </c:strRef>
          </c:tx>
          <c:spPr>
            <a:ln cmpd="sng">
              <a:solidFill>
                <a:srgbClr val="4285F4"/>
              </a:solidFill>
            </a:ln>
          </c:spPr>
          <c:marker>
            <c:symbol val="none"/>
          </c:marker>
          <c:cat>
            <c:strRef>
              <c:f>'TIPS MUSIC'!$A$2:$A$1000</c:f>
            </c:strRef>
          </c:cat>
          <c:val>
            <c:numRef>
              <c:f>'TIPS MUSIC'!$I$2:$I$1000</c:f>
              <c:numCache/>
            </c:numRef>
          </c:val>
          <c:smooth val="0"/>
        </c:ser>
        <c:axId val="5294485"/>
        <c:axId val="2109822307"/>
      </c:lineChart>
      <c:catAx>
        <c:axId val="529448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2109822307"/>
      </c:catAx>
      <c:valAx>
        <c:axId val="2109822307"/>
        <c:scaling>
          <c:orientation val="minMax"/>
          <c:max val="1.12"/>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Daily HPR</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294485"/>
      </c:valAx>
    </c:plotArea>
    <c:legend>
      <c:legendPos val="r"/>
      <c:overlay val="0"/>
      <c:txPr>
        <a:bodyPr/>
        <a:lstStyle/>
        <a:p>
          <a:pPr lvl="0">
            <a:defRPr b="0">
              <a:solidFill>
                <a:srgbClr val="1A1A1A"/>
              </a:solidFill>
              <a:latin typeface="+mn-lt"/>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Nifty Daily Returns vs. TIPS MUSIC Daily Returns</a:t>
            </a:r>
          </a:p>
        </c:rich>
      </c:tx>
      <c:overlay val="0"/>
    </c:title>
    <c:plotArea>
      <c:layout/>
      <c:scatterChart>
        <c:scatterStyle val="lineMarker"/>
        <c:varyColors val="0"/>
        <c:ser>
          <c:idx val="0"/>
          <c:order val="0"/>
          <c:tx>
            <c:strRef>
              <c:f>'TIPS MUSIC(2)'!$B$1</c:f>
            </c:strRef>
          </c:tx>
          <c:spPr>
            <a:ln>
              <a:noFill/>
            </a:ln>
          </c:spPr>
          <c:marker>
            <c:symbol val="circle"/>
            <c:size val="7"/>
            <c:spPr>
              <a:solidFill>
                <a:schemeClr val="accent1"/>
              </a:solidFill>
              <a:ln cmpd="sng">
                <a:solidFill>
                  <a:schemeClr val="accent1"/>
                </a:solidFill>
              </a:ln>
            </c:spPr>
          </c:marker>
          <c:trendline>
            <c:name/>
            <c:spPr>
              <a:ln w="19050">
                <a:solidFill>
                  <a:srgbClr val="FF0000"/>
                </a:solidFill>
              </a:ln>
            </c:spPr>
            <c:trendlineType val="linear"/>
            <c:dispRSqr val="0"/>
            <c:dispEq val="1"/>
          </c:trendline>
          <c:xVal>
            <c:numRef>
              <c:f>'TIPS MUSIC(2)'!$C$2:$C$1000</c:f>
            </c:numRef>
          </c:xVal>
          <c:yVal>
            <c:numRef>
              <c:f>'TIPS MUSIC(2)'!$B$2:$B$1000</c:f>
              <c:numCache/>
            </c:numRef>
          </c:yVal>
        </c:ser>
        <c:dLbls>
          <c:showLegendKey val="0"/>
          <c:showVal val="0"/>
          <c:showCatName val="0"/>
          <c:showSerName val="0"/>
          <c:showPercent val="0"/>
          <c:showBubbleSize val="0"/>
        </c:dLbls>
        <c:axId val="1102367001"/>
        <c:axId val="1502624051"/>
      </c:scatterChart>
      <c:valAx>
        <c:axId val="1102367001"/>
        <c:scaling>
          <c:orientation val="minMax"/>
          <c:max val="0.01"/>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02624051"/>
      </c:valAx>
      <c:valAx>
        <c:axId val="1502624051"/>
        <c:scaling>
          <c:orientation val="minMax"/>
          <c:max val="0.015"/>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02367001"/>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314325</xdr:colOff>
      <xdr:row>3</xdr:row>
      <xdr:rowOff>180975</xdr:rowOff>
    </xdr:from>
    <xdr:ext cx="6981825" cy="419100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0</xdr:colOff>
      <xdr:row>7</xdr:row>
      <xdr:rowOff>209550</xdr:rowOff>
    </xdr:from>
    <xdr:ext cx="5276850" cy="3267075"/>
    <xdr:graphicFrame>
      <xdr:nvGraphicFramePr>
        <xdr:cNvPr id="2" name="Chart 2"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809625</xdr:colOff>
      <xdr:row>5</xdr:row>
      <xdr:rowOff>161925</xdr:rowOff>
    </xdr:from>
    <xdr:ext cx="5715000" cy="3533775"/>
    <xdr:graphicFrame>
      <xdr:nvGraphicFramePr>
        <xdr:cNvPr id="3" name="Chart 3"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600075</xdr:colOff>
      <xdr:row>2</xdr:row>
      <xdr:rowOff>171450</xdr:rowOff>
    </xdr:from>
    <xdr:ext cx="5715000" cy="3533775"/>
    <xdr:graphicFrame>
      <xdr:nvGraphicFramePr>
        <xdr:cNvPr id="4" name="Chart 4"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590550</xdr:colOff>
      <xdr:row>7</xdr:row>
      <xdr:rowOff>142875</xdr:rowOff>
    </xdr:from>
    <xdr:ext cx="5715000" cy="3533775"/>
    <xdr:graphicFrame>
      <xdr:nvGraphicFramePr>
        <xdr:cNvPr id="5" name="Chart 5"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847725</xdr:colOff>
      <xdr:row>3</xdr:row>
      <xdr:rowOff>219075</xdr:rowOff>
    </xdr:from>
    <xdr:ext cx="5715000" cy="3533775"/>
    <xdr:graphicFrame>
      <xdr:nvGraphicFramePr>
        <xdr:cNvPr id="6" name="Chart 6"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923925</xdr:colOff>
      <xdr:row>5</xdr:row>
      <xdr:rowOff>133350</xdr:rowOff>
    </xdr:from>
    <xdr:ext cx="5715000" cy="3533775"/>
    <xdr:graphicFrame>
      <xdr:nvGraphicFramePr>
        <xdr:cNvPr id="7" name="Chart 7"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781050</xdr:colOff>
      <xdr:row>4</xdr:row>
      <xdr:rowOff>0</xdr:rowOff>
    </xdr:from>
    <xdr:ext cx="5715000" cy="3533775"/>
    <xdr:graphicFrame>
      <xdr:nvGraphicFramePr>
        <xdr:cNvPr id="8" name="Chart 8"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581025</xdr:colOff>
      <xdr:row>7</xdr:row>
      <xdr:rowOff>76200</xdr:rowOff>
    </xdr:from>
    <xdr:ext cx="5715000" cy="3533775"/>
    <xdr:graphicFrame>
      <xdr:nvGraphicFramePr>
        <xdr:cNvPr id="9" name="Chart 9"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409575</xdr:colOff>
      <xdr:row>4</xdr:row>
      <xdr:rowOff>76200</xdr:rowOff>
    </xdr:from>
    <xdr:ext cx="5715000" cy="3533775"/>
    <xdr:graphicFrame>
      <xdr:nvGraphicFramePr>
        <xdr:cNvPr id="10" name="Chart 10"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923925</xdr:colOff>
      <xdr:row>2</xdr:row>
      <xdr:rowOff>19050</xdr:rowOff>
    </xdr:from>
    <xdr:ext cx="6724650" cy="50387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2</xdr:row>
      <xdr:rowOff>190500</xdr:rowOff>
    </xdr:from>
    <xdr:ext cx="6067425" cy="455295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tables/table1.xml><?xml version="1.0" encoding="utf-8"?>
<table xmlns="http://schemas.openxmlformats.org/spreadsheetml/2006/main" headerRowCount="0" ref="F13:G23" displayName="Table_1" name="Table_1" id="1">
  <tableColumns count="2">
    <tableColumn name="Column1" id="1"/>
    <tableColumn name="Column2" id="2"/>
  </tableColumns>
  <tableStyleInfo name="CAPL(2)-style" showColumnStripes="0" showFirstColumn="1" showLastColumn="1" showRowStripes="1"/>
</table>
</file>

<file path=xl/tables/table2.xml><?xml version="1.0" encoding="utf-8"?>
<table xmlns="http://schemas.openxmlformats.org/spreadsheetml/2006/main" headerRowCount="0" ref="F13:G21" displayName="Table_2" name="Table_2" id="2">
  <tableColumns count="2">
    <tableColumn name="Column1" id="1"/>
    <tableColumn name="Column2" id="2"/>
  </tableColumns>
  <tableStyleInfo name="ICICI (2)-style" showColumnStripes="0" showFirstColumn="1" showLastColumn="1" showRowStripes="1"/>
</table>
</file>

<file path=xl/tables/table3.xml><?xml version="1.0" encoding="utf-8"?>
<table xmlns="http://schemas.openxmlformats.org/spreadsheetml/2006/main" headerRowCount="0" ref="E12:F20" displayName="Table_3" name="Table_3" id="3">
  <tableColumns count="2">
    <tableColumn name="Column1" id="1"/>
    <tableColumn name="Column2" id="2"/>
  </tableColumns>
  <tableStyleInfo name="TATA Motors (2)-style" showColumnStripes="0" showFirstColumn="1" showLastColumn="1" showRowStripes="1"/>
</table>
</file>

<file path=xl/tables/table4.xml><?xml version="1.0" encoding="utf-8"?>
<table xmlns="http://schemas.openxmlformats.org/spreadsheetml/2006/main" headerRowCount="0" ref="E12:F20" displayName="Table_4" name="Table_4" id="4">
  <tableColumns count="2">
    <tableColumn name="Column1" id="1"/>
    <tableColumn name="Column2" id="2"/>
  </tableColumns>
  <tableStyleInfo name="NALWA(2)-style" showColumnStripes="0" showFirstColumn="1" showLastColumn="1" showRowStripes="1"/>
</table>
</file>

<file path=xl/tables/table5.xml><?xml version="1.0" encoding="utf-8"?>
<table xmlns="http://schemas.openxmlformats.org/spreadsheetml/2006/main" headerRowCount="0" ref="F13:G21" displayName="Table_5" name="Table_5" id="5">
  <tableColumns count="2">
    <tableColumn name="Column1" id="1"/>
    <tableColumn name="Column2" id="2"/>
  </tableColumns>
  <tableStyleInfo name="TIPS MUSIC(2)-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moneycontrol.com/technical-analysis/vwap/caplinpointlaboratories/CPL" TargetMode="External"/><Relationship Id="rId2" Type="http://schemas.openxmlformats.org/officeDocument/2006/relationships/hyperlink" Target="https://www.screener.in/company/CAPLIPOINT/consolidated/" TargetMode="External"/><Relationship Id="rId3" Type="http://schemas.openxmlformats.org/officeDocument/2006/relationships/hyperlink" Target="http://www.nseindia.com/get-quotes/equity?symbol=CAPLIPOINT" TargetMode="External"/><Relationship Id="rId4" Type="http://schemas.openxmlformats.org/officeDocument/2006/relationships/hyperlink" Target="https://www.investing.com/equities/caplin-point-laboratories-ltd" TargetMode="External"/><Relationship Id="rId9" Type="http://schemas.openxmlformats.org/officeDocument/2006/relationships/drawing" Target="../drawings/drawing1.xml"/><Relationship Id="rId5" Type="http://schemas.openxmlformats.org/officeDocument/2006/relationships/hyperlink" Target="https://www.bseindia.com/bseplus/AnnualReport/524742/65376524742.pdf" TargetMode="External"/><Relationship Id="rId6" Type="http://schemas.openxmlformats.org/officeDocument/2006/relationships/hyperlink" Target="https://www.niftyindices.com/" TargetMode="External"/><Relationship Id="rId7" Type="http://schemas.openxmlformats.org/officeDocument/2006/relationships/hyperlink" Target="https://stockanalysis.com/quote/nse/CAPLIPOINT/statistics/" TargetMode="External"/><Relationship Id="rId8" Type="http://schemas.openxmlformats.org/officeDocument/2006/relationships/hyperlink" Target="https://finance.yahoo.com/"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3"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3" Type="http://schemas.openxmlformats.org/officeDocument/2006/relationships/table" Target="../tables/table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 Id="rId3"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 Id="rId3" Type="http://schemas.openxmlformats.org/officeDocument/2006/relationships/table" Target="../tables/table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4.75"/>
    <col customWidth="1" min="2" max="2" width="29.5"/>
    <col customWidth="1" min="6" max="6" width="12.38"/>
  </cols>
  <sheetData>
    <row r="1">
      <c r="A1" s="1" t="s">
        <v>0</v>
      </c>
      <c r="B1" s="1" t="s">
        <v>1</v>
      </c>
      <c r="C1" s="2"/>
    </row>
    <row r="2" ht="16.5" customHeight="1">
      <c r="A2" s="1" t="s">
        <v>2</v>
      </c>
      <c r="B2" s="1" t="s">
        <v>3</v>
      </c>
      <c r="C2" s="2"/>
    </row>
    <row r="3" ht="23.25" customHeight="1">
      <c r="A3" s="1" t="s">
        <v>4</v>
      </c>
      <c r="B3" s="1" t="s">
        <v>5</v>
      </c>
      <c r="C3" s="2"/>
      <c r="F3" s="3"/>
    </row>
    <row r="4" ht="19.5" customHeight="1">
      <c r="A4" s="1" t="s">
        <v>6</v>
      </c>
      <c r="B4" s="1" t="s">
        <v>7</v>
      </c>
      <c r="C4" s="2"/>
      <c r="F4" s="4"/>
    </row>
    <row r="5">
      <c r="A5" s="1" t="s">
        <v>8</v>
      </c>
      <c r="B5" s="1" t="s">
        <v>9</v>
      </c>
      <c r="C5" s="2"/>
    </row>
    <row r="6">
      <c r="A6" s="1" t="s">
        <v>10</v>
      </c>
      <c r="B6" s="1" t="s">
        <v>11</v>
      </c>
      <c r="C6" s="2"/>
    </row>
    <row r="7">
      <c r="A7" s="1" t="s">
        <v>12</v>
      </c>
      <c r="B7" s="1" t="s">
        <v>13</v>
      </c>
      <c r="C7" s="2"/>
    </row>
    <row r="9">
      <c r="A9" s="5" t="s">
        <v>14</v>
      </c>
    </row>
    <row r="11">
      <c r="A11" s="6" t="s">
        <v>15</v>
      </c>
      <c r="B11" s="7"/>
      <c r="C11" s="7"/>
      <c r="D11" s="7"/>
    </row>
    <row r="12">
      <c r="A12" s="8" t="s">
        <v>16</v>
      </c>
      <c r="B12" s="7"/>
      <c r="C12" s="7"/>
      <c r="D12" s="7"/>
    </row>
    <row r="13">
      <c r="A13" s="8" t="s">
        <v>17</v>
      </c>
      <c r="B13" s="7"/>
      <c r="C13" s="7"/>
      <c r="D13" s="7"/>
    </row>
    <row r="14">
      <c r="A14" s="8" t="s">
        <v>18</v>
      </c>
      <c r="B14" s="7"/>
      <c r="C14" s="7"/>
      <c r="D14" s="7"/>
    </row>
    <row r="15">
      <c r="A15" s="8" t="s">
        <v>19</v>
      </c>
      <c r="B15" s="7"/>
      <c r="C15" s="7"/>
      <c r="D15" s="7"/>
    </row>
    <row r="16">
      <c r="A16" s="8" t="s">
        <v>20</v>
      </c>
      <c r="B16" s="7"/>
      <c r="C16" s="7"/>
      <c r="D16" s="7"/>
    </row>
    <row r="17">
      <c r="A17" s="9" t="s">
        <v>21</v>
      </c>
      <c r="B17" s="7"/>
      <c r="C17" s="7"/>
      <c r="D17" s="7"/>
    </row>
    <row r="18">
      <c r="A18" s="10" t="s">
        <v>22</v>
      </c>
      <c r="B18" s="7"/>
      <c r="C18" s="7"/>
      <c r="D18" s="7"/>
    </row>
    <row r="19">
      <c r="A19" s="9" t="s">
        <v>23</v>
      </c>
    </row>
  </sheetData>
  <hyperlinks>
    <hyperlink r:id="rId1" ref="A12"/>
    <hyperlink r:id="rId2" ref="A13"/>
    <hyperlink r:id="rId3" ref="A14"/>
    <hyperlink r:id="rId4" ref="A15"/>
    <hyperlink r:id="rId5" location="page=5" ref="A16"/>
    <hyperlink r:id="rId6" ref="A17"/>
    <hyperlink r:id="rId7" ref="A18"/>
    <hyperlink r:id="rId8" ref="A19"/>
  </hyperlinks>
  <drawing r:id="rId9"/>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8" max="8" width="15.88"/>
    <col customWidth="1" min="9" max="9" width="14.13"/>
    <col customWidth="1" min="10" max="10" width="15.88"/>
    <col customWidth="1" min="11" max="11" width="14.75"/>
    <col customWidth="1" min="12" max="12" width="26.75"/>
  </cols>
  <sheetData>
    <row r="1">
      <c r="A1" s="11" t="s">
        <v>24</v>
      </c>
      <c r="B1" s="12" t="s">
        <v>25</v>
      </c>
      <c r="C1" s="12" t="s">
        <v>26</v>
      </c>
      <c r="D1" s="12" t="s">
        <v>27</v>
      </c>
      <c r="E1" s="12" t="s">
        <v>28</v>
      </c>
      <c r="F1" s="13" t="s">
        <v>29</v>
      </c>
      <c r="G1" s="13" t="s">
        <v>30</v>
      </c>
      <c r="H1" s="14" t="s">
        <v>31</v>
      </c>
      <c r="I1" s="14" t="s">
        <v>32</v>
      </c>
      <c r="J1" s="14" t="s">
        <v>33</v>
      </c>
      <c r="K1" s="14" t="s">
        <v>34</v>
      </c>
      <c r="L1" s="14" t="s">
        <v>35</v>
      </c>
      <c r="M1" s="2"/>
      <c r="N1" s="2"/>
      <c r="O1" s="2"/>
      <c r="P1" s="2"/>
      <c r="Q1" s="2"/>
      <c r="R1" s="2"/>
      <c r="S1" s="2"/>
      <c r="T1" s="2"/>
      <c r="U1" s="2"/>
      <c r="V1" s="2"/>
      <c r="W1" s="2"/>
      <c r="X1" s="2"/>
      <c r="Y1" s="2"/>
      <c r="Z1" s="2"/>
    </row>
    <row r="2">
      <c r="A2" s="15">
        <v>45608.0</v>
      </c>
      <c r="B2" s="16">
        <v>2010.9</v>
      </c>
      <c r="C2" s="16">
        <v>2007.7</v>
      </c>
      <c r="D2" s="16">
        <v>2061.0</v>
      </c>
      <c r="E2" s="16">
        <v>2002.3</v>
      </c>
      <c r="F2" s="17" t="s">
        <v>36</v>
      </c>
      <c r="G2" s="18">
        <v>-6.0E-4</v>
      </c>
      <c r="H2" s="19">
        <f t="shared" ref="H2:H747" si="1">(B2/B3)-1</f>
        <v>-0.0006460590399</v>
      </c>
      <c r="I2" s="19">
        <f t="shared" ref="I2:I748" si="2">(H2)+1</f>
        <v>0.999353941</v>
      </c>
      <c r="J2" s="19">
        <f>PRODUCT(I2:I747)</f>
        <v>2.358550317</v>
      </c>
      <c r="K2" s="19">
        <f>POWER(J2,(252/747))</f>
        <v>1.335708272</v>
      </c>
      <c r="L2" s="20">
        <f>K2-1</f>
        <v>0.3357082717</v>
      </c>
    </row>
    <row r="3">
      <c r="A3" s="15">
        <v>45607.0</v>
      </c>
      <c r="B3" s="16">
        <v>2012.2</v>
      </c>
      <c r="C3" s="16">
        <v>2000.0</v>
      </c>
      <c r="D3" s="16">
        <v>2070.95</v>
      </c>
      <c r="E3" s="16">
        <v>1990.0</v>
      </c>
      <c r="F3" s="17" t="s">
        <v>37</v>
      </c>
      <c r="G3" s="18">
        <v>2.0E-4</v>
      </c>
      <c r="H3" s="19">
        <f t="shared" si="1"/>
        <v>0.0001988269212</v>
      </c>
      <c r="I3" s="19">
        <f t="shared" si="2"/>
        <v>1.000198827</v>
      </c>
      <c r="J3" s="19"/>
      <c r="K3" s="19"/>
      <c r="L3" s="19"/>
    </row>
    <row r="4">
      <c r="A4" s="21">
        <v>45604.0</v>
      </c>
      <c r="B4" s="16">
        <v>2011.8</v>
      </c>
      <c r="C4" s="16">
        <v>2118.05</v>
      </c>
      <c r="D4" s="16">
        <v>2118.05</v>
      </c>
      <c r="E4" s="16">
        <v>2000.0</v>
      </c>
      <c r="F4" s="17" t="s">
        <v>38</v>
      </c>
      <c r="G4" s="18">
        <v>-0.0518</v>
      </c>
      <c r="H4" s="19">
        <f t="shared" si="1"/>
        <v>-0.05179808644</v>
      </c>
      <c r="I4" s="19">
        <f t="shared" si="2"/>
        <v>0.9482019136</v>
      </c>
      <c r="J4" s="19"/>
      <c r="K4" s="19"/>
      <c r="L4" s="19"/>
    </row>
    <row r="5">
      <c r="A5" s="21">
        <v>45603.0</v>
      </c>
      <c r="B5" s="16">
        <v>2121.7</v>
      </c>
      <c r="C5" s="16">
        <v>2085.1</v>
      </c>
      <c r="D5" s="16">
        <v>2176.75</v>
      </c>
      <c r="E5" s="16">
        <v>2043.2</v>
      </c>
      <c r="F5" s="17" t="s">
        <v>39</v>
      </c>
      <c r="G5" s="18">
        <v>0.0126</v>
      </c>
      <c r="H5" s="19">
        <f t="shared" si="1"/>
        <v>0.01255130285</v>
      </c>
      <c r="I5" s="19">
        <f t="shared" si="2"/>
        <v>1.012551303</v>
      </c>
      <c r="J5" s="19"/>
      <c r="K5" s="19"/>
      <c r="L5" s="19"/>
    </row>
    <row r="6">
      <c r="A6" s="21">
        <v>45602.0</v>
      </c>
      <c r="B6" s="16">
        <v>2095.4</v>
      </c>
      <c r="C6" s="16">
        <v>2020.8</v>
      </c>
      <c r="D6" s="16">
        <v>2124.0</v>
      </c>
      <c r="E6" s="16">
        <v>1993.0</v>
      </c>
      <c r="F6" s="17" t="s">
        <v>40</v>
      </c>
      <c r="G6" s="18">
        <v>0.0365</v>
      </c>
      <c r="H6" s="19">
        <f t="shared" si="1"/>
        <v>0.03645446901</v>
      </c>
      <c r="I6" s="19">
        <f t="shared" si="2"/>
        <v>1.036454469</v>
      </c>
      <c r="J6" s="19"/>
      <c r="K6" s="19"/>
      <c r="L6" s="19"/>
    </row>
    <row r="7">
      <c r="A7" s="21">
        <v>45601.0</v>
      </c>
      <c r="B7" s="16">
        <v>2021.7</v>
      </c>
      <c r="C7" s="16">
        <v>1969.45</v>
      </c>
      <c r="D7" s="16">
        <v>2038.05</v>
      </c>
      <c r="E7" s="16">
        <v>1951.05</v>
      </c>
      <c r="F7" s="17" t="s">
        <v>41</v>
      </c>
      <c r="G7" s="18">
        <v>0.0263</v>
      </c>
      <c r="H7" s="19">
        <f t="shared" si="1"/>
        <v>0.02634785257</v>
      </c>
      <c r="I7" s="19">
        <f t="shared" si="2"/>
        <v>1.026347853</v>
      </c>
      <c r="J7" s="19"/>
      <c r="K7" s="19"/>
      <c r="L7" s="19"/>
    </row>
    <row r="8">
      <c r="A8" s="21">
        <v>45600.0</v>
      </c>
      <c r="B8" s="16">
        <v>1969.8</v>
      </c>
      <c r="C8" s="16">
        <v>2005.65</v>
      </c>
      <c r="D8" s="16">
        <v>2010.85</v>
      </c>
      <c r="E8" s="16">
        <v>1953.4</v>
      </c>
      <c r="F8" s="17" t="s">
        <v>42</v>
      </c>
      <c r="G8" s="18">
        <v>-0.0271</v>
      </c>
      <c r="H8" s="19">
        <f t="shared" si="1"/>
        <v>-0.02713915298</v>
      </c>
      <c r="I8" s="19">
        <f t="shared" si="2"/>
        <v>0.972860847</v>
      </c>
      <c r="J8" s="19"/>
      <c r="K8" s="19"/>
      <c r="L8" s="19"/>
    </row>
    <row r="9">
      <c r="A9" s="21">
        <v>45597.0</v>
      </c>
      <c r="B9" s="16">
        <v>2024.75</v>
      </c>
      <c r="C9" s="16">
        <v>2044.95</v>
      </c>
      <c r="D9" s="16">
        <v>2058.95</v>
      </c>
      <c r="E9" s="16">
        <v>2005.5</v>
      </c>
      <c r="F9" s="17" t="s">
        <v>43</v>
      </c>
      <c r="G9" s="18">
        <v>-0.0052</v>
      </c>
      <c r="H9" s="19">
        <f t="shared" si="1"/>
        <v>-0.005232386754</v>
      </c>
      <c r="I9" s="19">
        <f t="shared" si="2"/>
        <v>0.9947676132</v>
      </c>
      <c r="J9" s="19"/>
      <c r="K9" s="19"/>
      <c r="L9" s="19"/>
    </row>
    <row r="10">
      <c r="A10" s="22">
        <v>45596.0</v>
      </c>
      <c r="B10" s="16">
        <v>2035.4</v>
      </c>
      <c r="C10" s="16">
        <v>1975.05</v>
      </c>
      <c r="D10" s="16">
        <v>2047.3</v>
      </c>
      <c r="E10" s="16">
        <v>1960.0</v>
      </c>
      <c r="F10" s="17" t="s">
        <v>44</v>
      </c>
      <c r="G10" s="18">
        <v>0.0282</v>
      </c>
      <c r="H10" s="19">
        <f t="shared" si="1"/>
        <v>0.02823945441</v>
      </c>
      <c r="I10" s="19">
        <f t="shared" si="2"/>
        <v>1.028239454</v>
      </c>
      <c r="J10" s="19"/>
      <c r="K10" s="19"/>
      <c r="L10" s="19"/>
    </row>
    <row r="11">
      <c r="A11" s="22">
        <v>45595.0</v>
      </c>
      <c r="B11" s="16">
        <v>1979.5</v>
      </c>
      <c r="C11" s="16">
        <v>1865.7</v>
      </c>
      <c r="D11" s="16">
        <v>1998.85</v>
      </c>
      <c r="E11" s="16">
        <v>1860.0</v>
      </c>
      <c r="F11" s="17" t="s">
        <v>45</v>
      </c>
      <c r="G11" s="18">
        <v>0.0591</v>
      </c>
      <c r="H11" s="19">
        <f t="shared" si="1"/>
        <v>0.05912252541</v>
      </c>
      <c r="I11" s="19">
        <f t="shared" si="2"/>
        <v>1.059122525</v>
      </c>
      <c r="J11" s="19"/>
      <c r="K11" s="19"/>
      <c r="L11" s="19"/>
    </row>
    <row r="12">
      <c r="A12" s="22">
        <v>45594.0</v>
      </c>
      <c r="B12" s="16">
        <v>1869.0</v>
      </c>
      <c r="C12" s="16">
        <v>1804.95</v>
      </c>
      <c r="D12" s="16">
        <v>1880.0</v>
      </c>
      <c r="E12" s="16">
        <v>1790.0</v>
      </c>
      <c r="F12" s="17" t="s">
        <v>46</v>
      </c>
      <c r="G12" s="18">
        <v>0.0355</v>
      </c>
      <c r="H12" s="19">
        <f t="shared" si="1"/>
        <v>0.03548574753</v>
      </c>
      <c r="I12" s="19">
        <f t="shared" si="2"/>
        <v>1.035485748</v>
      </c>
      <c r="J12" s="19"/>
      <c r="K12" s="19"/>
      <c r="L12" s="19"/>
    </row>
    <row r="13">
      <c r="A13" s="22">
        <v>45593.0</v>
      </c>
      <c r="B13" s="16">
        <v>1804.95</v>
      </c>
      <c r="C13" s="16">
        <v>1794.2</v>
      </c>
      <c r="D13" s="16">
        <v>1841.55</v>
      </c>
      <c r="E13" s="16">
        <v>1784.2</v>
      </c>
      <c r="F13" s="17" t="s">
        <v>47</v>
      </c>
      <c r="G13" s="18">
        <v>0.008</v>
      </c>
      <c r="H13" s="19">
        <f t="shared" si="1"/>
        <v>0.007957781873</v>
      </c>
      <c r="I13" s="19">
        <f t="shared" si="2"/>
        <v>1.007957782</v>
      </c>
      <c r="J13" s="19"/>
      <c r="K13" s="19"/>
      <c r="L13" s="19"/>
    </row>
    <row r="14">
      <c r="A14" s="22">
        <v>45590.0</v>
      </c>
      <c r="B14" s="16">
        <v>1790.7</v>
      </c>
      <c r="C14" s="16">
        <v>1864.45</v>
      </c>
      <c r="D14" s="16">
        <v>1864.45</v>
      </c>
      <c r="E14" s="16">
        <v>1780.05</v>
      </c>
      <c r="F14" s="17" t="s">
        <v>48</v>
      </c>
      <c r="G14" s="18">
        <v>-0.0396</v>
      </c>
      <c r="H14" s="19">
        <f t="shared" si="1"/>
        <v>-0.0395559012</v>
      </c>
      <c r="I14" s="19">
        <f t="shared" si="2"/>
        <v>0.9604440988</v>
      </c>
      <c r="J14" s="19"/>
      <c r="K14" s="19"/>
      <c r="L14" s="19"/>
    </row>
    <row r="15">
      <c r="A15" s="22">
        <v>45589.0</v>
      </c>
      <c r="B15" s="16">
        <v>1864.45</v>
      </c>
      <c r="C15" s="16">
        <v>1835.65</v>
      </c>
      <c r="D15" s="16">
        <v>1871.0</v>
      </c>
      <c r="E15" s="16">
        <v>1825.0</v>
      </c>
      <c r="F15" s="17" t="s">
        <v>49</v>
      </c>
      <c r="G15" s="18">
        <v>0.0193</v>
      </c>
      <c r="H15" s="19">
        <f t="shared" si="1"/>
        <v>0.01927071944</v>
      </c>
      <c r="I15" s="19">
        <f t="shared" si="2"/>
        <v>1.019270719</v>
      </c>
      <c r="J15" s="19"/>
      <c r="K15" s="19"/>
      <c r="L15" s="19"/>
    </row>
    <row r="16">
      <c r="A16" s="22">
        <v>45588.0</v>
      </c>
      <c r="B16" s="16">
        <v>1829.2</v>
      </c>
      <c r="C16" s="16">
        <v>1860.0</v>
      </c>
      <c r="D16" s="16">
        <v>1883.7</v>
      </c>
      <c r="E16" s="16">
        <v>1821.05</v>
      </c>
      <c r="F16" s="17" t="s">
        <v>50</v>
      </c>
      <c r="G16" s="18">
        <v>-0.0234</v>
      </c>
      <c r="H16" s="19">
        <f t="shared" si="1"/>
        <v>-0.02343708291</v>
      </c>
      <c r="I16" s="19">
        <f t="shared" si="2"/>
        <v>0.9765629171</v>
      </c>
      <c r="J16" s="19"/>
      <c r="K16" s="19"/>
      <c r="L16" s="19"/>
    </row>
    <row r="17">
      <c r="A17" s="22">
        <v>45587.0</v>
      </c>
      <c r="B17" s="16">
        <v>1873.1</v>
      </c>
      <c r="C17" s="16">
        <v>1885.1</v>
      </c>
      <c r="D17" s="16">
        <v>1938.0</v>
      </c>
      <c r="E17" s="16">
        <v>1860.35</v>
      </c>
      <c r="F17" s="17" t="s">
        <v>51</v>
      </c>
      <c r="G17" s="18">
        <v>-0.0131</v>
      </c>
      <c r="H17" s="19">
        <f t="shared" si="1"/>
        <v>-0.01306707413</v>
      </c>
      <c r="I17" s="19">
        <f t="shared" si="2"/>
        <v>0.9869329259</v>
      </c>
      <c r="J17" s="19"/>
      <c r="K17" s="19"/>
      <c r="L17" s="19"/>
    </row>
    <row r="18">
      <c r="A18" s="22">
        <v>45586.0</v>
      </c>
      <c r="B18" s="16">
        <v>1897.9</v>
      </c>
      <c r="C18" s="16">
        <v>1938.0</v>
      </c>
      <c r="D18" s="16">
        <v>1944.75</v>
      </c>
      <c r="E18" s="16">
        <v>1858.2</v>
      </c>
      <c r="F18" s="17" t="s">
        <v>52</v>
      </c>
      <c r="G18" s="18">
        <v>-0.0151</v>
      </c>
      <c r="H18" s="19">
        <f t="shared" si="1"/>
        <v>-0.01505008044</v>
      </c>
      <c r="I18" s="19">
        <f t="shared" si="2"/>
        <v>0.9849499196</v>
      </c>
      <c r="J18" s="19"/>
      <c r="K18" s="19"/>
      <c r="L18" s="19"/>
    </row>
    <row r="19">
      <c r="A19" s="22">
        <v>45583.0</v>
      </c>
      <c r="B19" s="16">
        <v>1926.9</v>
      </c>
      <c r="C19" s="16">
        <v>1888.0</v>
      </c>
      <c r="D19" s="16">
        <v>1934.0</v>
      </c>
      <c r="E19" s="16">
        <v>1833.2</v>
      </c>
      <c r="F19" s="17" t="s">
        <v>53</v>
      </c>
      <c r="G19" s="18">
        <v>0.0287</v>
      </c>
      <c r="H19" s="19">
        <f t="shared" si="1"/>
        <v>0.02869497905</v>
      </c>
      <c r="I19" s="19">
        <f t="shared" si="2"/>
        <v>1.028694979</v>
      </c>
      <c r="J19" s="19"/>
      <c r="K19" s="19"/>
      <c r="L19" s="19"/>
    </row>
    <row r="20">
      <c r="A20" s="22">
        <v>45582.0</v>
      </c>
      <c r="B20" s="16">
        <v>1873.15</v>
      </c>
      <c r="C20" s="16">
        <v>1918.3</v>
      </c>
      <c r="D20" s="16">
        <v>1948.4</v>
      </c>
      <c r="E20" s="16">
        <v>1857.85</v>
      </c>
      <c r="F20" s="17" t="s">
        <v>54</v>
      </c>
      <c r="G20" s="18">
        <v>-0.0191</v>
      </c>
      <c r="H20" s="19">
        <f t="shared" si="1"/>
        <v>-0.0191391318</v>
      </c>
      <c r="I20" s="19">
        <f t="shared" si="2"/>
        <v>0.9808608682</v>
      </c>
      <c r="J20" s="19"/>
      <c r="K20" s="19"/>
      <c r="L20" s="19"/>
    </row>
    <row r="21">
      <c r="A21" s="22">
        <v>45581.0</v>
      </c>
      <c r="B21" s="16">
        <v>1909.7</v>
      </c>
      <c r="C21" s="16">
        <v>1933.05</v>
      </c>
      <c r="D21" s="16">
        <v>1934.25</v>
      </c>
      <c r="E21" s="16">
        <v>1894.0</v>
      </c>
      <c r="F21" s="17" t="s">
        <v>55</v>
      </c>
      <c r="G21" s="18">
        <v>-0.0068</v>
      </c>
      <c r="H21" s="19">
        <f t="shared" si="1"/>
        <v>-0.006838806979</v>
      </c>
      <c r="I21" s="19">
        <f t="shared" si="2"/>
        <v>0.993161193</v>
      </c>
      <c r="J21" s="19"/>
      <c r="K21" s="19"/>
      <c r="L21" s="19"/>
    </row>
    <row r="22">
      <c r="A22" s="22">
        <v>45580.0</v>
      </c>
      <c r="B22" s="16">
        <v>1922.85</v>
      </c>
      <c r="C22" s="16">
        <v>1916.2</v>
      </c>
      <c r="D22" s="16">
        <v>1931.55</v>
      </c>
      <c r="E22" s="16">
        <v>1897.65</v>
      </c>
      <c r="F22" s="17" t="s">
        <v>56</v>
      </c>
      <c r="G22" s="18">
        <v>0.0088</v>
      </c>
      <c r="H22" s="19">
        <f t="shared" si="1"/>
        <v>0.008787576727</v>
      </c>
      <c r="I22" s="19">
        <f t="shared" si="2"/>
        <v>1.008787577</v>
      </c>
      <c r="J22" s="19"/>
      <c r="K22" s="19"/>
      <c r="L22" s="19"/>
    </row>
    <row r="23">
      <c r="A23" s="22">
        <v>45579.0</v>
      </c>
      <c r="B23" s="16">
        <v>1906.1</v>
      </c>
      <c r="C23" s="16">
        <v>1906.45</v>
      </c>
      <c r="D23" s="16">
        <v>1945.0</v>
      </c>
      <c r="E23" s="16">
        <v>1900.0</v>
      </c>
      <c r="F23" s="17" t="s">
        <v>57</v>
      </c>
      <c r="G23" s="18">
        <v>-2.0E-4</v>
      </c>
      <c r="H23" s="19">
        <f t="shared" si="1"/>
        <v>-0.0001835872958</v>
      </c>
      <c r="I23" s="19">
        <f t="shared" si="2"/>
        <v>0.9998164127</v>
      </c>
      <c r="J23" s="19"/>
      <c r="K23" s="19"/>
      <c r="L23" s="19"/>
    </row>
    <row r="24">
      <c r="A24" s="15">
        <v>45576.0</v>
      </c>
      <c r="B24" s="16">
        <v>1906.45</v>
      </c>
      <c r="C24" s="16">
        <v>1887.85</v>
      </c>
      <c r="D24" s="16">
        <v>1912.45</v>
      </c>
      <c r="E24" s="16">
        <v>1880.0</v>
      </c>
      <c r="F24" s="17" t="s">
        <v>58</v>
      </c>
      <c r="G24" s="18">
        <v>0.0099</v>
      </c>
      <c r="H24" s="19">
        <f t="shared" si="1"/>
        <v>0.009852477686</v>
      </c>
      <c r="I24" s="19">
        <f t="shared" si="2"/>
        <v>1.009852478</v>
      </c>
      <c r="J24" s="19"/>
      <c r="K24" s="19"/>
      <c r="L24" s="19"/>
    </row>
    <row r="25">
      <c r="A25" s="15">
        <v>45575.0</v>
      </c>
      <c r="B25" s="16">
        <v>1887.85</v>
      </c>
      <c r="C25" s="16">
        <v>1923.0</v>
      </c>
      <c r="D25" s="16">
        <v>1923.0</v>
      </c>
      <c r="E25" s="16">
        <v>1881.0</v>
      </c>
      <c r="F25" s="17" t="s">
        <v>59</v>
      </c>
      <c r="G25" s="18">
        <v>-0.0084</v>
      </c>
      <c r="H25" s="19">
        <f t="shared" si="1"/>
        <v>-0.00837798088</v>
      </c>
      <c r="I25" s="19">
        <f t="shared" si="2"/>
        <v>0.9916220191</v>
      </c>
      <c r="J25" s="19"/>
      <c r="K25" s="19"/>
      <c r="L25" s="19"/>
    </row>
    <row r="26">
      <c r="A26" s="21">
        <v>45574.0</v>
      </c>
      <c r="B26" s="16">
        <v>1903.8</v>
      </c>
      <c r="C26" s="16">
        <v>1960.0</v>
      </c>
      <c r="D26" s="16">
        <v>1975.4</v>
      </c>
      <c r="E26" s="16">
        <v>1895.0</v>
      </c>
      <c r="F26" s="17" t="s">
        <v>60</v>
      </c>
      <c r="G26" s="18">
        <v>-0.0111</v>
      </c>
      <c r="H26" s="19">
        <f t="shared" si="1"/>
        <v>-0.01106436029</v>
      </c>
      <c r="I26" s="19">
        <f t="shared" si="2"/>
        <v>0.9889356397</v>
      </c>
      <c r="J26" s="19"/>
      <c r="K26" s="19"/>
      <c r="L26" s="19"/>
    </row>
    <row r="27">
      <c r="A27" s="21">
        <v>45573.0</v>
      </c>
      <c r="B27" s="16">
        <v>1925.1</v>
      </c>
      <c r="C27" s="16">
        <v>1898.2</v>
      </c>
      <c r="D27" s="16">
        <v>1938.85</v>
      </c>
      <c r="E27" s="16">
        <v>1826.3</v>
      </c>
      <c r="F27" s="17" t="s">
        <v>61</v>
      </c>
      <c r="G27" s="18">
        <v>-0.001</v>
      </c>
      <c r="H27" s="19">
        <f t="shared" si="1"/>
        <v>-0.001037828862</v>
      </c>
      <c r="I27" s="19">
        <f t="shared" si="2"/>
        <v>0.9989621711</v>
      </c>
      <c r="J27" s="19"/>
      <c r="K27" s="19"/>
      <c r="L27" s="19"/>
    </row>
    <row r="28">
      <c r="A28" s="21">
        <v>45572.0</v>
      </c>
      <c r="B28" s="16">
        <v>1927.1</v>
      </c>
      <c r="C28" s="16">
        <v>1979.1</v>
      </c>
      <c r="D28" s="16">
        <v>1987.75</v>
      </c>
      <c r="E28" s="16">
        <v>1905.0</v>
      </c>
      <c r="F28" s="17" t="s">
        <v>62</v>
      </c>
      <c r="G28" s="18">
        <v>-0.0214</v>
      </c>
      <c r="H28" s="19">
        <f t="shared" si="1"/>
        <v>-0.02140408785</v>
      </c>
      <c r="I28" s="19">
        <f t="shared" si="2"/>
        <v>0.9785959121</v>
      </c>
      <c r="J28" s="19"/>
      <c r="K28" s="19"/>
      <c r="L28" s="19"/>
    </row>
    <row r="29">
      <c r="A29" s="21">
        <v>45569.0</v>
      </c>
      <c r="B29" s="16">
        <v>1969.25</v>
      </c>
      <c r="C29" s="16">
        <v>2005.0</v>
      </c>
      <c r="D29" s="16">
        <v>2019.95</v>
      </c>
      <c r="E29" s="16">
        <v>1930.0</v>
      </c>
      <c r="F29" s="17" t="s">
        <v>63</v>
      </c>
      <c r="G29" s="18">
        <v>-0.0161</v>
      </c>
      <c r="H29" s="19">
        <f t="shared" si="1"/>
        <v>-0.01608833596</v>
      </c>
      <c r="I29" s="19">
        <f t="shared" si="2"/>
        <v>0.983911664</v>
      </c>
      <c r="J29" s="19"/>
      <c r="K29" s="19"/>
      <c r="L29" s="19"/>
    </row>
    <row r="30">
      <c r="A30" s="21">
        <v>45568.0</v>
      </c>
      <c r="B30" s="16">
        <v>2001.45</v>
      </c>
      <c r="C30" s="16">
        <v>2019.0</v>
      </c>
      <c r="D30" s="16">
        <v>2049.9</v>
      </c>
      <c r="E30" s="16">
        <v>1990.0</v>
      </c>
      <c r="F30" s="17" t="s">
        <v>64</v>
      </c>
      <c r="G30" s="18">
        <v>-0.0369</v>
      </c>
      <c r="H30" s="19">
        <f t="shared" si="1"/>
        <v>-0.03693099798</v>
      </c>
      <c r="I30" s="19">
        <f t="shared" si="2"/>
        <v>0.963069002</v>
      </c>
      <c r="J30" s="19"/>
      <c r="K30" s="19"/>
      <c r="L30" s="19"/>
    </row>
    <row r="31">
      <c r="A31" s="21">
        <v>45566.0</v>
      </c>
      <c r="B31" s="16">
        <v>2078.2</v>
      </c>
      <c r="C31" s="16">
        <v>1900.0</v>
      </c>
      <c r="D31" s="16">
        <v>2109.95</v>
      </c>
      <c r="E31" s="16">
        <v>1899.6</v>
      </c>
      <c r="F31" s="17" t="s">
        <v>65</v>
      </c>
      <c r="G31" s="18">
        <v>0.095</v>
      </c>
      <c r="H31" s="19">
        <f t="shared" si="1"/>
        <v>0.09497088964</v>
      </c>
      <c r="I31" s="19">
        <f t="shared" si="2"/>
        <v>1.09497089</v>
      </c>
      <c r="J31" s="19"/>
      <c r="K31" s="19"/>
      <c r="L31" s="19"/>
    </row>
    <row r="32">
      <c r="A32" s="23">
        <v>45565.0</v>
      </c>
      <c r="B32" s="16">
        <v>1897.95</v>
      </c>
      <c r="C32" s="16">
        <v>1912.4</v>
      </c>
      <c r="D32" s="16">
        <v>1938.35</v>
      </c>
      <c r="E32" s="16">
        <v>1875.0</v>
      </c>
      <c r="F32" s="17" t="s">
        <v>66</v>
      </c>
      <c r="G32" s="18">
        <v>-0.0076</v>
      </c>
      <c r="H32" s="19">
        <f t="shared" si="1"/>
        <v>-0.007555950638</v>
      </c>
      <c r="I32" s="19">
        <f t="shared" si="2"/>
        <v>0.9924440494</v>
      </c>
      <c r="J32" s="19"/>
      <c r="K32" s="19"/>
      <c r="L32" s="19"/>
    </row>
    <row r="33">
      <c r="A33" s="23">
        <v>45562.0</v>
      </c>
      <c r="B33" s="16">
        <v>1912.4</v>
      </c>
      <c r="C33" s="16">
        <v>1903.05</v>
      </c>
      <c r="D33" s="16">
        <v>1926.0</v>
      </c>
      <c r="E33" s="16">
        <v>1903.05</v>
      </c>
      <c r="F33" s="17" t="s">
        <v>67</v>
      </c>
      <c r="G33" s="18">
        <v>-0.003</v>
      </c>
      <c r="H33" s="19">
        <f t="shared" si="1"/>
        <v>-0.003049654633</v>
      </c>
      <c r="I33" s="19">
        <f t="shared" si="2"/>
        <v>0.9969503454</v>
      </c>
      <c r="J33" s="19"/>
      <c r="K33" s="19"/>
      <c r="L33" s="19"/>
    </row>
    <row r="34">
      <c r="A34" s="23">
        <v>45561.0</v>
      </c>
      <c r="B34" s="16">
        <v>1918.25</v>
      </c>
      <c r="C34" s="16">
        <v>1956.25</v>
      </c>
      <c r="D34" s="16">
        <v>1960.95</v>
      </c>
      <c r="E34" s="16">
        <v>1909.95</v>
      </c>
      <c r="F34" s="17" t="s">
        <v>68</v>
      </c>
      <c r="G34" s="18">
        <v>-0.0194</v>
      </c>
      <c r="H34" s="19">
        <f t="shared" si="1"/>
        <v>-0.01942492013</v>
      </c>
      <c r="I34" s="19">
        <f t="shared" si="2"/>
        <v>0.9805750799</v>
      </c>
      <c r="J34" s="19"/>
      <c r="K34" s="19"/>
      <c r="L34" s="19"/>
    </row>
    <row r="35">
      <c r="A35" s="23">
        <v>45560.0</v>
      </c>
      <c r="B35" s="16">
        <v>1956.25</v>
      </c>
      <c r="C35" s="16">
        <v>1928.0</v>
      </c>
      <c r="D35" s="16">
        <v>1978.4</v>
      </c>
      <c r="E35" s="16">
        <v>1908.05</v>
      </c>
      <c r="F35" s="17" t="s">
        <v>69</v>
      </c>
      <c r="G35" s="18">
        <v>0.0107</v>
      </c>
      <c r="H35" s="19">
        <f t="shared" si="1"/>
        <v>0.0106946346</v>
      </c>
      <c r="I35" s="19">
        <f t="shared" si="2"/>
        <v>1.010694635</v>
      </c>
      <c r="J35" s="19"/>
      <c r="K35" s="19"/>
      <c r="L35" s="19"/>
    </row>
    <row r="36">
      <c r="A36" s="23">
        <v>45559.0</v>
      </c>
      <c r="B36" s="16">
        <v>1935.55</v>
      </c>
      <c r="C36" s="16">
        <v>1915.0</v>
      </c>
      <c r="D36" s="16">
        <v>1948.0</v>
      </c>
      <c r="E36" s="16">
        <v>1890.0</v>
      </c>
      <c r="F36" s="17" t="s">
        <v>70</v>
      </c>
      <c r="G36" s="18">
        <v>0.0167</v>
      </c>
      <c r="H36" s="19">
        <f t="shared" si="1"/>
        <v>0.01670387393</v>
      </c>
      <c r="I36" s="19">
        <f t="shared" si="2"/>
        <v>1.016703874</v>
      </c>
      <c r="J36" s="19"/>
      <c r="K36" s="19"/>
      <c r="L36" s="19"/>
    </row>
    <row r="37">
      <c r="A37" s="23">
        <v>45558.0</v>
      </c>
      <c r="B37" s="16">
        <v>1903.75</v>
      </c>
      <c r="C37" s="16">
        <v>1939.0</v>
      </c>
      <c r="D37" s="16">
        <v>1949.95</v>
      </c>
      <c r="E37" s="16">
        <v>1888.0</v>
      </c>
      <c r="F37" s="17" t="s">
        <v>71</v>
      </c>
      <c r="G37" s="18">
        <v>-0.0185</v>
      </c>
      <c r="H37" s="19">
        <f t="shared" si="1"/>
        <v>-0.01848319241</v>
      </c>
      <c r="I37" s="19">
        <f t="shared" si="2"/>
        <v>0.9815168076</v>
      </c>
      <c r="J37" s="19"/>
      <c r="K37" s="19"/>
      <c r="L37" s="19"/>
    </row>
    <row r="38">
      <c r="A38" s="23">
        <v>45555.0</v>
      </c>
      <c r="B38" s="16">
        <v>1939.6</v>
      </c>
      <c r="C38" s="16">
        <v>1930.0</v>
      </c>
      <c r="D38" s="16">
        <v>1957.95</v>
      </c>
      <c r="E38" s="16">
        <v>1925.85</v>
      </c>
      <c r="F38" s="17" t="s">
        <v>72</v>
      </c>
      <c r="G38" s="18">
        <v>0.0111</v>
      </c>
      <c r="H38" s="19">
        <f t="shared" si="1"/>
        <v>0.01107722783</v>
      </c>
      <c r="I38" s="19">
        <f t="shared" si="2"/>
        <v>1.011077228</v>
      </c>
      <c r="J38" s="19"/>
      <c r="K38" s="19"/>
      <c r="L38" s="19"/>
    </row>
    <row r="39">
      <c r="A39" s="23">
        <v>45554.0</v>
      </c>
      <c r="B39" s="16">
        <v>1918.35</v>
      </c>
      <c r="C39" s="16">
        <v>1980.8</v>
      </c>
      <c r="D39" s="16">
        <v>1981.0</v>
      </c>
      <c r="E39" s="16">
        <v>1905.6</v>
      </c>
      <c r="F39" s="17" t="s">
        <v>73</v>
      </c>
      <c r="G39" s="18">
        <v>-0.024</v>
      </c>
      <c r="H39" s="19">
        <f t="shared" si="1"/>
        <v>-0.02398880692</v>
      </c>
      <c r="I39" s="19">
        <f t="shared" si="2"/>
        <v>0.9760111931</v>
      </c>
      <c r="J39" s="19"/>
      <c r="K39" s="19"/>
      <c r="L39" s="19"/>
    </row>
    <row r="40">
      <c r="A40" s="23">
        <v>45553.0</v>
      </c>
      <c r="B40" s="16">
        <v>1965.5</v>
      </c>
      <c r="C40" s="16">
        <v>2024.35</v>
      </c>
      <c r="D40" s="16">
        <v>2024.35</v>
      </c>
      <c r="E40" s="16">
        <v>1952.0</v>
      </c>
      <c r="F40" s="17" t="s">
        <v>74</v>
      </c>
      <c r="G40" s="18">
        <v>-0.0211</v>
      </c>
      <c r="H40" s="19">
        <f t="shared" si="1"/>
        <v>-0.02109221306</v>
      </c>
      <c r="I40" s="19">
        <f t="shared" si="2"/>
        <v>0.9789077869</v>
      </c>
      <c r="J40" s="19"/>
      <c r="K40" s="19"/>
      <c r="L40" s="19"/>
    </row>
    <row r="41">
      <c r="A41" s="23">
        <v>45552.0</v>
      </c>
      <c r="B41" s="16">
        <v>2007.85</v>
      </c>
      <c r="C41" s="16">
        <v>1970.45</v>
      </c>
      <c r="D41" s="16">
        <v>2025.0</v>
      </c>
      <c r="E41" s="16">
        <v>1925.55</v>
      </c>
      <c r="F41" s="17" t="s">
        <v>75</v>
      </c>
      <c r="G41" s="18">
        <v>0.025</v>
      </c>
      <c r="H41" s="19">
        <f t="shared" si="1"/>
        <v>0.02504084133</v>
      </c>
      <c r="I41" s="19">
        <f t="shared" si="2"/>
        <v>1.025040841</v>
      </c>
      <c r="J41" s="19"/>
      <c r="K41" s="19"/>
      <c r="L41" s="19"/>
    </row>
    <row r="42">
      <c r="A42" s="23">
        <v>45551.0</v>
      </c>
      <c r="B42" s="16">
        <v>1958.8</v>
      </c>
      <c r="C42" s="16">
        <v>1929.45</v>
      </c>
      <c r="D42" s="16">
        <v>1969.45</v>
      </c>
      <c r="E42" s="16">
        <v>1905.0</v>
      </c>
      <c r="F42" s="17" t="s">
        <v>76</v>
      </c>
      <c r="G42" s="18">
        <v>0.0152</v>
      </c>
      <c r="H42" s="19">
        <f t="shared" si="1"/>
        <v>0.01521158879</v>
      </c>
      <c r="I42" s="19">
        <f t="shared" si="2"/>
        <v>1.015211589</v>
      </c>
      <c r="J42" s="19"/>
      <c r="K42" s="19"/>
      <c r="L42" s="19"/>
    </row>
    <row r="43">
      <c r="A43" s="23">
        <v>45548.0</v>
      </c>
      <c r="B43" s="16">
        <v>1929.45</v>
      </c>
      <c r="C43" s="16">
        <v>1975.0</v>
      </c>
      <c r="D43" s="16">
        <v>1975.05</v>
      </c>
      <c r="E43" s="16">
        <v>1924.0</v>
      </c>
      <c r="F43" s="17" t="s">
        <v>77</v>
      </c>
      <c r="G43" s="18">
        <v>-0.0185</v>
      </c>
      <c r="H43" s="19">
        <f t="shared" si="1"/>
        <v>-0.01851616349</v>
      </c>
      <c r="I43" s="19">
        <f t="shared" si="2"/>
        <v>0.9814838365</v>
      </c>
      <c r="J43" s="19"/>
      <c r="K43" s="19"/>
      <c r="L43" s="19"/>
    </row>
    <row r="44">
      <c r="A44" s="21">
        <v>45547.0</v>
      </c>
      <c r="B44" s="16">
        <v>1965.85</v>
      </c>
      <c r="C44" s="16">
        <v>1975.0</v>
      </c>
      <c r="D44" s="16">
        <v>2020.0</v>
      </c>
      <c r="E44" s="16">
        <v>1955.05</v>
      </c>
      <c r="F44" s="17" t="s">
        <v>78</v>
      </c>
      <c r="G44" s="18">
        <v>4.0E-4</v>
      </c>
      <c r="H44" s="19">
        <f t="shared" si="1"/>
        <v>0.0004325699746</v>
      </c>
      <c r="I44" s="19">
        <f t="shared" si="2"/>
        <v>1.00043257</v>
      </c>
      <c r="J44" s="19"/>
      <c r="K44" s="19"/>
      <c r="L44" s="19"/>
    </row>
    <row r="45">
      <c r="A45" s="21">
        <v>45546.0</v>
      </c>
      <c r="B45" s="16">
        <v>1965.0</v>
      </c>
      <c r="C45" s="16">
        <v>2020.0</v>
      </c>
      <c r="D45" s="16">
        <v>2027.35</v>
      </c>
      <c r="E45" s="16">
        <v>1957.15</v>
      </c>
      <c r="F45" s="17" t="s">
        <v>79</v>
      </c>
      <c r="G45" s="18">
        <v>-0.0245</v>
      </c>
      <c r="H45" s="19">
        <f t="shared" si="1"/>
        <v>-0.02449921811</v>
      </c>
      <c r="I45" s="19">
        <f t="shared" si="2"/>
        <v>0.9755007819</v>
      </c>
      <c r="J45" s="19"/>
      <c r="K45" s="19"/>
      <c r="L45" s="19"/>
    </row>
    <row r="46">
      <c r="A46" s="21">
        <v>45545.0</v>
      </c>
      <c r="B46" s="16">
        <v>2014.35</v>
      </c>
      <c r="C46" s="16">
        <v>2010.15</v>
      </c>
      <c r="D46" s="16">
        <v>2050.0</v>
      </c>
      <c r="E46" s="16">
        <v>1997.45</v>
      </c>
      <c r="F46" s="17" t="s">
        <v>80</v>
      </c>
      <c r="G46" s="18">
        <v>0.0021</v>
      </c>
      <c r="H46" s="19">
        <f t="shared" si="1"/>
        <v>0.002089396314</v>
      </c>
      <c r="I46" s="19">
        <f t="shared" si="2"/>
        <v>1.002089396</v>
      </c>
      <c r="J46" s="19"/>
      <c r="K46" s="19"/>
      <c r="L46" s="19"/>
    </row>
    <row r="47">
      <c r="A47" s="21">
        <v>45544.0</v>
      </c>
      <c r="B47" s="16">
        <v>2010.15</v>
      </c>
      <c r="C47" s="16">
        <v>2019.8</v>
      </c>
      <c r="D47" s="16">
        <v>2038.05</v>
      </c>
      <c r="E47" s="16">
        <v>1954.85</v>
      </c>
      <c r="F47" s="17" t="s">
        <v>81</v>
      </c>
      <c r="G47" s="18">
        <v>0.003</v>
      </c>
      <c r="H47" s="19">
        <f t="shared" si="1"/>
        <v>0.00299378789</v>
      </c>
      <c r="I47" s="19">
        <f t="shared" si="2"/>
        <v>1.002993788</v>
      </c>
      <c r="J47" s="19"/>
      <c r="K47" s="19"/>
      <c r="L47" s="19"/>
    </row>
    <row r="48">
      <c r="A48" s="21">
        <v>45541.0</v>
      </c>
      <c r="B48" s="16">
        <v>2004.15</v>
      </c>
      <c r="C48" s="16">
        <v>2085.0</v>
      </c>
      <c r="D48" s="16">
        <v>2144.0</v>
      </c>
      <c r="E48" s="16">
        <v>1987.15</v>
      </c>
      <c r="F48" s="17" t="s">
        <v>82</v>
      </c>
      <c r="G48" s="18">
        <v>-0.0545</v>
      </c>
      <c r="H48" s="19">
        <f t="shared" si="1"/>
        <v>-0.05446782412</v>
      </c>
      <c r="I48" s="19">
        <f t="shared" si="2"/>
        <v>0.9455321759</v>
      </c>
      <c r="J48" s="19"/>
      <c r="K48" s="19"/>
      <c r="L48" s="19"/>
    </row>
    <row r="49">
      <c r="A49" s="21">
        <v>45540.0</v>
      </c>
      <c r="B49" s="16">
        <v>2119.6</v>
      </c>
      <c r="C49" s="16">
        <v>1972.0</v>
      </c>
      <c r="D49" s="16">
        <v>2158.8</v>
      </c>
      <c r="E49" s="16">
        <v>1972.0</v>
      </c>
      <c r="F49" s="17" t="s">
        <v>83</v>
      </c>
      <c r="G49" s="18">
        <v>0.0766</v>
      </c>
      <c r="H49" s="19">
        <f t="shared" si="1"/>
        <v>0.07656753943</v>
      </c>
      <c r="I49" s="19">
        <f t="shared" si="2"/>
        <v>1.076567539</v>
      </c>
      <c r="J49" s="19"/>
      <c r="K49" s="19"/>
      <c r="L49" s="19"/>
    </row>
    <row r="50">
      <c r="A50" s="21">
        <v>45539.0</v>
      </c>
      <c r="B50" s="16">
        <v>1968.85</v>
      </c>
      <c r="C50" s="16">
        <v>1910.0</v>
      </c>
      <c r="D50" s="16">
        <v>1996.0</v>
      </c>
      <c r="E50" s="16">
        <v>1891.45</v>
      </c>
      <c r="F50" s="17" t="s">
        <v>84</v>
      </c>
      <c r="G50" s="18">
        <v>0.0182</v>
      </c>
      <c r="H50" s="19">
        <f t="shared" si="1"/>
        <v>0.0182302441</v>
      </c>
      <c r="I50" s="19">
        <f t="shared" si="2"/>
        <v>1.018230244</v>
      </c>
      <c r="J50" s="19"/>
      <c r="K50" s="19"/>
      <c r="L50" s="19"/>
    </row>
    <row r="51">
      <c r="A51" s="21">
        <v>45538.0</v>
      </c>
      <c r="B51" s="16">
        <v>1933.6</v>
      </c>
      <c r="C51" s="16">
        <v>1890.7</v>
      </c>
      <c r="D51" s="16">
        <v>1950.0</v>
      </c>
      <c r="E51" s="16">
        <v>1874.15</v>
      </c>
      <c r="F51" s="17" t="s">
        <v>85</v>
      </c>
      <c r="G51" s="18">
        <v>0.0258</v>
      </c>
      <c r="H51" s="19">
        <f t="shared" si="1"/>
        <v>0.02583691443</v>
      </c>
      <c r="I51" s="19">
        <f t="shared" si="2"/>
        <v>1.025836914</v>
      </c>
      <c r="J51" s="19"/>
      <c r="K51" s="19"/>
      <c r="L51" s="19"/>
    </row>
    <row r="52">
      <c r="A52" s="21">
        <v>45537.0</v>
      </c>
      <c r="B52" s="16">
        <v>1884.9</v>
      </c>
      <c r="C52" s="16">
        <v>1924.7</v>
      </c>
      <c r="D52" s="16">
        <v>1936.55</v>
      </c>
      <c r="E52" s="16">
        <v>1870.0</v>
      </c>
      <c r="F52" s="17" t="s">
        <v>86</v>
      </c>
      <c r="G52" s="18">
        <v>-0.0106</v>
      </c>
      <c r="H52" s="19">
        <f t="shared" si="1"/>
        <v>-0.0105511811</v>
      </c>
      <c r="I52" s="19">
        <f t="shared" si="2"/>
        <v>0.9894488189</v>
      </c>
      <c r="J52" s="19"/>
      <c r="K52" s="19"/>
      <c r="L52" s="19"/>
    </row>
    <row r="53">
      <c r="A53" s="23">
        <v>45534.0</v>
      </c>
      <c r="B53" s="16">
        <v>1905.0</v>
      </c>
      <c r="C53" s="16">
        <v>1811.5</v>
      </c>
      <c r="D53" s="16">
        <v>1919.6</v>
      </c>
      <c r="E53" s="16">
        <v>1810.3</v>
      </c>
      <c r="F53" s="17" t="s">
        <v>87</v>
      </c>
      <c r="G53" s="18">
        <v>0.0616</v>
      </c>
      <c r="H53" s="19">
        <f t="shared" si="1"/>
        <v>0.06160662041</v>
      </c>
      <c r="I53" s="19">
        <f t="shared" si="2"/>
        <v>1.06160662</v>
      </c>
      <c r="J53" s="19"/>
      <c r="K53" s="19"/>
      <c r="L53" s="19"/>
    </row>
    <row r="54">
      <c r="A54" s="23">
        <v>45533.0</v>
      </c>
      <c r="B54" s="16">
        <v>1794.45</v>
      </c>
      <c r="C54" s="16">
        <v>1839.95</v>
      </c>
      <c r="D54" s="16">
        <v>1863.0</v>
      </c>
      <c r="E54" s="16">
        <v>1782.55</v>
      </c>
      <c r="F54" s="17" t="s">
        <v>88</v>
      </c>
      <c r="G54" s="18">
        <v>-0.0289</v>
      </c>
      <c r="H54" s="19">
        <f t="shared" si="1"/>
        <v>-0.02887217231</v>
      </c>
      <c r="I54" s="19">
        <f t="shared" si="2"/>
        <v>0.9711278277</v>
      </c>
      <c r="J54" s="19"/>
      <c r="K54" s="19"/>
      <c r="L54" s="19"/>
    </row>
    <row r="55">
      <c r="A55" s="23">
        <v>45532.0</v>
      </c>
      <c r="B55" s="16">
        <v>1847.8</v>
      </c>
      <c r="C55" s="16">
        <v>1952.0</v>
      </c>
      <c r="D55" s="16">
        <v>1957.2</v>
      </c>
      <c r="E55" s="16">
        <v>1831.2</v>
      </c>
      <c r="F55" s="17" t="s">
        <v>89</v>
      </c>
      <c r="G55" s="18">
        <v>-0.0559</v>
      </c>
      <c r="H55" s="19">
        <f t="shared" si="1"/>
        <v>-0.05589617821</v>
      </c>
      <c r="I55" s="19">
        <f t="shared" si="2"/>
        <v>0.9441038218</v>
      </c>
      <c r="J55" s="19"/>
      <c r="K55" s="19"/>
      <c r="L55" s="19"/>
    </row>
    <row r="56">
      <c r="A56" s="23">
        <v>45531.0</v>
      </c>
      <c r="B56" s="16">
        <v>1957.2</v>
      </c>
      <c r="C56" s="16">
        <v>1823.3</v>
      </c>
      <c r="D56" s="16">
        <v>1984.9</v>
      </c>
      <c r="E56" s="16">
        <v>1823.3</v>
      </c>
      <c r="F56" s="17" t="s">
        <v>90</v>
      </c>
      <c r="G56" s="18">
        <v>0.0627</v>
      </c>
      <c r="H56" s="19">
        <f t="shared" si="1"/>
        <v>0.0626560973</v>
      </c>
      <c r="I56" s="19">
        <f t="shared" si="2"/>
        <v>1.062656097</v>
      </c>
      <c r="J56" s="19"/>
      <c r="K56" s="19"/>
      <c r="L56" s="19"/>
    </row>
    <row r="57">
      <c r="A57" s="23">
        <v>45530.0</v>
      </c>
      <c r="B57" s="16">
        <v>1841.8</v>
      </c>
      <c r="C57" s="16">
        <v>1773.9</v>
      </c>
      <c r="D57" s="16">
        <v>1960.0</v>
      </c>
      <c r="E57" s="16">
        <v>1767.55</v>
      </c>
      <c r="F57" s="17" t="s">
        <v>91</v>
      </c>
      <c r="G57" s="18">
        <v>0.0532</v>
      </c>
      <c r="H57" s="19">
        <f t="shared" si="1"/>
        <v>0.05320943531</v>
      </c>
      <c r="I57" s="19">
        <f t="shared" si="2"/>
        <v>1.053209435</v>
      </c>
      <c r="J57" s="19"/>
      <c r="K57" s="19"/>
      <c r="L57" s="19"/>
    </row>
    <row r="58">
      <c r="A58" s="23">
        <v>45527.0</v>
      </c>
      <c r="B58" s="16">
        <v>1748.75</v>
      </c>
      <c r="C58" s="16">
        <v>1778.0</v>
      </c>
      <c r="D58" s="16">
        <v>1778.0</v>
      </c>
      <c r="E58" s="16">
        <v>1742.0</v>
      </c>
      <c r="F58" s="17" t="s">
        <v>92</v>
      </c>
      <c r="G58" s="18">
        <v>-0.0144</v>
      </c>
      <c r="H58" s="19">
        <f t="shared" si="1"/>
        <v>-0.01440004509</v>
      </c>
      <c r="I58" s="19">
        <f t="shared" si="2"/>
        <v>0.9855999549</v>
      </c>
      <c r="J58" s="19"/>
      <c r="K58" s="19"/>
      <c r="L58" s="19"/>
    </row>
    <row r="59">
      <c r="A59" s="23">
        <v>45526.0</v>
      </c>
      <c r="B59" s="16">
        <v>1774.3</v>
      </c>
      <c r="C59" s="16">
        <v>1763.1</v>
      </c>
      <c r="D59" s="16">
        <v>1790.6</v>
      </c>
      <c r="E59" s="16">
        <v>1755.0</v>
      </c>
      <c r="F59" s="17" t="s">
        <v>93</v>
      </c>
      <c r="G59" s="18">
        <v>0.0071</v>
      </c>
      <c r="H59" s="19">
        <f t="shared" si="1"/>
        <v>0.007123598694</v>
      </c>
      <c r="I59" s="19">
        <f t="shared" si="2"/>
        <v>1.007123599</v>
      </c>
      <c r="J59" s="19"/>
      <c r="K59" s="19"/>
      <c r="L59" s="19"/>
    </row>
    <row r="60">
      <c r="A60" s="23">
        <v>45525.0</v>
      </c>
      <c r="B60" s="16">
        <v>1761.75</v>
      </c>
      <c r="C60" s="16">
        <v>1770.15</v>
      </c>
      <c r="D60" s="16">
        <v>1809.65</v>
      </c>
      <c r="E60" s="16">
        <v>1736.0</v>
      </c>
      <c r="F60" s="17" t="s">
        <v>94</v>
      </c>
      <c r="G60" s="18">
        <v>-0.0091</v>
      </c>
      <c r="H60" s="19">
        <f t="shared" si="1"/>
        <v>-0.009139482565</v>
      </c>
      <c r="I60" s="19">
        <f t="shared" si="2"/>
        <v>0.9908605174</v>
      </c>
      <c r="J60" s="19"/>
      <c r="K60" s="19"/>
      <c r="L60" s="19"/>
    </row>
    <row r="61">
      <c r="A61" s="23">
        <v>45524.0</v>
      </c>
      <c r="B61" s="16">
        <v>1778.0</v>
      </c>
      <c r="C61" s="16">
        <v>1815.55</v>
      </c>
      <c r="D61" s="16">
        <v>1815.55</v>
      </c>
      <c r="E61" s="16">
        <v>1752.8</v>
      </c>
      <c r="F61" s="17" t="s">
        <v>95</v>
      </c>
      <c r="G61" s="18">
        <v>-0.0368</v>
      </c>
      <c r="H61" s="19">
        <f t="shared" si="1"/>
        <v>-0.03681031447</v>
      </c>
      <c r="I61" s="19">
        <f t="shared" si="2"/>
        <v>0.9631896855</v>
      </c>
      <c r="J61" s="19"/>
      <c r="K61" s="19"/>
      <c r="L61" s="19"/>
    </row>
    <row r="62">
      <c r="A62" s="23">
        <v>45523.0</v>
      </c>
      <c r="B62" s="16">
        <v>1845.95</v>
      </c>
      <c r="C62" s="16">
        <v>1605.5</v>
      </c>
      <c r="D62" s="16">
        <v>1900.0</v>
      </c>
      <c r="E62" s="16">
        <v>1605.0</v>
      </c>
      <c r="F62" s="17" t="s">
        <v>96</v>
      </c>
      <c r="G62" s="18">
        <v>0.1643</v>
      </c>
      <c r="H62" s="19">
        <f t="shared" si="1"/>
        <v>0.1642699464</v>
      </c>
      <c r="I62" s="19">
        <f t="shared" si="2"/>
        <v>1.164269946</v>
      </c>
      <c r="J62" s="19"/>
      <c r="K62" s="19"/>
      <c r="L62" s="19"/>
    </row>
    <row r="63">
      <c r="A63" s="23">
        <v>45520.0</v>
      </c>
      <c r="B63" s="16">
        <v>1585.5</v>
      </c>
      <c r="C63" s="16">
        <v>1572.8</v>
      </c>
      <c r="D63" s="16">
        <v>1598.0</v>
      </c>
      <c r="E63" s="16">
        <v>1563.05</v>
      </c>
      <c r="F63" s="17" t="s">
        <v>97</v>
      </c>
      <c r="G63" s="18">
        <v>0.0167</v>
      </c>
      <c r="H63" s="19">
        <f t="shared" si="1"/>
        <v>0.01667201026</v>
      </c>
      <c r="I63" s="19">
        <f t="shared" si="2"/>
        <v>1.01667201</v>
      </c>
      <c r="J63" s="19"/>
      <c r="K63" s="19"/>
      <c r="L63" s="19"/>
    </row>
    <row r="64">
      <c r="A64" s="23">
        <v>45518.0</v>
      </c>
      <c r="B64" s="16">
        <v>1559.5</v>
      </c>
      <c r="C64" s="16">
        <v>1595.0</v>
      </c>
      <c r="D64" s="16">
        <v>1595.0</v>
      </c>
      <c r="E64" s="16">
        <v>1535.0</v>
      </c>
      <c r="F64" s="17" t="s">
        <v>98</v>
      </c>
      <c r="G64" s="18">
        <v>-0.008</v>
      </c>
      <c r="H64" s="19">
        <f t="shared" si="1"/>
        <v>-0.008046306014</v>
      </c>
      <c r="I64" s="19">
        <f t="shared" si="2"/>
        <v>0.991953694</v>
      </c>
      <c r="J64" s="19"/>
      <c r="K64" s="19"/>
      <c r="L64" s="19"/>
    </row>
    <row r="65">
      <c r="A65" s="23">
        <v>45517.0</v>
      </c>
      <c r="B65" s="16">
        <v>1572.15</v>
      </c>
      <c r="C65" s="16">
        <v>1569.35</v>
      </c>
      <c r="D65" s="16">
        <v>1594.0</v>
      </c>
      <c r="E65" s="16">
        <v>1542.2</v>
      </c>
      <c r="F65" s="17" t="s">
        <v>99</v>
      </c>
      <c r="G65" s="18">
        <v>0.0098</v>
      </c>
      <c r="H65" s="19">
        <f t="shared" si="1"/>
        <v>0.009762677029</v>
      </c>
      <c r="I65" s="19">
        <f t="shared" si="2"/>
        <v>1.009762677</v>
      </c>
      <c r="J65" s="19"/>
      <c r="K65" s="19"/>
      <c r="L65" s="19"/>
    </row>
    <row r="66">
      <c r="A66" s="21">
        <v>45516.0</v>
      </c>
      <c r="B66" s="16">
        <v>1556.95</v>
      </c>
      <c r="C66" s="16">
        <v>1520.05</v>
      </c>
      <c r="D66" s="16">
        <v>1570.0</v>
      </c>
      <c r="E66" s="16">
        <v>1514.3</v>
      </c>
      <c r="F66" s="17" t="s">
        <v>100</v>
      </c>
      <c r="G66" s="18">
        <v>0.0376</v>
      </c>
      <c r="H66" s="19">
        <f t="shared" si="1"/>
        <v>0.03755164601</v>
      </c>
      <c r="I66" s="19">
        <f t="shared" si="2"/>
        <v>1.037551646</v>
      </c>
      <c r="J66" s="19"/>
      <c r="K66" s="19"/>
      <c r="L66" s="19"/>
    </row>
    <row r="67">
      <c r="A67" s="21">
        <v>45513.0</v>
      </c>
      <c r="B67" s="16">
        <v>1500.6</v>
      </c>
      <c r="C67" s="16">
        <v>1482.0</v>
      </c>
      <c r="D67" s="16">
        <v>1509.0</v>
      </c>
      <c r="E67" s="16">
        <v>1452.0</v>
      </c>
      <c r="F67" s="17" t="s">
        <v>101</v>
      </c>
      <c r="G67" s="18">
        <v>0.0128</v>
      </c>
      <c r="H67" s="19">
        <f t="shared" si="1"/>
        <v>0.01275561855</v>
      </c>
      <c r="I67" s="19">
        <f t="shared" si="2"/>
        <v>1.012755619</v>
      </c>
      <c r="J67" s="19"/>
      <c r="K67" s="19"/>
      <c r="L67" s="19"/>
    </row>
    <row r="68">
      <c r="A68" s="21">
        <v>45512.0</v>
      </c>
      <c r="B68" s="16">
        <v>1481.7</v>
      </c>
      <c r="C68" s="16">
        <v>1591.65</v>
      </c>
      <c r="D68" s="16">
        <v>1613.65</v>
      </c>
      <c r="E68" s="16">
        <v>1468.0</v>
      </c>
      <c r="F68" s="17" t="s">
        <v>102</v>
      </c>
      <c r="G68" s="18">
        <v>-0.0627</v>
      </c>
      <c r="H68" s="19">
        <f t="shared" si="1"/>
        <v>-0.06268977733</v>
      </c>
      <c r="I68" s="19">
        <f t="shared" si="2"/>
        <v>0.9373102227</v>
      </c>
      <c r="J68" s="19"/>
      <c r="K68" s="19"/>
      <c r="L68" s="19"/>
    </row>
    <row r="69">
      <c r="A69" s="21">
        <v>45511.0</v>
      </c>
      <c r="B69" s="16">
        <v>1580.8</v>
      </c>
      <c r="C69" s="16">
        <v>1545.0</v>
      </c>
      <c r="D69" s="16">
        <v>1638.0</v>
      </c>
      <c r="E69" s="16">
        <v>1510.0</v>
      </c>
      <c r="F69" s="17" t="s">
        <v>103</v>
      </c>
      <c r="G69" s="18">
        <v>0.0254</v>
      </c>
      <c r="H69" s="19">
        <f t="shared" si="1"/>
        <v>0.02539486913</v>
      </c>
      <c r="I69" s="19">
        <f t="shared" si="2"/>
        <v>1.025394869</v>
      </c>
      <c r="J69" s="19"/>
      <c r="K69" s="19"/>
      <c r="L69" s="19"/>
    </row>
    <row r="70">
      <c r="A70" s="21">
        <v>45510.0</v>
      </c>
      <c r="B70" s="16">
        <v>1541.65</v>
      </c>
      <c r="C70" s="16">
        <v>1553.4</v>
      </c>
      <c r="D70" s="16">
        <v>1590.0</v>
      </c>
      <c r="E70" s="16">
        <v>1525.75</v>
      </c>
      <c r="F70" s="17" t="s">
        <v>104</v>
      </c>
      <c r="G70" s="18">
        <v>-0.0026</v>
      </c>
      <c r="H70" s="19">
        <f t="shared" si="1"/>
        <v>-0.002587908</v>
      </c>
      <c r="I70" s="19">
        <f t="shared" si="2"/>
        <v>0.997412092</v>
      </c>
      <c r="J70" s="19"/>
      <c r="K70" s="19"/>
      <c r="L70" s="19"/>
    </row>
    <row r="71">
      <c r="A71" s="21">
        <v>45509.0</v>
      </c>
      <c r="B71" s="16">
        <v>1545.65</v>
      </c>
      <c r="C71" s="16">
        <v>1639.3</v>
      </c>
      <c r="D71" s="16">
        <v>1639.3</v>
      </c>
      <c r="E71" s="16">
        <v>1531.55</v>
      </c>
      <c r="F71" s="17" t="s">
        <v>105</v>
      </c>
      <c r="G71" s="18">
        <v>-0.0572</v>
      </c>
      <c r="H71" s="19">
        <f t="shared" si="1"/>
        <v>-0.05715679995</v>
      </c>
      <c r="I71" s="19">
        <f t="shared" si="2"/>
        <v>0.9428432</v>
      </c>
      <c r="J71" s="19"/>
      <c r="K71" s="19"/>
      <c r="L71" s="19"/>
    </row>
    <row r="72">
      <c r="A72" s="21">
        <v>45506.0</v>
      </c>
      <c r="B72" s="16">
        <v>1639.35</v>
      </c>
      <c r="C72" s="16">
        <v>1580.0</v>
      </c>
      <c r="D72" s="16">
        <v>1655.0</v>
      </c>
      <c r="E72" s="16">
        <v>1543.85</v>
      </c>
      <c r="F72" s="17" t="s">
        <v>106</v>
      </c>
      <c r="G72" s="18">
        <v>0.035</v>
      </c>
      <c r="H72" s="19">
        <f t="shared" si="1"/>
        <v>0.03504119708</v>
      </c>
      <c r="I72" s="19">
        <f t="shared" si="2"/>
        <v>1.035041197</v>
      </c>
      <c r="J72" s="19"/>
      <c r="K72" s="19"/>
      <c r="L72" s="19"/>
    </row>
    <row r="73">
      <c r="A73" s="21">
        <v>45505.0</v>
      </c>
      <c r="B73" s="16">
        <v>1583.85</v>
      </c>
      <c r="C73" s="16">
        <v>1582.35</v>
      </c>
      <c r="D73" s="16">
        <v>1610.0</v>
      </c>
      <c r="E73" s="16">
        <v>1565.0</v>
      </c>
      <c r="F73" s="17" t="s">
        <v>107</v>
      </c>
      <c r="G73" s="18">
        <v>0.0062</v>
      </c>
      <c r="H73" s="19">
        <f t="shared" si="1"/>
        <v>0.006225977574</v>
      </c>
      <c r="I73" s="19">
        <f t="shared" si="2"/>
        <v>1.006225978</v>
      </c>
      <c r="J73" s="19"/>
      <c r="K73" s="19"/>
      <c r="L73" s="19"/>
    </row>
    <row r="74">
      <c r="A74" s="23">
        <v>45504.0</v>
      </c>
      <c r="B74" s="16">
        <v>1574.05</v>
      </c>
      <c r="C74" s="16">
        <v>1557.45</v>
      </c>
      <c r="D74" s="16">
        <v>1600.95</v>
      </c>
      <c r="E74" s="16">
        <v>1550.1</v>
      </c>
      <c r="F74" s="17" t="s">
        <v>108</v>
      </c>
      <c r="G74" s="18">
        <v>0.0127</v>
      </c>
      <c r="H74" s="19">
        <f t="shared" si="1"/>
        <v>0.01267410815</v>
      </c>
      <c r="I74" s="19">
        <f t="shared" si="2"/>
        <v>1.012674108</v>
      </c>
      <c r="J74" s="19"/>
      <c r="K74" s="19"/>
      <c r="L74" s="19"/>
    </row>
    <row r="75">
      <c r="A75" s="23">
        <v>45503.0</v>
      </c>
      <c r="B75" s="16">
        <v>1554.35</v>
      </c>
      <c r="C75" s="16">
        <v>1560.05</v>
      </c>
      <c r="D75" s="16">
        <v>1592.0</v>
      </c>
      <c r="E75" s="16">
        <v>1535.2</v>
      </c>
      <c r="F75" s="17" t="s">
        <v>109</v>
      </c>
      <c r="G75" s="18">
        <v>-0.0023</v>
      </c>
      <c r="H75" s="19">
        <f t="shared" si="1"/>
        <v>-0.002342747112</v>
      </c>
      <c r="I75" s="19">
        <f t="shared" si="2"/>
        <v>0.9976572529</v>
      </c>
      <c r="J75" s="19"/>
      <c r="K75" s="19"/>
      <c r="L75" s="19"/>
    </row>
    <row r="76">
      <c r="A76" s="23">
        <v>45502.0</v>
      </c>
      <c r="B76" s="16">
        <v>1558.0</v>
      </c>
      <c r="C76" s="16">
        <v>1542.0</v>
      </c>
      <c r="D76" s="16">
        <v>1564.0</v>
      </c>
      <c r="E76" s="16">
        <v>1528.05</v>
      </c>
      <c r="F76" s="17" t="s">
        <v>110</v>
      </c>
      <c r="G76" s="18">
        <v>0.02</v>
      </c>
      <c r="H76" s="19">
        <f t="shared" si="1"/>
        <v>0.02003404478</v>
      </c>
      <c r="I76" s="19">
        <f t="shared" si="2"/>
        <v>1.020034045</v>
      </c>
      <c r="J76" s="19"/>
      <c r="K76" s="19"/>
      <c r="L76" s="19"/>
    </row>
    <row r="77">
      <c r="A77" s="23">
        <v>45499.0</v>
      </c>
      <c r="B77" s="16">
        <v>1527.4</v>
      </c>
      <c r="C77" s="16">
        <v>1506.95</v>
      </c>
      <c r="D77" s="16">
        <v>1558.1</v>
      </c>
      <c r="E77" s="16">
        <v>1505.5</v>
      </c>
      <c r="F77" s="17" t="s">
        <v>111</v>
      </c>
      <c r="G77" s="18">
        <v>0.0145</v>
      </c>
      <c r="H77" s="19">
        <f t="shared" si="1"/>
        <v>0.01454666224</v>
      </c>
      <c r="I77" s="19">
        <f t="shared" si="2"/>
        <v>1.014546662</v>
      </c>
      <c r="J77" s="19"/>
      <c r="K77" s="19"/>
      <c r="L77" s="19"/>
    </row>
    <row r="78">
      <c r="A78" s="23">
        <v>45498.0</v>
      </c>
      <c r="B78" s="16">
        <v>1505.5</v>
      </c>
      <c r="C78" s="16">
        <v>1519.85</v>
      </c>
      <c r="D78" s="16">
        <v>1520.0</v>
      </c>
      <c r="E78" s="16">
        <v>1500.0</v>
      </c>
      <c r="F78" s="17" t="s">
        <v>112</v>
      </c>
      <c r="G78" s="18">
        <v>-0.01</v>
      </c>
      <c r="H78" s="19">
        <f t="shared" si="1"/>
        <v>-0.01002794674</v>
      </c>
      <c r="I78" s="19">
        <f t="shared" si="2"/>
        <v>0.9899720533</v>
      </c>
      <c r="J78" s="19"/>
      <c r="K78" s="19"/>
      <c r="L78" s="19"/>
    </row>
    <row r="79">
      <c r="A79" s="23">
        <v>45497.0</v>
      </c>
      <c r="B79" s="16">
        <v>1520.75</v>
      </c>
      <c r="C79" s="16">
        <v>1475.0</v>
      </c>
      <c r="D79" s="16">
        <v>1525.0</v>
      </c>
      <c r="E79" s="16">
        <v>1471.4</v>
      </c>
      <c r="F79" s="17" t="s">
        <v>113</v>
      </c>
      <c r="G79" s="18">
        <v>0.0275</v>
      </c>
      <c r="H79" s="19">
        <f t="shared" si="1"/>
        <v>0.02746436052</v>
      </c>
      <c r="I79" s="19">
        <f t="shared" si="2"/>
        <v>1.027464361</v>
      </c>
      <c r="J79" s="19"/>
      <c r="K79" s="19"/>
      <c r="L79" s="19"/>
    </row>
    <row r="80">
      <c r="A80" s="23">
        <v>45496.0</v>
      </c>
      <c r="B80" s="16">
        <v>1480.1</v>
      </c>
      <c r="C80" s="16">
        <v>1480.0</v>
      </c>
      <c r="D80" s="16">
        <v>1492.1</v>
      </c>
      <c r="E80" s="16">
        <v>1422.15</v>
      </c>
      <c r="F80" s="17" t="s">
        <v>114</v>
      </c>
      <c r="G80" s="18">
        <v>0.0018</v>
      </c>
      <c r="H80" s="19">
        <f t="shared" si="1"/>
        <v>0.001827534859</v>
      </c>
      <c r="I80" s="19">
        <f t="shared" si="2"/>
        <v>1.001827535</v>
      </c>
      <c r="J80" s="19"/>
      <c r="K80" s="19"/>
      <c r="L80" s="19"/>
    </row>
    <row r="81">
      <c r="A81" s="23">
        <v>45495.0</v>
      </c>
      <c r="B81" s="16">
        <v>1477.4</v>
      </c>
      <c r="C81" s="16">
        <v>1497.65</v>
      </c>
      <c r="D81" s="16">
        <v>1509.45</v>
      </c>
      <c r="E81" s="16">
        <v>1465.0</v>
      </c>
      <c r="F81" s="17" t="s">
        <v>115</v>
      </c>
      <c r="G81" s="18">
        <v>-0.0135</v>
      </c>
      <c r="H81" s="19">
        <f t="shared" si="1"/>
        <v>-0.01352118319</v>
      </c>
      <c r="I81" s="19">
        <f t="shared" si="2"/>
        <v>0.9864788168</v>
      </c>
      <c r="J81" s="19"/>
      <c r="K81" s="19"/>
      <c r="L81" s="19"/>
    </row>
    <row r="82">
      <c r="A82" s="23">
        <v>45492.0</v>
      </c>
      <c r="B82" s="16">
        <v>1497.65</v>
      </c>
      <c r="C82" s="16">
        <v>1523.0</v>
      </c>
      <c r="D82" s="16">
        <v>1523.0</v>
      </c>
      <c r="E82" s="16">
        <v>1461.1</v>
      </c>
      <c r="F82" s="17" t="s">
        <v>116</v>
      </c>
      <c r="G82" s="18">
        <v>-0.02</v>
      </c>
      <c r="H82" s="19">
        <f t="shared" si="1"/>
        <v>-0.02002290201</v>
      </c>
      <c r="I82" s="19">
        <f t="shared" si="2"/>
        <v>0.979977098</v>
      </c>
      <c r="J82" s="19"/>
      <c r="K82" s="19"/>
      <c r="L82" s="19"/>
    </row>
    <row r="83">
      <c r="A83" s="23">
        <v>45491.0</v>
      </c>
      <c r="B83" s="16">
        <v>1528.25</v>
      </c>
      <c r="C83" s="16">
        <v>1527.0</v>
      </c>
      <c r="D83" s="16">
        <v>1550.0</v>
      </c>
      <c r="E83" s="16">
        <v>1503.6</v>
      </c>
      <c r="F83" s="17" t="s">
        <v>117</v>
      </c>
      <c r="G83" s="18">
        <v>-0.0037</v>
      </c>
      <c r="H83" s="19">
        <f t="shared" si="1"/>
        <v>-0.003683421344</v>
      </c>
      <c r="I83" s="19">
        <f t="shared" si="2"/>
        <v>0.9963165787</v>
      </c>
      <c r="J83" s="19"/>
      <c r="K83" s="19"/>
      <c r="L83" s="19"/>
    </row>
    <row r="84">
      <c r="A84" s="23">
        <v>45489.0</v>
      </c>
      <c r="B84" s="16">
        <v>1533.9</v>
      </c>
      <c r="C84" s="16">
        <v>1522.0</v>
      </c>
      <c r="D84" s="16">
        <v>1594.0</v>
      </c>
      <c r="E84" s="16">
        <v>1510.4</v>
      </c>
      <c r="F84" s="17" t="s">
        <v>118</v>
      </c>
      <c r="G84" s="18">
        <v>0.0096</v>
      </c>
      <c r="H84" s="19">
        <f t="shared" si="1"/>
        <v>0.009576463619</v>
      </c>
      <c r="I84" s="19">
        <f t="shared" si="2"/>
        <v>1.009576464</v>
      </c>
      <c r="J84" s="19"/>
      <c r="K84" s="19"/>
      <c r="L84" s="19"/>
    </row>
    <row r="85">
      <c r="A85" s="23">
        <v>45488.0</v>
      </c>
      <c r="B85" s="16">
        <v>1519.35</v>
      </c>
      <c r="C85" s="16">
        <v>1520.05</v>
      </c>
      <c r="D85" s="16">
        <v>1534.0</v>
      </c>
      <c r="E85" s="16">
        <v>1496.15</v>
      </c>
      <c r="F85" s="17" t="s">
        <v>119</v>
      </c>
      <c r="G85" s="18">
        <v>1.0E-4</v>
      </c>
      <c r="H85" s="19">
        <f t="shared" si="1"/>
        <v>0.00009873617694</v>
      </c>
      <c r="I85" s="19">
        <f t="shared" si="2"/>
        <v>1.000098736</v>
      </c>
      <c r="J85" s="19"/>
      <c r="K85" s="19"/>
      <c r="L85" s="19"/>
    </row>
    <row r="86">
      <c r="A86" s="21">
        <v>45485.0</v>
      </c>
      <c r="B86" s="16">
        <v>1519.2</v>
      </c>
      <c r="C86" s="16">
        <v>1517.0</v>
      </c>
      <c r="D86" s="16">
        <v>1537.55</v>
      </c>
      <c r="E86" s="16">
        <v>1505.0</v>
      </c>
      <c r="F86" s="17" t="s">
        <v>120</v>
      </c>
      <c r="G86" s="18">
        <v>0.0014</v>
      </c>
      <c r="H86" s="19">
        <f t="shared" si="1"/>
        <v>0.001384219893</v>
      </c>
      <c r="I86" s="19">
        <f t="shared" si="2"/>
        <v>1.00138422</v>
      </c>
      <c r="J86" s="19"/>
      <c r="K86" s="19"/>
      <c r="L86" s="19"/>
    </row>
    <row r="87">
      <c r="A87" s="21">
        <v>45484.0</v>
      </c>
      <c r="B87" s="16">
        <v>1517.1</v>
      </c>
      <c r="C87" s="16">
        <v>1540.0</v>
      </c>
      <c r="D87" s="16">
        <v>1551.6</v>
      </c>
      <c r="E87" s="16">
        <v>1508.1</v>
      </c>
      <c r="F87" s="17" t="s">
        <v>121</v>
      </c>
      <c r="G87" s="18">
        <v>-0.0118</v>
      </c>
      <c r="H87" s="19">
        <f t="shared" si="1"/>
        <v>-0.0118221788</v>
      </c>
      <c r="I87" s="19">
        <f t="shared" si="2"/>
        <v>0.9881778212</v>
      </c>
      <c r="J87" s="19"/>
      <c r="K87" s="19"/>
      <c r="L87" s="19"/>
    </row>
    <row r="88">
      <c r="A88" s="21">
        <v>45483.0</v>
      </c>
      <c r="B88" s="16">
        <v>1535.25</v>
      </c>
      <c r="C88" s="16">
        <v>1513.95</v>
      </c>
      <c r="D88" s="16">
        <v>1560.0</v>
      </c>
      <c r="E88" s="16">
        <v>1482.85</v>
      </c>
      <c r="F88" s="17" t="s">
        <v>122</v>
      </c>
      <c r="G88" s="18">
        <v>0.0172</v>
      </c>
      <c r="H88" s="19">
        <f t="shared" si="1"/>
        <v>0.01715970451</v>
      </c>
      <c r="I88" s="19">
        <f t="shared" si="2"/>
        <v>1.017159705</v>
      </c>
      <c r="J88" s="19"/>
      <c r="K88" s="19"/>
      <c r="L88" s="19"/>
    </row>
    <row r="89">
      <c r="A89" s="21">
        <v>45482.0</v>
      </c>
      <c r="B89" s="16">
        <v>1509.35</v>
      </c>
      <c r="C89" s="16">
        <v>1427.0</v>
      </c>
      <c r="D89" s="16">
        <v>1537.95</v>
      </c>
      <c r="E89" s="16">
        <v>1408.0</v>
      </c>
      <c r="F89" s="17" t="s">
        <v>123</v>
      </c>
      <c r="G89" s="18">
        <v>0.062</v>
      </c>
      <c r="H89" s="19">
        <f t="shared" si="1"/>
        <v>0.06195032717</v>
      </c>
      <c r="I89" s="19">
        <f t="shared" si="2"/>
        <v>1.061950327</v>
      </c>
      <c r="J89" s="19"/>
      <c r="K89" s="19"/>
      <c r="L89" s="19"/>
    </row>
    <row r="90">
      <c r="A90" s="21">
        <v>45481.0</v>
      </c>
      <c r="B90" s="16">
        <v>1421.3</v>
      </c>
      <c r="C90" s="16">
        <v>1463.0</v>
      </c>
      <c r="D90" s="16">
        <v>1463.0</v>
      </c>
      <c r="E90" s="16">
        <v>1409.9</v>
      </c>
      <c r="F90" s="17" t="s">
        <v>124</v>
      </c>
      <c r="G90" s="18">
        <v>-0.024</v>
      </c>
      <c r="H90" s="19">
        <f t="shared" si="1"/>
        <v>-0.02396648812</v>
      </c>
      <c r="I90" s="19">
        <f t="shared" si="2"/>
        <v>0.9760335119</v>
      </c>
      <c r="J90" s="19"/>
      <c r="K90" s="19"/>
      <c r="L90" s="19"/>
    </row>
    <row r="91">
      <c r="A91" s="21">
        <v>45478.0</v>
      </c>
      <c r="B91" s="16">
        <v>1456.2</v>
      </c>
      <c r="C91" s="16">
        <v>1430.0</v>
      </c>
      <c r="D91" s="16">
        <v>1465.95</v>
      </c>
      <c r="E91" s="16">
        <v>1422.1</v>
      </c>
      <c r="F91" s="17" t="s">
        <v>125</v>
      </c>
      <c r="G91" s="18">
        <v>0.0175</v>
      </c>
      <c r="H91" s="19">
        <f t="shared" si="1"/>
        <v>0.01750340635</v>
      </c>
      <c r="I91" s="19">
        <f t="shared" si="2"/>
        <v>1.017503406</v>
      </c>
      <c r="J91" s="19"/>
      <c r="K91" s="19"/>
      <c r="L91" s="19"/>
    </row>
    <row r="92">
      <c r="A92" s="21">
        <v>45477.0</v>
      </c>
      <c r="B92" s="16">
        <v>1431.15</v>
      </c>
      <c r="C92" s="16">
        <v>1449.0</v>
      </c>
      <c r="D92" s="16">
        <v>1449.0</v>
      </c>
      <c r="E92" s="16">
        <v>1421.6</v>
      </c>
      <c r="F92" s="17" t="s">
        <v>126</v>
      </c>
      <c r="G92" s="18">
        <v>0.0012</v>
      </c>
      <c r="H92" s="19">
        <f t="shared" si="1"/>
        <v>0.001154249738</v>
      </c>
      <c r="I92" s="19">
        <f t="shared" si="2"/>
        <v>1.00115425</v>
      </c>
      <c r="J92" s="19"/>
      <c r="K92" s="19"/>
      <c r="L92" s="19"/>
    </row>
    <row r="93">
      <c r="A93" s="21">
        <v>45476.0</v>
      </c>
      <c r="B93" s="16">
        <v>1429.5</v>
      </c>
      <c r="C93" s="16">
        <v>1451.05</v>
      </c>
      <c r="D93" s="16">
        <v>1458.0</v>
      </c>
      <c r="E93" s="16">
        <v>1423.7</v>
      </c>
      <c r="F93" s="17" t="s">
        <v>127</v>
      </c>
      <c r="G93" s="18">
        <v>-0.0141</v>
      </c>
      <c r="H93" s="19">
        <f t="shared" si="1"/>
        <v>-0.01413793103</v>
      </c>
      <c r="I93" s="19">
        <f t="shared" si="2"/>
        <v>0.985862069</v>
      </c>
      <c r="J93" s="19"/>
      <c r="K93" s="19"/>
      <c r="L93" s="19"/>
    </row>
    <row r="94">
      <c r="A94" s="21">
        <v>45475.0</v>
      </c>
      <c r="B94" s="16">
        <v>1450.0</v>
      </c>
      <c r="C94" s="16">
        <v>1461.95</v>
      </c>
      <c r="D94" s="16">
        <v>1478.95</v>
      </c>
      <c r="E94" s="16">
        <v>1447.0</v>
      </c>
      <c r="F94" s="17" t="s">
        <v>128</v>
      </c>
      <c r="G94" s="18">
        <v>-0.0016</v>
      </c>
      <c r="H94" s="19">
        <f t="shared" si="1"/>
        <v>-0.00161806727</v>
      </c>
      <c r="I94" s="19">
        <f t="shared" si="2"/>
        <v>0.9983819327</v>
      </c>
      <c r="J94" s="19"/>
      <c r="K94" s="19"/>
      <c r="L94" s="19"/>
    </row>
    <row r="95">
      <c r="A95" s="21">
        <v>45474.0</v>
      </c>
      <c r="B95" s="16">
        <v>1452.35</v>
      </c>
      <c r="C95" s="16">
        <v>1472.25</v>
      </c>
      <c r="D95" s="16">
        <v>1506.0</v>
      </c>
      <c r="E95" s="16">
        <v>1440.55</v>
      </c>
      <c r="F95" s="17" t="s">
        <v>129</v>
      </c>
      <c r="G95" s="18">
        <v>-0.0138</v>
      </c>
      <c r="H95" s="19">
        <f t="shared" si="1"/>
        <v>-0.01375118837</v>
      </c>
      <c r="I95" s="19">
        <f t="shared" si="2"/>
        <v>0.9862488116</v>
      </c>
      <c r="J95" s="19"/>
      <c r="K95" s="19"/>
      <c r="L95" s="19"/>
    </row>
    <row r="96">
      <c r="A96" s="23">
        <v>45471.0</v>
      </c>
      <c r="B96" s="16">
        <v>1472.6</v>
      </c>
      <c r="C96" s="16">
        <v>1495.0</v>
      </c>
      <c r="D96" s="16">
        <v>1515.4</v>
      </c>
      <c r="E96" s="16">
        <v>1451.85</v>
      </c>
      <c r="F96" s="17" t="s">
        <v>130</v>
      </c>
      <c r="G96" s="18">
        <v>-0.0038</v>
      </c>
      <c r="H96" s="19">
        <f t="shared" si="1"/>
        <v>-0.003788391287</v>
      </c>
      <c r="I96" s="19">
        <f t="shared" si="2"/>
        <v>0.9962116087</v>
      </c>
      <c r="J96" s="19"/>
      <c r="K96" s="19"/>
      <c r="L96" s="19"/>
    </row>
    <row r="97">
      <c r="A97" s="23">
        <v>45470.0</v>
      </c>
      <c r="B97" s="16">
        <v>1478.2</v>
      </c>
      <c r="C97" s="16">
        <v>1380.0</v>
      </c>
      <c r="D97" s="16">
        <v>1485.0</v>
      </c>
      <c r="E97" s="16">
        <v>1378.45</v>
      </c>
      <c r="F97" s="17" t="s">
        <v>131</v>
      </c>
      <c r="G97" s="18">
        <v>0.0709</v>
      </c>
      <c r="H97" s="19">
        <f t="shared" si="1"/>
        <v>0.07088781831</v>
      </c>
      <c r="I97" s="19">
        <f t="shared" si="2"/>
        <v>1.070887818</v>
      </c>
      <c r="J97" s="19"/>
      <c r="K97" s="19"/>
      <c r="L97" s="19"/>
    </row>
    <row r="98">
      <c r="A98" s="23">
        <v>45469.0</v>
      </c>
      <c r="B98" s="16">
        <v>1380.35</v>
      </c>
      <c r="C98" s="16">
        <v>1402.55</v>
      </c>
      <c r="D98" s="16">
        <v>1407.55</v>
      </c>
      <c r="E98" s="16">
        <v>1365.0</v>
      </c>
      <c r="F98" s="17" t="s">
        <v>132</v>
      </c>
      <c r="G98" s="18">
        <v>-0.0158</v>
      </c>
      <c r="H98" s="19">
        <f t="shared" si="1"/>
        <v>-0.01582831272</v>
      </c>
      <c r="I98" s="19">
        <f t="shared" si="2"/>
        <v>0.9841716873</v>
      </c>
      <c r="J98" s="19"/>
      <c r="K98" s="19"/>
      <c r="L98" s="19"/>
    </row>
    <row r="99">
      <c r="A99" s="23">
        <v>45468.0</v>
      </c>
      <c r="B99" s="16">
        <v>1402.55</v>
      </c>
      <c r="C99" s="16">
        <v>1424.35</v>
      </c>
      <c r="D99" s="16">
        <v>1436.0</v>
      </c>
      <c r="E99" s="16">
        <v>1399.0</v>
      </c>
      <c r="F99" s="17" t="s">
        <v>133</v>
      </c>
      <c r="G99" s="18">
        <v>-0.0129</v>
      </c>
      <c r="H99" s="19">
        <f t="shared" si="1"/>
        <v>-0.01287961432</v>
      </c>
      <c r="I99" s="19">
        <f t="shared" si="2"/>
        <v>0.9871203857</v>
      </c>
      <c r="J99" s="19"/>
      <c r="K99" s="19"/>
      <c r="L99" s="19"/>
    </row>
    <row r="100">
      <c r="A100" s="23">
        <v>45467.0</v>
      </c>
      <c r="B100" s="16">
        <v>1420.85</v>
      </c>
      <c r="C100" s="16">
        <v>1423.65</v>
      </c>
      <c r="D100" s="16">
        <v>1439.55</v>
      </c>
      <c r="E100" s="16">
        <v>1397.5</v>
      </c>
      <c r="F100" s="17" t="s">
        <v>134</v>
      </c>
      <c r="G100" s="18">
        <v>-0.002</v>
      </c>
      <c r="H100" s="19">
        <f t="shared" si="1"/>
        <v>-0.001966775542</v>
      </c>
      <c r="I100" s="19">
        <f t="shared" si="2"/>
        <v>0.9980332245</v>
      </c>
      <c r="J100" s="19"/>
      <c r="K100" s="19"/>
      <c r="L100" s="19"/>
    </row>
    <row r="101">
      <c r="A101" s="23">
        <v>45464.0</v>
      </c>
      <c r="B101" s="16">
        <v>1423.65</v>
      </c>
      <c r="C101" s="16">
        <v>1434.0</v>
      </c>
      <c r="D101" s="16">
        <v>1434.0</v>
      </c>
      <c r="E101" s="16">
        <v>1410.0</v>
      </c>
      <c r="F101" s="17" t="s">
        <v>135</v>
      </c>
      <c r="G101" s="18">
        <v>0.0021</v>
      </c>
      <c r="H101" s="19">
        <f t="shared" si="1"/>
        <v>0.002111709429</v>
      </c>
      <c r="I101" s="19">
        <f t="shared" si="2"/>
        <v>1.002111709</v>
      </c>
      <c r="J101" s="19"/>
      <c r="K101" s="19"/>
      <c r="L101" s="19"/>
    </row>
    <row r="102">
      <c r="A102" s="23">
        <v>45463.0</v>
      </c>
      <c r="B102" s="16">
        <v>1420.65</v>
      </c>
      <c r="C102" s="16">
        <v>1406.0</v>
      </c>
      <c r="D102" s="16">
        <v>1423.6</v>
      </c>
      <c r="E102" s="16">
        <v>1395.8</v>
      </c>
      <c r="F102" s="17" t="s">
        <v>136</v>
      </c>
      <c r="G102" s="18">
        <v>0.0134</v>
      </c>
      <c r="H102" s="19">
        <f t="shared" si="1"/>
        <v>0.01344699672</v>
      </c>
      <c r="I102" s="19">
        <f t="shared" si="2"/>
        <v>1.013446997</v>
      </c>
      <c r="J102" s="19"/>
      <c r="K102" s="19"/>
      <c r="L102" s="19"/>
    </row>
    <row r="103">
      <c r="A103" s="23">
        <v>45462.0</v>
      </c>
      <c r="B103" s="16">
        <v>1401.8</v>
      </c>
      <c r="C103" s="16">
        <v>1405.0</v>
      </c>
      <c r="D103" s="16">
        <v>1406.9</v>
      </c>
      <c r="E103" s="16">
        <v>1379.15</v>
      </c>
      <c r="F103" s="17" t="s">
        <v>137</v>
      </c>
      <c r="G103" s="18">
        <v>0.0017</v>
      </c>
      <c r="H103" s="19">
        <f t="shared" si="1"/>
        <v>0.001715020723</v>
      </c>
      <c r="I103" s="19">
        <f t="shared" si="2"/>
        <v>1.001715021</v>
      </c>
      <c r="J103" s="19"/>
      <c r="K103" s="19"/>
      <c r="L103" s="19"/>
    </row>
    <row r="104">
      <c r="A104" s="23">
        <v>45461.0</v>
      </c>
      <c r="B104" s="16">
        <v>1399.4</v>
      </c>
      <c r="C104" s="16">
        <v>1384.85</v>
      </c>
      <c r="D104" s="16">
        <v>1407.05</v>
      </c>
      <c r="E104" s="16">
        <v>1370.0</v>
      </c>
      <c r="F104" s="17" t="s">
        <v>138</v>
      </c>
      <c r="G104" s="18">
        <v>0.0127</v>
      </c>
      <c r="H104" s="19">
        <f t="shared" si="1"/>
        <v>0.01266372386</v>
      </c>
      <c r="I104" s="19">
        <f t="shared" si="2"/>
        <v>1.012663724</v>
      </c>
      <c r="J104" s="19"/>
      <c r="K104" s="19"/>
      <c r="L104" s="19"/>
    </row>
    <row r="105">
      <c r="A105" s="23">
        <v>45457.0</v>
      </c>
      <c r="B105" s="16">
        <v>1381.9</v>
      </c>
      <c r="C105" s="16">
        <v>1405.1</v>
      </c>
      <c r="D105" s="16">
        <v>1406.0</v>
      </c>
      <c r="E105" s="16">
        <v>1377.7</v>
      </c>
      <c r="F105" s="17" t="s">
        <v>139</v>
      </c>
      <c r="G105" s="18">
        <v>-0.0116</v>
      </c>
      <c r="H105" s="19">
        <f t="shared" si="1"/>
        <v>-0.01158715399</v>
      </c>
      <c r="I105" s="19">
        <f t="shared" si="2"/>
        <v>0.988412846</v>
      </c>
      <c r="J105" s="19"/>
      <c r="K105" s="19"/>
      <c r="L105" s="19"/>
    </row>
    <row r="106">
      <c r="A106" s="23">
        <v>45456.0</v>
      </c>
      <c r="B106" s="16">
        <v>1398.1</v>
      </c>
      <c r="C106" s="16">
        <v>1465.5</v>
      </c>
      <c r="D106" s="16">
        <v>1471.85</v>
      </c>
      <c r="E106" s="16">
        <v>1390.45</v>
      </c>
      <c r="F106" s="17" t="s">
        <v>140</v>
      </c>
      <c r="G106" s="18">
        <v>-0.0436</v>
      </c>
      <c r="H106" s="19">
        <f t="shared" si="1"/>
        <v>-0.04360912542</v>
      </c>
      <c r="I106" s="19">
        <f t="shared" si="2"/>
        <v>0.9563908746</v>
      </c>
      <c r="J106" s="19"/>
      <c r="K106" s="19"/>
      <c r="L106" s="19"/>
    </row>
    <row r="107">
      <c r="A107" s="21">
        <v>45455.0</v>
      </c>
      <c r="B107" s="16">
        <v>1461.85</v>
      </c>
      <c r="C107" s="16">
        <v>1459.4</v>
      </c>
      <c r="D107" s="16">
        <v>1477.9</v>
      </c>
      <c r="E107" s="16">
        <v>1440.6</v>
      </c>
      <c r="F107" s="17" t="s">
        <v>141</v>
      </c>
      <c r="G107" s="18">
        <v>0.0021</v>
      </c>
      <c r="H107" s="19">
        <f t="shared" si="1"/>
        <v>0.002125107112</v>
      </c>
      <c r="I107" s="19">
        <f t="shared" si="2"/>
        <v>1.002125107</v>
      </c>
      <c r="J107" s="19"/>
      <c r="K107" s="19"/>
      <c r="L107" s="19"/>
    </row>
    <row r="108">
      <c r="A108" s="21">
        <v>45454.0</v>
      </c>
      <c r="B108" s="16">
        <v>1458.75</v>
      </c>
      <c r="C108" s="16">
        <v>1475.0</v>
      </c>
      <c r="D108" s="16">
        <v>1482.0</v>
      </c>
      <c r="E108" s="16">
        <v>1440.0</v>
      </c>
      <c r="F108" s="17" t="s">
        <v>142</v>
      </c>
      <c r="G108" s="18">
        <v>-0.0116</v>
      </c>
      <c r="H108" s="19">
        <f t="shared" si="1"/>
        <v>-0.01162002846</v>
      </c>
      <c r="I108" s="19">
        <f t="shared" si="2"/>
        <v>0.9883799715</v>
      </c>
      <c r="J108" s="19"/>
      <c r="K108" s="19"/>
      <c r="L108" s="19"/>
    </row>
    <row r="109">
      <c r="A109" s="21">
        <v>45453.0</v>
      </c>
      <c r="B109" s="16">
        <v>1475.9</v>
      </c>
      <c r="C109" s="16">
        <v>1375.0</v>
      </c>
      <c r="D109" s="16">
        <v>1543.1</v>
      </c>
      <c r="E109" s="16">
        <v>1370.0</v>
      </c>
      <c r="F109" s="17" t="s">
        <v>143</v>
      </c>
      <c r="G109" s="18">
        <v>0.0808</v>
      </c>
      <c r="H109" s="19">
        <f t="shared" si="1"/>
        <v>0.08080993006</v>
      </c>
      <c r="I109" s="19">
        <f t="shared" si="2"/>
        <v>1.08080993</v>
      </c>
      <c r="J109" s="19"/>
      <c r="K109" s="19"/>
      <c r="L109" s="19"/>
    </row>
    <row r="110">
      <c r="A110" s="21">
        <v>45450.0</v>
      </c>
      <c r="B110" s="16">
        <v>1365.55</v>
      </c>
      <c r="C110" s="16">
        <v>1304.4</v>
      </c>
      <c r="D110" s="16">
        <v>1375.0</v>
      </c>
      <c r="E110" s="16">
        <v>1295.2</v>
      </c>
      <c r="F110" s="17" t="s">
        <v>144</v>
      </c>
      <c r="G110" s="18">
        <v>0.0476</v>
      </c>
      <c r="H110" s="19">
        <f t="shared" si="1"/>
        <v>0.04756242568</v>
      </c>
      <c r="I110" s="19">
        <f t="shared" si="2"/>
        <v>1.047562426</v>
      </c>
      <c r="J110" s="19"/>
      <c r="K110" s="19"/>
      <c r="L110" s="19"/>
    </row>
    <row r="111">
      <c r="A111" s="21">
        <v>45449.0</v>
      </c>
      <c r="B111" s="16">
        <v>1303.55</v>
      </c>
      <c r="C111" s="16">
        <v>1320.3</v>
      </c>
      <c r="D111" s="16">
        <v>1320.3</v>
      </c>
      <c r="E111" s="16">
        <v>1298.0</v>
      </c>
      <c r="F111" s="17" t="s">
        <v>145</v>
      </c>
      <c r="G111" s="18">
        <v>0.012</v>
      </c>
      <c r="H111" s="19">
        <f t="shared" si="1"/>
        <v>0.01203369434</v>
      </c>
      <c r="I111" s="19">
        <f t="shared" si="2"/>
        <v>1.012033694</v>
      </c>
      <c r="J111" s="19"/>
      <c r="K111" s="19"/>
      <c r="L111" s="19"/>
    </row>
    <row r="112">
      <c r="A112" s="21">
        <v>45448.0</v>
      </c>
      <c r="B112" s="16">
        <v>1288.05</v>
      </c>
      <c r="C112" s="16">
        <v>1240.05</v>
      </c>
      <c r="D112" s="16">
        <v>1310.0</v>
      </c>
      <c r="E112" s="16">
        <v>1233.7</v>
      </c>
      <c r="F112" s="17" t="s">
        <v>146</v>
      </c>
      <c r="G112" s="18">
        <v>0.0384</v>
      </c>
      <c r="H112" s="19">
        <f t="shared" si="1"/>
        <v>0.03841502741</v>
      </c>
      <c r="I112" s="19">
        <f t="shared" si="2"/>
        <v>1.038415027</v>
      </c>
      <c r="J112" s="19"/>
      <c r="K112" s="19"/>
      <c r="L112" s="19"/>
    </row>
    <row r="113">
      <c r="A113" s="21">
        <v>45447.0</v>
      </c>
      <c r="B113" s="16">
        <v>1240.4</v>
      </c>
      <c r="C113" s="16">
        <v>1280.05</v>
      </c>
      <c r="D113" s="16">
        <v>1295.45</v>
      </c>
      <c r="E113" s="16">
        <v>1225.0</v>
      </c>
      <c r="F113" s="17" t="s">
        <v>147</v>
      </c>
      <c r="G113" s="18">
        <v>-0.0351</v>
      </c>
      <c r="H113" s="19">
        <f t="shared" si="1"/>
        <v>-0.03512115437</v>
      </c>
      <c r="I113" s="19">
        <f t="shared" si="2"/>
        <v>0.9648788456</v>
      </c>
      <c r="J113" s="19"/>
      <c r="K113" s="19"/>
      <c r="L113" s="19"/>
    </row>
    <row r="114">
      <c r="A114" s="21">
        <v>45446.0</v>
      </c>
      <c r="B114" s="16">
        <v>1285.55</v>
      </c>
      <c r="C114" s="16">
        <v>1325.0</v>
      </c>
      <c r="D114" s="16">
        <v>1325.0</v>
      </c>
      <c r="E114" s="16">
        <v>1281.7</v>
      </c>
      <c r="F114" s="17" t="s">
        <v>148</v>
      </c>
      <c r="G114" s="18">
        <v>-0.0037</v>
      </c>
      <c r="H114" s="19">
        <f t="shared" si="1"/>
        <v>-0.003681314423</v>
      </c>
      <c r="I114" s="19">
        <f t="shared" si="2"/>
        <v>0.9963186856</v>
      </c>
      <c r="J114" s="19"/>
      <c r="K114" s="19"/>
      <c r="L114" s="19"/>
    </row>
    <row r="115">
      <c r="A115" s="23">
        <v>45443.0</v>
      </c>
      <c r="B115" s="16">
        <v>1290.3</v>
      </c>
      <c r="C115" s="16">
        <v>1302.15</v>
      </c>
      <c r="D115" s="16">
        <v>1304.3</v>
      </c>
      <c r="E115" s="16">
        <v>1287.9</v>
      </c>
      <c r="F115" s="17" t="s">
        <v>149</v>
      </c>
      <c r="G115" s="18">
        <v>-9.0E-4</v>
      </c>
      <c r="H115" s="19">
        <f t="shared" si="1"/>
        <v>-0.0008904719501</v>
      </c>
      <c r="I115" s="19">
        <f t="shared" si="2"/>
        <v>0.999109528</v>
      </c>
      <c r="J115" s="19"/>
      <c r="K115" s="19"/>
      <c r="L115" s="19"/>
    </row>
    <row r="116">
      <c r="A116" s="23">
        <v>45442.0</v>
      </c>
      <c r="B116" s="16">
        <v>1291.45</v>
      </c>
      <c r="C116" s="16">
        <v>1309.6</v>
      </c>
      <c r="D116" s="16">
        <v>1309.6</v>
      </c>
      <c r="E116" s="16">
        <v>1290.0</v>
      </c>
      <c r="F116" s="17" t="s">
        <v>150</v>
      </c>
      <c r="G116" s="18">
        <v>-0.0117</v>
      </c>
      <c r="H116" s="19">
        <f t="shared" si="1"/>
        <v>-0.01174625038</v>
      </c>
      <c r="I116" s="19">
        <f t="shared" si="2"/>
        <v>0.9882537496</v>
      </c>
      <c r="J116" s="19"/>
      <c r="K116" s="19"/>
      <c r="L116" s="19"/>
    </row>
    <row r="117">
      <c r="A117" s="23">
        <v>45441.0</v>
      </c>
      <c r="B117" s="16">
        <v>1306.8</v>
      </c>
      <c r="C117" s="16">
        <v>1290.05</v>
      </c>
      <c r="D117" s="16">
        <v>1320.7</v>
      </c>
      <c r="E117" s="16">
        <v>1280.0</v>
      </c>
      <c r="F117" s="17" t="s">
        <v>151</v>
      </c>
      <c r="G117" s="18">
        <v>0.013</v>
      </c>
      <c r="H117" s="19">
        <f t="shared" si="1"/>
        <v>0.01298399287</v>
      </c>
      <c r="I117" s="19">
        <f t="shared" si="2"/>
        <v>1.012983993</v>
      </c>
      <c r="J117" s="19"/>
      <c r="K117" s="19"/>
      <c r="L117" s="19"/>
    </row>
    <row r="118">
      <c r="A118" s="23">
        <v>45440.0</v>
      </c>
      <c r="B118" s="16">
        <v>1290.05</v>
      </c>
      <c r="C118" s="16">
        <v>1299.0</v>
      </c>
      <c r="D118" s="16">
        <v>1302.05</v>
      </c>
      <c r="E118" s="16">
        <v>1286.1</v>
      </c>
      <c r="F118" s="17" t="s">
        <v>152</v>
      </c>
      <c r="G118" s="18">
        <v>-0.0031</v>
      </c>
      <c r="H118" s="19">
        <f t="shared" si="1"/>
        <v>-0.003129588131</v>
      </c>
      <c r="I118" s="19">
        <f t="shared" si="2"/>
        <v>0.9968704119</v>
      </c>
      <c r="J118" s="19"/>
      <c r="K118" s="19"/>
      <c r="L118" s="19"/>
    </row>
    <row r="119">
      <c r="A119" s="23">
        <v>45439.0</v>
      </c>
      <c r="B119" s="16">
        <v>1294.1</v>
      </c>
      <c r="C119" s="16">
        <v>1306.4</v>
      </c>
      <c r="D119" s="16">
        <v>1328.25</v>
      </c>
      <c r="E119" s="16">
        <v>1291.05</v>
      </c>
      <c r="F119" s="17" t="s">
        <v>153</v>
      </c>
      <c r="G119" s="18">
        <v>-0.0071</v>
      </c>
      <c r="H119" s="19">
        <f t="shared" si="1"/>
        <v>-0.007097095945</v>
      </c>
      <c r="I119" s="19">
        <f t="shared" si="2"/>
        <v>0.9929029041</v>
      </c>
      <c r="J119" s="19"/>
      <c r="K119" s="19"/>
      <c r="L119" s="19"/>
    </row>
    <row r="120">
      <c r="A120" s="23">
        <v>45436.0</v>
      </c>
      <c r="B120" s="16">
        <v>1303.35</v>
      </c>
      <c r="C120" s="16">
        <v>1314.95</v>
      </c>
      <c r="D120" s="16">
        <v>1339.0</v>
      </c>
      <c r="E120" s="16">
        <v>1299.05</v>
      </c>
      <c r="F120" s="17" t="s">
        <v>154</v>
      </c>
      <c r="G120" s="18">
        <v>-0.0044</v>
      </c>
      <c r="H120" s="19">
        <f t="shared" si="1"/>
        <v>-0.004430355574</v>
      </c>
      <c r="I120" s="19">
        <f t="shared" si="2"/>
        <v>0.9955696444</v>
      </c>
      <c r="J120" s="19"/>
      <c r="K120" s="19"/>
      <c r="L120" s="19"/>
    </row>
    <row r="121">
      <c r="A121" s="23">
        <v>45435.0</v>
      </c>
      <c r="B121" s="16">
        <v>1309.15</v>
      </c>
      <c r="C121" s="16">
        <v>1299.7</v>
      </c>
      <c r="D121" s="16">
        <v>1325.0</v>
      </c>
      <c r="E121" s="16">
        <v>1294.15</v>
      </c>
      <c r="F121" s="17" t="s">
        <v>155</v>
      </c>
      <c r="G121" s="18">
        <v>0.0123</v>
      </c>
      <c r="H121" s="19">
        <f t="shared" si="1"/>
        <v>0.01233374575</v>
      </c>
      <c r="I121" s="19">
        <f t="shared" si="2"/>
        <v>1.012333746</v>
      </c>
      <c r="J121" s="19"/>
      <c r="K121" s="19"/>
      <c r="L121" s="19"/>
    </row>
    <row r="122">
      <c r="A122" s="23">
        <v>45434.0</v>
      </c>
      <c r="B122" s="16">
        <v>1293.2</v>
      </c>
      <c r="C122" s="16">
        <v>1298.1</v>
      </c>
      <c r="D122" s="16">
        <v>1300.6</v>
      </c>
      <c r="E122" s="16">
        <v>1275.0</v>
      </c>
      <c r="F122" s="17" t="s">
        <v>156</v>
      </c>
      <c r="G122" s="18">
        <v>0.002</v>
      </c>
      <c r="H122" s="19">
        <f t="shared" si="1"/>
        <v>0.001975748654</v>
      </c>
      <c r="I122" s="19">
        <f t="shared" si="2"/>
        <v>1.001975749</v>
      </c>
      <c r="J122" s="19"/>
      <c r="K122" s="19"/>
      <c r="L122" s="19"/>
    </row>
    <row r="123">
      <c r="A123" s="23">
        <v>45433.0</v>
      </c>
      <c r="B123" s="16">
        <v>1290.65</v>
      </c>
      <c r="C123" s="16">
        <v>1312.0</v>
      </c>
      <c r="D123" s="16">
        <v>1314.95</v>
      </c>
      <c r="E123" s="16">
        <v>1281.6</v>
      </c>
      <c r="F123" s="17" t="s">
        <v>157</v>
      </c>
      <c r="G123" s="18">
        <v>-0.0185</v>
      </c>
      <c r="H123" s="19">
        <f t="shared" si="1"/>
        <v>-0.01847979011</v>
      </c>
      <c r="I123" s="19">
        <f t="shared" si="2"/>
        <v>0.9815202099</v>
      </c>
      <c r="J123" s="19"/>
      <c r="K123" s="19"/>
      <c r="L123" s="19"/>
    </row>
    <row r="124">
      <c r="A124" s="23">
        <v>45430.0</v>
      </c>
      <c r="B124" s="16">
        <v>1314.95</v>
      </c>
      <c r="C124" s="16">
        <v>1340.05</v>
      </c>
      <c r="D124" s="16">
        <v>1341.0</v>
      </c>
      <c r="E124" s="16">
        <v>1297.65</v>
      </c>
      <c r="F124" s="17" t="s">
        <v>158</v>
      </c>
      <c r="G124" s="18">
        <v>-0.0196</v>
      </c>
      <c r="H124" s="19">
        <f t="shared" si="1"/>
        <v>-0.01964512041</v>
      </c>
      <c r="I124" s="19">
        <f t="shared" si="2"/>
        <v>0.9803548796</v>
      </c>
      <c r="J124" s="19"/>
      <c r="K124" s="19"/>
      <c r="L124" s="19"/>
    </row>
    <row r="125">
      <c r="A125" s="23">
        <v>45429.0</v>
      </c>
      <c r="B125" s="16">
        <v>1341.3</v>
      </c>
      <c r="C125" s="16">
        <v>1390.0</v>
      </c>
      <c r="D125" s="16">
        <v>1390.0</v>
      </c>
      <c r="E125" s="16">
        <v>1330.15</v>
      </c>
      <c r="F125" s="17" t="s">
        <v>159</v>
      </c>
      <c r="G125" s="18">
        <v>-0.0165</v>
      </c>
      <c r="H125" s="19">
        <f t="shared" si="1"/>
        <v>-0.01649802024</v>
      </c>
      <c r="I125" s="19">
        <f t="shared" si="2"/>
        <v>0.9835019798</v>
      </c>
      <c r="J125" s="19"/>
      <c r="K125" s="19"/>
      <c r="L125" s="19"/>
    </row>
    <row r="126">
      <c r="A126" s="23">
        <v>45428.0</v>
      </c>
      <c r="B126" s="16">
        <v>1363.8</v>
      </c>
      <c r="C126" s="16">
        <v>1354.0</v>
      </c>
      <c r="D126" s="16">
        <v>1390.0</v>
      </c>
      <c r="E126" s="16">
        <v>1342.0</v>
      </c>
      <c r="F126" s="17" t="s">
        <v>160</v>
      </c>
      <c r="G126" s="18">
        <v>0.0107</v>
      </c>
      <c r="H126" s="19">
        <f t="shared" si="1"/>
        <v>0.01070885982</v>
      </c>
      <c r="I126" s="19">
        <f t="shared" si="2"/>
        <v>1.01070886</v>
      </c>
      <c r="J126" s="19"/>
      <c r="K126" s="19"/>
      <c r="L126" s="19"/>
    </row>
    <row r="127">
      <c r="A127" s="23">
        <v>45427.0</v>
      </c>
      <c r="B127" s="16">
        <v>1349.35</v>
      </c>
      <c r="C127" s="16">
        <v>1335.0</v>
      </c>
      <c r="D127" s="16">
        <v>1354.5</v>
      </c>
      <c r="E127" s="16">
        <v>1323.4</v>
      </c>
      <c r="F127" s="17" t="s">
        <v>161</v>
      </c>
      <c r="G127" s="18">
        <v>0.015</v>
      </c>
      <c r="H127" s="19">
        <f t="shared" si="1"/>
        <v>0.01500676997</v>
      </c>
      <c r="I127" s="19">
        <f t="shared" si="2"/>
        <v>1.01500677</v>
      </c>
      <c r="J127" s="19"/>
      <c r="K127" s="19"/>
      <c r="L127" s="19"/>
    </row>
    <row r="128">
      <c r="A128" s="23">
        <v>45426.0</v>
      </c>
      <c r="B128" s="16">
        <v>1329.4</v>
      </c>
      <c r="C128" s="16">
        <v>1301.2</v>
      </c>
      <c r="D128" s="16">
        <v>1334.65</v>
      </c>
      <c r="E128" s="16">
        <v>1301.2</v>
      </c>
      <c r="F128" s="17" t="s">
        <v>162</v>
      </c>
      <c r="G128" s="18">
        <v>0.0181</v>
      </c>
      <c r="H128" s="19">
        <f t="shared" si="1"/>
        <v>0.01811219606</v>
      </c>
      <c r="I128" s="19">
        <f t="shared" si="2"/>
        <v>1.018112196</v>
      </c>
      <c r="J128" s="19"/>
      <c r="K128" s="19"/>
      <c r="L128" s="19"/>
    </row>
    <row r="129">
      <c r="A129" s="23">
        <v>45425.0</v>
      </c>
      <c r="B129" s="16">
        <v>1305.75</v>
      </c>
      <c r="C129" s="16">
        <v>1281.4</v>
      </c>
      <c r="D129" s="16">
        <v>1316.5</v>
      </c>
      <c r="E129" s="16">
        <v>1267.7</v>
      </c>
      <c r="F129" s="17" t="s">
        <v>163</v>
      </c>
      <c r="G129" s="18">
        <v>0.019</v>
      </c>
      <c r="H129" s="19">
        <f t="shared" si="1"/>
        <v>0.01900265335</v>
      </c>
      <c r="I129" s="19">
        <f t="shared" si="2"/>
        <v>1.019002653</v>
      </c>
      <c r="J129" s="19"/>
      <c r="K129" s="19"/>
      <c r="L129" s="19"/>
    </row>
    <row r="130">
      <c r="A130" s="21">
        <v>45422.0</v>
      </c>
      <c r="B130" s="16">
        <v>1281.4</v>
      </c>
      <c r="C130" s="16">
        <v>1268.95</v>
      </c>
      <c r="D130" s="16">
        <v>1287.0</v>
      </c>
      <c r="E130" s="16">
        <v>1255.7</v>
      </c>
      <c r="F130" s="17" t="s">
        <v>164</v>
      </c>
      <c r="G130" s="18">
        <v>0.0071</v>
      </c>
      <c r="H130" s="19">
        <f t="shared" si="1"/>
        <v>0.007073247406</v>
      </c>
      <c r="I130" s="19">
        <f t="shared" si="2"/>
        <v>1.007073247</v>
      </c>
      <c r="J130" s="19"/>
      <c r="K130" s="19"/>
      <c r="L130" s="19"/>
    </row>
    <row r="131">
      <c r="A131" s="21">
        <v>45421.0</v>
      </c>
      <c r="B131" s="16">
        <v>1272.4</v>
      </c>
      <c r="C131" s="16">
        <v>1301.65</v>
      </c>
      <c r="D131" s="16">
        <v>1311.55</v>
      </c>
      <c r="E131" s="16">
        <v>1265.0</v>
      </c>
      <c r="F131" s="17" t="s">
        <v>165</v>
      </c>
      <c r="G131" s="18">
        <v>-0.0203</v>
      </c>
      <c r="H131" s="19">
        <f t="shared" si="1"/>
        <v>-0.02032645519</v>
      </c>
      <c r="I131" s="19">
        <f t="shared" si="2"/>
        <v>0.9796735448</v>
      </c>
      <c r="J131" s="19"/>
      <c r="K131" s="19"/>
      <c r="L131" s="19"/>
    </row>
    <row r="132">
      <c r="A132" s="21">
        <v>45420.0</v>
      </c>
      <c r="B132" s="16">
        <v>1298.8</v>
      </c>
      <c r="C132" s="16">
        <v>1291.0</v>
      </c>
      <c r="D132" s="16">
        <v>1305.0</v>
      </c>
      <c r="E132" s="16">
        <v>1270.05</v>
      </c>
      <c r="F132" s="17" t="s">
        <v>166</v>
      </c>
      <c r="G132" s="18">
        <v>0.0046</v>
      </c>
      <c r="H132" s="19">
        <f t="shared" si="1"/>
        <v>0.004602235371</v>
      </c>
      <c r="I132" s="19">
        <f t="shared" si="2"/>
        <v>1.004602235</v>
      </c>
      <c r="J132" s="19"/>
      <c r="K132" s="19"/>
      <c r="L132" s="19"/>
    </row>
    <row r="133">
      <c r="A133" s="21">
        <v>45419.0</v>
      </c>
      <c r="B133" s="16">
        <v>1292.85</v>
      </c>
      <c r="C133" s="16">
        <v>1306.8</v>
      </c>
      <c r="D133" s="16">
        <v>1324.4</v>
      </c>
      <c r="E133" s="16">
        <v>1270.5</v>
      </c>
      <c r="F133" s="17" t="s">
        <v>167</v>
      </c>
      <c r="G133" s="18">
        <v>-0.0125</v>
      </c>
      <c r="H133" s="19">
        <f t="shared" si="1"/>
        <v>-0.01245082687</v>
      </c>
      <c r="I133" s="19">
        <f t="shared" si="2"/>
        <v>0.9875491731</v>
      </c>
      <c r="J133" s="19"/>
      <c r="K133" s="19"/>
      <c r="L133" s="19"/>
    </row>
    <row r="134">
      <c r="A134" s="21">
        <v>45418.0</v>
      </c>
      <c r="B134" s="16">
        <v>1309.15</v>
      </c>
      <c r="C134" s="16">
        <v>1300.0</v>
      </c>
      <c r="D134" s="16">
        <v>1327.45</v>
      </c>
      <c r="E134" s="16">
        <v>1275.0</v>
      </c>
      <c r="F134" s="17" t="s">
        <v>168</v>
      </c>
      <c r="G134" s="18">
        <v>0.008</v>
      </c>
      <c r="H134" s="19">
        <f t="shared" si="1"/>
        <v>0.008007699711</v>
      </c>
      <c r="I134" s="19">
        <f t="shared" si="2"/>
        <v>1.0080077</v>
      </c>
      <c r="J134" s="19"/>
      <c r="K134" s="19"/>
      <c r="L134" s="19"/>
    </row>
    <row r="135">
      <c r="A135" s="21">
        <v>45415.0</v>
      </c>
      <c r="B135" s="16">
        <v>1298.75</v>
      </c>
      <c r="C135" s="16">
        <v>1332.4</v>
      </c>
      <c r="D135" s="16">
        <v>1339.4</v>
      </c>
      <c r="E135" s="16">
        <v>1292.95</v>
      </c>
      <c r="F135" s="17" t="s">
        <v>169</v>
      </c>
      <c r="G135" s="18">
        <v>-0.0253</v>
      </c>
      <c r="H135" s="19">
        <f t="shared" si="1"/>
        <v>-0.02525517863</v>
      </c>
      <c r="I135" s="19">
        <f t="shared" si="2"/>
        <v>0.9747448214</v>
      </c>
      <c r="J135" s="19"/>
      <c r="K135" s="19"/>
      <c r="L135" s="19"/>
    </row>
    <row r="136">
      <c r="A136" s="21">
        <v>45414.0</v>
      </c>
      <c r="B136" s="16">
        <v>1332.4</v>
      </c>
      <c r="C136" s="16">
        <v>1360.45</v>
      </c>
      <c r="D136" s="16">
        <v>1363.85</v>
      </c>
      <c r="E136" s="16">
        <v>1330.0</v>
      </c>
      <c r="F136" s="17" t="s">
        <v>170</v>
      </c>
      <c r="G136" s="18">
        <v>-0.0177</v>
      </c>
      <c r="H136" s="19">
        <f t="shared" si="1"/>
        <v>-0.01773010432</v>
      </c>
      <c r="I136" s="19">
        <f t="shared" si="2"/>
        <v>0.9822698957</v>
      </c>
      <c r="J136" s="19"/>
      <c r="K136" s="19"/>
      <c r="L136" s="19"/>
    </row>
    <row r="137">
      <c r="A137" s="23">
        <v>45412.0</v>
      </c>
      <c r="B137" s="16">
        <v>1356.45</v>
      </c>
      <c r="C137" s="16">
        <v>1347.0</v>
      </c>
      <c r="D137" s="16">
        <v>1363.45</v>
      </c>
      <c r="E137" s="16">
        <v>1345.4</v>
      </c>
      <c r="F137" s="17" t="s">
        <v>171</v>
      </c>
      <c r="G137" s="18">
        <v>0.0081</v>
      </c>
      <c r="H137" s="19">
        <f t="shared" si="1"/>
        <v>0.008138238573</v>
      </c>
      <c r="I137" s="19">
        <f t="shared" si="2"/>
        <v>1.008138239</v>
      </c>
      <c r="J137" s="19"/>
      <c r="K137" s="19"/>
      <c r="L137" s="19"/>
    </row>
    <row r="138">
      <c r="A138" s="23">
        <v>45411.0</v>
      </c>
      <c r="B138" s="16">
        <v>1345.5</v>
      </c>
      <c r="C138" s="16">
        <v>1355.5</v>
      </c>
      <c r="D138" s="16">
        <v>1367.5</v>
      </c>
      <c r="E138" s="16">
        <v>1342.3</v>
      </c>
      <c r="F138" s="17" t="s">
        <v>172</v>
      </c>
      <c r="G138" s="18">
        <v>-0.0074</v>
      </c>
      <c r="H138" s="19">
        <f t="shared" si="1"/>
        <v>-0.007377351531</v>
      </c>
      <c r="I138" s="19">
        <f t="shared" si="2"/>
        <v>0.9926226485</v>
      </c>
      <c r="J138" s="19"/>
      <c r="K138" s="19"/>
      <c r="L138" s="19"/>
    </row>
    <row r="139">
      <c r="A139" s="23">
        <v>45408.0</v>
      </c>
      <c r="B139" s="16">
        <v>1355.5</v>
      </c>
      <c r="C139" s="16">
        <v>1361.0</v>
      </c>
      <c r="D139" s="16">
        <v>1367.25</v>
      </c>
      <c r="E139" s="16">
        <v>1337.0</v>
      </c>
      <c r="F139" s="17" t="s">
        <v>173</v>
      </c>
      <c r="G139" s="18">
        <v>-0.0012</v>
      </c>
      <c r="H139" s="19">
        <f t="shared" si="1"/>
        <v>-0.001215783075</v>
      </c>
      <c r="I139" s="19">
        <f t="shared" si="2"/>
        <v>0.9987842169</v>
      </c>
      <c r="J139" s="19"/>
      <c r="K139" s="19"/>
      <c r="L139" s="19"/>
    </row>
    <row r="140">
      <c r="A140" s="23">
        <v>45407.0</v>
      </c>
      <c r="B140" s="16">
        <v>1357.15</v>
      </c>
      <c r="C140" s="16">
        <v>1339.0</v>
      </c>
      <c r="D140" s="16">
        <v>1372.7</v>
      </c>
      <c r="E140" s="16">
        <v>1325.0</v>
      </c>
      <c r="F140" s="17" t="s">
        <v>174</v>
      </c>
      <c r="G140" s="18">
        <v>0.0158</v>
      </c>
      <c r="H140" s="19">
        <f t="shared" si="1"/>
        <v>0.01583083832</v>
      </c>
      <c r="I140" s="19">
        <f t="shared" si="2"/>
        <v>1.015830838</v>
      </c>
      <c r="J140" s="19"/>
      <c r="K140" s="19"/>
      <c r="L140" s="19"/>
    </row>
    <row r="141">
      <c r="A141" s="23">
        <v>45406.0</v>
      </c>
      <c r="B141" s="16">
        <v>1336.0</v>
      </c>
      <c r="C141" s="16">
        <v>1342.0</v>
      </c>
      <c r="D141" s="16">
        <v>1354.35</v>
      </c>
      <c r="E141" s="16">
        <v>1325.0</v>
      </c>
      <c r="F141" s="17" t="s">
        <v>175</v>
      </c>
      <c r="G141" s="18">
        <v>0.001</v>
      </c>
      <c r="H141" s="19">
        <f t="shared" si="1"/>
        <v>0.0009740016483</v>
      </c>
      <c r="I141" s="19">
        <f t="shared" si="2"/>
        <v>1.000974002</v>
      </c>
      <c r="J141" s="19"/>
      <c r="K141" s="19"/>
      <c r="L141" s="19"/>
    </row>
    <row r="142">
      <c r="A142" s="23">
        <v>45405.0</v>
      </c>
      <c r="B142" s="16">
        <v>1334.7</v>
      </c>
      <c r="C142" s="16">
        <v>1337.9</v>
      </c>
      <c r="D142" s="16">
        <v>1354.95</v>
      </c>
      <c r="E142" s="16">
        <v>1329.05</v>
      </c>
      <c r="F142" s="17" t="s">
        <v>176</v>
      </c>
      <c r="G142" s="18">
        <v>-0.0024</v>
      </c>
      <c r="H142" s="19">
        <f t="shared" si="1"/>
        <v>-0.002391808057</v>
      </c>
      <c r="I142" s="19">
        <f t="shared" si="2"/>
        <v>0.9976081919</v>
      </c>
      <c r="J142" s="19"/>
      <c r="K142" s="19"/>
      <c r="L142" s="19"/>
    </row>
    <row r="143">
      <c r="A143" s="23">
        <v>45404.0</v>
      </c>
      <c r="B143" s="16">
        <v>1337.9</v>
      </c>
      <c r="C143" s="16">
        <v>1334.3</v>
      </c>
      <c r="D143" s="16">
        <v>1344.95</v>
      </c>
      <c r="E143" s="16">
        <v>1315.0</v>
      </c>
      <c r="F143" s="17" t="s">
        <v>177</v>
      </c>
      <c r="G143" s="18">
        <v>0.02</v>
      </c>
      <c r="H143" s="19">
        <f t="shared" si="1"/>
        <v>0.01997407944</v>
      </c>
      <c r="I143" s="19">
        <f t="shared" si="2"/>
        <v>1.019974079</v>
      </c>
      <c r="J143" s="19"/>
      <c r="K143" s="19"/>
      <c r="L143" s="19"/>
    </row>
    <row r="144">
      <c r="A144" s="23">
        <v>45401.0</v>
      </c>
      <c r="B144" s="16">
        <v>1311.7</v>
      </c>
      <c r="C144" s="16">
        <v>1318.0</v>
      </c>
      <c r="D144" s="16">
        <v>1318.0</v>
      </c>
      <c r="E144" s="16">
        <v>1290.0</v>
      </c>
      <c r="F144" s="17" t="s">
        <v>178</v>
      </c>
      <c r="G144" s="18">
        <v>-0.0036</v>
      </c>
      <c r="H144" s="19">
        <f t="shared" si="1"/>
        <v>-0.003646031143</v>
      </c>
      <c r="I144" s="19">
        <f t="shared" si="2"/>
        <v>0.9963539689</v>
      </c>
      <c r="J144" s="19"/>
      <c r="K144" s="19"/>
      <c r="L144" s="19"/>
    </row>
    <row r="145">
      <c r="A145" s="23">
        <v>45400.0</v>
      </c>
      <c r="B145" s="16">
        <v>1316.5</v>
      </c>
      <c r="C145" s="16">
        <v>1320.0</v>
      </c>
      <c r="D145" s="16">
        <v>1345.4</v>
      </c>
      <c r="E145" s="16">
        <v>1307.65</v>
      </c>
      <c r="F145" s="17" t="s">
        <v>179</v>
      </c>
      <c r="G145" s="18">
        <v>2.0E-4</v>
      </c>
      <c r="H145" s="19">
        <f t="shared" si="1"/>
        <v>0.0002279288862</v>
      </c>
      <c r="I145" s="19">
        <f t="shared" si="2"/>
        <v>1.000227929</v>
      </c>
      <c r="J145" s="19"/>
      <c r="K145" s="19"/>
      <c r="L145" s="19"/>
    </row>
    <row r="146">
      <c r="A146" s="23">
        <v>45398.0</v>
      </c>
      <c r="B146" s="16">
        <v>1316.2</v>
      </c>
      <c r="C146" s="16">
        <v>1300.0</v>
      </c>
      <c r="D146" s="16">
        <v>1329.0</v>
      </c>
      <c r="E146" s="16">
        <v>1286.0</v>
      </c>
      <c r="F146" s="17" t="s">
        <v>180</v>
      </c>
      <c r="G146" s="18">
        <v>0.012</v>
      </c>
      <c r="H146" s="19">
        <f t="shared" si="1"/>
        <v>0.01199446409</v>
      </c>
      <c r="I146" s="19">
        <f t="shared" si="2"/>
        <v>1.011994464</v>
      </c>
      <c r="J146" s="19"/>
      <c r="K146" s="19"/>
      <c r="L146" s="19"/>
    </row>
    <row r="147">
      <c r="A147" s="23">
        <v>45397.0</v>
      </c>
      <c r="B147" s="16">
        <v>1300.6</v>
      </c>
      <c r="C147" s="16">
        <v>1267.45</v>
      </c>
      <c r="D147" s="16">
        <v>1315.25</v>
      </c>
      <c r="E147" s="16">
        <v>1253.25</v>
      </c>
      <c r="F147" s="17" t="s">
        <v>181</v>
      </c>
      <c r="G147" s="18">
        <v>0.0057</v>
      </c>
      <c r="H147" s="19">
        <f t="shared" si="1"/>
        <v>0.005722239406</v>
      </c>
      <c r="I147" s="19">
        <f t="shared" si="2"/>
        <v>1.005722239</v>
      </c>
      <c r="J147" s="19"/>
      <c r="K147" s="19"/>
      <c r="L147" s="19"/>
    </row>
    <row r="148">
      <c r="A148" s="21">
        <v>45394.0</v>
      </c>
      <c r="B148" s="16">
        <v>1293.2</v>
      </c>
      <c r="C148" s="16">
        <v>1314.0</v>
      </c>
      <c r="D148" s="16">
        <v>1325.0</v>
      </c>
      <c r="E148" s="16">
        <v>1290.0</v>
      </c>
      <c r="F148" s="17" t="s">
        <v>182</v>
      </c>
      <c r="G148" s="18">
        <v>-0.0147</v>
      </c>
      <c r="H148" s="19">
        <f t="shared" si="1"/>
        <v>-0.01474229553</v>
      </c>
      <c r="I148" s="19">
        <f t="shared" si="2"/>
        <v>0.9852577045</v>
      </c>
      <c r="J148" s="19"/>
      <c r="K148" s="19"/>
      <c r="L148" s="19"/>
    </row>
    <row r="149">
      <c r="A149" s="21">
        <v>45392.0</v>
      </c>
      <c r="B149" s="16">
        <v>1312.55</v>
      </c>
      <c r="C149" s="16">
        <v>1294.9</v>
      </c>
      <c r="D149" s="16">
        <v>1317.8</v>
      </c>
      <c r="E149" s="16">
        <v>1279.6</v>
      </c>
      <c r="F149" s="17" t="s">
        <v>183</v>
      </c>
      <c r="G149" s="18">
        <v>0.0163</v>
      </c>
      <c r="H149" s="19">
        <f t="shared" si="1"/>
        <v>0.01629887727</v>
      </c>
      <c r="I149" s="19">
        <f t="shared" si="2"/>
        <v>1.016298877</v>
      </c>
      <c r="J149" s="19"/>
      <c r="K149" s="19"/>
      <c r="L149" s="19"/>
    </row>
    <row r="150">
      <c r="A150" s="21">
        <v>45391.0</v>
      </c>
      <c r="B150" s="16">
        <v>1291.5</v>
      </c>
      <c r="C150" s="16">
        <v>1303.6</v>
      </c>
      <c r="D150" s="16">
        <v>1315.0</v>
      </c>
      <c r="E150" s="16">
        <v>1288.75</v>
      </c>
      <c r="F150" s="17" t="s">
        <v>184</v>
      </c>
      <c r="G150" s="18">
        <v>-0.0044</v>
      </c>
      <c r="H150" s="19">
        <f t="shared" si="1"/>
        <v>-0.004355702887</v>
      </c>
      <c r="I150" s="19">
        <f t="shared" si="2"/>
        <v>0.9956442971</v>
      </c>
      <c r="J150" s="19"/>
      <c r="K150" s="19"/>
      <c r="L150" s="19"/>
    </row>
    <row r="151">
      <c r="A151" s="21">
        <v>45390.0</v>
      </c>
      <c r="B151" s="16">
        <v>1297.15</v>
      </c>
      <c r="C151" s="16">
        <v>1289.65</v>
      </c>
      <c r="D151" s="16">
        <v>1309.45</v>
      </c>
      <c r="E151" s="16">
        <v>1284.55</v>
      </c>
      <c r="F151" s="17" t="s">
        <v>185</v>
      </c>
      <c r="G151" s="18">
        <v>0.0127</v>
      </c>
      <c r="H151" s="19">
        <f t="shared" si="1"/>
        <v>0.01268639238</v>
      </c>
      <c r="I151" s="19">
        <f t="shared" si="2"/>
        <v>1.012686392</v>
      </c>
      <c r="J151" s="19"/>
      <c r="K151" s="19"/>
      <c r="L151" s="19"/>
    </row>
    <row r="152">
      <c r="A152" s="21">
        <v>45387.0</v>
      </c>
      <c r="B152" s="16">
        <v>1280.9</v>
      </c>
      <c r="C152" s="16">
        <v>1307.6</v>
      </c>
      <c r="D152" s="16">
        <v>1314.2</v>
      </c>
      <c r="E152" s="16">
        <v>1270.15</v>
      </c>
      <c r="F152" s="17" t="s">
        <v>186</v>
      </c>
      <c r="G152" s="18">
        <v>-0.0179</v>
      </c>
      <c r="H152" s="19">
        <f t="shared" si="1"/>
        <v>-0.01786535807</v>
      </c>
      <c r="I152" s="19">
        <f t="shared" si="2"/>
        <v>0.9821346419</v>
      </c>
      <c r="J152" s="19"/>
      <c r="K152" s="19"/>
      <c r="L152" s="19"/>
    </row>
    <row r="153">
      <c r="A153" s="21">
        <v>45386.0</v>
      </c>
      <c r="B153" s="16">
        <v>1304.2</v>
      </c>
      <c r="C153" s="16">
        <v>1322.35</v>
      </c>
      <c r="D153" s="16">
        <v>1342.0</v>
      </c>
      <c r="E153" s="16">
        <v>1300.0</v>
      </c>
      <c r="F153" s="17" t="s">
        <v>187</v>
      </c>
      <c r="G153" s="18">
        <v>-0.0085</v>
      </c>
      <c r="H153" s="19">
        <f t="shared" si="1"/>
        <v>-0.008514520298</v>
      </c>
      <c r="I153" s="19">
        <f t="shared" si="2"/>
        <v>0.9914854797</v>
      </c>
      <c r="J153" s="19"/>
      <c r="K153" s="19"/>
      <c r="L153" s="19"/>
    </row>
    <row r="154">
      <c r="A154" s="21">
        <v>45385.0</v>
      </c>
      <c r="B154" s="16">
        <v>1315.4</v>
      </c>
      <c r="C154" s="16">
        <v>1305.0</v>
      </c>
      <c r="D154" s="16">
        <v>1321.25</v>
      </c>
      <c r="E154" s="16">
        <v>1302.5</v>
      </c>
      <c r="F154" s="17" t="s">
        <v>188</v>
      </c>
      <c r="G154" s="18">
        <v>0.0019</v>
      </c>
      <c r="H154" s="19">
        <f t="shared" si="1"/>
        <v>0.001866026886</v>
      </c>
      <c r="I154" s="19">
        <f t="shared" si="2"/>
        <v>1.001866027</v>
      </c>
      <c r="J154" s="19"/>
      <c r="K154" s="19"/>
      <c r="L154" s="19"/>
    </row>
    <row r="155">
      <c r="A155" s="21">
        <v>45384.0</v>
      </c>
      <c r="B155" s="16">
        <v>1312.95</v>
      </c>
      <c r="C155" s="16">
        <v>1375.0</v>
      </c>
      <c r="D155" s="16">
        <v>1375.0</v>
      </c>
      <c r="E155" s="16">
        <v>1301.3</v>
      </c>
      <c r="F155" s="17" t="s">
        <v>189</v>
      </c>
      <c r="G155" s="18">
        <v>-0.0429</v>
      </c>
      <c r="H155" s="19">
        <f t="shared" si="1"/>
        <v>-0.04286495353</v>
      </c>
      <c r="I155" s="19">
        <f t="shared" si="2"/>
        <v>0.9571350465</v>
      </c>
      <c r="J155" s="19"/>
      <c r="K155" s="19"/>
      <c r="L155" s="19"/>
    </row>
    <row r="156">
      <c r="A156" s="21">
        <v>45383.0</v>
      </c>
      <c r="B156" s="16">
        <v>1371.75</v>
      </c>
      <c r="C156" s="16">
        <v>1349.8</v>
      </c>
      <c r="D156" s="16">
        <v>1409.9</v>
      </c>
      <c r="E156" s="16">
        <v>1341.7</v>
      </c>
      <c r="F156" s="17" t="s">
        <v>190</v>
      </c>
      <c r="G156" s="18">
        <v>0.0429</v>
      </c>
      <c r="H156" s="19">
        <f t="shared" si="1"/>
        <v>0.04287832136</v>
      </c>
      <c r="I156" s="19">
        <f t="shared" si="2"/>
        <v>1.042878321</v>
      </c>
      <c r="J156" s="19"/>
      <c r="K156" s="19"/>
      <c r="L156" s="19"/>
    </row>
    <row r="157">
      <c r="A157" s="23">
        <v>45379.0</v>
      </c>
      <c r="B157" s="16">
        <v>1315.35</v>
      </c>
      <c r="C157" s="16">
        <v>1274.0</v>
      </c>
      <c r="D157" s="16">
        <v>1329.95</v>
      </c>
      <c r="E157" s="16">
        <v>1257.15</v>
      </c>
      <c r="F157" s="17" t="s">
        <v>191</v>
      </c>
      <c r="G157" s="18">
        <v>0.0414</v>
      </c>
      <c r="H157" s="19">
        <f t="shared" si="1"/>
        <v>0.0413664793</v>
      </c>
      <c r="I157" s="19">
        <f t="shared" si="2"/>
        <v>1.041366479</v>
      </c>
      <c r="J157" s="19"/>
      <c r="K157" s="19"/>
      <c r="L157" s="19"/>
    </row>
    <row r="158">
      <c r="A158" s="23">
        <v>45378.0</v>
      </c>
      <c r="B158" s="16">
        <v>1263.1</v>
      </c>
      <c r="C158" s="16">
        <v>1255.0</v>
      </c>
      <c r="D158" s="16">
        <v>1289.35</v>
      </c>
      <c r="E158" s="16">
        <v>1240.0</v>
      </c>
      <c r="F158" s="17" t="s">
        <v>192</v>
      </c>
      <c r="G158" s="18">
        <v>0.0055</v>
      </c>
      <c r="H158" s="19">
        <f t="shared" si="1"/>
        <v>0.005532778729</v>
      </c>
      <c r="I158" s="19">
        <f t="shared" si="2"/>
        <v>1.005532779</v>
      </c>
      <c r="J158" s="19"/>
      <c r="K158" s="19"/>
      <c r="L158" s="19"/>
    </row>
    <row r="159">
      <c r="A159" s="23">
        <v>45377.0</v>
      </c>
      <c r="B159" s="16">
        <v>1256.15</v>
      </c>
      <c r="C159" s="16">
        <v>1284.25</v>
      </c>
      <c r="D159" s="16">
        <v>1294.0</v>
      </c>
      <c r="E159" s="16">
        <v>1249.0</v>
      </c>
      <c r="F159" s="17" t="s">
        <v>193</v>
      </c>
      <c r="G159" s="18">
        <v>-0.0099</v>
      </c>
      <c r="H159" s="19">
        <f t="shared" si="1"/>
        <v>-0.009892015449</v>
      </c>
      <c r="I159" s="19">
        <f t="shared" si="2"/>
        <v>0.9901079846</v>
      </c>
      <c r="J159" s="19"/>
      <c r="K159" s="19"/>
      <c r="L159" s="19"/>
    </row>
    <row r="160">
      <c r="A160" s="23">
        <v>45373.0</v>
      </c>
      <c r="B160" s="16">
        <v>1268.7</v>
      </c>
      <c r="C160" s="16">
        <v>1270.0</v>
      </c>
      <c r="D160" s="16">
        <v>1289.9</v>
      </c>
      <c r="E160" s="16">
        <v>1263.0</v>
      </c>
      <c r="F160" s="17" t="s">
        <v>194</v>
      </c>
      <c r="G160" s="18">
        <v>0.0013</v>
      </c>
      <c r="H160" s="19">
        <f t="shared" si="1"/>
        <v>0.00134175217</v>
      </c>
      <c r="I160" s="19">
        <f t="shared" si="2"/>
        <v>1.001341752</v>
      </c>
      <c r="J160" s="19"/>
      <c r="K160" s="19"/>
      <c r="L160" s="19"/>
    </row>
    <row r="161">
      <c r="A161" s="23">
        <v>45372.0</v>
      </c>
      <c r="B161" s="16">
        <v>1267.0</v>
      </c>
      <c r="C161" s="16">
        <v>1285.0</v>
      </c>
      <c r="D161" s="16">
        <v>1285.0</v>
      </c>
      <c r="E161" s="16">
        <v>1259.25</v>
      </c>
      <c r="F161" s="17" t="s">
        <v>195</v>
      </c>
      <c r="G161" s="18">
        <v>0.0019</v>
      </c>
      <c r="H161" s="19">
        <f t="shared" si="1"/>
        <v>0.001858221642</v>
      </c>
      <c r="I161" s="19">
        <f t="shared" si="2"/>
        <v>1.001858222</v>
      </c>
      <c r="J161" s="19"/>
      <c r="K161" s="19"/>
      <c r="L161" s="19"/>
    </row>
    <row r="162">
      <c r="A162" s="23">
        <v>45371.0</v>
      </c>
      <c r="B162" s="16">
        <v>1264.65</v>
      </c>
      <c r="C162" s="16">
        <v>1282.45</v>
      </c>
      <c r="D162" s="16">
        <v>1296.95</v>
      </c>
      <c r="E162" s="16">
        <v>1251.5</v>
      </c>
      <c r="F162" s="17" t="s">
        <v>196</v>
      </c>
      <c r="G162" s="18">
        <v>-0.0089</v>
      </c>
      <c r="H162" s="19">
        <f t="shared" si="1"/>
        <v>-0.008933819208</v>
      </c>
      <c r="I162" s="19">
        <f t="shared" si="2"/>
        <v>0.9910661808</v>
      </c>
      <c r="J162" s="19"/>
      <c r="K162" s="19"/>
      <c r="L162" s="19"/>
    </row>
    <row r="163">
      <c r="A163" s="23">
        <v>45370.0</v>
      </c>
      <c r="B163" s="16">
        <v>1276.05</v>
      </c>
      <c r="C163" s="16">
        <v>1284.45</v>
      </c>
      <c r="D163" s="16">
        <v>1297.7</v>
      </c>
      <c r="E163" s="16">
        <v>1266.3</v>
      </c>
      <c r="F163" s="17" t="s">
        <v>197</v>
      </c>
      <c r="G163" s="18">
        <v>-0.0065</v>
      </c>
      <c r="H163" s="19">
        <f t="shared" si="1"/>
        <v>-0.006539764101</v>
      </c>
      <c r="I163" s="19">
        <f t="shared" si="2"/>
        <v>0.9934602359</v>
      </c>
      <c r="J163" s="19"/>
      <c r="K163" s="19"/>
      <c r="L163" s="19"/>
    </row>
    <row r="164">
      <c r="A164" s="23">
        <v>45369.0</v>
      </c>
      <c r="B164" s="16">
        <v>1284.45</v>
      </c>
      <c r="C164" s="16">
        <v>1275.0</v>
      </c>
      <c r="D164" s="16">
        <v>1298.6</v>
      </c>
      <c r="E164" s="16">
        <v>1272.0</v>
      </c>
      <c r="F164" s="17" t="s">
        <v>198</v>
      </c>
      <c r="G164" s="18">
        <v>-1.0E-4</v>
      </c>
      <c r="H164" s="19">
        <f t="shared" si="1"/>
        <v>-0.0001167678655</v>
      </c>
      <c r="I164" s="19">
        <f t="shared" si="2"/>
        <v>0.9998832321</v>
      </c>
      <c r="J164" s="19"/>
      <c r="K164" s="19"/>
      <c r="L164" s="19"/>
    </row>
    <row r="165">
      <c r="A165" s="23">
        <v>45366.0</v>
      </c>
      <c r="B165" s="16">
        <v>1284.6</v>
      </c>
      <c r="C165" s="16">
        <v>1280.0</v>
      </c>
      <c r="D165" s="16">
        <v>1305.0</v>
      </c>
      <c r="E165" s="16">
        <v>1270.0</v>
      </c>
      <c r="F165" s="17" t="s">
        <v>199</v>
      </c>
      <c r="G165" s="18">
        <v>0.0036</v>
      </c>
      <c r="H165" s="19">
        <f t="shared" si="1"/>
        <v>0.00355454865</v>
      </c>
      <c r="I165" s="19">
        <f t="shared" si="2"/>
        <v>1.003554549</v>
      </c>
      <c r="J165" s="19"/>
      <c r="K165" s="19"/>
      <c r="L165" s="19"/>
    </row>
    <row r="166">
      <c r="A166" s="23">
        <v>45365.0</v>
      </c>
      <c r="B166" s="16">
        <v>1280.05</v>
      </c>
      <c r="C166" s="16">
        <v>1267.0</v>
      </c>
      <c r="D166" s="16">
        <v>1300.0</v>
      </c>
      <c r="E166" s="16">
        <v>1243.25</v>
      </c>
      <c r="F166" s="17" t="s">
        <v>200</v>
      </c>
      <c r="G166" s="18">
        <v>0.0066</v>
      </c>
      <c r="H166" s="19">
        <f t="shared" si="1"/>
        <v>0.006566013997</v>
      </c>
      <c r="I166" s="19">
        <f t="shared" si="2"/>
        <v>1.006566014</v>
      </c>
      <c r="J166" s="19"/>
      <c r="K166" s="19"/>
      <c r="L166" s="19"/>
    </row>
    <row r="167">
      <c r="A167" s="23">
        <v>45364.0</v>
      </c>
      <c r="B167" s="16">
        <v>1271.7</v>
      </c>
      <c r="C167" s="16">
        <v>1300.05</v>
      </c>
      <c r="D167" s="16">
        <v>1303.95</v>
      </c>
      <c r="E167" s="16">
        <v>1250.05</v>
      </c>
      <c r="F167" s="17" t="s">
        <v>201</v>
      </c>
      <c r="G167" s="18">
        <v>-0.0309</v>
      </c>
      <c r="H167" s="19">
        <f t="shared" si="1"/>
        <v>-0.03090112402</v>
      </c>
      <c r="I167" s="19">
        <f t="shared" si="2"/>
        <v>0.969098876</v>
      </c>
      <c r="J167" s="19"/>
      <c r="K167" s="19"/>
      <c r="L167" s="19"/>
    </row>
    <row r="168">
      <c r="A168" s="21">
        <v>45363.0</v>
      </c>
      <c r="B168" s="16">
        <v>1312.25</v>
      </c>
      <c r="C168" s="16">
        <v>1343.05</v>
      </c>
      <c r="D168" s="16">
        <v>1366.75</v>
      </c>
      <c r="E168" s="16">
        <v>1295.05</v>
      </c>
      <c r="F168" s="17" t="s">
        <v>202</v>
      </c>
      <c r="G168" s="18">
        <v>-0.0229</v>
      </c>
      <c r="H168" s="19">
        <f t="shared" si="1"/>
        <v>-0.02293287666</v>
      </c>
      <c r="I168" s="19">
        <f t="shared" si="2"/>
        <v>0.9770671233</v>
      </c>
      <c r="J168" s="19"/>
      <c r="K168" s="19"/>
      <c r="L168" s="19"/>
    </row>
    <row r="169">
      <c r="A169" s="21">
        <v>45362.0</v>
      </c>
      <c r="B169" s="16">
        <v>1343.05</v>
      </c>
      <c r="C169" s="16">
        <v>1360.0</v>
      </c>
      <c r="D169" s="16">
        <v>1409.7</v>
      </c>
      <c r="E169" s="16">
        <v>1335.55</v>
      </c>
      <c r="F169" s="17" t="s">
        <v>203</v>
      </c>
      <c r="G169" s="18">
        <v>-0.0191</v>
      </c>
      <c r="H169" s="19">
        <f t="shared" si="1"/>
        <v>-0.01913456272</v>
      </c>
      <c r="I169" s="19">
        <f t="shared" si="2"/>
        <v>0.9808654373</v>
      </c>
      <c r="J169" s="19"/>
      <c r="K169" s="19"/>
      <c r="L169" s="19"/>
    </row>
    <row r="170">
      <c r="A170" s="21">
        <v>45358.0</v>
      </c>
      <c r="B170" s="16">
        <v>1369.25</v>
      </c>
      <c r="C170" s="16">
        <v>1372.9</v>
      </c>
      <c r="D170" s="16">
        <v>1412.0</v>
      </c>
      <c r="E170" s="16">
        <v>1352.0</v>
      </c>
      <c r="F170" s="17" t="s">
        <v>204</v>
      </c>
      <c r="G170" s="18">
        <v>-0.0027</v>
      </c>
      <c r="H170" s="19">
        <f t="shared" si="1"/>
        <v>-0.002658605871</v>
      </c>
      <c r="I170" s="19">
        <f t="shared" si="2"/>
        <v>0.9973413941</v>
      </c>
      <c r="J170" s="19"/>
      <c r="K170" s="19"/>
      <c r="L170" s="19"/>
    </row>
    <row r="171">
      <c r="A171" s="21">
        <v>45357.0</v>
      </c>
      <c r="B171" s="16">
        <v>1372.9</v>
      </c>
      <c r="C171" s="16">
        <v>1435.0</v>
      </c>
      <c r="D171" s="16">
        <v>1441.9</v>
      </c>
      <c r="E171" s="16">
        <v>1351.0</v>
      </c>
      <c r="F171" s="17" t="s">
        <v>205</v>
      </c>
      <c r="G171" s="18">
        <v>-0.04</v>
      </c>
      <c r="H171" s="19">
        <f t="shared" si="1"/>
        <v>-0.03999720299</v>
      </c>
      <c r="I171" s="19">
        <f t="shared" si="2"/>
        <v>0.960002797</v>
      </c>
      <c r="J171" s="19"/>
      <c r="K171" s="19"/>
      <c r="L171" s="19"/>
    </row>
    <row r="172">
      <c r="A172" s="21">
        <v>45356.0</v>
      </c>
      <c r="B172" s="16">
        <v>1430.1</v>
      </c>
      <c r="C172" s="16">
        <v>1499.2</v>
      </c>
      <c r="D172" s="16">
        <v>1499.2</v>
      </c>
      <c r="E172" s="16">
        <v>1425.0</v>
      </c>
      <c r="F172" s="17" t="s">
        <v>206</v>
      </c>
      <c r="G172" s="18">
        <v>-0.0413</v>
      </c>
      <c r="H172" s="19">
        <f t="shared" si="1"/>
        <v>-0.04129516659</v>
      </c>
      <c r="I172" s="19">
        <f t="shared" si="2"/>
        <v>0.9587048334</v>
      </c>
      <c r="J172" s="19"/>
      <c r="K172" s="19"/>
      <c r="L172" s="19"/>
    </row>
    <row r="173">
      <c r="A173" s="21">
        <v>45355.0</v>
      </c>
      <c r="B173" s="16">
        <v>1491.7</v>
      </c>
      <c r="C173" s="16">
        <v>1540.0</v>
      </c>
      <c r="D173" s="16">
        <v>1540.0</v>
      </c>
      <c r="E173" s="16">
        <v>1485.0</v>
      </c>
      <c r="F173" s="17" t="s">
        <v>207</v>
      </c>
      <c r="G173" s="18">
        <v>-0.027</v>
      </c>
      <c r="H173" s="19">
        <f t="shared" si="1"/>
        <v>-0.02700410932</v>
      </c>
      <c r="I173" s="19">
        <f t="shared" si="2"/>
        <v>0.9729958907</v>
      </c>
      <c r="J173" s="19"/>
      <c r="K173" s="19"/>
      <c r="L173" s="19"/>
    </row>
    <row r="174">
      <c r="A174" s="21">
        <v>45353.0</v>
      </c>
      <c r="B174" s="16">
        <v>1533.1</v>
      </c>
      <c r="C174" s="16">
        <v>1518.05</v>
      </c>
      <c r="D174" s="16">
        <v>1558.8</v>
      </c>
      <c r="E174" s="16">
        <v>1518.05</v>
      </c>
      <c r="F174" s="17" t="s">
        <v>208</v>
      </c>
      <c r="G174" s="18">
        <v>0.004</v>
      </c>
      <c r="H174" s="19">
        <f t="shared" si="1"/>
        <v>0.003961887299</v>
      </c>
      <c r="I174" s="19">
        <f t="shared" si="2"/>
        <v>1.003961887</v>
      </c>
      <c r="J174" s="19"/>
      <c r="K174" s="19"/>
      <c r="L174" s="19"/>
    </row>
    <row r="175">
      <c r="A175" s="21">
        <v>45352.0</v>
      </c>
      <c r="B175" s="16">
        <v>1527.05</v>
      </c>
      <c r="C175" s="16">
        <v>1500.2</v>
      </c>
      <c r="D175" s="16">
        <v>1533.6</v>
      </c>
      <c r="E175" s="16">
        <v>1497.85</v>
      </c>
      <c r="F175" s="17" t="s">
        <v>209</v>
      </c>
      <c r="G175" s="18">
        <v>0.0297</v>
      </c>
      <c r="H175" s="19">
        <f t="shared" si="1"/>
        <v>0.02970330411</v>
      </c>
      <c r="I175" s="19">
        <f t="shared" si="2"/>
        <v>1.029703304</v>
      </c>
      <c r="J175" s="19"/>
      <c r="K175" s="19"/>
      <c r="L175" s="19"/>
    </row>
    <row r="176">
      <c r="A176" s="23">
        <v>45351.0</v>
      </c>
      <c r="B176" s="16">
        <v>1483.0</v>
      </c>
      <c r="C176" s="16">
        <v>1455.0</v>
      </c>
      <c r="D176" s="16">
        <v>1496.7</v>
      </c>
      <c r="E176" s="16">
        <v>1418.65</v>
      </c>
      <c r="F176" s="17" t="s">
        <v>210</v>
      </c>
      <c r="G176" s="18">
        <v>0.0212</v>
      </c>
      <c r="H176" s="19">
        <f t="shared" si="1"/>
        <v>0.02120919983</v>
      </c>
      <c r="I176" s="19">
        <f t="shared" si="2"/>
        <v>1.0212092</v>
      </c>
      <c r="J176" s="19"/>
      <c r="K176" s="19"/>
      <c r="L176" s="19"/>
    </row>
    <row r="177">
      <c r="A177" s="23">
        <v>45350.0</v>
      </c>
      <c r="B177" s="16">
        <v>1452.2</v>
      </c>
      <c r="C177" s="16">
        <v>1446.1</v>
      </c>
      <c r="D177" s="16">
        <v>1494.9</v>
      </c>
      <c r="E177" s="16">
        <v>1433.5</v>
      </c>
      <c r="F177" s="17" t="s">
        <v>211</v>
      </c>
      <c r="G177" s="18">
        <v>0.013</v>
      </c>
      <c r="H177" s="19">
        <f t="shared" si="1"/>
        <v>0.01304499477</v>
      </c>
      <c r="I177" s="19">
        <f t="shared" si="2"/>
        <v>1.013044995</v>
      </c>
      <c r="J177" s="19"/>
      <c r="K177" s="19"/>
      <c r="L177" s="19"/>
    </row>
    <row r="178">
      <c r="A178" s="23">
        <v>45349.0</v>
      </c>
      <c r="B178" s="16">
        <v>1433.5</v>
      </c>
      <c r="C178" s="16">
        <v>1473.6</v>
      </c>
      <c r="D178" s="16">
        <v>1483.35</v>
      </c>
      <c r="E178" s="16">
        <v>1427.0</v>
      </c>
      <c r="F178" s="17" t="s">
        <v>212</v>
      </c>
      <c r="G178" s="18">
        <v>-0.027</v>
      </c>
      <c r="H178" s="19">
        <f t="shared" si="1"/>
        <v>-0.02698116409</v>
      </c>
      <c r="I178" s="19">
        <f t="shared" si="2"/>
        <v>0.9730188359</v>
      </c>
      <c r="J178" s="19"/>
      <c r="K178" s="19"/>
      <c r="L178" s="19"/>
    </row>
    <row r="179">
      <c r="A179" s="23">
        <v>45348.0</v>
      </c>
      <c r="B179" s="16">
        <v>1473.25</v>
      </c>
      <c r="C179" s="16">
        <v>1499.25</v>
      </c>
      <c r="D179" s="16">
        <v>1501.9</v>
      </c>
      <c r="E179" s="16">
        <v>1454.2</v>
      </c>
      <c r="F179" s="17" t="s">
        <v>213</v>
      </c>
      <c r="G179" s="18">
        <v>-0.0173</v>
      </c>
      <c r="H179" s="19">
        <f t="shared" si="1"/>
        <v>-0.01734200434</v>
      </c>
      <c r="I179" s="19">
        <f t="shared" si="2"/>
        <v>0.9826579957</v>
      </c>
      <c r="J179" s="19"/>
      <c r="K179" s="19"/>
      <c r="L179" s="19"/>
    </row>
    <row r="180">
      <c r="A180" s="23">
        <v>45345.0</v>
      </c>
      <c r="B180" s="16">
        <v>1499.25</v>
      </c>
      <c r="C180" s="16">
        <v>1529.15</v>
      </c>
      <c r="D180" s="16">
        <v>1530.0</v>
      </c>
      <c r="E180" s="16">
        <v>1490.0</v>
      </c>
      <c r="F180" s="17" t="s">
        <v>214</v>
      </c>
      <c r="G180" s="18">
        <v>-0.0146</v>
      </c>
      <c r="H180" s="19">
        <f t="shared" si="1"/>
        <v>-0.01462372659</v>
      </c>
      <c r="I180" s="19">
        <f t="shared" si="2"/>
        <v>0.9853762734</v>
      </c>
      <c r="J180" s="19"/>
      <c r="K180" s="19"/>
      <c r="L180" s="19"/>
    </row>
    <row r="181">
      <c r="A181" s="23">
        <v>45344.0</v>
      </c>
      <c r="B181" s="16">
        <v>1521.5</v>
      </c>
      <c r="C181" s="16">
        <v>1555.0</v>
      </c>
      <c r="D181" s="16">
        <v>1555.0</v>
      </c>
      <c r="E181" s="16">
        <v>1515.0</v>
      </c>
      <c r="F181" s="17" t="s">
        <v>215</v>
      </c>
      <c r="G181" s="18">
        <v>-0.0155</v>
      </c>
      <c r="H181" s="19">
        <f t="shared" si="1"/>
        <v>-0.0154971044</v>
      </c>
      <c r="I181" s="19">
        <f t="shared" si="2"/>
        <v>0.9845028956</v>
      </c>
      <c r="J181" s="19"/>
      <c r="K181" s="19"/>
      <c r="L181" s="19"/>
    </row>
    <row r="182">
      <c r="A182" s="23">
        <v>45343.0</v>
      </c>
      <c r="B182" s="16">
        <v>1545.45</v>
      </c>
      <c r="C182" s="16">
        <v>1572.5</v>
      </c>
      <c r="D182" s="16">
        <v>1572.5</v>
      </c>
      <c r="E182" s="16">
        <v>1527.0</v>
      </c>
      <c r="F182" s="17" t="s">
        <v>216</v>
      </c>
      <c r="G182" s="18">
        <v>-0.0106</v>
      </c>
      <c r="H182" s="19">
        <f t="shared" si="1"/>
        <v>-0.01059539052</v>
      </c>
      <c r="I182" s="19">
        <f t="shared" si="2"/>
        <v>0.9894046095</v>
      </c>
      <c r="J182" s="19"/>
      <c r="K182" s="19"/>
      <c r="L182" s="19"/>
    </row>
    <row r="183">
      <c r="A183" s="23">
        <v>45342.0</v>
      </c>
      <c r="B183" s="16">
        <v>1562.0</v>
      </c>
      <c r="C183" s="16">
        <v>1599.6</v>
      </c>
      <c r="D183" s="16">
        <v>1603.95</v>
      </c>
      <c r="E183" s="16">
        <v>1555.65</v>
      </c>
      <c r="F183" s="17" t="s">
        <v>217</v>
      </c>
      <c r="G183" s="18">
        <v>-0.0223</v>
      </c>
      <c r="H183" s="19">
        <f t="shared" si="1"/>
        <v>-0.02234462039</v>
      </c>
      <c r="I183" s="19">
        <f t="shared" si="2"/>
        <v>0.9776553796</v>
      </c>
      <c r="J183" s="19"/>
      <c r="K183" s="19"/>
      <c r="L183" s="19"/>
    </row>
    <row r="184">
      <c r="A184" s="23">
        <v>45341.0</v>
      </c>
      <c r="B184" s="16">
        <v>1597.7</v>
      </c>
      <c r="C184" s="16">
        <v>1584.45</v>
      </c>
      <c r="D184" s="16">
        <v>1619.05</v>
      </c>
      <c r="E184" s="16">
        <v>1547.05</v>
      </c>
      <c r="F184" s="17" t="s">
        <v>218</v>
      </c>
      <c r="G184" s="18">
        <v>0.0161</v>
      </c>
      <c r="H184" s="19">
        <f t="shared" si="1"/>
        <v>0.01612236461</v>
      </c>
      <c r="I184" s="19">
        <f t="shared" si="2"/>
        <v>1.016122365</v>
      </c>
      <c r="J184" s="19"/>
      <c r="K184" s="19"/>
      <c r="L184" s="19"/>
    </row>
    <row r="185">
      <c r="A185" s="23">
        <v>45338.0</v>
      </c>
      <c r="B185" s="16">
        <v>1572.35</v>
      </c>
      <c r="C185" s="16">
        <v>1543.0</v>
      </c>
      <c r="D185" s="16">
        <v>1588.8</v>
      </c>
      <c r="E185" s="16">
        <v>1535.0</v>
      </c>
      <c r="F185" s="17" t="s">
        <v>219</v>
      </c>
      <c r="G185" s="18">
        <v>0.0187</v>
      </c>
      <c r="H185" s="19">
        <f t="shared" si="1"/>
        <v>0.01865828771</v>
      </c>
      <c r="I185" s="19">
        <f t="shared" si="2"/>
        <v>1.018658288</v>
      </c>
      <c r="J185" s="19"/>
      <c r="K185" s="19"/>
      <c r="L185" s="19"/>
    </row>
    <row r="186">
      <c r="A186" s="23">
        <v>45337.0</v>
      </c>
      <c r="B186" s="16">
        <v>1543.55</v>
      </c>
      <c r="C186" s="16">
        <v>1529.45</v>
      </c>
      <c r="D186" s="16">
        <v>1557.95</v>
      </c>
      <c r="E186" s="16">
        <v>1514.7</v>
      </c>
      <c r="F186" s="17" t="s">
        <v>220</v>
      </c>
      <c r="G186" s="18">
        <v>0.017</v>
      </c>
      <c r="H186" s="19">
        <f t="shared" si="1"/>
        <v>0.01703235158</v>
      </c>
      <c r="I186" s="19">
        <f t="shared" si="2"/>
        <v>1.017032352</v>
      </c>
      <c r="J186" s="19"/>
      <c r="K186" s="19"/>
      <c r="L186" s="19"/>
    </row>
    <row r="187">
      <c r="A187" s="23">
        <v>45336.0</v>
      </c>
      <c r="B187" s="16">
        <v>1517.7</v>
      </c>
      <c r="C187" s="16">
        <v>1524.8</v>
      </c>
      <c r="D187" s="16">
        <v>1538.35</v>
      </c>
      <c r="E187" s="16">
        <v>1485.15</v>
      </c>
      <c r="F187" s="17" t="s">
        <v>221</v>
      </c>
      <c r="G187" s="18">
        <v>-0.0062</v>
      </c>
      <c r="H187" s="19">
        <f t="shared" si="1"/>
        <v>-0.00618799725</v>
      </c>
      <c r="I187" s="19">
        <f t="shared" si="2"/>
        <v>0.9938120028</v>
      </c>
      <c r="J187" s="19"/>
      <c r="K187" s="19"/>
      <c r="L187" s="19"/>
    </row>
    <row r="188">
      <c r="A188" s="23">
        <v>45335.0</v>
      </c>
      <c r="B188" s="16">
        <v>1527.15</v>
      </c>
      <c r="C188" s="16">
        <v>1480.0</v>
      </c>
      <c r="D188" s="16">
        <v>1531.0</v>
      </c>
      <c r="E188" s="16">
        <v>1440.9</v>
      </c>
      <c r="F188" s="17" t="s">
        <v>222</v>
      </c>
      <c r="G188" s="18">
        <v>0.0309</v>
      </c>
      <c r="H188" s="19">
        <f t="shared" si="1"/>
        <v>0.03091774395</v>
      </c>
      <c r="I188" s="19">
        <f t="shared" si="2"/>
        <v>1.030917744</v>
      </c>
      <c r="J188" s="19"/>
      <c r="K188" s="19"/>
      <c r="L188" s="19"/>
    </row>
    <row r="189">
      <c r="A189" s="21">
        <v>45334.0</v>
      </c>
      <c r="B189" s="16">
        <v>1481.35</v>
      </c>
      <c r="C189" s="16">
        <v>1429.0</v>
      </c>
      <c r="D189" s="16">
        <v>1547.8</v>
      </c>
      <c r="E189" s="16">
        <v>1411.15</v>
      </c>
      <c r="F189" s="17" t="s">
        <v>223</v>
      </c>
      <c r="G189" s="18">
        <v>0.0368</v>
      </c>
      <c r="H189" s="19">
        <f t="shared" si="1"/>
        <v>0.03677911534</v>
      </c>
      <c r="I189" s="19">
        <f t="shared" si="2"/>
        <v>1.036779115</v>
      </c>
      <c r="J189" s="19"/>
      <c r="K189" s="19"/>
      <c r="L189" s="19"/>
    </row>
    <row r="190">
      <c r="A190" s="21">
        <v>45331.0</v>
      </c>
      <c r="B190" s="16">
        <v>1428.8</v>
      </c>
      <c r="C190" s="16">
        <v>1445.0</v>
      </c>
      <c r="D190" s="16">
        <v>1473.05</v>
      </c>
      <c r="E190" s="16">
        <v>1396.25</v>
      </c>
      <c r="F190" s="17" t="s">
        <v>224</v>
      </c>
      <c r="G190" s="18">
        <v>-0.0077</v>
      </c>
      <c r="H190" s="19">
        <f t="shared" si="1"/>
        <v>-0.007708868671</v>
      </c>
      <c r="I190" s="19">
        <f t="shared" si="2"/>
        <v>0.9922911313</v>
      </c>
      <c r="J190" s="19"/>
      <c r="K190" s="19"/>
      <c r="L190" s="19"/>
    </row>
    <row r="191">
      <c r="A191" s="21">
        <v>45330.0</v>
      </c>
      <c r="B191" s="16">
        <v>1439.9</v>
      </c>
      <c r="C191" s="16">
        <v>1420.0</v>
      </c>
      <c r="D191" s="16">
        <v>1448.8</v>
      </c>
      <c r="E191" s="16">
        <v>1389.85</v>
      </c>
      <c r="F191" s="17" t="s">
        <v>225</v>
      </c>
      <c r="G191" s="18">
        <v>0.0284</v>
      </c>
      <c r="H191" s="19">
        <f t="shared" si="1"/>
        <v>0.02842654096</v>
      </c>
      <c r="I191" s="19">
        <f t="shared" si="2"/>
        <v>1.028426541</v>
      </c>
      <c r="J191" s="19"/>
      <c r="K191" s="19"/>
      <c r="L191" s="19"/>
    </row>
    <row r="192">
      <c r="A192" s="21">
        <v>45329.0</v>
      </c>
      <c r="B192" s="16">
        <v>1400.1</v>
      </c>
      <c r="C192" s="16">
        <v>1422.0</v>
      </c>
      <c r="D192" s="16">
        <v>1425.05</v>
      </c>
      <c r="E192" s="16">
        <v>1393.75</v>
      </c>
      <c r="F192" s="17" t="s">
        <v>226</v>
      </c>
      <c r="G192" s="18">
        <v>-0.008</v>
      </c>
      <c r="H192" s="19">
        <f t="shared" si="1"/>
        <v>-0.00804137589</v>
      </c>
      <c r="I192" s="19">
        <f t="shared" si="2"/>
        <v>0.9919586241</v>
      </c>
      <c r="J192" s="19"/>
      <c r="K192" s="19"/>
      <c r="L192" s="19"/>
    </row>
    <row r="193">
      <c r="A193" s="21">
        <v>45328.0</v>
      </c>
      <c r="B193" s="16">
        <v>1411.45</v>
      </c>
      <c r="C193" s="16">
        <v>1407.8</v>
      </c>
      <c r="D193" s="16">
        <v>1463.0</v>
      </c>
      <c r="E193" s="16">
        <v>1401.05</v>
      </c>
      <c r="F193" s="17" t="s">
        <v>227</v>
      </c>
      <c r="G193" s="18">
        <v>0.0064</v>
      </c>
      <c r="H193" s="19">
        <f t="shared" si="1"/>
        <v>0.006381461676</v>
      </c>
      <c r="I193" s="19">
        <f t="shared" si="2"/>
        <v>1.006381462</v>
      </c>
      <c r="J193" s="19"/>
      <c r="K193" s="19"/>
      <c r="L193" s="19"/>
    </row>
    <row r="194">
      <c r="A194" s="21">
        <v>45327.0</v>
      </c>
      <c r="B194" s="16">
        <v>1402.5</v>
      </c>
      <c r="C194" s="16">
        <v>1401.0</v>
      </c>
      <c r="D194" s="16">
        <v>1420.0</v>
      </c>
      <c r="E194" s="16">
        <v>1391.2</v>
      </c>
      <c r="F194" s="17" t="s">
        <v>228</v>
      </c>
      <c r="G194" s="18">
        <v>0.001</v>
      </c>
      <c r="H194" s="19">
        <f t="shared" si="1"/>
        <v>0.001034938082</v>
      </c>
      <c r="I194" s="19">
        <f t="shared" si="2"/>
        <v>1.001034938</v>
      </c>
      <c r="J194" s="19"/>
      <c r="K194" s="19"/>
      <c r="L194" s="19"/>
    </row>
    <row r="195">
      <c r="A195" s="21">
        <v>45324.0</v>
      </c>
      <c r="B195" s="16">
        <v>1401.05</v>
      </c>
      <c r="C195" s="16">
        <v>1404.95</v>
      </c>
      <c r="D195" s="16">
        <v>1441.0</v>
      </c>
      <c r="E195" s="16">
        <v>1390.0</v>
      </c>
      <c r="F195" s="17" t="s">
        <v>229</v>
      </c>
      <c r="G195" s="18">
        <v>5.0E-4</v>
      </c>
      <c r="H195" s="19">
        <f t="shared" si="1"/>
        <v>0.0004998750312</v>
      </c>
      <c r="I195" s="19">
        <f t="shared" si="2"/>
        <v>1.000499875</v>
      </c>
      <c r="J195" s="19"/>
      <c r="K195" s="19"/>
      <c r="L195" s="19"/>
    </row>
    <row r="196">
      <c r="A196" s="21">
        <v>45323.0</v>
      </c>
      <c r="B196" s="16">
        <v>1400.35</v>
      </c>
      <c r="C196" s="16">
        <v>1449.0</v>
      </c>
      <c r="D196" s="16">
        <v>1452.95</v>
      </c>
      <c r="E196" s="16">
        <v>1396.05</v>
      </c>
      <c r="F196" s="17" t="s">
        <v>230</v>
      </c>
      <c r="G196" s="18">
        <v>-0.0331</v>
      </c>
      <c r="H196" s="19">
        <f t="shared" si="1"/>
        <v>-0.03314116063</v>
      </c>
      <c r="I196" s="19">
        <f t="shared" si="2"/>
        <v>0.9668588394</v>
      </c>
      <c r="J196" s="19"/>
      <c r="K196" s="19"/>
      <c r="L196" s="19"/>
    </row>
    <row r="197">
      <c r="A197" s="23">
        <v>45322.0</v>
      </c>
      <c r="B197" s="16">
        <v>1448.35</v>
      </c>
      <c r="C197" s="16">
        <v>1455.0</v>
      </c>
      <c r="D197" s="16">
        <v>1456.0</v>
      </c>
      <c r="E197" s="16">
        <v>1436.1</v>
      </c>
      <c r="F197" s="17" t="s">
        <v>231</v>
      </c>
      <c r="G197" s="18">
        <v>-1.0E-4</v>
      </c>
      <c r="H197" s="19">
        <f t="shared" si="1"/>
        <v>-0.00006903931789</v>
      </c>
      <c r="I197" s="19">
        <f t="shared" si="2"/>
        <v>0.9999309607</v>
      </c>
      <c r="J197" s="19"/>
      <c r="K197" s="19"/>
      <c r="L197" s="19"/>
    </row>
    <row r="198">
      <c r="A198" s="23">
        <v>45321.0</v>
      </c>
      <c r="B198" s="16">
        <v>1448.45</v>
      </c>
      <c r="C198" s="16">
        <v>1419.85</v>
      </c>
      <c r="D198" s="16">
        <v>1461.0</v>
      </c>
      <c r="E198" s="16">
        <v>1390.0</v>
      </c>
      <c r="F198" s="17" t="s">
        <v>232</v>
      </c>
      <c r="G198" s="18">
        <v>0.0198</v>
      </c>
      <c r="H198" s="19">
        <f t="shared" si="1"/>
        <v>0.01978385609</v>
      </c>
      <c r="I198" s="19">
        <f t="shared" si="2"/>
        <v>1.019783856</v>
      </c>
      <c r="J198" s="19"/>
      <c r="K198" s="19"/>
      <c r="L198" s="19"/>
    </row>
    <row r="199">
      <c r="A199" s="23">
        <v>45320.0</v>
      </c>
      <c r="B199" s="16">
        <v>1420.35</v>
      </c>
      <c r="C199" s="16">
        <v>1459.0</v>
      </c>
      <c r="D199" s="16">
        <v>1467.0</v>
      </c>
      <c r="E199" s="16">
        <v>1412.6</v>
      </c>
      <c r="F199" s="17" t="s">
        <v>233</v>
      </c>
      <c r="G199" s="18">
        <v>-0.0181</v>
      </c>
      <c r="H199" s="19">
        <f t="shared" si="1"/>
        <v>-0.0180781196</v>
      </c>
      <c r="I199" s="19">
        <f t="shared" si="2"/>
        <v>0.9819218804</v>
      </c>
      <c r="J199" s="19"/>
      <c r="K199" s="19"/>
      <c r="L199" s="19"/>
    </row>
    <row r="200">
      <c r="A200" s="23">
        <v>45316.0</v>
      </c>
      <c r="B200" s="16">
        <v>1446.5</v>
      </c>
      <c r="C200" s="16">
        <v>1494.9</v>
      </c>
      <c r="D200" s="16">
        <v>1494.9</v>
      </c>
      <c r="E200" s="16">
        <v>1440.0</v>
      </c>
      <c r="F200" s="17" t="s">
        <v>234</v>
      </c>
      <c r="G200" s="18">
        <v>-0.0225</v>
      </c>
      <c r="H200" s="19">
        <f t="shared" si="1"/>
        <v>-0.02250304095</v>
      </c>
      <c r="I200" s="19">
        <f t="shared" si="2"/>
        <v>0.977496959</v>
      </c>
      <c r="J200" s="19"/>
      <c r="K200" s="19"/>
      <c r="L200" s="19"/>
    </row>
    <row r="201">
      <c r="A201" s="23">
        <v>45315.0</v>
      </c>
      <c r="B201" s="16">
        <v>1479.8</v>
      </c>
      <c r="C201" s="16">
        <v>1519.0</v>
      </c>
      <c r="D201" s="16">
        <v>1550.0</v>
      </c>
      <c r="E201" s="16">
        <v>1474.35</v>
      </c>
      <c r="F201" s="17" t="s">
        <v>235</v>
      </c>
      <c r="G201" s="18">
        <v>-0.0162</v>
      </c>
      <c r="H201" s="19">
        <f t="shared" si="1"/>
        <v>-0.0161558407</v>
      </c>
      <c r="I201" s="19">
        <f t="shared" si="2"/>
        <v>0.9838441593</v>
      </c>
      <c r="J201" s="19"/>
      <c r="K201" s="19"/>
      <c r="L201" s="19"/>
    </row>
    <row r="202">
      <c r="A202" s="23">
        <v>45314.0</v>
      </c>
      <c r="B202" s="16">
        <v>1504.1</v>
      </c>
      <c r="C202" s="16">
        <v>1452.0</v>
      </c>
      <c r="D202" s="16">
        <v>1519.95</v>
      </c>
      <c r="E202" s="16">
        <v>1433.05</v>
      </c>
      <c r="F202" s="17" t="s">
        <v>236</v>
      </c>
      <c r="G202" s="18">
        <v>0.0452</v>
      </c>
      <c r="H202" s="19">
        <f t="shared" si="1"/>
        <v>0.04523974983</v>
      </c>
      <c r="I202" s="19">
        <f t="shared" si="2"/>
        <v>1.04523975</v>
      </c>
      <c r="J202" s="19"/>
      <c r="K202" s="19"/>
      <c r="L202" s="19"/>
    </row>
    <row r="203">
      <c r="A203" s="23">
        <v>45311.0</v>
      </c>
      <c r="B203" s="16">
        <v>1439.0</v>
      </c>
      <c r="C203" s="16">
        <v>1485.0</v>
      </c>
      <c r="D203" s="16">
        <v>1485.0</v>
      </c>
      <c r="E203" s="16">
        <v>1432.1</v>
      </c>
      <c r="F203" s="17" t="s">
        <v>237</v>
      </c>
      <c r="G203" s="18">
        <v>-0.0259</v>
      </c>
      <c r="H203" s="19">
        <f t="shared" si="1"/>
        <v>-0.02585973463</v>
      </c>
      <c r="I203" s="19">
        <f t="shared" si="2"/>
        <v>0.9741402654</v>
      </c>
      <c r="J203" s="19"/>
      <c r="K203" s="19"/>
      <c r="L203" s="19"/>
    </row>
    <row r="204">
      <c r="A204" s="23">
        <v>45310.0</v>
      </c>
      <c r="B204" s="16">
        <v>1477.2</v>
      </c>
      <c r="C204" s="16">
        <v>1459.95</v>
      </c>
      <c r="D204" s="16">
        <v>1498.4</v>
      </c>
      <c r="E204" s="16">
        <v>1450.1</v>
      </c>
      <c r="F204" s="17" t="s">
        <v>238</v>
      </c>
      <c r="G204" s="18">
        <v>0.0183</v>
      </c>
      <c r="H204" s="19">
        <f t="shared" si="1"/>
        <v>0.01833723976</v>
      </c>
      <c r="I204" s="19">
        <f t="shared" si="2"/>
        <v>1.01833724</v>
      </c>
      <c r="J204" s="19"/>
      <c r="K204" s="19"/>
      <c r="L204" s="19"/>
    </row>
    <row r="205">
      <c r="A205" s="23">
        <v>45309.0</v>
      </c>
      <c r="B205" s="16">
        <v>1450.6</v>
      </c>
      <c r="C205" s="16">
        <v>1479.0</v>
      </c>
      <c r="D205" s="16">
        <v>1508.85</v>
      </c>
      <c r="E205" s="16">
        <v>1425.25</v>
      </c>
      <c r="F205" s="17" t="s">
        <v>239</v>
      </c>
      <c r="G205" s="18">
        <v>-0.0199</v>
      </c>
      <c r="H205" s="19">
        <f t="shared" si="1"/>
        <v>-0.01986486486</v>
      </c>
      <c r="I205" s="19">
        <f t="shared" si="2"/>
        <v>0.9801351351</v>
      </c>
      <c r="J205" s="19"/>
      <c r="K205" s="19"/>
      <c r="L205" s="19"/>
    </row>
    <row r="206">
      <c r="A206" s="23">
        <v>45308.0</v>
      </c>
      <c r="B206" s="16">
        <v>1480.0</v>
      </c>
      <c r="C206" s="16">
        <v>1475.0</v>
      </c>
      <c r="D206" s="16">
        <v>1493.0</v>
      </c>
      <c r="E206" s="16">
        <v>1436.0</v>
      </c>
      <c r="F206" s="17" t="s">
        <v>240</v>
      </c>
      <c r="G206" s="18">
        <v>0.0032</v>
      </c>
      <c r="H206" s="19">
        <f t="shared" si="1"/>
        <v>0.003151794489</v>
      </c>
      <c r="I206" s="19">
        <f t="shared" si="2"/>
        <v>1.003151794</v>
      </c>
      <c r="J206" s="19"/>
      <c r="K206" s="19"/>
      <c r="L206" s="19"/>
    </row>
    <row r="207">
      <c r="A207" s="23">
        <v>45307.0</v>
      </c>
      <c r="B207" s="16">
        <v>1475.35</v>
      </c>
      <c r="C207" s="16">
        <v>1465.4</v>
      </c>
      <c r="D207" s="16">
        <v>1479.95</v>
      </c>
      <c r="E207" s="16">
        <v>1453.35</v>
      </c>
      <c r="F207" s="17" t="s">
        <v>241</v>
      </c>
      <c r="G207" s="18">
        <v>0.0122</v>
      </c>
      <c r="H207" s="19">
        <f t="shared" si="1"/>
        <v>0.01224699828</v>
      </c>
      <c r="I207" s="19">
        <f t="shared" si="2"/>
        <v>1.012246998</v>
      </c>
      <c r="J207" s="19"/>
      <c r="K207" s="19"/>
      <c r="L207" s="19"/>
    </row>
    <row r="208">
      <c r="A208" s="23">
        <v>45306.0</v>
      </c>
      <c r="B208" s="16">
        <v>1457.5</v>
      </c>
      <c r="C208" s="16">
        <v>1447.0</v>
      </c>
      <c r="D208" s="16">
        <v>1461.0</v>
      </c>
      <c r="E208" s="16">
        <v>1420.0</v>
      </c>
      <c r="F208" s="17" t="s">
        <v>242</v>
      </c>
      <c r="G208" s="18">
        <v>0.0106</v>
      </c>
      <c r="H208" s="19">
        <f t="shared" si="1"/>
        <v>0.01064383039</v>
      </c>
      <c r="I208" s="19">
        <f t="shared" si="2"/>
        <v>1.01064383</v>
      </c>
      <c r="J208" s="19"/>
      <c r="K208" s="19"/>
      <c r="L208" s="19"/>
    </row>
    <row r="209">
      <c r="A209" s="21">
        <v>45303.0</v>
      </c>
      <c r="B209" s="16">
        <v>1442.15</v>
      </c>
      <c r="C209" s="16">
        <v>1434.0</v>
      </c>
      <c r="D209" s="16">
        <v>1450.0</v>
      </c>
      <c r="E209" s="16">
        <v>1415.2</v>
      </c>
      <c r="F209" s="17" t="s">
        <v>243</v>
      </c>
      <c r="G209" s="18">
        <v>0.0086</v>
      </c>
      <c r="H209" s="19">
        <f t="shared" si="1"/>
        <v>0.008637571688</v>
      </c>
      <c r="I209" s="19">
        <f t="shared" si="2"/>
        <v>1.008637572</v>
      </c>
      <c r="J209" s="19"/>
      <c r="K209" s="19"/>
      <c r="L209" s="19"/>
    </row>
    <row r="210">
      <c r="A210" s="21">
        <v>45302.0</v>
      </c>
      <c r="B210" s="16">
        <v>1429.8</v>
      </c>
      <c r="C210" s="16">
        <v>1440.0</v>
      </c>
      <c r="D210" s="16">
        <v>1441.0</v>
      </c>
      <c r="E210" s="16">
        <v>1420.3</v>
      </c>
      <c r="F210" s="17" t="s">
        <v>244</v>
      </c>
      <c r="G210" s="18">
        <v>-0.0058</v>
      </c>
      <c r="H210" s="19">
        <f t="shared" si="1"/>
        <v>-0.005771504068</v>
      </c>
      <c r="I210" s="19">
        <f t="shared" si="2"/>
        <v>0.9942284959</v>
      </c>
      <c r="J210" s="19"/>
      <c r="K210" s="19"/>
      <c r="L210" s="19"/>
    </row>
    <row r="211">
      <c r="A211" s="21">
        <v>45301.0</v>
      </c>
      <c r="B211" s="16">
        <v>1438.1</v>
      </c>
      <c r="C211" s="16">
        <v>1448.05</v>
      </c>
      <c r="D211" s="16">
        <v>1482.45</v>
      </c>
      <c r="E211" s="16">
        <v>1409.25</v>
      </c>
      <c r="F211" s="17" t="s">
        <v>245</v>
      </c>
      <c r="G211" s="18">
        <v>-0.0049</v>
      </c>
      <c r="H211" s="19">
        <f t="shared" si="1"/>
        <v>-0.004878386327</v>
      </c>
      <c r="I211" s="19">
        <f t="shared" si="2"/>
        <v>0.9951216137</v>
      </c>
      <c r="J211" s="19"/>
      <c r="K211" s="19"/>
      <c r="L211" s="19"/>
    </row>
    <row r="212">
      <c r="A212" s="21">
        <v>45300.0</v>
      </c>
      <c r="B212" s="16">
        <v>1445.15</v>
      </c>
      <c r="C212" s="16">
        <v>1402.0</v>
      </c>
      <c r="D212" s="16">
        <v>1470.0</v>
      </c>
      <c r="E212" s="16">
        <v>1391.55</v>
      </c>
      <c r="F212" s="17" t="s">
        <v>246</v>
      </c>
      <c r="G212" s="18">
        <v>0.04</v>
      </c>
      <c r="H212" s="19">
        <f t="shared" si="1"/>
        <v>0.03997553253</v>
      </c>
      <c r="I212" s="19">
        <f t="shared" si="2"/>
        <v>1.039975533</v>
      </c>
      <c r="J212" s="19"/>
      <c r="K212" s="19"/>
      <c r="L212" s="19"/>
    </row>
    <row r="213">
      <c r="A213" s="21">
        <v>45299.0</v>
      </c>
      <c r="B213" s="16">
        <v>1389.6</v>
      </c>
      <c r="C213" s="16">
        <v>1409.95</v>
      </c>
      <c r="D213" s="16">
        <v>1423.0</v>
      </c>
      <c r="E213" s="16">
        <v>1375.0</v>
      </c>
      <c r="F213" s="17" t="s">
        <v>247</v>
      </c>
      <c r="G213" s="18">
        <v>-0.0073</v>
      </c>
      <c r="H213" s="19">
        <f t="shared" si="1"/>
        <v>-0.007251294874</v>
      </c>
      <c r="I213" s="19">
        <f t="shared" si="2"/>
        <v>0.9927487051</v>
      </c>
      <c r="J213" s="19"/>
      <c r="K213" s="19"/>
      <c r="L213" s="19"/>
    </row>
    <row r="214">
      <c r="A214" s="21">
        <v>45296.0</v>
      </c>
      <c r="B214" s="16">
        <v>1399.75</v>
      </c>
      <c r="C214" s="16">
        <v>1415.75</v>
      </c>
      <c r="D214" s="16">
        <v>1424.0</v>
      </c>
      <c r="E214" s="16">
        <v>1379.85</v>
      </c>
      <c r="F214" s="17" t="s">
        <v>248</v>
      </c>
      <c r="G214" s="18">
        <v>-0.005</v>
      </c>
      <c r="H214" s="19">
        <f t="shared" si="1"/>
        <v>-0.005046735615</v>
      </c>
      <c r="I214" s="19">
        <f t="shared" si="2"/>
        <v>0.9949532644</v>
      </c>
      <c r="J214" s="19"/>
      <c r="K214" s="19"/>
      <c r="L214" s="19"/>
    </row>
    <row r="215">
      <c r="A215" s="21">
        <v>45295.0</v>
      </c>
      <c r="B215" s="16">
        <v>1406.85</v>
      </c>
      <c r="C215" s="16">
        <v>1399.0</v>
      </c>
      <c r="D215" s="16">
        <v>1419.9</v>
      </c>
      <c r="E215" s="16">
        <v>1382.05</v>
      </c>
      <c r="F215" s="17" t="s">
        <v>249</v>
      </c>
      <c r="G215" s="18">
        <v>0.0051</v>
      </c>
      <c r="H215" s="19">
        <f t="shared" si="1"/>
        <v>0.005108237479</v>
      </c>
      <c r="I215" s="19">
        <f t="shared" si="2"/>
        <v>1.005108237</v>
      </c>
      <c r="J215" s="19"/>
      <c r="K215" s="19"/>
      <c r="L215" s="19"/>
    </row>
    <row r="216">
      <c r="A216" s="21">
        <v>45294.0</v>
      </c>
      <c r="B216" s="16">
        <v>1399.7</v>
      </c>
      <c r="C216" s="16">
        <v>1400.0</v>
      </c>
      <c r="D216" s="16">
        <v>1420.0</v>
      </c>
      <c r="E216" s="16">
        <v>1380.1</v>
      </c>
      <c r="F216" s="17" t="s">
        <v>250</v>
      </c>
      <c r="G216" s="18">
        <v>0.0041</v>
      </c>
      <c r="H216" s="19">
        <f t="shared" si="1"/>
        <v>0.004124968614</v>
      </c>
      <c r="I216" s="19">
        <f t="shared" si="2"/>
        <v>1.004124969</v>
      </c>
      <c r="J216" s="19"/>
      <c r="K216" s="19"/>
      <c r="L216" s="19"/>
    </row>
    <row r="217">
      <c r="A217" s="21">
        <v>45293.0</v>
      </c>
      <c r="B217" s="16">
        <v>1393.95</v>
      </c>
      <c r="C217" s="16">
        <v>1366.9</v>
      </c>
      <c r="D217" s="16">
        <v>1398.0</v>
      </c>
      <c r="E217" s="16">
        <v>1345.95</v>
      </c>
      <c r="F217" s="17" t="s">
        <v>251</v>
      </c>
      <c r="G217" s="18">
        <v>0.028</v>
      </c>
      <c r="H217" s="19">
        <f t="shared" si="1"/>
        <v>0.02802463218</v>
      </c>
      <c r="I217" s="19">
        <f t="shared" si="2"/>
        <v>1.028024632</v>
      </c>
      <c r="J217" s="19"/>
      <c r="K217" s="19"/>
      <c r="L217" s="19"/>
    </row>
    <row r="218">
      <c r="A218" s="21">
        <v>45292.0</v>
      </c>
      <c r="B218" s="16">
        <v>1355.95</v>
      </c>
      <c r="C218" s="16">
        <v>1368.3</v>
      </c>
      <c r="D218" s="16">
        <v>1425.4</v>
      </c>
      <c r="E218" s="16">
        <v>1341.05</v>
      </c>
      <c r="F218" s="17" t="s">
        <v>252</v>
      </c>
      <c r="G218" s="18">
        <v>-1.0E-4</v>
      </c>
      <c r="H218" s="19">
        <f t="shared" si="1"/>
        <v>-0.0001474763116</v>
      </c>
      <c r="I218" s="19">
        <f t="shared" si="2"/>
        <v>0.9998525237</v>
      </c>
      <c r="J218" s="19"/>
      <c r="K218" s="19"/>
      <c r="L218" s="19"/>
    </row>
    <row r="219">
      <c r="A219" s="22">
        <v>45289.0</v>
      </c>
      <c r="B219" s="16">
        <v>1356.15</v>
      </c>
      <c r="C219" s="16">
        <v>1375.0</v>
      </c>
      <c r="D219" s="16">
        <v>1396.0</v>
      </c>
      <c r="E219" s="16">
        <v>1340.2</v>
      </c>
      <c r="F219" s="17" t="s">
        <v>253</v>
      </c>
      <c r="G219" s="18">
        <v>-0.0127</v>
      </c>
      <c r="H219" s="19">
        <f t="shared" si="1"/>
        <v>-0.01266790434</v>
      </c>
      <c r="I219" s="19">
        <f t="shared" si="2"/>
        <v>0.9873320957</v>
      </c>
      <c r="J219" s="19"/>
      <c r="K219" s="19"/>
      <c r="L219" s="19"/>
    </row>
    <row r="220">
      <c r="A220" s="22">
        <v>45288.0</v>
      </c>
      <c r="B220" s="16">
        <v>1373.55</v>
      </c>
      <c r="C220" s="16">
        <v>1392.0</v>
      </c>
      <c r="D220" s="16">
        <v>1395.0</v>
      </c>
      <c r="E220" s="16">
        <v>1368.05</v>
      </c>
      <c r="F220" s="17" t="s">
        <v>254</v>
      </c>
      <c r="G220" s="18">
        <v>-0.0133</v>
      </c>
      <c r="H220" s="19">
        <f t="shared" si="1"/>
        <v>-0.01328975252</v>
      </c>
      <c r="I220" s="19">
        <f t="shared" si="2"/>
        <v>0.9867102475</v>
      </c>
      <c r="J220" s="19"/>
      <c r="K220" s="19"/>
      <c r="L220" s="19"/>
    </row>
    <row r="221">
      <c r="A221" s="22">
        <v>45287.0</v>
      </c>
      <c r="B221" s="16">
        <v>1392.05</v>
      </c>
      <c r="C221" s="16">
        <v>1425.85</v>
      </c>
      <c r="D221" s="16">
        <v>1428.25</v>
      </c>
      <c r="E221" s="16">
        <v>1376.4</v>
      </c>
      <c r="F221" s="17" t="s">
        <v>255</v>
      </c>
      <c r="G221" s="18">
        <v>-0.0204</v>
      </c>
      <c r="H221" s="19">
        <f t="shared" si="1"/>
        <v>-0.0204419112</v>
      </c>
      <c r="I221" s="19">
        <f t="shared" si="2"/>
        <v>0.9795580888</v>
      </c>
      <c r="J221" s="19"/>
      <c r="K221" s="19"/>
      <c r="L221" s="19"/>
    </row>
    <row r="222">
      <c r="A222" s="22">
        <v>45286.0</v>
      </c>
      <c r="B222" s="16">
        <v>1421.1</v>
      </c>
      <c r="C222" s="16">
        <v>1410.0</v>
      </c>
      <c r="D222" s="16">
        <v>1429.1</v>
      </c>
      <c r="E222" s="16">
        <v>1396.0</v>
      </c>
      <c r="F222" s="17" t="s">
        <v>256</v>
      </c>
      <c r="G222" s="18">
        <v>0.0109</v>
      </c>
      <c r="H222" s="19">
        <f t="shared" si="1"/>
        <v>0.01088348271</v>
      </c>
      <c r="I222" s="19">
        <f t="shared" si="2"/>
        <v>1.010883483</v>
      </c>
      <c r="J222" s="19"/>
      <c r="K222" s="19"/>
      <c r="L222" s="19"/>
    </row>
    <row r="223">
      <c r="A223" s="22">
        <v>45282.0</v>
      </c>
      <c r="B223" s="16">
        <v>1405.8</v>
      </c>
      <c r="C223" s="16">
        <v>1309.0</v>
      </c>
      <c r="D223" s="16">
        <v>1421.2</v>
      </c>
      <c r="E223" s="16">
        <v>1302.1</v>
      </c>
      <c r="F223" s="17" t="s">
        <v>257</v>
      </c>
      <c r="G223" s="18">
        <v>0.0806</v>
      </c>
      <c r="H223" s="19">
        <f t="shared" si="1"/>
        <v>0.08063648244</v>
      </c>
      <c r="I223" s="19">
        <f t="shared" si="2"/>
        <v>1.080636482</v>
      </c>
      <c r="J223" s="19"/>
      <c r="K223" s="19"/>
      <c r="L223" s="19"/>
    </row>
    <row r="224">
      <c r="A224" s="22">
        <v>45281.0</v>
      </c>
      <c r="B224" s="16">
        <v>1300.9</v>
      </c>
      <c r="C224" s="16">
        <v>1240.0</v>
      </c>
      <c r="D224" s="16">
        <v>1306.65</v>
      </c>
      <c r="E224" s="16">
        <v>1240.0</v>
      </c>
      <c r="F224" s="17" t="s">
        <v>258</v>
      </c>
      <c r="G224" s="18">
        <v>0.011</v>
      </c>
      <c r="H224" s="19">
        <f t="shared" si="1"/>
        <v>0.01095741374</v>
      </c>
      <c r="I224" s="19">
        <f t="shared" si="2"/>
        <v>1.010957414</v>
      </c>
      <c r="J224" s="19"/>
      <c r="K224" s="19"/>
      <c r="L224" s="19"/>
    </row>
    <row r="225">
      <c r="A225" s="22">
        <v>45280.0</v>
      </c>
      <c r="B225" s="16">
        <v>1286.8</v>
      </c>
      <c r="C225" s="16">
        <v>1307.0</v>
      </c>
      <c r="D225" s="16">
        <v>1309.95</v>
      </c>
      <c r="E225" s="16">
        <v>1265.35</v>
      </c>
      <c r="F225" s="17" t="s">
        <v>259</v>
      </c>
      <c r="G225" s="18">
        <v>-0.0078</v>
      </c>
      <c r="H225" s="19">
        <f t="shared" si="1"/>
        <v>-0.007787801681</v>
      </c>
      <c r="I225" s="19">
        <f t="shared" si="2"/>
        <v>0.9922121983</v>
      </c>
      <c r="J225" s="19"/>
      <c r="K225" s="19"/>
      <c r="L225" s="19"/>
    </row>
    <row r="226">
      <c r="A226" s="22">
        <v>45279.0</v>
      </c>
      <c r="B226" s="16">
        <v>1296.9</v>
      </c>
      <c r="C226" s="16">
        <v>1294.0</v>
      </c>
      <c r="D226" s="16">
        <v>1311.0</v>
      </c>
      <c r="E226" s="16">
        <v>1281.25</v>
      </c>
      <c r="F226" s="17" t="s">
        <v>260</v>
      </c>
      <c r="G226" s="18">
        <v>0.0012</v>
      </c>
      <c r="H226" s="19">
        <f t="shared" si="1"/>
        <v>0.001157943492</v>
      </c>
      <c r="I226" s="19">
        <f t="shared" si="2"/>
        <v>1.001157943</v>
      </c>
      <c r="J226" s="19"/>
      <c r="K226" s="19"/>
      <c r="L226" s="19"/>
    </row>
    <row r="227">
      <c r="A227" s="22">
        <v>45278.0</v>
      </c>
      <c r="B227" s="16">
        <v>1295.4</v>
      </c>
      <c r="C227" s="16">
        <v>1278.7</v>
      </c>
      <c r="D227" s="16">
        <v>1301.4</v>
      </c>
      <c r="E227" s="16">
        <v>1268.05</v>
      </c>
      <c r="F227" s="17" t="s">
        <v>261</v>
      </c>
      <c r="G227" s="18">
        <v>0.0202</v>
      </c>
      <c r="H227" s="19">
        <f t="shared" si="1"/>
        <v>0.02024100181</v>
      </c>
      <c r="I227" s="19">
        <f t="shared" si="2"/>
        <v>1.020241002</v>
      </c>
      <c r="J227" s="19"/>
      <c r="K227" s="19"/>
      <c r="L227" s="19"/>
    </row>
    <row r="228">
      <c r="A228" s="22">
        <v>45275.0</v>
      </c>
      <c r="B228" s="16">
        <v>1269.7</v>
      </c>
      <c r="C228" s="16">
        <v>1251.55</v>
      </c>
      <c r="D228" s="16">
        <v>1278.9</v>
      </c>
      <c r="E228" s="16">
        <v>1240.55</v>
      </c>
      <c r="F228" s="17" t="s">
        <v>262</v>
      </c>
      <c r="G228" s="18">
        <v>0.0145</v>
      </c>
      <c r="H228" s="19">
        <f t="shared" si="1"/>
        <v>0.0145020175</v>
      </c>
      <c r="I228" s="19">
        <f t="shared" si="2"/>
        <v>1.014502017</v>
      </c>
      <c r="J228" s="19"/>
      <c r="K228" s="19"/>
      <c r="L228" s="19"/>
    </row>
    <row r="229">
      <c r="A229" s="22">
        <v>45274.0</v>
      </c>
      <c r="B229" s="16">
        <v>1251.55</v>
      </c>
      <c r="C229" s="16">
        <v>1223.0</v>
      </c>
      <c r="D229" s="16">
        <v>1255.4</v>
      </c>
      <c r="E229" s="16">
        <v>1222.8</v>
      </c>
      <c r="F229" s="17" t="s">
        <v>263</v>
      </c>
      <c r="G229" s="18">
        <v>0.0248</v>
      </c>
      <c r="H229" s="19">
        <f t="shared" si="1"/>
        <v>0.0247686891</v>
      </c>
      <c r="I229" s="19">
        <f t="shared" si="2"/>
        <v>1.024768689</v>
      </c>
      <c r="J229" s="19"/>
      <c r="K229" s="19"/>
      <c r="L229" s="19"/>
    </row>
    <row r="230">
      <c r="A230" s="22">
        <v>45273.0</v>
      </c>
      <c r="B230" s="16">
        <v>1221.3</v>
      </c>
      <c r="C230" s="16">
        <v>1182.0</v>
      </c>
      <c r="D230" s="16">
        <v>1224.0</v>
      </c>
      <c r="E230" s="16">
        <v>1178.0</v>
      </c>
      <c r="F230" s="17" t="s">
        <v>264</v>
      </c>
      <c r="G230" s="18">
        <v>0.0194</v>
      </c>
      <c r="H230" s="19">
        <f t="shared" si="1"/>
        <v>0.0194490818</v>
      </c>
      <c r="I230" s="19">
        <f t="shared" si="2"/>
        <v>1.019449082</v>
      </c>
      <c r="J230" s="19"/>
      <c r="K230" s="19"/>
      <c r="L230" s="19"/>
    </row>
    <row r="231">
      <c r="A231" s="15">
        <v>45272.0</v>
      </c>
      <c r="B231" s="16">
        <v>1198.0</v>
      </c>
      <c r="C231" s="16">
        <v>1210.3</v>
      </c>
      <c r="D231" s="16">
        <v>1212.8</v>
      </c>
      <c r="E231" s="16">
        <v>1194.15</v>
      </c>
      <c r="F231" s="17" t="s">
        <v>265</v>
      </c>
      <c r="G231" s="18">
        <v>-0.0041</v>
      </c>
      <c r="H231" s="19">
        <f t="shared" si="1"/>
        <v>-0.004073489068</v>
      </c>
      <c r="I231" s="19">
        <f t="shared" si="2"/>
        <v>0.9959265109</v>
      </c>
      <c r="J231" s="19"/>
      <c r="K231" s="19"/>
      <c r="L231" s="19"/>
    </row>
    <row r="232">
      <c r="A232" s="15">
        <v>45271.0</v>
      </c>
      <c r="B232" s="16">
        <v>1202.9</v>
      </c>
      <c r="C232" s="16">
        <v>1217.6</v>
      </c>
      <c r="D232" s="16">
        <v>1220.0</v>
      </c>
      <c r="E232" s="16">
        <v>1189.0</v>
      </c>
      <c r="F232" s="17" t="s">
        <v>266</v>
      </c>
      <c r="G232" s="18">
        <v>-0.0058</v>
      </c>
      <c r="H232" s="19">
        <f t="shared" si="1"/>
        <v>-0.005785602116</v>
      </c>
      <c r="I232" s="19">
        <f t="shared" si="2"/>
        <v>0.9942143979</v>
      </c>
      <c r="J232" s="19"/>
      <c r="K232" s="19"/>
      <c r="L232" s="19"/>
    </row>
    <row r="233">
      <c r="A233" s="21">
        <v>45268.0</v>
      </c>
      <c r="B233" s="16">
        <v>1209.9</v>
      </c>
      <c r="C233" s="16">
        <v>1230.95</v>
      </c>
      <c r="D233" s="16">
        <v>1236.3</v>
      </c>
      <c r="E233" s="16">
        <v>1202.0</v>
      </c>
      <c r="F233" s="17" t="s">
        <v>267</v>
      </c>
      <c r="G233" s="18">
        <v>-0.0171</v>
      </c>
      <c r="H233" s="19">
        <f t="shared" si="1"/>
        <v>-0.01710061335</v>
      </c>
      <c r="I233" s="19">
        <f t="shared" si="2"/>
        <v>0.9828993867</v>
      </c>
      <c r="J233" s="19"/>
      <c r="K233" s="19"/>
      <c r="L233" s="19"/>
    </row>
    <row r="234">
      <c r="A234" s="21">
        <v>45267.0</v>
      </c>
      <c r="B234" s="16">
        <v>1230.95</v>
      </c>
      <c r="C234" s="16">
        <v>1209.0</v>
      </c>
      <c r="D234" s="16">
        <v>1240.0</v>
      </c>
      <c r="E234" s="16">
        <v>1185.05</v>
      </c>
      <c r="F234" s="17" t="s">
        <v>268</v>
      </c>
      <c r="G234" s="18">
        <v>0.0211</v>
      </c>
      <c r="H234" s="19">
        <f t="shared" si="1"/>
        <v>0.02111157196</v>
      </c>
      <c r="I234" s="19">
        <f t="shared" si="2"/>
        <v>1.021111572</v>
      </c>
      <c r="J234" s="19"/>
      <c r="K234" s="19"/>
      <c r="L234" s="19"/>
    </row>
    <row r="235">
      <c r="A235" s="21">
        <v>45266.0</v>
      </c>
      <c r="B235" s="16">
        <v>1205.5</v>
      </c>
      <c r="C235" s="16">
        <v>1258.0</v>
      </c>
      <c r="D235" s="16">
        <v>1259.3</v>
      </c>
      <c r="E235" s="16">
        <v>1200.1</v>
      </c>
      <c r="F235" s="17" t="s">
        <v>269</v>
      </c>
      <c r="G235" s="18">
        <v>-0.0356</v>
      </c>
      <c r="H235" s="19">
        <f t="shared" si="1"/>
        <v>-0.0356</v>
      </c>
      <c r="I235" s="19">
        <f t="shared" si="2"/>
        <v>0.9644</v>
      </c>
      <c r="J235" s="19"/>
      <c r="K235" s="19"/>
      <c r="L235" s="19"/>
    </row>
    <row r="236">
      <c r="A236" s="21">
        <v>45265.0</v>
      </c>
      <c r="B236" s="16">
        <v>1250.0</v>
      </c>
      <c r="C236" s="16">
        <v>1280.0</v>
      </c>
      <c r="D236" s="16">
        <v>1280.0</v>
      </c>
      <c r="E236" s="16">
        <v>1238.2</v>
      </c>
      <c r="F236" s="17" t="s">
        <v>270</v>
      </c>
      <c r="G236" s="18">
        <v>-0.0064</v>
      </c>
      <c r="H236" s="19">
        <f t="shared" si="1"/>
        <v>-0.006398791781</v>
      </c>
      <c r="I236" s="19">
        <f t="shared" si="2"/>
        <v>0.9936012082</v>
      </c>
      <c r="J236" s="19"/>
      <c r="K236" s="19"/>
      <c r="L236" s="19"/>
    </row>
    <row r="237">
      <c r="A237" s="21">
        <v>45264.0</v>
      </c>
      <c r="B237" s="16">
        <v>1258.05</v>
      </c>
      <c r="C237" s="16">
        <v>1328.4</v>
      </c>
      <c r="D237" s="16">
        <v>1328.4</v>
      </c>
      <c r="E237" s="16">
        <v>1240.0</v>
      </c>
      <c r="F237" s="17" t="s">
        <v>271</v>
      </c>
      <c r="G237" s="18">
        <v>-0.0281</v>
      </c>
      <c r="H237" s="19">
        <f t="shared" si="1"/>
        <v>-0.02812005099</v>
      </c>
      <c r="I237" s="19">
        <f t="shared" si="2"/>
        <v>0.971879949</v>
      </c>
      <c r="J237" s="19"/>
      <c r="K237" s="19"/>
      <c r="L237" s="19"/>
    </row>
    <row r="238">
      <c r="A238" s="21">
        <v>45261.0</v>
      </c>
      <c r="B238" s="16">
        <v>1294.45</v>
      </c>
      <c r="C238" s="16">
        <v>1261.3</v>
      </c>
      <c r="D238" s="16">
        <v>1310.0</v>
      </c>
      <c r="E238" s="16">
        <v>1259.6</v>
      </c>
      <c r="F238" s="17" t="s">
        <v>272</v>
      </c>
      <c r="G238" s="18">
        <v>0.0314</v>
      </c>
      <c r="H238" s="19">
        <f t="shared" si="1"/>
        <v>0.03143426295</v>
      </c>
      <c r="I238" s="19">
        <f t="shared" si="2"/>
        <v>1.031434263</v>
      </c>
      <c r="J238" s="19"/>
      <c r="K238" s="19"/>
      <c r="L238" s="19"/>
    </row>
    <row r="239">
      <c r="A239" s="22">
        <v>45260.0</v>
      </c>
      <c r="B239" s="16">
        <v>1255.0</v>
      </c>
      <c r="C239" s="16">
        <v>1260.5</v>
      </c>
      <c r="D239" s="16">
        <v>1266.55</v>
      </c>
      <c r="E239" s="16">
        <v>1247.0</v>
      </c>
      <c r="F239" s="17" t="s">
        <v>273</v>
      </c>
      <c r="G239" s="18">
        <v>-0.0012</v>
      </c>
      <c r="H239" s="19">
        <f t="shared" si="1"/>
        <v>-0.00119379228</v>
      </c>
      <c r="I239" s="19">
        <f t="shared" si="2"/>
        <v>0.9988062077</v>
      </c>
      <c r="J239" s="19"/>
      <c r="K239" s="19"/>
      <c r="L239" s="19"/>
    </row>
    <row r="240">
      <c r="A240" s="22">
        <v>45259.0</v>
      </c>
      <c r="B240" s="16">
        <v>1256.5</v>
      </c>
      <c r="C240" s="16">
        <v>1270.0</v>
      </c>
      <c r="D240" s="16">
        <v>1270.0</v>
      </c>
      <c r="E240" s="16">
        <v>1244.0</v>
      </c>
      <c r="F240" s="17" t="s">
        <v>274</v>
      </c>
      <c r="G240" s="18">
        <v>0.0038</v>
      </c>
      <c r="H240" s="19">
        <f t="shared" si="1"/>
        <v>0.003834784693</v>
      </c>
      <c r="I240" s="19">
        <f t="shared" si="2"/>
        <v>1.003834785</v>
      </c>
      <c r="J240" s="19"/>
      <c r="K240" s="19"/>
      <c r="L240" s="19"/>
    </row>
    <row r="241">
      <c r="A241" s="22">
        <v>45258.0</v>
      </c>
      <c r="B241" s="16">
        <v>1251.7</v>
      </c>
      <c r="C241" s="16">
        <v>1225.05</v>
      </c>
      <c r="D241" s="16">
        <v>1272.95</v>
      </c>
      <c r="E241" s="16">
        <v>1221.6</v>
      </c>
      <c r="F241" s="17" t="s">
        <v>275</v>
      </c>
      <c r="G241" s="18">
        <v>0.0181</v>
      </c>
      <c r="H241" s="19">
        <f t="shared" si="1"/>
        <v>0.01809752328</v>
      </c>
      <c r="I241" s="19">
        <f t="shared" si="2"/>
        <v>1.018097523</v>
      </c>
      <c r="J241" s="19"/>
      <c r="K241" s="19"/>
      <c r="L241" s="19"/>
    </row>
    <row r="242">
      <c r="A242" s="22">
        <v>45254.0</v>
      </c>
      <c r="B242" s="16">
        <v>1229.45</v>
      </c>
      <c r="C242" s="16">
        <v>1230.0</v>
      </c>
      <c r="D242" s="16">
        <v>1245.95</v>
      </c>
      <c r="E242" s="16">
        <v>1210.0</v>
      </c>
      <c r="F242" s="17" t="s">
        <v>276</v>
      </c>
      <c r="G242" s="18">
        <v>4.0E-4</v>
      </c>
      <c r="H242" s="19">
        <f t="shared" si="1"/>
        <v>0.0003661513426</v>
      </c>
      <c r="I242" s="19">
        <f t="shared" si="2"/>
        <v>1.000366151</v>
      </c>
      <c r="J242" s="19"/>
      <c r="K242" s="19"/>
      <c r="L242" s="19"/>
    </row>
    <row r="243">
      <c r="A243" s="22">
        <v>45253.0</v>
      </c>
      <c r="B243" s="16">
        <v>1229.0</v>
      </c>
      <c r="C243" s="16">
        <v>1220.45</v>
      </c>
      <c r="D243" s="16">
        <v>1249.9</v>
      </c>
      <c r="E243" s="16">
        <v>1218.1</v>
      </c>
      <c r="F243" s="17" t="s">
        <v>277</v>
      </c>
      <c r="G243" s="18">
        <v>0.007</v>
      </c>
      <c r="H243" s="19">
        <f t="shared" si="1"/>
        <v>0.007005612684</v>
      </c>
      <c r="I243" s="19">
        <f t="shared" si="2"/>
        <v>1.007005613</v>
      </c>
      <c r="J243" s="19"/>
      <c r="K243" s="19"/>
      <c r="L243" s="19"/>
    </row>
    <row r="244">
      <c r="A244" s="22">
        <v>45252.0</v>
      </c>
      <c r="B244" s="16">
        <v>1220.45</v>
      </c>
      <c r="C244" s="16">
        <v>1260.0</v>
      </c>
      <c r="D244" s="16">
        <v>1276.3</v>
      </c>
      <c r="E244" s="16">
        <v>1205.55</v>
      </c>
      <c r="F244" s="17" t="s">
        <v>278</v>
      </c>
      <c r="G244" s="18">
        <v>-0.0245</v>
      </c>
      <c r="H244" s="19">
        <f t="shared" si="1"/>
        <v>-0.02453742557</v>
      </c>
      <c r="I244" s="19">
        <f t="shared" si="2"/>
        <v>0.9754625744</v>
      </c>
      <c r="J244" s="19"/>
      <c r="K244" s="19"/>
      <c r="L244" s="19"/>
    </row>
    <row r="245">
      <c r="A245" s="22">
        <v>45251.0</v>
      </c>
      <c r="B245" s="16">
        <v>1251.15</v>
      </c>
      <c r="C245" s="16">
        <v>1270.0</v>
      </c>
      <c r="D245" s="16">
        <v>1315.4</v>
      </c>
      <c r="E245" s="16">
        <v>1237.45</v>
      </c>
      <c r="F245" s="17" t="s">
        <v>279</v>
      </c>
      <c r="G245" s="18">
        <v>-0.0145</v>
      </c>
      <c r="H245" s="19">
        <f t="shared" si="1"/>
        <v>-0.01453213611</v>
      </c>
      <c r="I245" s="19">
        <f t="shared" si="2"/>
        <v>0.9854678639</v>
      </c>
      <c r="J245" s="19"/>
      <c r="K245" s="19"/>
      <c r="L245" s="19"/>
    </row>
    <row r="246">
      <c r="A246" s="22">
        <v>45250.0</v>
      </c>
      <c r="B246" s="16">
        <v>1269.6</v>
      </c>
      <c r="C246" s="16">
        <v>1292.0</v>
      </c>
      <c r="D246" s="16">
        <v>1298.0</v>
      </c>
      <c r="E246" s="16">
        <v>1264.05</v>
      </c>
      <c r="F246" s="17" t="s">
        <v>280</v>
      </c>
      <c r="G246" s="18">
        <v>-0.013</v>
      </c>
      <c r="H246" s="19">
        <f t="shared" si="1"/>
        <v>-0.01298297442</v>
      </c>
      <c r="I246" s="19">
        <f t="shared" si="2"/>
        <v>0.9870170256</v>
      </c>
      <c r="J246" s="19"/>
      <c r="K246" s="19"/>
      <c r="L246" s="19"/>
    </row>
    <row r="247">
      <c r="A247" s="22">
        <v>45247.0</v>
      </c>
      <c r="B247" s="16">
        <v>1286.3</v>
      </c>
      <c r="C247" s="16">
        <v>1284.5</v>
      </c>
      <c r="D247" s="16">
        <v>1309.8</v>
      </c>
      <c r="E247" s="16">
        <v>1261.55</v>
      </c>
      <c r="F247" s="17" t="s">
        <v>281</v>
      </c>
      <c r="G247" s="18">
        <v>0.0014</v>
      </c>
      <c r="H247" s="19">
        <f t="shared" si="1"/>
        <v>0.001401323472</v>
      </c>
      <c r="I247" s="19">
        <f t="shared" si="2"/>
        <v>1.001401323</v>
      </c>
      <c r="J247" s="19"/>
      <c r="K247" s="19"/>
      <c r="L247" s="19"/>
    </row>
    <row r="248">
      <c r="A248" s="22">
        <v>45246.0</v>
      </c>
      <c r="B248" s="16">
        <v>1284.5</v>
      </c>
      <c r="C248" s="16">
        <v>1319.95</v>
      </c>
      <c r="D248" s="16">
        <v>1323.2</v>
      </c>
      <c r="E248" s="16">
        <v>1279.5</v>
      </c>
      <c r="F248" s="17" t="s">
        <v>282</v>
      </c>
      <c r="G248" s="18">
        <v>-0.0218</v>
      </c>
      <c r="H248" s="19">
        <f t="shared" si="1"/>
        <v>-0.02181776644</v>
      </c>
      <c r="I248" s="19">
        <f t="shared" si="2"/>
        <v>0.9781822336</v>
      </c>
      <c r="J248" s="19"/>
      <c r="K248" s="19"/>
      <c r="L248" s="19"/>
    </row>
    <row r="249">
      <c r="A249" s="22">
        <v>45245.0</v>
      </c>
      <c r="B249" s="16">
        <v>1313.15</v>
      </c>
      <c r="C249" s="16">
        <v>1284.0</v>
      </c>
      <c r="D249" s="16">
        <v>1337.8</v>
      </c>
      <c r="E249" s="16">
        <v>1252.05</v>
      </c>
      <c r="F249" s="17" t="s">
        <v>283</v>
      </c>
      <c r="G249" s="18">
        <v>0.0405</v>
      </c>
      <c r="H249" s="19">
        <f t="shared" si="1"/>
        <v>0.04048967949</v>
      </c>
      <c r="I249" s="19">
        <f t="shared" si="2"/>
        <v>1.040489679</v>
      </c>
      <c r="J249" s="19"/>
      <c r="K249" s="19"/>
      <c r="L249" s="19"/>
    </row>
    <row r="250">
      <c r="A250" s="22">
        <v>45243.0</v>
      </c>
      <c r="B250" s="16">
        <v>1262.05</v>
      </c>
      <c r="C250" s="16">
        <v>1282.0</v>
      </c>
      <c r="D250" s="16">
        <v>1292.75</v>
      </c>
      <c r="E250" s="16">
        <v>1254.0</v>
      </c>
      <c r="F250" s="17" t="s">
        <v>284</v>
      </c>
      <c r="G250" s="18">
        <v>-0.0242</v>
      </c>
      <c r="H250" s="19">
        <f t="shared" si="1"/>
        <v>-0.02416299389</v>
      </c>
      <c r="I250" s="19">
        <f t="shared" si="2"/>
        <v>0.9758370061</v>
      </c>
      <c r="J250" s="19"/>
      <c r="K250" s="19"/>
      <c r="L250" s="19"/>
    </row>
    <row r="251">
      <c r="A251" s="15">
        <v>45242.0</v>
      </c>
      <c r="B251" s="16">
        <v>1293.3</v>
      </c>
      <c r="C251" s="16">
        <v>1250.0</v>
      </c>
      <c r="D251" s="16">
        <v>1324.0</v>
      </c>
      <c r="E251" s="16">
        <v>1238.9</v>
      </c>
      <c r="F251" s="17" t="s">
        <v>285</v>
      </c>
      <c r="G251" s="18">
        <v>0.0786</v>
      </c>
      <c r="H251" s="19">
        <f t="shared" si="1"/>
        <v>0.07864887406</v>
      </c>
      <c r="I251" s="19">
        <f t="shared" si="2"/>
        <v>1.078648874</v>
      </c>
      <c r="J251" s="19"/>
      <c r="K251" s="19"/>
      <c r="L251" s="19"/>
    </row>
    <row r="252">
      <c r="A252" s="15">
        <v>45240.0</v>
      </c>
      <c r="B252" s="16">
        <v>1199.0</v>
      </c>
      <c r="C252" s="16">
        <v>1115.0</v>
      </c>
      <c r="D252" s="16">
        <v>1230.0</v>
      </c>
      <c r="E252" s="16">
        <v>1111.55</v>
      </c>
      <c r="F252" s="17" t="s">
        <v>286</v>
      </c>
      <c r="G252" s="18">
        <v>0.0836</v>
      </c>
      <c r="H252" s="19">
        <f t="shared" si="1"/>
        <v>0.08364589453</v>
      </c>
      <c r="I252" s="19">
        <f t="shared" si="2"/>
        <v>1.083645895</v>
      </c>
      <c r="J252" s="19"/>
      <c r="K252" s="19"/>
      <c r="L252" s="19"/>
    </row>
    <row r="253">
      <c r="A253" s="21">
        <v>45239.0</v>
      </c>
      <c r="B253" s="16">
        <v>1106.45</v>
      </c>
      <c r="C253" s="16">
        <v>1095.25</v>
      </c>
      <c r="D253" s="16">
        <v>1137.9</v>
      </c>
      <c r="E253" s="16">
        <v>1082.15</v>
      </c>
      <c r="F253" s="17" t="s">
        <v>287</v>
      </c>
      <c r="G253" s="18">
        <v>0.0082</v>
      </c>
      <c r="H253" s="19">
        <f t="shared" si="1"/>
        <v>0.008154897494</v>
      </c>
      <c r="I253" s="19">
        <f t="shared" si="2"/>
        <v>1.008154897</v>
      </c>
      <c r="J253" s="19"/>
      <c r="K253" s="19"/>
      <c r="L253" s="19"/>
    </row>
    <row r="254">
      <c r="A254" s="21">
        <v>45238.0</v>
      </c>
      <c r="B254" s="16">
        <v>1097.5</v>
      </c>
      <c r="C254" s="16">
        <v>1080.0</v>
      </c>
      <c r="D254" s="16">
        <v>1115.95</v>
      </c>
      <c r="E254" s="16">
        <v>1079.5</v>
      </c>
      <c r="F254" s="17" t="s">
        <v>288</v>
      </c>
      <c r="G254" s="18">
        <v>0.02</v>
      </c>
      <c r="H254" s="19">
        <f t="shared" si="1"/>
        <v>0.02002881175</v>
      </c>
      <c r="I254" s="19">
        <f t="shared" si="2"/>
        <v>1.020028812</v>
      </c>
      <c r="J254" s="19"/>
      <c r="K254" s="19"/>
      <c r="L254" s="19"/>
    </row>
    <row r="255">
      <c r="A255" s="21">
        <v>45237.0</v>
      </c>
      <c r="B255" s="16">
        <v>1075.95</v>
      </c>
      <c r="C255" s="16">
        <v>1054.0</v>
      </c>
      <c r="D255" s="16">
        <v>1108.95</v>
      </c>
      <c r="E255" s="16">
        <v>1054.0</v>
      </c>
      <c r="F255" s="17" t="s">
        <v>289</v>
      </c>
      <c r="G255" s="18">
        <v>-0.0142</v>
      </c>
      <c r="H255" s="19">
        <f t="shared" si="1"/>
        <v>-0.01420129186</v>
      </c>
      <c r="I255" s="19">
        <f t="shared" si="2"/>
        <v>0.9857987081</v>
      </c>
      <c r="J255" s="19"/>
      <c r="K255" s="19"/>
      <c r="L255" s="19"/>
    </row>
    <row r="256">
      <c r="A256" s="21">
        <v>45236.0</v>
      </c>
      <c r="B256" s="16">
        <v>1091.45</v>
      </c>
      <c r="C256" s="16">
        <v>1054.0</v>
      </c>
      <c r="D256" s="16">
        <v>1098.5</v>
      </c>
      <c r="E256" s="16">
        <v>1050.2</v>
      </c>
      <c r="F256" s="17" t="s">
        <v>290</v>
      </c>
      <c r="G256" s="18">
        <v>0.0364</v>
      </c>
      <c r="H256" s="19">
        <f t="shared" si="1"/>
        <v>0.03636708921</v>
      </c>
      <c r="I256" s="19">
        <f t="shared" si="2"/>
        <v>1.036367089</v>
      </c>
      <c r="J256" s="19"/>
      <c r="K256" s="19"/>
      <c r="L256" s="19"/>
    </row>
    <row r="257">
      <c r="A257" s="21">
        <v>45233.0</v>
      </c>
      <c r="B257" s="16">
        <v>1053.15</v>
      </c>
      <c r="C257" s="16">
        <v>1016.0</v>
      </c>
      <c r="D257" s="16">
        <v>1058.2</v>
      </c>
      <c r="E257" s="16">
        <v>1013.0</v>
      </c>
      <c r="F257" s="17" t="s">
        <v>291</v>
      </c>
      <c r="G257" s="18">
        <v>0.044</v>
      </c>
      <c r="H257" s="19">
        <f t="shared" si="1"/>
        <v>0.0439631245</v>
      </c>
      <c r="I257" s="19">
        <f t="shared" si="2"/>
        <v>1.043963125</v>
      </c>
      <c r="J257" s="19"/>
      <c r="K257" s="19"/>
      <c r="L257" s="19"/>
    </row>
    <row r="258">
      <c r="A258" s="21">
        <v>45232.0</v>
      </c>
      <c r="B258" s="16">
        <v>1008.8</v>
      </c>
      <c r="C258" s="16">
        <v>1027.6</v>
      </c>
      <c r="D258" s="16">
        <v>1036.95</v>
      </c>
      <c r="E258" s="16">
        <v>1001.1</v>
      </c>
      <c r="F258" s="17" t="s">
        <v>292</v>
      </c>
      <c r="G258" s="18">
        <v>-0.0116</v>
      </c>
      <c r="H258" s="19">
        <f t="shared" si="1"/>
        <v>-0.01156182638</v>
      </c>
      <c r="I258" s="19">
        <f t="shared" si="2"/>
        <v>0.9884381736</v>
      </c>
      <c r="J258" s="19"/>
      <c r="K258" s="19"/>
      <c r="L258" s="19"/>
    </row>
    <row r="259">
      <c r="A259" s="21">
        <v>45231.0</v>
      </c>
      <c r="B259" s="16">
        <v>1020.6</v>
      </c>
      <c r="C259" s="16">
        <v>1027.0</v>
      </c>
      <c r="D259" s="16">
        <v>1039.5</v>
      </c>
      <c r="E259" s="16">
        <v>1007.9</v>
      </c>
      <c r="F259" s="17" t="s">
        <v>293</v>
      </c>
      <c r="G259" s="18">
        <v>-0.0048</v>
      </c>
      <c r="H259" s="19">
        <f t="shared" si="1"/>
        <v>-0.004778156997</v>
      </c>
      <c r="I259" s="19">
        <f t="shared" si="2"/>
        <v>0.995221843</v>
      </c>
      <c r="J259" s="19"/>
      <c r="K259" s="19"/>
      <c r="L259" s="19"/>
    </row>
    <row r="260">
      <c r="A260" s="22">
        <v>45230.0</v>
      </c>
      <c r="B260" s="16">
        <v>1025.5</v>
      </c>
      <c r="C260" s="16">
        <v>1020.2</v>
      </c>
      <c r="D260" s="16">
        <v>1032.5</v>
      </c>
      <c r="E260" s="16">
        <v>1010.5</v>
      </c>
      <c r="F260" s="17" t="s">
        <v>294</v>
      </c>
      <c r="G260" s="18">
        <v>0.0104</v>
      </c>
      <c r="H260" s="19">
        <f t="shared" si="1"/>
        <v>0.01044437876</v>
      </c>
      <c r="I260" s="19">
        <f t="shared" si="2"/>
        <v>1.010444379</v>
      </c>
      <c r="J260" s="19"/>
      <c r="K260" s="19"/>
      <c r="L260" s="19"/>
    </row>
    <row r="261">
      <c r="A261" s="22">
        <v>45229.0</v>
      </c>
      <c r="B261" s="16">
        <v>1014.9</v>
      </c>
      <c r="C261" s="16">
        <v>1016.65</v>
      </c>
      <c r="D261" s="16">
        <v>1033.9</v>
      </c>
      <c r="E261" s="16">
        <v>1001.2</v>
      </c>
      <c r="F261" s="17" t="s">
        <v>295</v>
      </c>
      <c r="G261" s="18">
        <v>-0.0017</v>
      </c>
      <c r="H261" s="19">
        <f t="shared" si="1"/>
        <v>-0.001721339694</v>
      </c>
      <c r="I261" s="19">
        <f t="shared" si="2"/>
        <v>0.9982786603</v>
      </c>
      <c r="J261" s="19"/>
      <c r="K261" s="19"/>
      <c r="L261" s="19"/>
    </row>
    <row r="262">
      <c r="A262" s="22">
        <v>45226.0</v>
      </c>
      <c r="B262" s="16">
        <v>1016.65</v>
      </c>
      <c r="C262" s="17">
        <v>981.85</v>
      </c>
      <c r="D262" s="16">
        <v>1021.1</v>
      </c>
      <c r="E262" s="17">
        <v>981.8</v>
      </c>
      <c r="F262" s="17" t="s">
        <v>296</v>
      </c>
      <c r="G262" s="18">
        <v>0.0408</v>
      </c>
      <c r="H262" s="19">
        <f t="shared" si="1"/>
        <v>0.04084975685</v>
      </c>
      <c r="I262" s="19">
        <f t="shared" si="2"/>
        <v>1.040849757</v>
      </c>
      <c r="J262" s="19"/>
      <c r="K262" s="19"/>
      <c r="L262" s="19"/>
    </row>
    <row r="263">
      <c r="A263" s="22">
        <v>45225.0</v>
      </c>
      <c r="B263" s="17">
        <v>976.75</v>
      </c>
      <c r="C263" s="17">
        <v>996.95</v>
      </c>
      <c r="D263" s="17">
        <v>996.95</v>
      </c>
      <c r="E263" s="17">
        <v>954.0</v>
      </c>
      <c r="F263" s="17" t="s">
        <v>297</v>
      </c>
      <c r="G263" s="18">
        <v>-0.023</v>
      </c>
      <c r="H263" s="19">
        <f t="shared" si="1"/>
        <v>-0.02300575144</v>
      </c>
      <c r="I263" s="19">
        <f t="shared" si="2"/>
        <v>0.9769942486</v>
      </c>
      <c r="J263" s="19"/>
      <c r="K263" s="19"/>
      <c r="L263" s="19"/>
    </row>
    <row r="264">
      <c r="A264" s="22">
        <v>45224.0</v>
      </c>
      <c r="B264" s="17">
        <v>999.75</v>
      </c>
      <c r="C264" s="16">
        <v>1011.35</v>
      </c>
      <c r="D264" s="16">
        <v>1019.7</v>
      </c>
      <c r="E264" s="17">
        <v>983.35</v>
      </c>
      <c r="F264" s="17" t="s">
        <v>298</v>
      </c>
      <c r="G264" s="18">
        <v>0.0024</v>
      </c>
      <c r="H264" s="19">
        <f t="shared" si="1"/>
        <v>0.002356125927</v>
      </c>
      <c r="I264" s="19">
        <f t="shared" si="2"/>
        <v>1.002356126</v>
      </c>
      <c r="J264" s="19"/>
      <c r="K264" s="19"/>
      <c r="L264" s="19"/>
    </row>
    <row r="265">
      <c r="A265" s="22">
        <v>45222.0</v>
      </c>
      <c r="B265" s="17">
        <v>997.4</v>
      </c>
      <c r="C265" s="16">
        <v>1067.95</v>
      </c>
      <c r="D265" s="16">
        <v>1070.8</v>
      </c>
      <c r="E265" s="17">
        <v>991.0</v>
      </c>
      <c r="F265" s="17" t="s">
        <v>299</v>
      </c>
      <c r="G265" s="18">
        <v>-0.0639</v>
      </c>
      <c r="H265" s="19">
        <f t="shared" si="1"/>
        <v>-0.06386972641</v>
      </c>
      <c r="I265" s="19">
        <f t="shared" si="2"/>
        <v>0.9361302736</v>
      </c>
      <c r="J265" s="19"/>
      <c r="K265" s="19"/>
      <c r="L265" s="19"/>
    </row>
    <row r="266">
      <c r="A266" s="22">
        <v>45219.0</v>
      </c>
      <c r="B266" s="16">
        <v>1065.45</v>
      </c>
      <c r="C266" s="16">
        <v>1077.95</v>
      </c>
      <c r="D266" s="16">
        <v>1084.25</v>
      </c>
      <c r="E266" s="16">
        <v>1060.0</v>
      </c>
      <c r="F266" s="17" t="s">
        <v>300</v>
      </c>
      <c r="G266" s="18">
        <v>-0.0066</v>
      </c>
      <c r="H266" s="19">
        <f t="shared" si="1"/>
        <v>-0.006619738008</v>
      </c>
      <c r="I266" s="19">
        <f t="shared" si="2"/>
        <v>0.993380262</v>
      </c>
      <c r="J266" s="19"/>
      <c r="K266" s="19"/>
      <c r="L266" s="19"/>
    </row>
    <row r="267">
      <c r="A267" s="22">
        <v>45218.0</v>
      </c>
      <c r="B267" s="16">
        <v>1072.55</v>
      </c>
      <c r="C267" s="16">
        <v>1080.0</v>
      </c>
      <c r="D267" s="16">
        <v>1095.05</v>
      </c>
      <c r="E267" s="16">
        <v>1068.2</v>
      </c>
      <c r="F267" s="17" t="s">
        <v>301</v>
      </c>
      <c r="G267" s="18">
        <v>-0.0146</v>
      </c>
      <c r="H267" s="19">
        <f t="shared" si="1"/>
        <v>-0.01456266079</v>
      </c>
      <c r="I267" s="19">
        <f t="shared" si="2"/>
        <v>0.9854373392</v>
      </c>
      <c r="J267" s="19"/>
      <c r="K267" s="19"/>
      <c r="L267" s="19"/>
    </row>
    <row r="268">
      <c r="A268" s="22">
        <v>45217.0</v>
      </c>
      <c r="B268" s="16">
        <v>1088.4</v>
      </c>
      <c r="C268" s="16">
        <v>1079.85</v>
      </c>
      <c r="D268" s="16">
        <v>1098.05</v>
      </c>
      <c r="E268" s="16">
        <v>1060.0</v>
      </c>
      <c r="F268" s="17" t="s">
        <v>302</v>
      </c>
      <c r="G268" s="18">
        <v>0.017</v>
      </c>
      <c r="H268" s="19">
        <f t="shared" si="1"/>
        <v>0.01695865452</v>
      </c>
      <c r="I268" s="19">
        <f t="shared" si="2"/>
        <v>1.016958655</v>
      </c>
      <c r="J268" s="19"/>
      <c r="K268" s="19"/>
      <c r="L268" s="19"/>
    </row>
    <row r="269">
      <c r="A269" s="22">
        <v>45216.0</v>
      </c>
      <c r="B269" s="16">
        <v>1070.25</v>
      </c>
      <c r="C269" s="16">
        <v>1097.0</v>
      </c>
      <c r="D269" s="16">
        <v>1106.9</v>
      </c>
      <c r="E269" s="16">
        <v>1065.55</v>
      </c>
      <c r="F269" s="17" t="s">
        <v>303</v>
      </c>
      <c r="G269" s="18">
        <v>-0.0209</v>
      </c>
      <c r="H269" s="19">
        <f t="shared" si="1"/>
        <v>-0.02090385143</v>
      </c>
      <c r="I269" s="19">
        <f t="shared" si="2"/>
        <v>0.9790961486</v>
      </c>
      <c r="J269" s="19"/>
      <c r="K269" s="19"/>
      <c r="L269" s="19"/>
    </row>
    <row r="270">
      <c r="A270" s="22">
        <v>45215.0</v>
      </c>
      <c r="B270" s="16">
        <v>1093.1</v>
      </c>
      <c r="C270" s="16">
        <v>1097.85</v>
      </c>
      <c r="D270" s="16">
        <v>1129.75</v>
      </c>
      <c r="E270" s="16">
        <v>1073.1</v>
      </c>
      <c r="F270" s="17" t="s">
        <v>304</v>
      </c>
      <c r="G270" s="18">
        <v>-0.0134</v>
      </c>
      <c r="H270" s="19">
        <f t="shared" si="1"/>
        <v>-0.01335860637</v>
      </c>
      <c r="I270" s="19">
        <f t="shared" si="2"/>
        <v>0.9866413936</v>
      </c>
      <c r="J270" s="19"/>
      <c r="K270" s="19"/>
      <c r="L270" s="19"/>
    </row>
    <row r="271">
      <c r="A271" s="22">
        <v>45212.0</v>
      </c>
      <c r="B271" s="16">
        <v>1107.9</v>
      </c>
      <c r="C271" s="16">
        <v>1115.0</v>
      </c>
      <c r="D271" s="16">
        <v>1123.65</v>
      </c>
      <c r="E271" s="16">
        <v>1105.1</v>
      </c>
      <c r="F271" s="17" t="s">
        <v>305</v>
      </c>
      <c r="G271" s="18">
        <v>-0.0046</v>
      </c>
      <c r="H271" s="19">
        <f t="shared" si="1"/>
        <v>-0.004626926014</v>
      </c>
      <c r="I271" s="19">
        <f t="shared" si="2"/>
        <v>0.995373074</v>
      </c>
      <c r="J271" s="19"/>
      <c r="K271" s="19"/>
      <c r="L271" s="19"/>
    </row>
    <row r="272">
      <c r="A272" s="15">
        <v>45211.0</v>
      </c>
      <c r="B272" s="16">
        <v>1113.05</v>
      </c>
      <c r="C272" s="16">
        <v>1077.2</v>
      </c>
      <c r="D272" s="16">
        <v>1143.95</v>
      </c>
      <c r="E272" s="16">
        <v>1063.4</v>
      </c>
      <c r="F272" s="17" t="s">
        <v>306</v>
      </c>
      <c r="G272" s="18">
        <v>0.0387</v>
      </c>
      <c r="H272" s="19">
        <f t="shared" si="1"/>
        <v>0.03872894405</v>
      </c>
      <c r="I272" s="19">
        <f t="shared" si="2"/>
        <v>1.038728944</v>
      </c>
      <c r="J272" s="19"/>
      <c r="K272" s="19"/>
      <c r="L272" s="19"/>
    </row>
    <row r="273">
      <c r="A273" s="15">
        <v>45210.0</v>
      </c>
      <c r="B273" s="16">
        <v>1071.55</v>
      </c>
      <c r="C273" s="16">
        <v>1062.7</v>
      </c>
      <c r="D273" s="16">
        <v>1077.95</v>
      </c>
      <c r="E273" s="16">
        <v>1045.0</v>
      </c>
      <c r="F273" s="17" t="s">
        <v>307</v>
      </c>
      <c r="G273" s="18">
        <v>0.0137</v>
      </c>
      <c r="H273" s="19">
        <f t="shared" si="1"/>
        <v>0.01366947309</v>
      </c>
      <c r="I273" s="19">
        <f t="shared" si="2"/>
        <v>1.013669473</v>
      </c>
      <c r="J273" s="19"/>
      <c r="K273" s="19"/>
      <c r="L273" s="19"/>
    </row>
    <row r="274">
      <c r="A274" s="15">
        <v>45209.0</v>
      </c>
      <c r="B274" s="16">
        <v>1057.1</v>
      </c>
      <c r="C274" s="16">
        <v>1058.3</v>
      </c>
      <c r="D274" s="16">
        <v>1075.0</v>
      </c>
      <c r="E274" s="16">
        <v>1047.55</v>
      </c>
      <c r="F274" s="17" t="s">
        <v>308</v>
      </c>
      <c r="G274" s="18">
        <v>0.0039</v>
      </c>
      <c r="H274" s="19">
        <f t="shared" si="1"/>
        <v>0.003893637227</v>
      </c>
      <c r="I274" s="19">
        <f t="shared" si="2"/>
        <v>1.003893637</v>
      </c>
      <c r="J274" s="19"/>
      <c r="K274" s="19"/>
      <c r="L274" s="19"/>
    </row>
    <row r="275">
      <c r="A275" s="21">
        <v>45208.0</v>
      </c>
      <c r="B275" s="16">
        <v>1053.0</v>
      </c>
      <c r="C275" s="16">
        <v>1065.0</v>
      </c>
      <c r="D275" s="16">
        <v>1076.4</v>
      </c>
      <c r="E275" s="16">
        <v>1044.15</v>
      </c>
      <c r="F275" s="17" t="s">
        <v>309</v>
      </c>
      <c r="G275" s="18">
        <v>-0.025</v>
      </c>
      <c r="H275" s="19">
        <f t="shared" si="1"/>
        <v>-0.02495485902</v>
      </c>
      <c r="I275" s="19">
        <f t="shared" si="2"/>
        <v>0.975045141</v>
      </c>
      <c r="J275" s="19"/>
      <c r="K275" s="19"/>
      <c r="L275" s="19"/>
    </row>
    <row r="276">
      <c r="A276" s="21">
        <v>45205.0</v>
      </c>
      <c r="B276" s="16">
        <v>1079.95</v>
      </c>
      <c r="C276" s="16">
        <v>1078.35</v>
      </c>
      <c r="D276" s="16">
        <v>1084.95</v>
      </c>
      <c r="E276" s="16">
        <v>1065.15</v>
      </c>
      <c r="F276" s="17" t="s">
        <v>310</v>
      </c>
      <c r="G276" s="18">
        <v>-0.0019</v>
      </c>
      <c r="H276" s="19">
        <f t="shared" si="1"/>
        <v>-0.001894639556</v>
      </c>
      <c r="I276" s="19">
        <f t="shared" si="2"/>
        <v>0.9981053604</v>
      </c>
      <c r="J276" s="19"/>
      <c r="K276" s="19"/>
      <c r="L276" s="19"/>
    </row>
    <row r="277">
      <c r="A277" s="21">
        <v>45204.0</v>
      </c>
      <c r="B277" s="16">
        <v>1082.0</v>
      </c>
      <c r="C277" s="16">
        <v>1084.0</v>
      </c>
      <c r="D277" s="16">
        <v>1089.8</v>
      </c>
      <c r="E277" s="16">
        <v>1060.65</v>
      </c>
      <c r="F277" s="17" t="s">
        <v>311</v>
      </c>
      <c r="G277" s="18">
        <v>0.0085</v>
      </c>
      <c r="H277" s="19">
        <f t="shared" si="1"/>
        <v>0.008528685278</v>
      </c>
      <c r="I277" s="19">
        <f t="shared" si="2"/>
        <v>1.008528685</v>
      </c>
      <c r="J277" s="19"/>
      <c r="K277" s="19"/>
      <c r="L277" s="19"/>
    </row>
    <row r="278">
      <c r="A278" s="21">
        <v>45203.0</v>
      </c>
      <c r="B278" s="16">
        <v>1072.85</v>
      </c>
      <c r="C278" s="16">
        <v>1054.85</v>
      </c>
      <c r="D278" s="16">
        <v>1078.0</v>
      </c>
      <c r="E278" s="16">
        <v>1027.6</v>
      </c>
      <c r="F278" s="17" t="s">
        <v>312</v>
      </c>
      <c r="G278" s="18">
        <v>0.0217</v>
      </c>
      <c r="H278" s="19">
        <f t="shared" si="1"/>
        <v>0.02166460337</v>
      </c>
      <c r="I278" s="19">
        <f t="shared" si="2"/>
        <v>1.021664603</v>
      </c>
      <c r="J278" s="19"/>
      <c r="K278" s="19"/>
      <c r="L278" s="19"/>
    </row>
    <row r="279">
      <c r="A279" s="21">
        <v>45202.0</v>
      </c>
      <c r="B279" s="16">
        <v>1050.1</v>
      </c>
      <c r="C279" s="16">
        <v>1037.9</v>
      </c>
      <c r="D279" s="16">
        <v>1054.8</v>
      </c>
      <c r="E279" s="16">
        <v>1030.05</v>
      </c>
      <c r="F279" s="17" t="s">
        <v>313</v>
      </c>
      <c r="G279" s="18">
        <v>0.0187</v>
      </c>
      <c r="H279" s="19">
        <f t="shared" si="1"/>
        <v>0.01867390988</v>
      </c>
      <c r="I279" s="19">
        <f t="shared" si="2"/>
        <v>1.01867391</v>
      </c>
      <c r="J279" s="19"/>
      <c r="K279" s="19"/>
      <c r="L279" s="19"/>
    </row>
    <row r="280">
      <c r="A280" s="23">
        <v>45198.0</v>
      </c>
      <c r="B280" s="16">
        <v>1030.85</v>
      </c>
      <c r="C280" s="16">
        <v>1032.7</v>
      </c>
      <c r="D280" s="16">
        <v>1037.9</v>
      </c>
      <c r="E280" s="16">
        <v>1018.6</v>
      </c>
      <c r="F280" s="17" t="s">
        <v>314</v>
      </c>
      <c r="G280" s="18">
        <v>0.0032</v>
      </c>
      <c r="H280" s="19">
        <f t="shared" si="1"/>
        <v>0.003162709225</v>
      </c>
      <c r="I280" s="19">
        <f t="shared" si="2"/>
        <v>1.003162709</v>
      </c>
      <c r="J280" s="19"/>
      <c r="K280" s="19"/>
      <c r="L280" s="19"/>
    </row>
    <row r="281">
      <c r="A281" s="23">
        <v>45197.0</v>
      </c>
      <c r="B281" s="16">
        <v>1027.6</v>
      </c>
      <c r="C281" s="16">
        <v>1025.0</v>
      </c>
      <c r="D281" s="16">
        <v>1043.9</v>
      </c>
      <c r="E281" s="16">
        <v>1017.55</v>
      </c>
      <c r="F281" s="17" t="s">
        <v>315</v>
      </c>
      <c r="G281" s="18">
        <v>0.0054</v>
      </c>
      <c r="H281" s="19">
        <f t="shared" si="1"/>
        <v>0.005381078172</v>
      </c>
      <c r="I281" s="19">
        <f t="shared" si="2"/>
        <v>1.005381078</v>
      </c>
      <c r="J281" s="19"/>
      <c r="K281" s="19"/>
      <c r="L281" s="19"/>
    </row>
    <row r="282">
      <c r="A282" s="23">
        <v>45196.0</v>
      </c>
      <c r="B282" s="16">
        <v>1022.1</v>
      </c>
      <c r="C282" s="16">
        <v>1015.0</v>
      </c>
      <c r="D282" s="16">
        <v>1049.9</v>
      </c>
      <c r="E282" s="16">
        <v>1015.0</v>
      </c>
      <c r="F282" s="17" t="s">
        <v>316</v>
      </c>
      <c r="G282" s="18">
        <v>0.0083</v>
      </c>
      <c r="H282" s="19">
        <f t="shared" si="1"/>
        <v>0.008286475289</v>
      </c>
      <c r="I282" s="19">
        <f t="shared" si="2"/>
        <v>1.008286475</v>
      </c>
      <c r="J282" s="19"/>
      <c r="K282" s="19"/>
      <c r="L282" s="19"/>
    </row>
    <row r="283">
      <c r="A283" s="23">
        <v>45195.0</v>
      </c>
      <c r="B283" s="16">
        <v>1013.7</v>
      </c>
      <c r="C283" s="16">
        <v>1003.9</v>
      </c>
      <c r="D283" s="16">
        <v>1019.4</v>
      </c>
      <c r="E283" s="17">
        <v>988.8</v>
      </c>
      <c r="F283" s="17" t="s">
        <v>317</v>
      </c>
      <c r="G283" s="18">
        <v>0.0159</v>
      </c>
      <c r="H283" s="19">
        <f t="shared" si="1"/>
        <v>0.01588415092</v>
      </c>
      <c r="I283" s="19">
        <f t="shared" si="2"/>
        <v>1.015884151</v>
      </c>
      <c r="J283" s="19"/>
      <c r="K283" s="19"/>
      <c r="L283" s="19"/>
    </row>
    <row r="284">
      <c r="A284" s="23">
        <v>45194.0</v>
      </c>
      <c r="B284" s="17">
        <v>997.85</v>
      </c>
      <c r="C284" s="17">
        <v>999.7</v>
      </c>
      <c r="D284" s="16">
        <v>1014.7</v>
      </c>
      <c r="E284" s="17">
        <v>991.0</v>
      </c>
      <c r="F284" s="17" t="s">
        <v>318</v>
      </c>
      <c r="G284" s="18">
        <v>-0.002</v>
      </c>
      <c r="H284" s="19">
        <f t="shared" si="1"/>
        <v>-0.001950390078</v>
      </c>
      <c r="I284" s="19">
        <f t="shared" si="2"/>
        <v>0.9980496099</v>
      </c>
      <c r="J284" s="19"/>
      <c r="K284" s="19"/>
      <c r="L284" s="19"/>
    </row>
    <row r="285">
      <c r="A285" s="23">
        <v>45191.0</v>
      </c>
      <c r="B285" s="17">
        <v>999.8</v>
      </c>
      <c r="C285" s="16">
        <v>1010.0</v>
      </c>
      <c r="D285" s="16">
        <v>1012.1</v>
      </c>
      <c r="E285" s="17">
        <v>984.3</v>
      </c>
      <c r="F285" s="17" t="s">
        <v>319</v>
      </c>
      <c r="G285" s="18">
        <v>-0.0036</v>
      </c>
      <c r="H285" s="19">
        <f t="shared" si="1"/>
        <v>-0.003587801475</v>
      </c>
      <c r="I285" s="19">
        <f t="shared" si="2"/>
        <v>0.9964121985</v>
      </c>
      <c r="J285" s="19"/>
      <c r="K285" s="19"/>
      <c r="L285" s="19"/>
    </row>
    <row r="286">
      <c r="A286" s="23">
        <v>45190.0</v>
      </c>
      <c r="B286" s="16">
        <v>1003.4</v>
      </c>
      <c r="C286" s="16">
        <v>1029.9</v>
      </c>
      <c r="D286" s="16">
        <v>1034.05</v>
      </c>
      <c r="E286" s="17">
        <v>994.6</v>
      </c>
      <c r="F286" s="17" t="s">
        <v>320</v>
      </c>
      <c r="G286" s="18">
        <v>-0.0208</v>
      </c>
      <c r="H286" s="19">
        <f t="shared" si="1"/>
        <v>-0.02083434984</v>
      </c>
      <c r="I286" s="19">
        <f t="shared" si="2"/>
        <v>0.9791656502</v>
      </c>
      <c r="J286" s="19"/>
      <c r="K286" s="19"/>
      <c r="L286" s="19"/>
    </row>
    <row r="287">
      <c r="A287" s="23">
        <v>45189.0</v>
      </c>
      <c r="B287" s="16">
        <v>1024.75</v>
      </c>
      <c r="C287" s="16">
        <v>1038.0</v>
      </c>
      <c r="D287" s="16">
        <v>1055.7</v>
      </c>
      <c r="E287" s="16">
        <v>1020.0</v>
      </c>
      <c r="F287" s="17" t="s">
        <v>321</v>
      </c>
      <c r="G287" s="18">
        <v>-0.0182</v>
      </c>
      <c r="H287" s="19">
        <f t="shared" si="1"/>
        <v>-0.0181565584</v>
      </c>
      <c r="I287" s="19">
        <f t="shared" si="2"/>
        <v>0.9818434416</v>
      </c>
      <c r="J287" s="19"/>
      <c r="K287" s="19"/>
      <c r="L287" s="19"/>
    </row>
    <row r="288">
      <c r="A288" s="23">
        <v>45187.0</v>
      </c>
      <c r="B288" s="16">
        <v>1043.7</v>
      </c>
      <c r="C288" s="16">
        <v>1044.5</v>
      </c>
      <c r="D288" s="16">
        <v>1059.0</v>
      </c>
      <c r="E288" s="16">
        <v>1027.8</v>
      </c>
      <c r="F288" s="17" t="s">
        <v>322</v>
      </c>
      <c r="G288" s="18">
        <v>-0.0011</v>
      </c>
      <c r="H288" s="19">
        <f t="shared" si="1"/>
        <v>-0.001052833078</v>
      </c>
      <c r="I288" s="19">
        <f t="shared" si="2"/>
        <v>0.9989471669</v>
      </c>
      <c r="J288" s="19"/>
      <c r="K288" s="19"/>
      <c r="L288" s="19"/>
    </row>
    <row r="289">
      <c r="A289" s="23">
        <v>45184.0</v>
      </c>
      <c r="B289" s="16">
        <v>1044.8</v>
      </c>
      <c r="C289" s="16">
        <v>1040.0</v>
      </c>
      <c r="D289" s="16">
        <v>1048.8</v>
      </c>
      <c r="E289" s="16">
        <v>1011.55</v>
      </c>
      <c r="F289" s="17" t="s">
        <v>323</v>
      </c>
      <c r="G289" s="18">
        <v>0.0124</v>
      </c>
      <c r="H289" s="19">
        <f t="shared" si="1"/>
        <v>0.01240310078</v>
      </c>
      <c r="I289" s="19">
        <f t="shared" si="2"/>
        <v>1.012403101</v>
      </c>
      <c r="J289" s="19"/>
      <c r="K289" s="19"/>
      <c r="L289" s="19"/>
    </row>
    <row r="290">
      <c r="A290" s="23">
        <v>45183.0</v>
      </c>
      <c r="B290" s="16">
        <v>1032.0</v>
      </c>
      <c r="C290" s="16">
        <v>1011.9</v>
      </c>
      <c r="D290" s="16">
        <v>1037.0</v>
      </c>
      <c r="E290" s="17">
        <v>989.4</v>
      </c>
      <c r="F290" s="17" t="s">
        <v>324</v>
      </c>
      <c r="G290" s="18">
        <v>0.0311</v>
      </c>
      <c r="H290" s="19">
        <f t="shared" si="1"/>
        <v>0.03112354499</v>
      </c>
      <c r="I290" s="19">
        <f t="shared" si="2"/>
        <v>1.031123545</v>
      </c>
      <c r="J290" s="19"/>
      <c r="K290" s="19"/>
      <c r="L290" s="19"/>
    </row>
    <row r="291">
      <c r="A291" s="23">
        <v>45182.0</v>
      </c>
      <c r="B291" s="16">
        <v>1000.85</v>
      </c>
      <c r="C291" s="17">
        <v>981.6</v>
      </c>
      <c r="D291" s="16">
        <v>1010.0</v>
      </c>
      <c r="E291" s="17">
        <v>960.1</v>
      </c>
      <c r="F291" s="17" t="s">
        <v>325</v>
      </c>
      <c r="G291" s="18">
        <v>0.0299</v>
      </c>
      <c r="H291" s="19">
        <f t="shared" si="1"/>
        <v>0.02994597376</v>
      </c>
      <c r="I291" s="19">
        <f t="shared" si="2"/>
        <v>1.029945974</v>
      </c>
      <c r="J291" s="19"/>
      <c r="K291" s="19"/>
      <c r="L291" s="19"/>
    </row>
    <row r="292">
      <c r="A292" s="21">
        <v>45181.0</v>
      </c>
      <c r="B292" s="17">
        <v>971.75</v>
      </c>
      <c r="C292" s="16">
        <v>1042.25</v>
      </c>
      <c r="D292" s="16">
        <v>1048.35</v>
      </c>
      <c r="E292" s="17">
        <v>961.95</v>
      </c>
      <c r="F292" s="17" t="s">
        <v>326</v>
      </c>
      <c r="G292" s="18">
        <v>-0.063</v>
      </c>
      <c r="H292" s="19">
        <f t="shared" si="1"/>
        <v>-0.06301224569</v>
      </c>
      <c r="I292" s="19">
        <f t="shared" si="2"/>
        <v>0.9369877543</v>
      </c>
      <c r="J292" s="19"/>
      <c r="K292" s="19"/>
      <c r="L292" s="19"/>
    </row>
    <row r="293">
      <c r="A293" s="21">
        <v>45180.0</v>
      </c>
      <c r="B293" s="16">
        <v>1037.1</v>
      </c>
      <c r="C293" s="16">
        <v>1078.0</v>
      </c>
      <c r="D293" s="16">
        <v>1080.0</v>
      </c>
      <c r="E293" s="16">
        <v>1030.1</v>
      </c>
      <c r="F293" s="17" t="s">
        <v>327</v>
      </c>
      <c r="G293" s="18">
        <v>-0.0261</v>
      </c>
      <c r="H293" s="19">
        <f t="shared" si="1"/>
        <v>-0.02610573763</v>
      </c>
      <c r="I293" s="19">
        <f t="shared" si="2"/>
        <v>0.9738942624</v>
      </c>
      <c r="J293" s="19"/>
      <c r="K293" s="19"/>
      <c r="L293" s="19"/>
    </row>
    <row r="294">
      <c r="A294" s="21">
        <v>45177.0</v>
      </c>
      <c r="B294" s="16">
        <v>1064.9</v>
      </c>
      <c r="C294" s="16">
        <v>1084.0</v>
      </c>
      <c r="D294" s="16">
        <v>1092.35</v>
      </c>
      <c r="E294" s="16">
        <v>1055.0</v>
      </c>
      <c r="F294" s="17" t="s">
        <v>328</v>
      </c>
      <c r="G294" s="18">
        <v>-0.0058</v>
      </c>
      <c r="H294" s="19">
        <f t="shared" si="1"/>
        <v>-0.005834850394</v>
      </c>
      <c r="I294" s="19">
        <f t="shared" si="2"/>
        <v>0.9941651496</v>
      </c>
      <c r="J294" s="19"/>
      <c r="K294" s="19"/>
      <c r="L294" s="19"/>
    </row>
    <row r="295">
      <c r="A295" s="21">
        <v>45176.0</v>
      </c>
      <c r="B295" s="16">
        <v>1071.15</v>
      </c>
      <c r="C295" s="16">
        <v>1119.0</v>
      </c>
      <c r="D295" s="16">
        <v>1119.0</v>
      </c>
      <c r="E295" s="16">
        <v>1064.5</v>
      </c>
      <c r="F295" s="17" t="s">
        <v>329</v>
      </c>
      <c r="G295" s="18">
        <v>-0.0201</v>
      </c>
      <c r="H295" s="19">
        <f t="shared" si="1"/>
        <v>-0.02008050499</v>
      </c>
      <c r="I295" s="19">
        <f t="shared" si="2"/>
        <v>0.979919495</v>
      </c>
      <c r="J295" s="19"/>
      <c r="K295" s="19"/>
      <c r="L295" s="19"/>
    </row>
    <row r="296">
      <c r="A296" s="21">
        <v>45175.0</v>
      </c>
      <c r="B296" s="16">
        <v>1093.1</v>
      </c>
      <c r="C296" s="16">
        <v>1125.0</v>
      </c>
      <c r="D296" s="16">
        <v>1127.9</v>
      </c>
      <c r="E296" s="16">
        <v>1087.55</v>
      </c>
      <c r="F296" s="17" t="s">
        <v>330</v>
      </c>
      <c r="G296" s="18">
        <v>-0.0188</v>
      </c>
      <c r="H296" s="19">
        <f t="shared" si="1"/>
        <v>-0.01880526009</v>
      </c>
      <c r="I296" s="19">
        <f t="shared" si="2"/>
        <v>0.9811947399</v>
      </c>
      <c r="J296" s="19"/>
      <c r="K296" s="19"/>
      <c r="L296" s="19"/>
    </row>
    <row r="297">
      <c r="A297" s="21">
        <v>45174.0</v>
      </c>
      <c r="B297" s="16">
        <v>1114.05</v>
      </c>
      <c r="C297" s="16">
        <v>1075.0</v>
      </c>
      <c r="D297" s="16">
        <v>1121.6</v>
      </c>
      <c r="E297" s="16">
        <v>1075.0</v>
      </c>
      <c r="F297" s="17" t="s">
        <v>331</v>
      </c>
      <c r="G297" s="18">
        <v>0.0391</v>
      </c>
      <c r="H297" s="19">
        <f t="shared" si="1"/>
        <v>0.03908035256</v>
      </c>
      <c r="I297" s="19">
        <f t="shared" si="2"/>
        <v>1.039080353</v>
      </c>
      <c r="J297" s="19"/>
      <c r="K297" s="19"/>
      <c r="L297" s="19"/>
    </row>
    <row r="298">
      <c r="A298" s="21">
        <v>45173.0</v>
      </c>
      <c r="B298" s="16">
        <v>1072.15</v>
      </c>
      <c r="C298" s="16">
        <v>1109.3</v>
      </c>
      <c r="D298" s="16">
        <v>1118.9</v>
      </c>
      <c r="E298" s="16">
        <v>1062.0</v>
      </c>
      <c r="F298" s="17" t="s">
        <v>332</v>
      </c>
      <c r="G298" s="18">
        <v>-0.022</v>
      </c>
      <c r="H298" s="19">
        <f t="shared" si="1"/>
        <v>-0.0220286418</v>
      </c>
      <c r="I298" s="19">
        <f t="shared" si="2"/>
        <v>0.9779713582</v>
      </c>
      <c r="J298" s="19"/>
      <c r="K298" s="19"/>
      <c r="L298" s="19"/>
    </row>
    <row r="299">
      <c r="A299" s="21">
        <v>45170.0</v>
      </c>
      <c r="B299" s="16">
        <v>1096.3</v>
      </c>
      <c r="C299" s="16">
        <v>1057.0</v>
      </c>
      <c r="D299" s="16">
        <v>1110.3</v>
      </c>
      <c r="E299" s="16">
        <v>1052.05</v>
      </c>
      <c r="F299" s="17" t="s">
        <v>333</v>
      </c>
      <c r="G299" s="18">
        <v>0.0376</v>
      </c>
      <c r="H299" s="19">
        <f t="shared" si="1"/>
        <v>0.03757334848</v>
      </c>
      <c r="I299" s="19">
        <f t="shared" si="2"/>
        <v>1.037573348</v>
      </c>
      <c r="J299" s="19"/>
      <c r="K299" s="19"/>
      <c r="L299" s="19"/>
    </row>
    <row r="300">
      <c r="A300" s="23">
        <v>45169.0</v>
      </c>
      <c r="B300" s="16">
        <v>1056.6</v>
      </c>
      <c r="C300" s="16">
        <v>1092.0</v>
      </c>
      <c r="D300" s="16">
        <v>1093.95</v>
      </c>
      <c r="E300" s="16">
        <v>1046.3</v>
      </c>
      <c r="F300" s="17" t="s">
        <v>334</v>
      </c>
      <c r="G300" s="18">
        <v>-0.0192</v>
      </c>
      <c r="H300" s="19">
        <f t="shared" si="1"/>
        <v>-0.01916918078</v>
      </c>
      <c r="I300" s="19">
        <f t="shared" si="2"/>
        <v>0.9808308192</v>
      </c>
      <c r="J300" s="19"/>
      <c r="K300" s="19"/>
      <c r="L300" s="19"/>
    </row>
    <row r="301">
      <c r="A301" s="23">
        <v>45168.0</v>
      </c>
      <c r="B301" s="16">
        <v>1077.25</v>
      </c>
      <c r="C301" s="16">
        <v>1067.95</v>
      </c>
      <c r="D301" s="16">
        <v>1096.6</v>
      </c>
      <c r="E301" s="16">
        <v>1052.1</v>
      </c>
      <c r="F301" s="17" t="s">
        <v>335</v>
      </c>
      <c r="G301" s="18">
        <v>0.0176</v>
      </c>
      <c r="H301" s="19">
        <f t="shared" si="1"/>
        <v>0.01756954612</v>
      </c>
      <c r="I301" s="19">
        <f t="shared" si="2"/>
        <v>1.017569546</v>
      </c>
      <c r="J301" s="19"/>
      <c r="K301" s="19"/>
      <c r="L301" s="19"/>
    </row>
    <row r="302">
      <c r="A302" s="23">
        <v>45167.0</v>
      </c>
      <c r="B302" s="16">
        <v>1058.65</v>
      </c>
      <c r="C302" s="16">
        <v>1025.3</v>
      </c>
      <c r="D302" s="16">
        <v>1072.25</v>
      </c>
      <c r="E302" s="16">
        <v>1023.0</v>
      </c>
      <c r="F302" s="17" t="s">
        <v>336</v>
      </c>
      <c r="G302" s="18">
        <v>0.0401</v>
      </c>
      <c r="H302" s="19">
        <f t="shared" si="1"/>
        <v>0.04008449182</v>
      </c>
      <c r="I302" s="19">
        <f t="shared" si="2"/>
        <v>1.040084492</v>
      </c>
      <c r="J302" s="19"/>
      <c r="K302" s="19"/>
      <c r="L302" s="19"/>
    </row>
    <row r="303">
      <c r="A303" s="23">
        <v>45166.0</v>
      </c>
      <c r="B303" s="16">
        <v>1017.85</v>
      </c>
      <c r="C303" s="16">
        <v>1032.05</v>
      </c>
      <c r="D303" s="16">
        <v>1045.0</v>
      </c>
      <c r="E303" s="16">
        <v>1012.65</v>
      </c>
      <c r="F303" s="17" t="s">
        <v>337</v>
      </c>
      <c r="G303" s="18">
        <v>-0.0076</v>
      </c>
      <c r="H303" s="19">
        <f t="shared" si="1"/>
        <v>-0.007604933457</v>
      </c>
      <c r="I303" s="19">
        <f t="shared" si="2"/>
        <v>0.9923950665</v>
      </c>
      <c r="J303" s="19"/>
      <c r="K303" s="19"/>
      <c r="L303" s="19"/>
    </row>
    <row r="304">
      <c r="A304" s="23">
        <v>45163.0</v>
      </c>
      <c r="B304" s="16">
        <v>1025.65</v>
      </c>
      <c r="C304" s="16">
        <v>1023.05</v>
      </c>
      <c r="D304" s="16">
        <v>1034.05</v>
      </c>
      <c r="E304" s="16">
        <v>1007.15</v>
      </c>
      <c r="F304" s="17" t="s">
        <v>338</v>
      </c>
      <c r="G304" s="18">
        <v>0.0025</v>
      </c>
      <c r="H304" s="19">
        <f t="shared" si="1"/>
        <v>0.002541420263</v>
      </c>
      <c r="I304" s="19">
        <f t="shared" si="2"/>
        <v>1.00254142</v>
      </c>
      <c r="J304" s="19"/>
      <c r="K304" s="19"/>
      <c r="L304" s="19"/>
    </row>
    <row r="305">
      <c r="A305" s="23">
        <v>45162.0</v>
      </c>
      <c r="B305" s="16">
        <v>1023.05</v>
      </c>
      <c r="C305" s="16">
        <v>1031.05</v>
      </c>
      <c r="D305" s="16">
        <v>1042.3</v>
      </c>
      <c r="E305" s="16">
        <v>1019.05</v>
      </c>
      <c r="F305" s="17" t="s">
        <v>339</v>
      </c>
      <c r="G305" s="18">
        <v>-0.0062</v>
      </c>
      <c r="H305" s="19">
        <f t="shared" si="1"/>
        <v>-0.006168641927</v>
      </c>
      <c r="I305" s="19">
        <f t="shared" si="2"/>
        <v>0.9938313581</v>
      </c>
      <c r="J305" s="19"/>
      <c r="K305" s="19"/>
      <c r="L305" s="19"/>
    </row>
    <row r="306">
      <c r="A306" s="23">
        <v>45161.0</v>
      </c>
      <c r="B306" s="16">
        <v>1029.4</v>
      </c>
      <c r="C306" s="16">
        <v>1034.75</v>
      </c>
      <c r="D306" s="16">
        <v>1044.3</v>
      </c>
      <c r="E306" s="16">
        <v>1025.0</v>
      </c>
      <c r="F306" s="17" t="s">
        <v>340</v>
      </c>
      <c r="G306" s="18">
        <v>0.0</v>
      </c>
      <c r="H306" s="19">
        <f t="shared" si="1"/>
        <v>0.00004857434303</v>
      </c>
      <c r="I306" s="19">
        <f t="shared" si="2"/>
        <v>1.000048574</v>
      </c>
      <c r="J306" s="19"/>
      <c r="K306" s="19"/>
      <c r="L306" s="19"/>
    </row>
    <row r="307">
      <c r="A307" s="23">
        <v>45160.0</v>
      </c>
      <c r="B307" s="16">
        <v>1029.35</v>
      </c>
      <c r="C307" s="16">
        <v>1034.2</v>
      </c>
      <c r="D307" s="16">
        <v>1050.0</v>
      </c>
      <c r="E307" s="16">
        <v>1025.25</v>
      </c>
      <c r="F307" s="17" t="s">
        <v>341</v>
      </c>
      <c r="G307" s="18">
        <v>-0.0029</v>
      </c>
      <c r="H307" s="19">
        <f t="shared" si="1"/>
        <v>-0.002905991185</v>
      </c>
      <c r="I307" s="19">
        <f t="shared" si="2"/>
        <v>0.9970940088</v>
      </c>
      <c r="J307" s="19"/>
      <c r="K307" s="19"/>
      <c r="L307" s="19"/>
    </row>
    <row r="308">
      <c r="A308" s="23">
        <v>45159.0</v>
      </c>
      <c r="B308" s="16">
        <v>1032.35</v>
      </c>
      <c r="C308" s="16">
        <v>1062.0</v>
      </c>
      <c r="D308" s="16">
        <v>1062.0</v>
      </c>
      <c r="E308" s="16">
        <v>1026.0</v>
      </c>
      <c r="F308" s="17" t="s">
        <v>342</v>
      </c>
      <c r="G308" s="18">
        <v>-0.0234</v>
      </c>
      <c r="H308" s="19">
        <f t="shared" si="1"/>
        <v>-0.02341311134</v>
      </c>
      <c r="I308" s="19">
        <f t="shared" si="2"/>
        <v>0.9765868887</v>
      </c>
      <c r="J308" s="19"/>
      <c r="K308" s="19"/>
      <c r="L308" s="19"/>
    </row>
    <row r="309">
      <c r="A309" s="23">
        <v>45156.0</v>
      </c>
      <c r="B309" s="16">
        <v>1057.1</v>
      </c>
      <c r="C309" s="16">
        <v>1052.9</v>
      </c>
      <c r="D309" s="16">
        <v>1069.9</v>
      </c>
      <c r="E309" s="16">
        <v>1030.85</v>
      </c>
      <c r="F309" s="17" t="s">
        <v>343</v>
      </c>
      <c r="G309" s="18">
        <v>0.0075</v>
      </c>
      <c r="H309" s="19">
        <f t="shared" si="1"/>
        <v>0.007481534429</v>
      </c>
      <c r="I309" s="19">
        <f t="shared" si="2"/>
        <v>1.007481534</v>
      </c>
      <c r="J309" s="19"/>
      <c r="K309" s="19"/>
      <c r="L309" s="19"/>
    </row>
    <row r="310">
      <c r="A310" s="23">
        <v>45155.0</v>
      </c>
      <c r="B310" s="16">
        <v>1049.25</v>
      </c>
      <c r="C310" s="16">
        <v>1066.3</v>
      </c>
      <c r="D310" s="16">
        <v>1068.0</v>
      </c>
      <c r="E310" s="16">
        <v>1037.55</v>
      </c>
      <c r="F310" s="17" t="s">
        <v>344</v>
      </c>
      <c r="G310" s="18">
        <v>-0.012</v>
      </c>
      <c r="H310" s="19">
        <f t="shared" si="1"/>
        <v>-0.01200564972</v>
      </c>
      <c r="I310" s="19">
        <f t="shared" si="2"/>
        <v>0.9879943503</v>
      </c>
      <c r="J310" s="19"/>
      <c r="K310" s="19"/>
      <c r="L310" s="19"/>
    </row>
    <row r="311">
      <c r="A311" s="23">
        <v>45154.0</v>
      </c>
      <c r="B311" s="16">
        <v>1062.0</v>
      </c>
      <c r="C311" s="16">
        <v>1015.6</v>
      </c>
      <c r="D311" s="16">
        <v>1067.4</v>
      </c>
      <c r="E311" s="16">
        <v>1011.0</v>
      </c>
      <c r="F311" s="17" t="s">
        <v>345</v>
      </c>
      <c r="G311" s="18">
        <v>0.0463</v>
      </c>
      <c r="H311" s="19">
        <f t="shared" si="1"/>
        <v>0.04625387912</v>
      </c>
      <c r="I311" s="19">
        <f t="shared" si="2"/>
        <v>1.046253879</v>
      </c>
      <c r="J311" s="19"/>
      <c r="K311" s="19"/>
      <c r="L311" s="19"/>
    </row>
    <row r="312">
      <c r="A312" s="23">
        <v>45152.0</v>
      </c>
      <c r="B312" s="16">
        <v>1015.05</v>
      </c>
      <c r="C312" s="16">
        <v>1034.7</v>
      </c>
      <c r="D312" s="16">
        <v>1042.05</v>
      </c>
      <c r="E312" s="16">
        <v>1001.0</v>
      </c>
      <c r="F312" s="17" t="s">
        <v>346</v>
      </c>
      <c r="G312" s="18">
        <v>-0.0169</v>
      </c>
      <c r="H312" s="19">
        <f t="shared" si="1"/>
        <v>-0.01685311637</v>
      </c>
      <c r="I312" s="19">
        <f t="shared" si="2"/>
        <v>0.9831468836</v>
      </c>
      <c r="J312" s="19"/>
      <c r="K312" s="19"/>
      <c r="L312" s="19"/>
    </row>
    <row r="313">
      <c r="A313" s="21">
        <v>45149.0</v>
      </c>
      <c r="B313" s="16">
        <v>1032.45</v>
      </c>
      <c r="C313" s="16">
        <v>1066.0</v>
      </c>
      <c r="D313" s="16">
        <v>1067.9</v>
      </c>
      <c r="E313" s="16">
        <v>1020.1</v>
      </c>
      <c r="F313" s="17" t="s">
        <v>347</v>
      </c>
      <c r="G313" s="18">
        <v>-0.0288</v>
      </c>
      <c r="H313" s="19">
        <f t="shared" si="1"/>
        <v>-0.02883077791</v>
      </c>
      <c r="I313" s="19">
        <f t="shared" si="2"/>
        <v>0.9711692221</v>
      </c>
      <c r="J313" s="19"/>
      <c r="K313" s="19"/>
      <c r="L313" s="19"/>
    </row>
    <row r="314">
      <c r="A314" s="21">
        <v>45148.0</v>
      </c>
      <c r="B314" s="16">
        <v>1063.1</v>
      </c>
      <c r="C314" s="16">
        <v>1011.0</v>
      </c>
      <c r="D314" s="16">
        <v>1077.45</v>
      </c>
      <c r="E314" s="16">
        <v>1010.0</v>
      </c>
      <c r="F314" s="17" t="s">
        <v>348</v>
      </c>
      <c r="G314" s="18">
        <v>0.0548</v>
      </c>
      <c r="H314" s="19">
        <f t="shared" si="1"/>
        <v>0.05476733803</v>
      </c>
      <c r="I314" s="19">
        <f t="shared" si="2"/>
        <v>1.054767338</v>
      </c>
      <c r="J314" s="19"/>
      <c r="K314" s="19"/>
      <c r="L314" s="19"/>
    </row>
    <row r="315">
      <c r="A315" s="21">
        <v>45147.0</v>
      </c>
      <c r="B315" s="16">
        <v>1007.9</v>
      </c>
      <c r="C315" s="17">
        <v>998.0</v>
      </c>
      <c r="D315" s="16">
        <v>1020.0</v>
      </c>
      <c r="E315" s="17">
        <v>980.2</v>
      </c>
      <c r="F315" s="17" t="s">
        <v>349</v>
      </c>
      <c r="G315" s="18">
        <v>0.0124</v>
      </c>
      <c r="H315" s="19">
        <f t="shared" si="1"/>
        <v>0.01235435918</v>
      </c>
      <c r="I315" s="19">
        <f t="shared" si="2"/>
        <v>1.012354359</v>
      </c>
      <c r="J315" s="19"/>
      <c r="K315" s="19"/>
      <c r="L315" s="19"/>
    </row>
    <row r="316">
      <c r="A316" s="21">
        <v>45146.0</v>
      </c>
      <c r="B316" s="17">
        <v>995.6</v>
      </c>
      <c r="C316" s="17">
        <v>896.0</v>
      </c>
      <c r="D316" s="16">
        <v>1008.65</v>
      </c>
      <c r="E316" s="17">
        <v>895.0</v>
      </c>
      <c r="F316" s="17" t="s">
        <v>350</v>
      </c>
      <c r="G316" s="18">
        <v>0.1112</v>
      </c>
      <c r="H316" s="19">
        <f t="shared" si="1"/>
        <v>0.1111607143</v>
      </c>
      <c r="I316" s="19">
        <f t="shared" si="2"/>
        <v>1.111160714</v>
      </c>
      <c r="J316" s="19"/>
      <c r="K316" s="19"/>
      <c r="L316" s="19"/>
    </row>
    <row r="317">
      <c r="A317" s="21">
        <v>45145.0</v>
      </c>
      <c r="B317" s="17">
        <v>896.0</v>
      </c>
      <c r="C317" s="17">
        <v>958.75</v>
      </c>
      <c r="D317" s="17">
        <v>986.15</v>
      </c>
      <c r="E317" s="17">
        <v>875.8</v>
      </c>
      <c r="F317" s="17" t="s">
        <v>351</v>
      </c>
      <c r="G317" s="18">
        <v>-0.0574</v>
      </c>
      <c r="H317" s="19">
        <f t="shared" si="1"/>
        <v>-0.05743740795</v>
      </c>
      <c r="I317" s="19">
        <f t="shared" si="2"/>
        <v>0.942562592</v>
      </c>
      <c r="J317" s="19"/>
      <c r="K317" s="19"/>
      <c r="L317" s="19"/>
    </row>
    <row r="318">
      <c r="A318" s="21">
        <v>45142.0</v>
      </c>
      <c r="B318" s="17">
        <v>950.6</v>
      </c>
      <c r="C318" s="17">
        <v>942.85</v>
      </c>
      <c r="D318" s="17">
        <v>978.8</v>
      </c>
      <c r="E318" s="17">
        <v>924.05</v>
      </c>
      <c r="F318" s="17" t="s">
        <v>352</v>
      </c>
      <c r="G318" s="18">
        <v>0.0128</v>
      </c>
      <c r="H318" s="19">
        <f t="shared" si="1"/>
        <v>0.01278499893</v>
      </c>
      <c r="I318" s="19">
        <f t="shared" si="2"/>
        <v>1.012784999</v>
      </c>
      <c r="J318" s="19"/>
      <c r="K318" s="19"/>
      <c r="L318" s="19"/>
    </row>
    <row r="319">
      <c r="A319" s="21">
        <v>45141.0</v>
      </c>
      <c r="B319" s="17">
        <v>938.6</v>
      </c>
      <c r="C319" s="17">
        <v>908.75</v>
      </c>
      <c r="D319" s="17">
        <v>941.7</v>
      </c>
      <c r="E319" s="17">
        <v>908.1</v>
      </c>
      <c r="F319" s="17" t="s">
        <v>353</v>
      </c>
      <c r="G319" s="18">
        <v>0.0284</v>
      </c>
      <c r="H319" s="19">
        <f t="shared" si="1"/>
        <v>0.02837734195</v>
      </c>
      <c r="I319" s="19">
        <f t="shared" si="2"/>
        <v>1.028377342</v>
      </c>
      <c r="J319" s="19"/>
      <c r="K319" s="19"/>
      <c r="L319" s="19"/>
    </row>
    <row r="320">
      <c r="A320" s="21">
        <v>45140.0</v>
      </c>
      <c r="B320" s="17">
        <v>912.7</v>
      </c>
      <c r="C320" s="17">
        <v>900.0</v>
      </c>
      <c r="D320" s="17">
        <v>924.0</v>
      </c>
      <c r="E320" s="17">
        <v>899.2</v>
      </c>
      <c r="F320" s="17" t="s">
        <v>354</v>
      </c>
      <c r="G320" s="18">
        <v>0.0058</v>
      </c>
      <c r="H320" s="19">
        <f t="shared" si="1"/>
        <v>0.005785442724</v>
      </c>
      <c r="I320" s="19">
        <f t="shared" si="2"/>
        <v>1.005785443</v>
      </c>
      <c r="J320" s="19"/>
      <c r="K320" s="19"/>
      <c r="L320" s="19"/>
    </row>
    <row r="321">
      <c r="A321" s="21">
        <v>45139.0</v>
      </c>
      <c r="B321" s="17">
        <v>907.45</v>
      </c>
      <c r="C321" s="17">
        <v>914.0</v>
      </c>
      <c r="D321" s="17">
        <v>918.0</v>
      </c>
      <c r="E321" s="17">
        <v>897.0</v>
      </c>
      <c r="F321" s="17" t="s">
        <v>355</v>
      </c>
      <c r="G321" s="18">
        <v>-0.0011</v>
      </c>
      <c r="H321" s="19">
        <f t="shared" si="1"/>
        <v>-0.001100776047</v>
      </c>
      <c r="I321" s="19">
        <f t="shared" si="2"/>
        <v>0.998899224</v>
      </c>
      <c r="J321" s="19"/>
      <c r="K321" s="19"/>
      <c r="L321" s="19"/>
    </row>
    <row r="322">
      <c r="A322" s="23">
        <v>45138.0</v>
      </c>
      <c r="B322" s="17">
        <v>908.45</v>
      </c>
      <c r="C322" s="17">
        <v>876.0</v>
      </c>
      <c r="D322" s="17">
        <v>915.05</v>
      </c>
      <c r="E322" s="17">
        <v>869.8</v>
      </c>
      <c r="F322" s="17" t="s">
        <v>356</v>
      </c>
      <c r="G322" s="18">
        <v>0.0378</v>
      </c>
      <c r="H322" s="19">
        <f t="shared" si="1"/>
        <v>0.03775416952</v>
      </c>
      <c r="I322" s="19">
        <f t="shared" si="2"/>
        <v>1.03775417</v>
      </c>
      <c r="J322" s="19"/>
      <c r="K322" s="19"/>
      <c r="L322" s="19"/>
    </row>
    <row r="323">
      <c r="A323" s="23">
        <v>45135.0</v>
      </c>
      <c r="B323" s="17">
        <v>875.4</v>
      </c>
      <c r="C323" s="17">
        <v>858.75</v>
      </c>
      <c r="D323" s="17">
        <v>888.0</v>
      </c>
      <c r="E323" s="17">
        <v>850.0</v>
      </c>
      <c r="F323" s="17" t="s">
        <v>357</v>
      </c>
      <c r="G323" s="18">
        <v>0.0245</v>
      </c>
      <c r="H323" s="19">
        <f t="shared" si="1"/>
        <v>0.02451869624</v>
      </c>
      <c r="I323" s="19">
        <f t="shared" si="2"/>
        <v>1.024518696</v>
      </c>
      <c r="J323" s="19"/>
      <c r="K323" s="19"/>
      <c r="L323" s="19"/>
    </row>
    <row r="324">
      <c r="A324" s="23">
        <v>45134.0</v>
      </c>
      <c r="B324" s="17">
        <v>854.45</v>
      </c>
      <c r="C324" s="17">
        <v>843.95</v>
      </c>
      <c r="D324" s="17">
        <v>862.0</v>
      </c>
      <c r="E324" s="17">
        <v>842.3</v>
      </c>
      <c r="F324" s="17" t="s">
        <v>358</v>
      </c>
      <c r="G324" s="18">
        <v>0.0148</v>
      </c>
      <c r="H324" s="19">
        <f t="shared" si="1"/>
        <v>0.01478622328</v>
      </c>
      <c r="I324" s="19">
        <f t="shared" si="2"/>
        <v>1.014786223</v>
      </c>
      <c r="J324" s="19"/>
      <c r="K324" s="19"/>
      <c r="L324" s="19"/>
    </row>
    <row r="325">
      <c r="A325" s="23">
        <v>45133.0</v>
      </c>
      <c r="B325" s="17">
        <v>842.0</v>
      </c>
      <c r="C325" s="17">
        <v>862.0</v>
      </c>
      <c r="D325" s="17">
        <v>862.0</v>
      </c>
      <c r="E325" s="17">
        <v>840.0</v>
      </c>
      <c r="F325" s="17" t="s">
        <v>359</v>
      </c>
      <c r="G325" s="18">
        <v>-0.0185</v>
      </c>
      <c r="H325" s="19">
        <f t="shared" si="1"/>
        <v>-0.01853362863</v>
      </c>
      <c r="I325" s="19">
        <f t="shared" si="2"/>
        <v>0.9814663714</v>
      </c>
      <c r="J325" s="19"/>
      <c r="K325" s="19"/>
      <c r="L325" s="19"/>
    </row>
    <row r="326">
      <c r="A326" s="23">
        <v>45132.0</v>
      </c>
      <c r="B326" s="17">
        <v>857.9</v>
      </c>
      <c r="C326" s="17">
        <v>855.0</v>
      </c>
      <c r="D326" s="17">
        <v>867.95</v>
      </c>
      <c r="E326" s="17">
        <v>855.0</v>
      </c>
      <c r="F326" s="17" t="s">
        <v>360</v>
      </c>
      <c r="G326" s="18">
        <v>0.0052</v>
      </c>
      <c r="H326" s="19">
        <f t="shared" si="1"/>
        <v>0.005155243117</v>
      </c>
      <c r="I326" s="19">
        <f t="shared" si="2"/>
        <v>1.005155243</v>
      </c>
      <c r="J326" s="19"/>
      <c r="K326" s="19"/>
      <c r="L326" s="19"/>
    </row>
    <row r="327">
      <c r="A327" s="23">
        <v>45131.0</v>
      </c>
      <c r="B327" s="17">
        <v>853.5</v>
      </c>
      <c r="C327" s="17">
        <v>854.0</v>
      </c>
      <c r="D327" s="17">
        <v>862.95</v>
      </c>
      <c r="E327" s="17">
        <v>850.55</v>
      </c>
      <c r="F327" s="17" t="s">
        <v>361</v>
      </c>
      <c r="G327" s="18">
        <v>8.0E-4</v>
      </c>
      <c r="H327" s="19">
        <f t="shared" si="1"/>
        <v>0.0008208255159</v>
      </c>
      <c r="I327" s="19">
        <f t="shared" si="2"/>
        <v>1.000820826</v>
      </c>
      <c r="J327" s="19"/>
      <c r="K327" s="19"/>
      <c r="L327" s="19"/>
    </row>
    <row r="328">
      <c r="A328" s="23">
        <v>45128.0</v>
      </c>
      <c r="B328" s="17">
        <v>852.8</v>
      </c>
      <c r="C328" s="17">
        <v>850.0</v>
      </c>
      <c r="D328" s="17">
        <v>862.8</v>
      </c>
      <c r="E328" s="17">
        <v>850.0</v>
      </c>
      <c r="F328" s="17" t="s">
        <v>362</v>
      </c>
      <c r="G328" s="18">
        <v>-0.0064</v>
      </c>
      <c r="H328" s="19">
        <f t="shared" si="1"/>
        <v>-0.006408015845</v>
      </c>
      <c r="I328" s="19">
        <f t="shared" si="2"/>
        <v>0.9935919842</v>
      </c>
      <c r="J328" s="19"/>
      <c r="K328" s="19"/>
      <c r="L328" s="19"/>
    </row>
    <row r="329">
      <c r="A329" s="23">
        <v>45127.0</v>
      </c>
      <c r="B329" s="17">
        <v>858.3</v>
      </c>
      <c r="C329" s="17">
        <v>871.95</v>
      </c>
      <c r="D329" s="17">
        <v>888.0</v>
      </c>
      <c r="E329" s="17">
        <v>850.55</v>
      </c>
      <c r="F329" s="17" t="s">
        <v>363</v>
      </c>
      <c r="G329" s="18">
        <v>-0.0118</v>
      </c>
      <c r="H329" s="19">
        <f t="shared" si="1"/>
        <v>-0.01180127799</v>
      </c>
      <c r="I329" s="19">
        <f t="shared" si="2"/>
        <v>0.988198722</v>
      </c>
      <c r="J329" s="19"/>
      <c r="K329" s="19"/>
      <c r="L329" s="19"/>
    </row>
    <row r="330">
      <c r="A330" s="23">
        <v>45126.0</v>
      </c>
      <c r="B330" s="17">
        <v>868.55</v>
      </c>
      <c r="C330" s="17">
        <v>860.0</v>
      </c>
      <c r="D330" s="17">
        <v>876.45</v>
      </c>
      <c r="E330" s="17">
        <v>860.0</v>
      </c>
      <c r="F330" s="17" t="s">
        <v>364</v>
      </c>
      <c r="G330" s="18">
        <v>0.0107</v>
      </c>
      <c r="H330" s="19">
        <f t="shared" si="1"/>
        <v>0.01070576599</v>
      </c>
      <c r="I330" s="19">
        <f t="shared" si="2"/>
        <v>1.010705766</v>
      </c>
      <c r="J330" s="19"/>
      <c r="K330" s="19"/>
      <c r="L330" s="19"/>
    </row>
    <row r="331">
      <c r="A331" s="23">
        <v>45125.0</v>
      </c>
      <c r="B331" s="17">
        <v>859.35</v>
      </c>
      <c r="C331" s="17">
        <v>881.7</v>
      </c>
      <c r="D331" s="17">
        <v>886.35</v>
      </c>
      <c r="E331" s="17">
        <v>851.7</v>
      </c>
      <c r="F331" s="17" t="s">
        <v>365</v>
      </c>
      <c r="G331" s="18">
        <v>-0.0205</v>
      </c>
      <c r="H331" s="19">
        <f t="shared" si="1"/>
        <v>-0.02051632758</v>
      </c>
      <c r="I331" s="19">
        <f t="shared" si="2"/>
        <v>0.9794836724</v>
      </c>
      <c r="J331" s="19"/>
      <c r="K331" s="19"/>
      <c r="L331" s="19"/>
    </row>
    <row r="332">
      <c r="A332" s="23">
        <v>45124.0</v>
      </c>
      <c r="B332" s="17">
        <v>877.35</v>
      </c>
      <c r="C332" s="17">
        <v>828.0</v>
      </c>
      <c r="D332" s="17">
        <v>887.0</v>
      </c>
      <c r="E332" s="17">
        <v>821.4</v>
      </c>
      <c r="F332" s="17" t="s">
        <v>366</v>
      </c>
      <c r="G332" s="18">
        <v>0.069</v>
      </c>
      <c r="H332" s="19">
        <f t="shared" si="1"/>
        <v>0.06902644084</v>
      </c>
      <c r="I332" s="19">
        <f t="shared" si="2"/>
        <v>1.069026441</v>
      </c>
      <c r="J332" s="19"/>
      <c r="K332" s="19"/>
      <c r="L332" s="19"/>
    </row>
    <row r="333">
      <c r="A333" s="23">
        <v>45121.0</v>
      </c>
      <c r="B333" s="17">
        <v>820.7</v>
      </c>
      <c r="C333" s="17">
        <v>810.4</v>
      </c>
      <c r="D333" s="17">
        <v>822.5</v>
      </c>
      <c r="E333" s="17">
        <v>807.45</v>
      </c>
      <c r="F333" s="17" t="s">
        <v>367</v>
      </c>
      <c r="G333" s="18">
        <v>0.018</v>
      </c>
      <c r="H333" s="19">
        <f t="shared" si="1"/>
        <v>0.01798561151</v>
      </c>
      <c r="I333" s="19">
        <f t="shared" si="2"/>
        <v>1.017985612</v>
      </c>
      <c r="J333" s="19"/>
      <c r="K333" s="19"/>
      <c r="L333" s="19"/>
    </row>
    <row r="334">
      <c r="A334" s="23">
        <v>45120.0</v>
      </c>
      <c r="B334" s="17">
        <v>806.2</v>
      </c>
      <c r="C334" s="17">
        <v>826.95</v>
      </c>
      <c r="D334" s="17">
        <v>827.8</v>
      </c>
      <c r="E334" s="17">
        <v>801.0</v>
      </c>
      <c r="F334" s="17" t="s">
        <v>368</v>
      </c>
      <c r="G334" s="18">
        <v>-0.0198</v>
      </c>
      <c r="H334" s="19">
        <f t="shared" si="1"/>
        <v>-0.01981762918</v>
      </c>
      <c r="I334" s="19">
        <f t="shared" si="2"/>
        <v>0.9801823708</v>
      </c>
      <c r="J334" s="19"/>
      <c r="K334" s="19"/>
      <c r="L334" s="19"/>
    </row>
    <row r="335">
      <c r="A335" s="21">
        <v>45119.0</v>
      </c>
      <c r="B335" s="17">
        <v>822.5</v>
      </c>
      <c r="C335" s="17">
        <v>818.6</v>
      </c>
      <c r="D335" s="17">
        <v>838.9</v>
      </c>
      <c r="E335" s="17">
        <v>807.0</v>
      </c>
      <c r="F335" s="17" t="s">
        <v>369</v>
      </c>
      <c r="G335" s="18">
        <v>0.0098</v>
      </c>
      <c r="H335" s="19">
        <f t="shared" si="1"/>
        <v>0.009759990179</v>
      </c>
      <c r="I335" s="19">
        <f t="shared" si="2"/>
        <v>1.00975999</v>
      </c>
      <c r="J335" s="19"/>
      <c r="K335" s="19"/>
      <c r="L335" s="19"/>
    </row>
    <row r="336">
      <c r="A336" s="21">
        <v>45118.0</v>
      </c>
      <c r="B336" s="17">
        <v>814.55</v>
      </c>
      <c r="C336" s="17">
        <v>828.0</v>
      </c>
      <c r="D336" s="17">
        <v>829.9</v>
      </c>
      <c r="E336" s="17">
        <v>805.55</v>
      </c>
      <c r="F336" s="17" t="s">
        <v>370</v>
      </c>
      <c r="G336" s="18">
        <v>-0.009</v>
      </c>
      <c r="H336" s="19">
        <f t="shared" si="1"/>
        <v>-0.009002980717</v>
      </c>
      <c r="I336" s="19">
        <f t="shared" si="2"/>
        <v>0.9909970193</v>
      </c>
      <c r="J336" s="19"/>
      <c r="K336" s="19"/>
      <c r="L336" s="19"/>
    </row>
    <row r="337">
      <c r="A337" s="21">
        <v>45117.0</v>
      </c>
      <c r="B337" s="17">
        <v>821.95</v>
      </c>
      <c r="C337" s="17">
        <v>804.45</v>
      </c>
      <c r="D337" s="17">
        <v>826.9</v>
      </c>
      <c r="E337" s="17">
        <v>787.0</v>
      </c>
      <c r="F337" s="17" t="s">
        <v>371</v>
      </c>
      <c r="G337" s="18">
        <v>0.0454</v>
      </c>
      <c r="H337" s="19">
        <f t="shared" si="1"/>
        <v>0.04540540541</v>
      </c>
      <c r="I337" s="19">
        <f t="shared" si="2"/>
        <v>1.045405405</v>
      </c>
      <c r="J337" s="19"/>
      <c r="K337" s="19"/>
      <c r="L337" s="19"/>
    </row>
    <row r="338">
      <c r="A338" s="21">
        <v>45114.0</v>
      </c>
      <c r="B338" s="17">
        <v>786.25</v>
      </c>
      <c r="C338" s="17">
        <v>799.6</v>
      </c>
      <c r="D338" s="17">
        <v>801.95</v>
      </c>
      <c r="E338" s="17">
        <v>785.0</v>
      </c>
      <c r="F338" s="17" t="s">
        <v>372</v>
      </c>
      <c r="G338" s="18">
        <v>-0.0115</v>
      </c>
      <c r="H338" s="19">
        <f t="shared" si="1"/>
        <v>-0.01150364596</v>
      </c>
      <c r="I338" s="19">
        <f t="shared" si="2"/>
        <v>0.988496354</v>
      </c>
      <c r="J338" s="19"/>
      <c r="K338" s="19"/>
      <c r="L338" s="19"/>
    </row>
    <row r="339">
      <c r="A339" s="21">
        <v>45113.0</v>
      </c>
      <c r="B339" s="17">
        <v>795.4</v>
      </c>
      <c r="C339" s="17">
        <v>793.5</v>
      </c>
      <c r="D339" s="17">
        <v>801.0</v>
      </c>
      <c r="E339" s="17">
        <v>790.0</v>
      </c>
      <c r="F339" s="17" t="s">
        <v>373</v>
      </c>
      <c r="G339" s="18">
        <v>0.0077</v>
      </c>
      <c r="H339" s="19">
        <f t="shared" si="1"/>
        <v>0.007728366907</v>
      </c>
      <c r="I339" s="19">
        <f t="shared" si="2"/>
        <v>1.007728367</v>
      </c>
      <c r="J339" s="19"/>
      <c r="K339" s="19"/>
      <c r="L339" s="19"/>
    </row>
    <row r="340">
      <c r="A340" s="21">
        <v>45112.0</v>
      </c>
      <c r="B340" s="17">
        <v>789.3</v>
      </c>
      <c r="C340" s="17">
        <v>785.1</v>
      </c>
      <c r="D340" s="17">
        <v>798.0</v>
      </c>
      <c r="E340" s="17">
        <v>783.05</v>
      </c>
      <c r="F340" s="17" t="s">
        <v>374</v>
      </c>
      <c r="G340" s="18">
        <v>-0.001</v>
      </c>
      <c r="H340" s="19">
        <f t="shared" si="1"/>
        <v>-0.001012530059</v>
      </c>
      <c r="I340" s="19">
        <f t="shared" si="2"/>
        <v>0.9989874699</v>
      </c>
      <c r="J340" s="19"/>
      <c r="K340" s="19"/>
      <c r="L340" s="19"/>
    </row>
    <row r="341">
      <c r="A341" s="21">
        <v>45111.0</v>
      </c>
      <c r="B341" s="17">
        <v>790.1</v>
      </c>
      <c r="C341" s="17">
        <v>808.85</v>
      </c>
      <c r="D341" s="17">
        <v>808.95</v>
      </c>
      <c r="E341" s="17">
        <v>787.0</v>
      </c>
      <c r="F341" s="17" t="s">
        <v>375</v>
      </c>
      <c r="G341" s="18">
        <v>-0.0232</v>
      </c>
      <c r="H341" s="19">
        <f t="shared" si="1"/>
        <v>-0.02318105953</v>
      </c>
      <c r="I341" s="19">
        <f t="shared" si="2"/>
        <v>0.9768189405</v>
      </c>
      <c r="J341" s="19"/>
      <c r="K341" s="19"/>
      <c r="L341" s="19"/>
    </row>
    <row r="342">
      <c r="A342" s="21">
        <v>45110.0</v>
      </c>
      <c r="B342" s="17">
        <v>808.85</v>
      </c>
      <c r="C342" s="17">
        <v>810.8</v>
      </c>
      <c r="D342" s="17">
        <v>813.6</v>
      </c>
      <c r="E342" s="17">
        <v>805.55</v>
      </c>
      <c r="F342" s="17" t="s">
        <v>376</v>
      </c>
      <c r="G342" s="18">
        <v>0.0029</v>
      </c>
      <c r="H342" s="19">
        <f t="shared" si="1"/>
        <v>0.002851652098</v>
      </c>
      <c r="I342" s="19">
        <f t="shared" si="2"/>
        <v>1.002851652</v>
      </c>
      <c r="J342" s="19"/>
      <c r="K342" s="19"/>
      <c r="L342" s="19"/>
    </row>
    <row r="343">
      <c r="A343" s="23">
        <v>45107.0</v>
      </c>
      <c r="B343" s="17">
        <v>806.55</v>
      </c>
      <c r="C343" s="17">
        <v>804.85</v>
      </c>
      <c r="D343" s="17">
        <v>815.05</v>
      </c>
      <c r="E343" s="17">
        <v>800.0</v>
      </c>
      <c r="F343" s="17" t="s">
        <v>377</v>
      </c>
      <c r="G343" s="18">
        <v>0.005</v>
      </c>
      <c r="H343" s="19">
        <f t="shared" si="1"/>
        <v>0.005046728972</v>
      </c>
      <c r="I343" s="19">
        <f t="shared" si="2"/>
        <v>1.005046729</v>
      </c>
      <c r="J343" s="19"/>
      <c r="K343" s="19"/>
      <c r="L343" s="19"/>
    </row>
    <row r="344">
      <c r="A344" s="23">
        <v>45105.0</v>
      </c>
      <c r="B344" s="17">
        <v>802.5</v>
      </c>
      <c r="C344" s="17">
        <v>812.85</v>
      </c>
      <c r="D344" s="17">
        <v>819.0</v>
      </c>
      <c r="E344" s="17">
        <v>798.0</v>
      </c>
      <c r="F344" s="17" t="s">
        <v>378</v>
      </c>
      <c r="G344" s="18">
        <v>-0.0086</v>
      </c>
      <c r="H344" s="19">
        <f t="shared" si="1"/>
        <v>-0.008586076966</v>
      </c>
      <c r="I344" s="19">
        <f t="shared" si="2"/>
        <v>0.991413923</v>
      </c>
      <c r="J344" s="19"/>
      <c r="K344" s="19"/>
      <c r="L344" s="19"/>
    </row>
    <row r="345">
      <c r="A345" s="23">
        <v>45104.0</v>
      </c>
      <c r="B345" s="17">
        <v>809.45</v>
      </c>
      <c r="C345" s="17">
        <v>799.9</v>
      </c>
      <c r="D345" s="17">
        <v>812.0</v>
      </c>
      <c r="E345" s="17">
        <v>797.1</v>
      </c>
      <c r="F345" s="17" t="s">
        <v>379</v>
      </c>
      <c r="G345" s="18">
        <v>0.0155</v>
      </c>
      <c r="H345" s="19">
        <f t="shared" si="1"/>
        <v>0.01549366453</v>
      </c>
      <c r="I345" s="19">
        <f t="shared" si="2"/>
        <v>1.015493665</v>
      </c>
      <c r="J345" s="19"/>
      <c r="K345" s="19"/>
      <c r="L345" s="19"/>
    </row>
    <row r="346">
      <c r="A346" s="23">
        <v>45103.0</v>
      </c>
      <c r="B346" s="17">
        <v>797.1</v>
      </c>
      <c r="C346" s="17">
        <v>793.8</v>
      </c>
      <c r="D346" s="17">
        <v>800.0</v>
      </c>
      <c r="E346" s="17">
        <v>788.7</v>
      </c>
      <c r="F346" s="17" t="s">
        <v>380</v>
      </c>
      <c r="G346" s="18">
        <v>0.0128</v>
      </c>
      <c r="H346" s="19">
        <f t="shared" si="1"/>
        <v>0.01283354511</v>
      </c>
      <c r="I346" s="19">
        <f t="shared" si="2"/>
        <v>1.012833545</v>
      </c>
      <c r="J346" s="19"/>
      <c r="K346" s="19"/>
      <c r="L346" s="19"/>
    </row>
    <row r="347">
      <c r="A347" s="23">
        <v>45100.0</v>
      </c>
      <c r="B347" s="17">
        <v>787.0</v>
      </c>
      <c r="C347" s="17">
        <v>785.0</v>
      </c>
      <c r="D347" s="17">
        <v>799.45</v>
      </c>
      <c r="E347" s="17">
        <v>781.85</v>
      </c>
      <c r="F347" s="17" t="s">
        <v>381</v>
      </c>
      <c r="G347" s="18">
        <v>0.0012</v>
      </c>
      <c r="H347" s="19">
        <f t="shared" si="1"/>
        <v>0.001208574518</v>
      </c>
      <c r="I347" s="19">
        <f t="shared" si="2"/>
        <v>1.001208575</v>
      </c>
      <c r="J347" s="19"/>
      <c r="K347" s="19"/>
      <c r="L347" s="19"/>
    </row>
    <row r="348">
      <c r="A348" s="23">
        <v>45099.0</v>
      </c>
      <c r="B348" s="17">
        <v>786.05</v>
      </c>
      <c r="C348" s="17">
        <v>801.55</v>
      </c>
      <c r="D348" s="17">
        <v>812.45</v>
      </c>
      <c r="E348" s="17">
        <v>783.0</v>
      </c>
      <c r="F348" s="17" t="s">
        <v>382</v>
      </c>
      <c r="G348" s="18">
        <v>-0.0193</v>
      </c>
      <c r="H348" s="19">
        <f t="shared" si="1"/>
        <v>-0.01933753353</v>
      </c>
      <c r="I348" s="19">
        <f t="shared" si="2"/>
        <v>0.9806624665</v>
      </c>
      <c r="J348" s="19"/>
      <c r="K348" s="19"/>
      <c r="L348" s="19"/>
    </row>
    <row r="349">
      <c r="A349" s="23">
        <v>45098.0</v>
      </c>
      <c r="B349" s="17">
        <v>801.55</v>
      </c>
      <c r="C349" s="17">
        <v>809.0</v>
      </c>
      <c r="D349" s="17">
        <v>813.85</v>
      </c>
      <c r="E349" s="17">
        <v>796.6</v>
      </c>
      <c r="F349" s="17" t="s">
        <v>383</v>
      </c>
      <c r="G349" s="18">
        <v>-0.006</v>
      </c>
      <c r="H349" s="19">
        <f t="shared" si="1"/>
        <v>-0.005952750047</v>
      </c>
      <c r="I349" s="19">
        <f t="shared" si="2"/>
        <v>0.99404725</v>
      </c>
      <c r="J349" s="19"/>
      <c r="K349" s="19"/>
      <c r="L349" s="19"/>
    </row>
    <row r="350">
      <c r="A350" s="23">
        <v>45097.0</v>
      </c>
      <c r="B350" s="17">
        <v>806.35</v>
      </c>
      <c r="C350" s="17">
        <v>814.3</v>
      </c>
      <c r="D350" s="17">
        <v>817.5</v>
      </c>
      <c r="E350" s="17">
        <v>801.35</v>
      </c>
      <c r="F350" s="17" t="s">
        <v>384</v>
      </c>
      <c r="G350" s="18">
        <v>-0.0098</v>
      </c>
      <c r="H350" s="19">
        <f t="shared" si="1"/>
        <v>-0.009762986614</v>
      </c>
      <c r="I350" s="19">
        <f t="shared" si="2"/>
        <v>0.9902370134</v>
      </c>
      <c r="J350" s="19"/>
      <c r="K350" s="19"/>
      <c r="L350" s="19"/>
    </row>
    <row r="351">
      <c r="A351" s="23">
        <v>45096.0</v>
      </c>
      <c r="B351" s="17">
        <v>814.3</v>
      </c>
      <c r="C351" s="17">
        <v>820.0</v>
      </c>
      <c r="D351" s="17">
        <v>831.55</v>
      </c>
      <c r="E351" s="17">
        <v>810.0</v>
      </c>
      <c r="F351" s="17" t="s">
        <v>280</v>
      </c>
      <c r="G351" s="18">
        <v>0.0025</v>
      </c>
      <c r="H351" s="19">
        <f t="shared" si="1"/>
        <v>0.002523853493</v>
      </c>
      <c r="I351" s="19">
        <f t="shared" si="2"/>
        <v>1.002523853</v>
      </c>
      <c r="J351" s="19"/>
      <c r="K351" s="19"/>
      <c r="L351" s="19"/>
    </row>
    <row r="352">
      <c r="A352" s="23">
        <v>45093.0</v>
      </c>
      <c r="B352" s="17">
        <v>812.25</v>
      </c>
      <c r="C352" s="17">
        <v>809.0</v>
      </c>
      <c r="D352" s="17">
        <v>818.55</v>
      </c>
      <c r="E352" s="17">
        <v>809.0</v>
      </c>
      <c r="F352" s="17" t="s">
        <v>54</v>
      </c>
      <c r="G352" s="18">
        <v>0.0014</v>
      </c>
      <c r="H352" s="19">
        <f t="shared" si="1"/>
        <v>0.001356099365</v>
      </c>
      <c r="I352" s="19">
        <f t="shared" si="2"/>
        <v>1.001356099</v>
      </c>
      <c r="J352" s="19"/>
      <c r="K352" s="19"/>
      <c r="L352" s="19"/>
    </row>
    <row r="353">
      <c r="A353" s="23">
        <v>45092.0</v>
      </c>
      <c r="B353" s="17">
        <v>811.15</v>
      </c>
      <c r="C353" s="17">
        <v>814.0</v>
      </c>
      <c r="D353" s="17">
        <v>818.2</v>
      </c>
      <c r="E353" s="17">
        <v>806.8</v>
      </c>
      <c r="F353" s="17" t="s">
        <v>385</v>
      </c>
      <c r="G353" s="18">
        <v>0.0013</v>
      </c>
      <c r="H353" s="19">
        <f t="shared" si="1"/>
        <v>0.001296136279</v>
      </c>
      <c r="I353" s="19">
        <f t="shared" si="2"/>
        <v>1.001296136</v>
      </c>
      <c r="J353" s="19"/>
      <c r="K353" s="19"/>
      <c r="L353" s="19"/>
    </row>
    <row r="354">
      <c r="A354" s="23">
        <v>45091.0</v>
      </c>
      <c r="B354" s="17">
        <v>810.1</v>
      </c>
      <c r="C354" s="17">
        <v>819.95</v>
      </c>
      <c r="D354" s="17">
        <v>819.95</v>
      </c>
      <c r="E354" s="17">
        <v>808.2</v>
      </c>
      <c r="F354" s="17" t="s">
        <v>386</v>
      </c>
      <c r="G354" s="18">
        <v>-0.0089</v>
      </c>
      <c r="H354" s="19">
        <f t="shared" si="1"/>
        <v>-0.008870129076</v>
      </c>
      <c r="I354" s="19">
        <f t="shared" si="2"/>
        <v>0.9911298709</v>
      </c>
      <c r="J354" s="19"/>
      <c r="K354" s="19"/>
      <c r="L354" s="19"/>
    </row>
    <row r="355">
      <c r="A355" s="23">
        <v>45090.0</v>
      </c>
      <c r="B355" s="17">
        <v>817.35</v>
      </c>
      <c r="C355" s="17">
        <v>815.0</v>
      </c>
      <c r="D355" s="17">
        <v>827.0</v>
      </c>
      <c r="E355" s="17">
        <v>811.0</v>
      </c>
      <c r="F355" s="17" t="s">
        <v>387</v>
      </c>
      <c r="G355" s="18">
        <v>0.0075</v>
      </c>
      <c r="H355" s="19">
        <f t="shared" si="1"/>
        <v>0.007519260401</v>
      </c>
      <c r="I355" s="19">
        <f t="shared" si="2"/>
        <v>1.00751926</v>
      </c>
      <c r="J355" s="19"/>
      <c r="K355" s="19"/>
      <c r="L355" s="19"/>
    </row>
    <row r="356">
      <c r="A356" s="21">
        <v>45089.0</v>
      </c>
      <c r="B356" s="17">
        <v>811.25</v>
      </c>
      <c r="C356" s="17">
        <v>802.25</v>
      </c>
      <c r="D356" s="17">
        <v>814.7</v>
      </c>
      <c r="E356" s="17">
        <v>791.9</v>
      </c>
      <c r="F356" s="17" t="s">
        <v>388</v>
      </c>
      <c r="G356" s="18">
        <v>0.014</v>
      </c>
      <c r="H356" s="19">
        <f t="shared" si="1"/>
        <v>0.01399912505</v>
      </c>
      <c r="I356" s="19">
        <f t="shared" si="2"/>
        <v>1.013999125</v>
      </c>
      <c r="J356" s="19"/>
      <c r="K356" s="19"/>
      <c r="L356" s="19"/>
    </row>
    <row r="357">
      <c r="A357" s="21">
        <v>45086.0</v>
      </c>
      <c r="B357" s="17">
        <v>800.05</v>
      </c>
      <c r="C357" s="17">
        <v>805.0</v>
      </c>
      <c r="D357" s="17">
        <v>810.35</v>
      </c>
      <c r="E357" s="17">
        <v>790.5</v>
      </c>
      <c r="F357" s="17" t="s">
        <v>389</v>
      </c>
      <c r="G357" s="18">
        <v>-0.0111</v>
      </c>
      <c r="H357" s="19">
        <f t="shared" si="1"/>
        <v>-0.01106304079</v>
      </c>
      <c r="I357" s="19">
        <f t="shared" si="2"/>
        <v>0.9889369592</v>
      </c>
      <c r="J357" s="19"/>
      <c r="K357" s="19"/>
      <c r="L357" s="19"/>
    </row>
    <row r="358">
      <c r="A358" s="21">
        <v>45085.0</v>
      </c>
      <c r="B358" s="17">
        <v>809.0</v>
      </c>
      <c r="C358" s="17">
        <v>783.5</v>
      </c>
      <c r="D358" s="17">
        <v>833.0</v>
      </c>
      <c r="E358" s="17">
        <v>777.4</v>
      </c>
      <c r="F358" s="17" t="s">
        <v>390</v>
      </c>
      <c r="G358" s="18">
        <v>0.0406</v>
      </c>
      <c r="H358" s="19">
        <f t="shared" si="1"/>
        <v>0.0406483149</v>
      </c>
      <c r="I358" s="19">
        <f t="shared" si="2"/>
        <v>1.040648315</v>
      </c>
      <c r="J358" s="19"/>
      <c r="K358" s="19"/>
      <c r="L358" s="19"/>
    </row>
    <row r="359">
      <c r="A359" s="21">
        <v>45084.0</v>
      </c>
      <c r="B359" s="17">
        <v>777.4</v>
      </c>
      <c r="C359" s="17">
        <v>778.25</v>
      </c>
      <c r="D359" s="17">
        <v>781.8</v>
      </c>
      <c r="E359" s="17">
        <v>774.3</v>
      </c>
      <c r="F359" s="17" t="s">
        <v>391</v>
      </c>
      <c r="G359" s="18">
        <v>0.0042</v>
      </c>
      <c r="H359" s="19">
        <f t="shared" si="1"/>
        <v>0.004198152813</v>
      </c>
      <c r="I359" s="19">
        <f t="shared" si="2"/>
        <v>1.004198153</v>
      </c>
      <c r="J359" s="19"/>
      <c r="K359" s="19"/>
      <c r="L359" s="19"/>
    </row>
    <row r="360">
      <c r="A360" s="21">
        <v>45083.0</v>
      </c>
      <c r="B360" s="17">
        <v>774.15</v>
      </c>
      <c r="C360" s="17">
        <v>772.95</v>
      </c>
      <c r="D360" s="17">
        <v>778.9</v>
      </c>
      <c r="E360" s="17">
        <v>764.35</v>
      </c>
      <c r="F360" s="17" t="s">
        <v>392</v>
      </c>
      <c r="G360" s="18">
        <v>0.0142</v>
      </c>
      <c r="H360" s="19">
        <f t="shared" si="1"/>
        <v>0.01421459452</v>
      </c>
      <c r="I360" s="19">
        <f t="shared" si="2"/>
        <v>1.014214595</v>
      </c>
      <c r="J360" s="19"/>
      <c r="K360" s="19"/>
      <c r="L360" s="19"/>
    </row>
    <row r="361">
      <c r="A361" s="21">
        <v>45082.0</v>
      </c>
      <c r="B361" s="17">
        <v>763.3</v>
      </c>
      <c r="C361" s="17">
        <v>761.5</v>
      </c>
      <c r="D361" s="17">
        <v>769.9</v>
      </c>
      <c r="E361" s="17">
        <v>759.05</v>
      </c>
      <c r="F361" s="17" t="s">
        <v>393</v>
      </c>
      <c r="G361" s="18">
        <v>0.0024</v>
      </c>
      <c r="H361" s="19">
        <f t="shared" si="1"/>
        <v>0.002363755745</v>
      </c>
      <c r="I361" s="19">
        <f t="shared" si="2"/>
        <v>1.002363756</v>
      </c>
      <c r="J361" s="19"/>
      <c r="K361" s="19"/>
      <c r="L361" s="19"/>
    </row>
    <row r="362">
      <c r="A362" s="21">
        <v>45079.0</v>
      </c>
      <c r="B362" s="17">
        <v>761.5</v>
      </c>
      <c r="C362" s="17">
        <v>760.7</v>
      </c>
      <c r="D362" s="17">
        <v>768.4</v>
      </c>
      <c r="E362" s="17">
        <v>755.75</v>
      </c>
      <c r="F362" s="17" t="s">
        <v>394</v>
      </c>
      <c r="G362" s="18">
        <v>0.0063</v>
      </c>
      <c r="H362" s="19">
        <f t="shared" si="1"/>
        <v>0.006276841758</v>
      </c>
      <c r="I362" s="19">
        <f t="shared" si="2"/>
        <v>1.006276842</v>
      </c>
      <c r="J362" s="19"/>
      <c r="K362" s="19"/>
      <c r="L362" s="19"/>
    </row>
    <row r="363">
      <c r="A363" s="21">
        <v>45078.0</v>
      </c>
      <c r="B363" s="17">
        <v>756.75</v>
      </c>
      <c r="C363" s="17">
        <v>746.8</v>
      </c>
      <c r="D363" s="17">
        <v>782.2</v>
      </c>
      <c r="E363" s="17">
        <v>745.25</v>
      </c>
      <c r="F363" s="17" t="s">
        <v>395</v>
      </c>
      <c r="G363" s="18">
        <v>0.0122</v>
      </c>
      <c r="H363" s="19">
        <f t="shared" si="1"/>
        <v>0.01223916533</v>
      </c>
      <c r="I363" s="19">
        <f t="shared" si="2"/>
        <v>1.012239165</v>
      </c>
      <c r="J363" s="19"/>
      <c r="K363" s="19"/>
      <c r="L363" s="19"/>
    </row>
    <row r="364">
      <c r="A364" s="23">
        <v>45077.0</v>
      </c>
      <c r="B364" s="17">
        <v>747.6</v>
      </c>
      <c r="C364" s="17">
        <v>747.15</v>
      </c>
      <c r="D364" s="17">
        <v>751.95</v>
      </c>
      <c r="E364" s="17">
        <v>741.7</v>
      </c>
      <c r="F364" s="17" t="s">
        <v>396</v>
      </c>
      <c r="G364" s="18">
        <v>0.0056</v>
      </c>
      <c r="H364" s="19">
        <f t="shared" si="1"/>
        <v>0.005649717514</v>
      </c>
      <c r="I364" s="19">
        <f t="shared" si="2"/>
        <v>1.005649718</v>
      </c>
      <c r="J364" s="19"/>
      <c r="K364" s="19"/>
      <c r="L364" s="19"/>
    </row>
    <row r="365">
      <c r="A365" s="23">
        <v>45076.0</v>
      </c>
      <c r="B365" s="17">
        <v>743.4</v>
      </c>
      <c r="C365" s="17">
        <v>744.3</v>
      </c>
      <c r="D365" s="17">
        <v>750.85</v>
      </c>
      <c r="E365" s="17">
        <v>736.05</v>
      </c>
      <c r="F365" s="17" t="s">
        <v>397</v>
      </c>
      <c r="G365" s="18">
        <v>0.0102</v>
      </c>
      <c r="H365" s="19">
        <f t="shared" si="1"/>
        <v>0.01019160212</v>
      </c>
      <c r="I365" s="19">
        <f t="shared" si="2"/>
        <v>1.010191602</v>
      </c>
      <c r="J365" s="19"/>
      <c r="K365" s="19"/>
      <c r="L365" s="19"/>
    </row>
    <row r="366">
      <c r="A366" s="23">
        <v>45075.0</v>
      </c>
      <c r="B366" s="17">
        <v>735.9</v>
      </c>
      <c r="C366" s="17">
        <v>756.0</v>
      </c>
      <c r="D366" s="17">
        <v>770.0</v>
      </c>
      <c r="E366" s="17">
        <v>731.55</v>
      </c>
      <c r="F366" s="17" t="s">
        <v>398</v>
      </c>
      <c r="G366" s="18">
        <v>-6.0E-4</v>
      </c>
      <c r="H366" s="19">
        <f t="shared" si="1"/>
        <v>-0.0006111224282</v>
      </c>
      <c r="I366" s="19">
        <f t="shared" si="2"/>
        <v>0.9993888776</v>
      </c>
      <c r="J366" s="19"/>
      <c r="K366" s="19"/>
      <c r="L366" s="19"/>
    </row>
    <row r="367">
      <c r="A367" s="23">
        <v>45072.0</v>
      </c>
      <c r="B367" s="17">
        <v>736.35</v>
      </c>
      <c r="C367" s="17">
        <v>742.45</v>
      </c>
      <c r="D367" s="17">
        <v>743.2</v>
      </c>
      <c r="E367" s="17">
        <v>730.0</v>
      </c>
      <c r="F367" s="17" t="s">
        <v>399</v>
      </c>
      <c r="G367" s="18">
        <v>-0.0012</v>
      </c>
      <c r="H367" s="19">
        <f t="shared" si="1"/>
        <v>-0.001220752798</v>
      </c>
      <c r="I367" s="19">
        <f t="shared" si="2"/>
        <v>0.9987792472</v>
      </c>
      <c r="J367" s="19"/>
      <c r="K367" s="19"/>
      <c r="L367" s="19"/>
    </row>
    <row r="368">
      <c r="A368" s="23">
        <v>45071.0</v>
      </c>
      <c r="B368" s="17">
        <v>737.25</v>
      </c>
      <c r="C368" s="17">
        <v>742.0</v>
      </c>
      <c r="D368" s="17">
        <v>760.0</v>
      </c>
      <c r="E368" s="17">
        <v>733.0</v>
      </c>
      <c r="F368" s="17" t="s">
        <v>400</v>
      </c>
      <c r="G368" s="18">
        <v>-0.0075</v>
      </c>
      <c r="H368" s="19">
        <f t="shared" si="1"/>
        <v>-0.007538534024</v>
      </c>
      <c r="I368" s="19">
        <f t="shared" si="2"/>
        <v>0.992461466</v>
      </c>
      <c r="J368" s="19"/>
      <c r="K368" s="19"/>
      <c r="L368" s="19"/>
    </row>
    <row r="369">
      <c r="A369" s="23">
        <v>45070.0</v>
      </c>
      <c r="B369" s="17">
        <v>742.85</v>
      </c>
      <c r="C369" s="17">
        <v>717.0</v>
      </c>
      <c r="D369" s="17">
        <v>760.0</v>
      </c>
      <c r="E369" s="17">
        <v>715.9</v>
      </c>
      <c r="F369" s="17" t="s">
        <v>401</v>
      </c>
      <c r="G369" s="18">
        <v>0.0371</v>
      </c>
      <c r="H369" s="19">
        <f t="shared" si="1"/>
        <v>0.03706547536</v>
      </c>
      <c r="I369" s="19">
        <f t="shared" si="2"/>
        <v>1.037065475</v>
      </c>
      <c r="J369" s="19"/>
      <c r="K369" s="19"/>
      <c r="L369" s="19"/>
    </row>
    <row r="370">
      <c r="A370" s="23">
        <v>45069.0</v>
      </c>
      <c r="B370" s="17">
        <v>716.3</v>
      </c>
      <c r="C370" s="17">
        <v>714.0</v>
      </c>
      <c r="D370" s="17">
        <v>722.45</v>
      </c>
      <c r="E370" s="17">
        <v>712.0</v>
      </c>
      <c r="F370" s="17" t="s">
        <v>402</v>
      </c>
      <c r="G370" s="18">
        <v>0.0074</v>
      </c>
      <c r="H370" s="19">
        <f t="shared" si="1"/>
        <v>0.007383447015</v>
      </c>
      <c r="I370" s="19">
        <f t="shared" si="2"/>
        <v>1.007383447</v>
      </c>
      <c r="J370" s="19"/>
      <c r="K370" s="19"/>
      <c r="L370" s="19"/>
    </row>
    <row r="371">
      <c r="A371" s="23">
        <v>45068.0</v>
      </c>
      <c r="B371" s="17">
        <v>711.05</v>
      </c>
      <c r="C371" s="17">
        <v>703.8</v>
      </c>
      <c r="D371" s="17">
        <v>713.0</v>
      </c>
      <c r="E371" s="17">
        <v>699.85</v>
      </c>
      <c r="F371" s="17" t="s">
        <v>403</v>
      </c>
      <c r="G371" s="18">
        <v>0.0156</v>
      </c>
      <c r="H371" s="19">
        <f t="shared" si="1"/>
        <v>0.01564062277</v>
      </c>
      <c r="I371" s="19">
        <f t="shared" si="2"/>
        <v>1.015640623</v>
      </c>
      <c r="J371" s="19"/>
      <c r="K371" s="19"/>
      <c r="L371" s="19"/>
    </row>
    <row r="372">
      <c r="A372" s="23">
        <v>45065.0</v>
      </c>
      <c r="B372" s="17">
        <v>700.1</v>
      </c>
      <c r="C372" s="17">
        <v>705.25</v>
      </c>
      <c r="D372" s="17">
        <v>708.65</v>
      </c>
      <c r="E372" s="17">
        <v>691.1</v>
      </c>
      <c r="F372" s="17" t="s">
        <v>404</v>
      </c>
      <c r="G372" s="18">
        <v>-0.0074</v>
      </c>
      <c r="H372" s="19">
        <f t="shared" si="1"/>
        <v>-0.007372749185</v>
      </c>
      <c r="I372" s="19">
        <f t="shared" si="2"/>
        <v>0.9926272508</v>
      </c>
      <c r="J372" s="19"/>
      <c r="K372" s="19"/>
      <c r="L372" s="19"/>
    </row>
    <row r="373">
      <c r="A373" s="23">
        <v>45064.0</v>
      </c>
      <c r="B373" s="17">
        <v>705.3</v>
      </c>
      <c r="C373" s="17">
        <v>712.8</v>
      </c>
      <c r="D373" s="17">
        <v>719.0</v>
      </c>
      <c r="E373" s="17">
        <v>703.1</v>
      </c>
      <c r="F373" s="17" t="s">
        <v>405</v>
      </c>
      <c r="G373" s="18">
        <v>-0.0056</v>
      </c>
      <c r="H373" s="19">
        <f t="shared" si="1"/>
        <v>-0.005569263306</v>
      </c>
      <c r="I373" s="19">
        <f t="shared" si="2"/>
        <v>0.9944307367</v>
      </c>
      <c r="J373" s="19"/>
      <c r="K373" s="19"/>
      <c r="L373" s="19"/>
    </row>
    <row r="374">
      <c r="A374" s="23">
        <v>45063.0</v>
      </c>
      <c r="B374" s="17">
        <v>709.25</v>
      </c>
      <c r="C374" s="17">
        <v>714.15</v>
      </c>
      <c r="D374" s="17">
        <v>722.65</v>
      </c>
      <c r="E374" s="17">
        <v>705.3</v>
      </c>
      <c r="F374" s="17" t="s">
        <v>406</v>
      </c>
      <c r="G374" s="18">
        <v>-0.0136</v>
      </c>
      <c r="H374" s="19">
        <f t="shared" si="1"/>
        <v>-0.01362909394</v>
      </c>
      <c r="I374" s="19">
        <f t="shared" si="2"/>
        <v>0.9863709061</v>
      </c>
      <c r="J374" s="19"/>
      <c r="K374" s="19"/>
      <c r="L374" s="19"/>
    </row>
    <row r="375">
      <c r="A375" s="23">
        <v>45062.0</v>
      </c>
      <c r="B375" s="17">
        <v>719.05</v>
      </c>
      <c r="C375" s="17">
        <v>711.2</v>
      </c>
      <c r="D375" s="17">
        <v>722.4</v>
      </c>
      <c r="E375" s="17">
        <v>708.0</v>
      </c>
      <c r="F375" s="17" t="s">
        <v>407</v>
      </c>
      <c r="G375" s="18">
        <v>0.0164</v>
      </c>
      <c r="H375" s="19">
        <f t="shared" si="1"/>
        <v>0.01639691851</v>
      </c>
      <c r="I375" s="19">
        <f t="shared" si="2"/>
        <v>1.016396919</v>
      </c>
      <c r="J375" s="19"/>
      <c r="K375" s="19"/>
      <c r="L375" s="19"/>
    </row>
    <row r="376">
      <c r="A376" s="23">
        <v>45061.0</v>
      </c>
      <c r="B376" s="17">
        <v>707.45</v>
      </c>
      <c r="C376" s="17">
        <v>706.65</v>
      </c>
      <c r="D376" s="17">
        <v>723.3</v>
      </c>
      <c r="E376" s="17">
        <v>698.75</v>
      </c>
      <c r="F376" s="17" t="s">
        <v>408</v>
      </c>
      <c r="G376" s="18">
        <v>0.0011</v>
      </c>
      <c r="H376" s="19">
        <f t="shared" si="1"/>
        <v>0.001061270695</v>
      </c>
      <c r="I376" s="19">
        <f t="shared" si="2"/>
        <v>1.001061271</v>
      </c>
      <c r="J376" s="19"/>
      <c r="K376" s="19"/>
      <c r="L376" s="19"/>
    </row>
    <row r="377">
      <c r="A377" s="21">
        <v>45058.0</v>
      </c>
      <c r="B377" s="17">
        <v>706.7</v>
      </c>
      <c r="C377" s="17">
        <v>689.1</v>
      </c>
      <c r="D377" s="17">
        <v>710.0</v>
      </c>
      <c r="E377" s="17">
        <v>676.25</v>
      </c>
      <c r="F377" s="17" t="s">
        <v>409</v>
      </c>
      <c r="G377" s="18">
        <v>0.0307</v>
      </c>
      <c r="H377" s="19">
        <f t="shared" si="1"/>
        <v>0.03070079487</v>
      </c>
      <c r="I377" s="19">
        <f t="shared" si="2"/>
        <v>1.030700795</v>
      </c>
      <c r="J377" s="19"/>
      <c r="K377" s="19"/>
      <c r="L377" s="19"/>
    </row>
    <row r="378">
      <c r="A378" s="21">
        <v>45057.0</v>
      </c>
      <c r="B378" s="17">
        <v>685.65</v>
      </c>
      <c r="C378" s="17">
        <v>682.0</v>
      </c>
      <c r="D378" s="17">
        <v>696.0</v>
      </c>
      <c r="E378" s="17">
        <v>682.0</v>
      </c>
      <c r="F378" s="17" t="s">
        <v>410</v>
      </c>
      <c r="G378" s="18">
        <v>0.0069</v>
      </c>
      <c r="H378" s="19">
        <f t="shared" si="1"/>
        <v>0.006902122035</v>
      </c>
      <c r="I378" s="19">
        <f t="shared" si="2"/>
        <v>1.006902122</v>
      </c>
      <c r="J378" s="19"/>
      <c r="K378" s="19"/>
      <c r="L378" s="19"/>
    </row>
    <row r="379">
      <c r="A379" s="21">
        <v>45056.0</v>
      </c>
      <c r="B379" s="17">
        <v>680.95</v>
      </c>
      <c r="C379" s="17">
        <v>683.0</v>
      </c>
      <c r="D379" s="17">
        <v>690.55</v>
      </c>
      <c r="E379" s="17">
        <v>673.15</v>
      </c>
      <c r="F379" s="17" t="s">
        <v>411</v>
      </c>
      <c r="G379" s="18">
        <v>-0.0063</v>
      </c>
      <c r="H379" s="19">
        <f t="shared" si="1"/>
        <v>-0.006275082087</v>
      </c>
      <c r="I379" s="19">
        <f t="shared" si="2"/>
        <v>0.9937249179</v>
      </c>
      <c r="J379" s="19"/>
      <c r="K379" s="19"/>
      <c r="L379" s="19"/>
    </row>
    <row r="380">
      <c r="A380" s="21">
        <v>45055.0</v>
      </c>
      <c r="B380" s="17">
        <v>685.25</v>
      </c>
      <c r="C380" s="17">
        <v>689.7</v>
      </c>
      <c r="D380" s="17">
        <v>693.0</v>
      </c>
      <c r="E380" s="17">
        <v>679.0</v>
      </c>
      <c r="F380" s="17" t="s">
        <v>412</v>
      </c>
      <c r="G380" s="18">
        <v>-6.0E-4</v>
      </c>
      <c r="H380" s="19">
        <f t="shared" si="1"/>
        <v>-0.000583388026</v>
      </c>
      <c r="I380" s="19">
        <f t="shared" si="2"/>
        <v>0.999416612</v>
      </c>
      <c r="J380" s="19"/>
      <c r="K380" s="19"/>
      <c r="L380" s="19"/>
    </row>
    <row r="381">
      <c r="A381" s="21">
        <v>45054.0</v>
      </c>
      <c r="B381" s="17">
        <v>685.65</v>
      </c>
      <c r="C381" s="17">
        <v>677.1</v>
      </c>
      <c r="D381" s="17">
        <v>691.0</v>
      </c>
      <c r="E381" s="17">
        <v>674.1</v>
      </c>
      <c r="F381" s="17" t="s">
        <v>413</v>
      </c>
      <c r="G381" s="18">
        <v>0.0126</v>
      </c>
      <c r="H381" s="19">
        <f t="shared" si="1"/>
        <v>0.01262738148</v>
      </c>
      <c r="I381" s="19">
        <f t="shared" si="2"/>
        <v>1.012627381</v>
      </c>
      <c r="J381" s="19"/>
      <c r="K381" s="19"/>
      <c r="L381" s="19"/>
    </row>
    <row r="382">
      <c r="A382" s="21">
        <v>45051.0</v>
      </c>
      <c r="B382" s="17">
        <v>677.1</v>
      </c>
      <c r="C382" s="17">
        <v>680.0</v>
      </c>
      <c r="D382" s="17">
        <v>682.7</v>
      </c>
      <c r="E382" s="17">
        <v>673.0</v>
      </c>
      <c r="F382" s="17" t="s">
        <v>414</v>
      </c>
      <c r="G382" s="18">
        <v>-0.0013</v>
      </c>
      <c r="H382" s="19">
        <f t="shared" si="1"/>
        <v>-0.001253779777</v>
      </c>
      <c r="I382" s="19">
        <f t="shared" si="2"/>
        <v>0.9987462202</v>
      </c>
      <c r="J382" s="19"/>
      <c r="K382" s="19"/>
      <c r="L382" s="19"/>
    </row>
    <row r="383">
      <c r="A383" s="21">
        <v>45050.0</v>
      </c>
      <c r="B383" s="17">
        <v>677.95</v>
      </c>
      <c r="C383" s="17">
        <v>684.95</v>
      </c>
      <c r="D383" s="17">
        <v>686.95</v>
      </c>
      <c r="E383" s="17">
        <v>675.35</v>
      </c>
      <c r="F383" s="17" t="s">
        <v>415</v>
      </c>
      <c r="G383" s="18">
        <v>-0.0102</v>
      </c>
      <c r="H383" s="19">
        <f t="shared" si="1"/>
        <v>-0.01021972407</v>
      </c>
      <c r="I383" s="19">
        <f t="shared" si="2"/>
        <v>0.9897802759</v>
      </c>
      <c r="J383" s="19"/>
      <c r="K383" s="19"/>
      <c r="L383" s="19"/>
    </row>
    <row r="384">
      <c r="A384" s="21">
        <v>45049.0</v>
      </c>
      <c r="B384" s="17">
        <v>684.95</v>
      </c>
      <c r="C384" s="17">
        <v>681.8</v>
      </c>
      <c r="D384" s="17">
        <v>695.0</v>
      </c>
      <c r="E384" s="17">
        <v>679.0</v>
      </c>
      <c r="F384" s="17" t="s">
        <v>416</v>
      </c>
      <c r="G384" s="18">
        <v>3.0E-4</v>
      </c>
      <c r="H384" s="19">
        <f t="shared" si="1"/>
        <v>0.0002920774005</v>
      </c>
      <c r="I384" s="19">
        <f t="shared" si="2"/>
        <v>1.000292077</v>
      </c>
      <c r="J384" s="19"/>
      <c r="K384" s="19"/>
      <c r="L384" s="19"/>
    </row>
    <row r="385">
      <c r="A385" s="21">
        <v>45048.0</v>
      </c>
      <c r="B385" s="17">
        <v>684.75</v>
      </c>
      <c r="C385" s="17">
        <v>678.7</v>
      </c>
      <c r="D385" s="17">
        <v>688.5</v>
      </c>
      <c r="E385" s="17">
        <v>676.05</v>
      </c>
      <c r="F385" s="17" t="s">
        <v>417</v>
      </c>
      <c r="G385" s="18">
        <v>0.0095</v>
      </c>
      <c r="H385" s="19">
        <f t="shared" si="1"/>
        <v>0.009509066785</v>
      </c>
      <c r="I385" s="19">
        <f t="shared" si="2"/>
        <v>1.009509067</v>
      </c>
      <c r="J385" s="19"/>
      <c r="K385" s="19"/>
      <c r="L385" s="19"/>
    </row>
    <row r="386">
      <c r="A386" s="23">
        <v>45044.0</v>
      </c>
      <c r="B386" s="17">
        <v>678.3</v>
      </c>
      <c r="C386" s="17">
        <v>673.7</v>
      </c>
      <c r="D386" s="17">
        <v>682.95</v>
      </c>
      <c r="E386" s="17">
        <v>667.0</v>
      </c>
      <c r="F386" s="17" t="s">
        <v>418</v>
      </c>
      <c r="G386" s="18">
        <v>0.0068</v>
      </c>
      <c r="H386" s="19">
        <f t="shared" si="1"/>
        <v>0.00682796497</v>
      </c>
      <c r="I386" s="19">
        <f t="shared" si="2"/>
        <v>1.006827965</v>
      </c>
      <c r="J386" s="19"/>
      <c r="K386" s="19"/>
      <c r="L386" s="19"/>
    </row>
    <row r="387">
      <c r="A387" s="23">
        <v>45043.0</v>
      </c>
      <c r="B387" s="17">
        <v>673.7</v>
      </c>
      <c r="C387" s="17">
        <v>657.8</v>
      </c>
      <c r="D387" s="17">
        <v>679.55</v>
      </c>
      <c r="E387" s="17">
        <v>657.75</v>
      </c>
      <c r="F387" s="17" t="s">
        <v>419</v>
      </c>
      <c r="G387" s="18">
        <v>0.0293</v>
      </c>
      <c r="H387" s="19">
        <f t="shared" si="1"/>
        <v>0.02933537051</v>
      </c>
      <c r="I387" s="19">
        <f t="shared" si="2"/>
        <v>1.029335371</v>
      </c>
      <c r="J387" s="19"/>
      <c r="K387" s="19"/>
      <c r="L387" s="19"/>
    </row>
    <row r="388">
      <c r="A388" s="23">
        <v>45042.0</v>
      </c>
      <c r="B388" s="17">
        <v>654.5</v>
      </c>
      <c r="C388" s="17">
        <v>650.1</v>
      </c>
      <c r="D388" s="17">
        <v>660.0</v>
      </c>
      <c r="E388" s="17">
        <v>646.8</v>
      </c>
      <c r="F388" s="17" t="s">
        <v>420</v>
      </c>
      <c r="G388" s="18">
        <v>-0.0017</v>
      </c>
      <c r="H388" s="19">
        <f t="shared" si="1"/>
        <v>-0.001677852349</v>
      </c>
      <c r="I388" s="19">
        <f t="shared" si="2"/>
        <v>0.9983221477</v>
      </c>
      <c r="J388" s="19"/>
      <c r="K388" s="19"/>
      <c r="L388" s="19"/>
    </row>
    <row r="389">
      <c r="A389" s="23">
        <v>45041.0</v>
      </c>
      <c r="B389" s="17">
        <v>655.6</v>
      </c>
      <c r="C389" s="17">
        <v>659.0</v>
      </c>
      <c r="D389" s="17">
        <v>660.4</v>
      </c>
      <c r="E389" s="17">
        <v>650.25</v>
      </c>
      <c r="F389" s="17" t="s">
        <v>421</v>
      </c>
      <c r="G389" s="18">
        <v>-7.0E-4</v>
      </c>
      <c r="H389" s="19">
        <f t="shared" si="1"/>
        <v>-0.000685923329</v>
      </c>
      <c r="I389" s="19">
        <f t="shared" si="2"/>
        <v>0.9993140767</v>
      </c>
      <c r="J389" s="19"/>
      <c r="K389" s="19"/>
      <c r="L389" s="19"/>
    </row>
    <row r="390">
      <c r="A390" s="23">
        <v>45040.0</v>
      </c>
      <c r="B390" s="17">
        <v>656.05</v>
      </c>
      <c r="C390" s="17">
        <v>668.05</v>
      </c>
      <c r="D390" s="17">
        <v>668.05</v>
      </c>
      <c r="E390" s="17">
        <v>647.9</v>
      </c>
      <c r="F390" s="17" t="s">
        <v>422</v>
      </c>
      <c r="G390" s="18">
        <v>-0.0203</v>
      </c>
      <c r="H390" s="19">
        <f t="shared" si="1"/>
        <v>-0.0203091167</v>
      </c>
      <c r="I390" s="19">
        <f t="shared" si="2"/>
        <v>0.9796908833</v>
      </c>
      <c r="J390" s="19"/>
      <c r="K390" s="19"/>
      <c r="L390" s="19"/>
    </row>
    <row r="391">
      <c r="A391" s="23">
        <v>45037.0</v>
      </c>
      <c r="B391" s="17">
        <v>669.65</v>
      </c>
      <c r="C391" s="17">
        <v>672.5</v>
      </c>
      <c r="D391" s="17">
        <v>675.35</v>
      </c>
      <c r="E391" s="17">
        <v>665.6</v>
      </c>
      <c r="F391" s="17" t="s">
        <v>423</v>
      </c>
      <c r="G391" s="18">
        <v>-4.0E-4</v>
      </c>
      <c r="H391" s="19">
        <f t="shared" si="1"/>
        <v>-0.0004477946115</v>
      </c>
      <c r="I391" s="19">
        <f t="shared" si="2"/>
        <v>0.9995522054</v>
      </c>
      <c r="J391" s="19"/>
      <c r="K391" s="19"/>
      <c r="L391" s="19"/>
    </row>
    <row r="392">
      <c r="A392" s="23">
        <v>45036.0</v>
      </c>
      <c r="B392" s="17">
        <v>669.95</v>
      </c>
      <c r="C392" s="17">
        <v>687.0</v>
      </c>
      <c r="D392" s="17">
        <v>689.8</v>
      </c>
      <c r="E392" s="17">
        <v>665.0</v>
      </c>
      <c r="F392" s="17" t="s">
        <v>424</v>
      </c>
      <c r="G392" s="18">
        <v>-0.0097</v>
      </c>
      <c r="H392" s="19">
        <f t="shared" si="1"/>
        <v>-0.009682187731</v>
      </c>
      <c r="I392" s="19">
        <f t="shared" si="2"/>
        <v>0.9903178123</v>
      </c>
      <c r="J392" s="19"/>
      <c r="K392" s="19"/>
      <c r="L392" s="19"/>
    </row>
    <row r="393">
      <c r="A393" s="23">
        <v>45035.0</v>
      </c>
      <c r="B393" s="17">
        <v>676.5</v>
      </c>
      <c r="C393" s="17">
        <v>621.0</v>
      </c>
      <c r="D393" s="17">
        <v>688.0</v>
      </c>
      <c r="E393" s="17">
        <v>621.0</v>
      </c>
      <c r="F393" s="17" t="s">
        <v>425</v>
      </c>
      <c r="G393" s="18">
        <v>0.0906</v>
      </c>
      <c r="H393" s="19">
        <f t="shared" si="1"/>
        <v>0.09060132194</v>
      </c>
      <c r="I393" s="19">
        <f t="shared" si="2"/>
        <v>1.090601322</v>
      </c>
      <c r="J393" s="19"/>
      <c r="K393" s="19"/>
      <c r="L393" s="19"/>
    </row>
    <row r="394">
      <c r="A394" s="23">
        <v>45034.0</v>
      </c>
      <c r="B394" s="17">
        <v>620.3</v>
      </c>
      <c r="C394" s="17">
        <v>623.5</v>
      </c>
      <c r="D394" s="17">
        <v>624.5</v>
      </c>
      <c r="E394" s="17">
        <v>612.9</v>
      </c>
      <c r="F394" s="17" t="s">
        <v>426</v>
      </c>
      <c r="G394" s="18">
        <v>1.0E-4</v>
      </c>
      <c r="H394" s="19">
        <f t="shared" si="1"/>
        <v>0.00008061265619</v>
      </c>
      <c r="I394" s="19">
        <f t="shared" si="2"/>
        <v>1.000080613</v>
      </c>
      <c r="J394" s="19"/>
      <c r="K394" s="19"/>
      <c r="L394" s="19"/>
    </row>
    <row r="395">
      <c r="A395" s="23">
        <v>45033.0</v>
      </c>
      <c r="B395" s="17">
        <v>620.25</v>
      </c>
      <c r="C395" s="17">
        <v>628.0</v>
      </c>
      <c r="D395" s="17">
        <v>631.3</v>
      </c>
      <c r="E395" s="17">
        <v>618.0</v>
      </c>
      <c r="F395" s="17" t="s">
        <v>427</v>
      </c>
      <c r="G395" s="18">
        <v>-0.013</v>
      </c>
      <c r="H395" s="19">
        <f t="shared" si="1"/>
        <v>-0.01304797518</v>
      </c>
      <c r="I395" s="19">
        <f t="shared" si="2"/>
        <v>0.9869520248</v>
      </c>
      <c r="J395" s="19"/>
      <c r="K395" s="19"/>
      <c r="L395" s="19"/>
    </row>
    <row r="396">
      <c r="A396" s="23">
        <v>45029.0</v>
      </c>
      <c r="B396" s="17">
        <v>628.45</v>
      </c>
      <c r="C396" s="17">
        <v>636.8</v>
      </c>
      <c r="D396" s="17">
        <v>636.8</v>
      </c>
      <c r="E396" s="17">
        <v>625.0</v>
      </c>
      <c r="F396" s="17" t="s">
        <v>428</v>
      </c>
      <c r="G396" s="18">
        <v>-0.0083</v>
      </c>
      <c r="H396" s="19">
        <f t="shared" si="1"/>
        <v>-0.008284677292</v>
      </c>
      <c r="I396" s="19">
        <f t="shared" si="2"/>
        <v>0.9917153227</v>
      </c>
      <c r="J396" s="19"/>
      <c r="K396" s="19"/>
      <c r="L396" s="19"/>
    </row>
    <row r="397">
      <c r="A397" s="21">
        <v>45028.0</v>
      </c>
      <c r="B397" s="17">
        <v>633.7</v>
      </c>
      <c r="C397" s="17">
        <v>635.0</v>
      </c>
      <c r="D397" s="17">
        <v>644.0</v>
      </c>
      <c r="E397" s="17">
        <v>631.2</v>
      </c>
      <c r="F397" s="17" t="s">
        <v>429</v>
      </c>
      <c r="G397" s="18">
        <v>-0.0025</v>
      </c>
      <c r="H397" s="19">
        <f t="shared" si="1"/>
        <v>-0.002518495199</v>
      </c>
      <c r="I397" s="19">
        <f t="shared" si="2"/>
        <v>0.9974815048</v>
      </c>
      <c r="J397" s="19"/>
      <c r="K397" s="19"/>
      <c r="L397" s="19"/>
    </row>
    <row r="398">
      <c r="A398" s="21">
        <v>45027.0</v>
      </c>
      <c r="B398" s="17">
        <v>635.3</v>
      </c>
      <c r="C398" s="17">
        <v>617.5</v>
      </c>
      <c r="D398" s="17">
        <v>652.95</v>
      </c>
      <c r="E398" s="17">
        <v>612.95</v>
      </c>
      <c r="F398" s="17" t="s">
        <v>430</v>
      </c>
      <c r="G398" s="18">
        <v>0.0343</v>
      </c>
      <c r="H398" s="19">
        <f t="shared" si="1"/>
        <v>0.03426943427</v>
      </c>
      <c r="I398" s="19">
        <f t="shared" si="2"/>
        <v>1.034269434</v>
      </c>
      <c r="J398" s="19"/>
      <c r="K398" s="19"/>
      <c r="L398" s="19"/>
    </row>
    <row r="399">
      <c r="A399" s="21">
        <v>45026.0</v>
      </c>
      <c r="B399" s="17">
        <v>614.25</v>
      </c>
      <c r="C399" s="17">
        <v>616.9</v>
      </c>
      <c r="D399" s="17">
        <v>620.95</v>
      </c>
      <c r="E399" s="17">
        <v>610.8</v>
      </c>
      <c r="F399" s="17" t="s">
        <v>431</v>
      </c>
      <c r="G399" s="18">
        <v>0.001</v>
      </c>
      <c r="H399" s="19">
        <f t="shared" si="1"/>
        <v>0.0009777560499</v>
      </c>
      <c r="I399" s="19">
        <f t="shared" si="2"/>
        <v>1.000977756</v>
      </c>
      <c r="J399" s="19"/>
      <c r="K399" s="19"/>
      <c r="L399" s="19"/>
    </row>
    <row r="400">
      <c r="A400" s="21">
        <v>45022.0</v>
      </c>
      <c r="B400" s="17">
        <v>613.65</v>
      </c>
      <c r="C400" s="17">
        <v>617.7</v>
      </c>
      <c r="D400" s="17">
        <v>618.35</v>
      </c>
      <c r="E400" s="17">
        <v>612.0</v>
      </c>
      <c r="F400" s="17" t="s">
        <v>432</v>
      </c>
      <c r="G400" s="18">
        <v>-0.0014</v>
      </c>
      <c r="H400" s="19">
        <f t="shared" si="1"/>
        <v>-0.001383238405</v>
      </c>
      <c r="I400" s="19">
        <f t="shared" si="2"/>
        <v>0.9986167616</v>
      </c>
      <c r="J400" s="19"/>
      <c r="K400" s="19"/>
      <c r="L400" s="19"/>
    </row>
    <row r="401">
      <c r="A401" s="21">
        <v>45021.0</v>
      </c>
      <c r="B401" s="17">
        <v>614.5</v>
      </c>
      <c r="C401" s="17">
        <v>615.0</v>
      </c>
      <c r="D401" s="17">
        <v>628.0</v>
      </c>
      <c r="E401" s="17">
        <v>608.8</v>
      </c>
      <c r="F401" s="17" t="s">
        <v>433</v>
      </c>
      <c r="G401" s="18">
        <v>0.0075</v>
      </c>
      <c r="H401" s="19">
        <f t="shared" si="1"/>
        <v>0.007542220036</v>
      </c>
      <c r="I401" s="19">
        <f t="shared" si="2"/>
        <v>1.00754222</v>
      </c>
      <c r="J401" s="19"/>
      <c r="K401" s="19"/>
      <c r="L401" s="19"/>
    </row>
    <row r="402">
      <c r="A402" s="21">
        <v>45019.0</v>
      </c>
      <c r="B402" s="17">
        <v>609.9</v>
      </c>
      <c r="C402" s="17">
        <v>599.1</v>
      </c>
      <c r="D402" s="17">
        <v>615.95</v>
      </c>
      <c r="E402" s="17">
        <v>596.0</v>
      </c>
      <c r="F402" s="17" t="s">
        <v>434</v>
      </c>
      <c r="G402" s="18">
        <v>0.0234</v>
      </c>
      <c r="H402" s="19">
        <f t="shared" si="1"/>
        <v>0.02340800403</v>
      </c>
      <c r="I402" s="19">
        <f t="shared" si="2"/>
        <v>1.023408004</v>
      </c>
      <c r="J402" s="19"/>
      <c r="K402" s="19"/>
      <c r="L402" s="19"/>
    </row>
    <row r="403">
      <c r="A403" s="23">
        <v>45016.0</v>
      </c>
      <c r="B403" s="17">
        <v>595.95</v>
      </c>
      <c r="C403" s="17">
        <v>596.4</v>
      </c>
      <c r="D403" s="17">
        <v>603.8</v>
      </c>
      <c r="E403" s="17">
        <v>583.55</v>
      </c>
      <c r="F403" s="17" t="s">
        <v>435</v>
      </c>
      <c r="G403" s="18">
        <v>0.0058</v>
      </c>
      <c r="H403" s="19">
        <f t="shared" si="1"/>
        <v>0.00582278481</v>
      </c>
      <c r="I403" s="19">
        <f t="shared" si="2"/>
        <v>1.005822785</v>
      </c>
      <c r="J403" s="19"/>
      <c r="K403" s="19"/>
      <c r="L403" s="19"/>
    </row>
    <row r="404">
      <c r="A404" s="23">
        <v>45014.0</v>
      </c>
      <c r="B404" s="17">
        <v>592.5</v>
      </c>
      <c r="C404" s="17">
        <v>588.2</v>
      </c>
      <c r="D404" s="17">
        <v>600.0</v>
      </c>
      <c r="E404" s="17">
        <v>575.0</v>
      </c>
      <c r="F404" s="17" t="s">
        <v>436</v>
      </c>
      <c r="G404" s="18">
        <v>0.0143</v>
      </c>
      <c r="H404" s="19">
        <f t="shared" si="1"/>
        <v>0.01429427373</v>
      </c>
      <c r="I404" s="19">
        <f t="shared" si="2"/>
        <v>1.014294274</v>
      </c>
      <c r="J404" s="19"/>
      <c r="K404" s="19"/>
      <c r="L404" s="19"/>
    </row>
    <row r="405">
      <c r="A405" s="23">
        <v>45013.0</v>
      </c>
      <c r="B405" s="17">
        <v>584.15</v>
      </c>
      <c r="C405" s="17">
        <v>591.8</v>
      </c>
      <c r="D405" s="17">
        <v>599.0</v>
      </c>
      <c r="E405" s="17">
        <v>580.0</v>
      </c>
      <c r="F405" s="17" t="s">
        <v>437</v>
      </c>
      <c r="G405" s="18">
        <v>-0.0129</v>
      </c>
      <c r="H405" s="19">
        <f t="shared" si="1"/>
        <v>-0.01292666441</v>
      </c>
      <c r="I405" s="19">
        <f t="shared" si="2"/>
        <v>0.9870733356</v>
      </c>
      <c r="J405" s="19"/>
      <c r="K405" s="19"/>
      <c r="L405" s="19"/>
    </row>
    <row r="406">
      <c r="A406" s="23">
        <v>45012.0</v>
      </c>
      <c r="B406" s="17">
        <v>591.8</v>
      </c>
      <c r="C406" s="17">
        <v>597.5</v>
      </c>
      <c r="D406" s="17">
        <v>604.95</v>
      </c>
      <c r="E406" s="17">
        <v>590.0</v>
      </c>
      <c r="F406" s="17" t="s">
        <v>438</v>
      </c>
      <c r="G406" s="18">
        <v>-0.0097</v>
      </c>
      <c r="H406" s="19">
        <f t="shared" si="1"/>
        <v>-0.009705488621</v>
      </c>
      <c r="I406" s="19">
        <f t="shared" si="2"/>
        <v>0.9902945114</v>
      </c>
      <c r="J406" s="19"/>
      <c r="K406" s="19"/>
      <c r="L406" s="19"/>
    </row>
    <row r="407">
      <c r="A407" s="23">
        <v>45009.0</v>
      </c>
      <c r="B407" s="17">
        <v>597.6</v>
      </c>
      <c r="C407" s="17">
        <v>604.2</v>
      </c>
      <c r="D407" s="17">
        <v>606.7</v>
      </c>
      <c r="E407" s="17">
        <v>591.1</v>
      </c>
      <c r="F407" s="17" t="s">
        <v>439</v>
      </c>
      <c r="G407" s="18">
        <v>-0.007</v>
      </c>
      <c r="H407" s="19">
        <f t="shared" si="1"/>
        <v>-0.006979062812</v>
      </c>
      <c r="I407" s="19">
        <f t="shared" si="2"/>
        <v>0.9930209372</v>
      </c>
      <c r="J407" s="19"/>
      <c r="K407" s="19"/>
      <c r="L407" s="19"/>
    </row>
    <row r="408">
      <c r="A408" s="23">
        <v>45008.0</v>
      </c>
      <c r="B408" s="17">
        <v>601.8</v>
      </c>
      <c r="C408" s="17">
        <v>609.0</v>
      </c>
      <c r="D408" s="17">
        <v>609.0</v>
      </c>
      <c r="E408" s="17">
        <v>600.0</v>
      </c>
      <c r="F408" s="17" t="s">
        <v>440</v>
      </c>
      <c r="G408" s="18">
        <v>-0.0041</v>
      </c>
      <c r="H408" s="19">
        <f t="shared" si="1"/>
        <v>-0.004054613157</v>
      </c>
      <c r="I408" s="19">
        <f t="shared" si="2"/>
        <v>0.9959453868</v>
      </c>
      <c r="J408" s="19"/>
      <c r="K408" s="19"/>
      <c r="L408" s="19"/>
    </row>
    <row r="409">
      <c r="A409" s="23">
        <v>45007.0</v>
      </c>
      <c r="B409" s="17">
        <v>604.25</v>
      </c>
      <c r="C409" s="17">
        <v>617.5</v>
      </c>
      <c r="D409" s="17">
        <v>620.5</v>
      </c>
      <c r="E409" s="17">
        <v>601.6</v>
      </c>
      <c r="F409" s="17" t="s">
        <v>441</v>
      </c>
      <c r="G409" s="18">
        <v>-0.0166</v>
      </c>
      <c r="H409" s="19">
        <f t="shared" si="1"/>
        <v>-0.01660021157</v>
      </c>
      <c r="I409" s="19">
        <f t="shared" si="2"/>
        <v>0.9833997884</v>
      </c>
      <c r="J409" s="19"/>
      <c r="K409" s="19"/>
      <c r="L409" s="19"/>
    </row>
    <row r="410">
      <c r="A410" s="23">
        <v>45006.0</v>
      </c>
      <c r="B410" s="17">
        <v>614.45</v>
      </c>
      <c r="C410" s="17">
        <v>625.6</v>
      </c>
      <c r="D410" s="17">
        <v>636.85</v>
      </c>
      <c r="E410" s="17">
        <v>611.25</v>
      </c>
      <c r="F410" s="17" t="s">
        <v>442</v>
      </c>
      <c r="G410" s="18">
        <v>-0.027</v>
      </c>
      <c r="H410" s="19">
        <f t="shared" si="1"/>
        <v>-0.02699920823</v>
      </c>
      <c r="I410" s="19">
        <f t="shared" si="2"/>
        <v>0.9730007918</v>
      </c>
      <c r="J410" s="19"/>
      <c r="K410" s="19"/>
      <c r="L410" s="19"/>
    </row>
    <row r="411">
      <c r="A411" s="23">
        <v>45005.0</v>
      </c>
      <c r="B411" s="17">
        <v>631.5</v>
      </c>
      <c r="C411" s="17">
        <v>639.95</v>
      </c>
      <c r="D411" s="17">
        <v>662.0</v>
      </c>
      <c r="E411" s="17">
        <v>611.0</v>
      </c>
      <c r="F411" s="17" t="s">
        <v>443</v>
      </c>
      <c r="G411" s="18">
        <v>0.0342</v>
      </c>
      <c r="H411" s="19">
        <f t="shared" si="1"/>
        <v>0.03422862758</v>
      </c>
      <c r="I411" s="19">
        <f t="shared" si="2"/>
        <v>1.034228628</v>
      </c>
      <c r="J411" s="19"/>
      <c r="K411" s="19"/>
      <c r="L411" s="19"/>
    </row>
    <row r="412">
      <c r="A412" s="23">
        <v>45002.0</v>
      </c>
      <c r="B412" s="17">
        <v>610.6</v>
      </c>
      <c r="C412" s="17">
        <v>616.0</v>
      </c>
      <c r="D412" s="17">
        <v>631.95</v>
      </c>
      <c r="E412" s="17">
        <v>605.0</v>
      </c>
      <c r="F412" s="17" t="s">
        <v>444</v>
      </c>
      <c r="G412" s="18">
        <v>-0.0052</v>
      </c>
      <c r="H412" s="19">
        <f t="shared" si="1"/>
        <v>-0.005213424568</v>
      </c>
      <c r="I412" s="19">
        <f t="shared" si="2"/>
        <v>0.9947865754</v>
      </c>
      <c r="J412" s="19"/>
      <c r="K412" s="19"/>
      <c r="L412" s="19"/>
    </row>
    <row r="413">
      <c r="A413" s="23">
        <v>45001.0</v>
      </c>
      <c r="B413" s="17">
        <v>613.8</v>
      </c>
      <c r="C413" s="17">
        <v>625.5</v>
      </c>
      <c r="D413" s="17">
        <v>632.85</v>
      </c>
      <c r="E413" s="17">
        <v>610.0</v>
      </c>
      <c r="F413" s="17" t="s">
        <v>445</v>
      </c>
      <c r="G413" s="18">
        <v>-0.0253</v>
      </c>
      <c r="H413" s="19">
        <f t="shared" si="1"/>
        <v>-0.0252501191</v>
      </c>
      <c r="I413" s="19">
        <f t="shared" si="2"/>
        <v>0.9747498809</v>
      </c>
      <c r="J413" s="19"/>
      <c r="K413" s="19"/>
      <c r="L413" s="19"/>
    </row>
    <row r="414">
      <c r="A414" s="23">
        <v>45000.0</v>
      </c>
      <c r="B414" s="17">
        <v>629.7</v>
      </c>
      <c r="C414" s="17">
        <v>640.2</v>
      </c>
      <c r="D414" s="17">
        <v>644.65</v>
      </c>
      <c r="E414" s="17">
        <v>621.05</v>
      </c>
      <c r="F414" s="17" t="s">
        <v>446</v>
      </c>
      <c r="G414" s="18">
        <v>-0.0115</v>
      </c>
      <c r="H414" s="19">
        <f t="shared" si="1"/>
        <v>-0.0114599686</v>
      </c>
      <c r="I414" s="19">
        <f t="shared" si="2"/>
        <v>0.9885400314</v>
      </c>
      <c r="J414" s="19"/>
      <c r="K414" s="19"/>
      <c r="L414" s="19"/>
    </row>
    <row r="415">
      <c r="A415" s="23">
        <v>44999.0</v>
      </c>
      <c r="B415" s="17">
        <v>637.0</v>
      </c>
      <c r="C415" s="17">
        <v>655.15</v>
      </c>
      <c r="D415" s="17">
        <v>657.45</v>
      </c>
      <c r="E415" s="17">
        <v>635.0</v>
      </c>
      <c r="F415" s="17" t="s">
        <v>447</v>
      </c>
      <c r="G415" s="18">
        <v>-0.0227</v>
      </c>
      <c r="H415" s="19">
        <f t="shared" si="1"/>
        <v>-0.02270635164</v>
      </c>
      <c r="I415" s="19">
        <f t="shared" si="2"/>
        <v>0.9772936484</v>
      </c>
      <c r="J415" s="19"/>
      <c r="K415" s="19"/>
      <c r="L415" s="19"/>
    </row>
    <row r="416">
      <c r="A416" s="23">
        <v>44998.0</v>
      </c>
      <c r="B416" s="17">
        <v>651.8</v>
      </c>
      <c r="C416" s="17">
        <v>660.0</v>
      </c>
      <c r="D416" s="17">
        <v>662.35</v>
      </c>
      <c r="E416" s="17">
        <v>645.0</v>
      </c>
      <c r="F416" s="17" t="s">
        <v>448</v>
      </c>
      <c r="G416" s="18">
        <v>-0.0111</v>
      </c>
      <c r="H416" s="19">
        <f t="shared" si="1"/>
        <v>-0.0110757093</v>
      </c>
      <c r="I416" s="19">
        <f t="shared" si="2"/>
        <v>0.9889242907</v>
      </c>
      <c r="J416" s="19"/>
      <c r="K416" s="19"/>
      <c r="L416" s="19"/>
    </row>
    <row r="417">
      <c r="A417" s="21">
        <v>44995.0</v>
      </c>
      <c r="B417" s="17">
        <v>659.1</v>
      </c>
      <c r="C417" s="17">
        <v>663.15</v>
      </c>
      <c r="D417" s="17">
        <v>663.3</v>
      </c>
      <c r="E417" s="17">
        <v>656.2</v>
      </c>
      <c r="F417" s="17" t="s">
        <v>449</v>
      </c>
      <c r="G417" s="18">
        <v>-0.0061</v>
      </c>
      <c r="H417" s="19">
        <f t="shared" si="1"/>
        <v>-0.006107215562</v>
      </c>
      <c r="I417" s="19">
        <f t="shared" si="2"/>
        <v>0.9938927844</v>
      </c>
      <c r="J417" s="19"/>
      <c r="K417" s="19"/>
      <c r="L417" s="19"/>
    </row>
    <row r="418">
      <c r="A418" s="21">
        <v>44994.0</v>
      </c>
      <c r="B418" s="17">
        <v>663.15</v>
      </c>
      <c r="C418" s="17">
        <v>660.85</v>
      </c>
      <c r="D418" s="17">
        <v>670.05</v>
      </c>
      <c r="E418" s="17">
        <v>660.85</v>
      </c>
      <c r="F418" s="17" t="s">
        <v>450</v>
      </c>
      <c r="G418" s="18">
        <v>0.0055</v>
      </c>
      <c r="H418" s="19">
        <f t="shared" si="1"/>
        <v>0.005458267</v>
      </c>
      <c r="I418" s="19">
        <f t="shared" si="2"/>
        <v>1.005458267</v>
      </c>
      <c r="J418" s="19"/>
      <c r="K418" s="19"/>
      <c r="L418" s="19"/>
    </row>
    <row r="419">
      <c r="A419" s="21">
        <v>44993.0</v>
      </c>
      <c r="B419" s="17">
        <v>659.55</v>
      </c>
      <c r="C419" s="17">
        <v>664.0</v>
      </c>
      <c r="D419" s="17">
        <v>680.0</v>
      </c>
      <c r="E419" s="17">
        <v>657.0</v>
      </c>
      <c r="F419" s="17" t="s">
        <v>451</v>
      </c>
      <c r="G419" s="18">
        <v>-0.0099</v>
      </c>
      <c r="H419" s="19">
        <f t="shared" si="1"/>
        <v>-0.009907678451</v>
      </c>
      <c r="I419" s="19">
        <f t="shared" si="2"/>
        <v>0.9900923215</v>
      </c>
      <c r="J419" s="19"/>
      <c r="K419" s="19"/>
      <c r="L419" s="19"/>
    </row>
    <row r="420">
      <c r="A420" s="21">
        <v>44991.0</v>
      </c>
      <c r="B420" s="17">
        <v>666.15</v>
      </c>
      <c r="C420" s="17">
        <v>667.3</v>
      </c>
      <c r="D420" s="17">
        <v>678.25</v>
      </c>
      <c r="E420" s="17">
        <v>660.0</v>
      </c>
      <c r="F420" s="17" t="s">
        <v>452</v>
      </c>
      <c r="G420" s="18">
        <v>0.0035</v>
      </c>
      <c r="H420" s="19">
        <f t="shared" si="1"/>
        <v>0.003464638096</v>
      </c>
      <c r="I420" s="19">
        <f t="shared" si="2"/>
        <v>1.003464638</v>
      </c>
      <c r="J420" s="19"/>
      <c r="K420" s="19"/>
      <c r="L420" s="19"/>
    </row>
    <row r="421">
      <c r="A421" s="21">
        <v>44988.0</v>
      </c>
      <c r="B421" s="17">
        <v>663.85</v>
      </c>
      <c r="C421" s="17">
        <v>658.45</v>
      </c>
      <c r="D421" s="17">
        <v>674.0</v>
      </c>
      <c r="E421" s="17">
        <v>656.05</v>
      </c>
      <c r="F421" s="17" t="s">
        <v>453</v>
      </c>
      <c r="G421" s="18">
        <v>0.0122</v>
      </c>
      <c r="H421" s="19">
        <f t="shared" si="1"/>
        <v>0.01219791111</v>
      </c>
      <c r="I421" s="19">
        <f t="shared" si="2"/>
        <v>1.012197911</v>
      </c>
      <c r="J421" s="19"/>
      <c r="K421" s="19"/>
      <c r="L421" s="19"/>
    </row>
    <row r="422">
      <c r="A422" s="21">
        <v>44987.0</v>
      </c>
      <c r="B422" s="17">
        <v>655.85</v>
      </c>
      <c r="C422" s="17">
        <v>660.0</v>
      </c>
      <c r="D422" s="17">
        <v>664.85</v>
      </c>
      <c r="E422" s="17">
        <v>655.0</v>
      </c>
      <c r="F422" s="17" t="s">
        <v>454</v>
      </c>
      <c r="G422" s="18">
        <v>-0.0061</v>
      </c>
      <c r="H422" s="19">
        <f t="shared" si="1"/>
        <v>-0.006137293529</v>
      </c>
      <c r="I422" s="19">
        <f t="shared" si="2"/>
        <v>0.9938627065</v>
      </c>
      <c r="J422" s="19"/>
      <c r="K422" s="19"/>
      <c r="L422" s="19"/>
    </row>
    <row r="423">
      <c r="A423" s="21">
        <v>44986.0</v>
      </c>
      <c r="B423" s="17">
        <v>659.9</v>
      </c>
      <c r="C423" s="17">
        <v>656.0</v>
      </c>
      <c r="D423" s="17">
        <v>663.4</v>
      </c>
      <c r="E423" s="17">
        <v>654.95</v>
      </c>
      <c r="F423" s="17" t="s">
        <v>455</v>
      </c>
      <c r="G423" s="18">
        <v>0.0102</v>
      </c>
      <c r="H423" s="19">
        <f t="shared" si="1"/>
        <v>0.01017986988</v>
      </c>
      <c r="I423" s="19">
        <f t="shared" si="2"/>
        <v>1.01017987</v>
      </c>
      <c r="J423" s="19"/>
      <c r="K423" s="19"/>
      <c r="L423" s="19"/>
    </row>
    <row r="424">
      <c r="A424" s="23">
        <v>44985.0</v>
      </c>
      <c r="B424" s="17">
        <v>653.25</v>
      </c>
      <c r="C424" s="17">
        <v>657.3</v>
      </c>
      <c r="D424" s="17">
        <v>664.95</v>
      </c>
      <c r="E424" s="17">
        <v>650.95</v>
      </c>
      <c r="F424" s="17" t="s">
        <v>456</v>
      </c>
      <c r="G424" s="18">
        <v>-0.0152</v>
      </c>
      <c r="H424" s="19">
        <f t="shared" si="1"/>
        <v>-0.01515151515</v>
      </c>
      <c r="I424" s="19">
        <f t="shared" si="2"/>
        <v>0.9848484848</v>
      </c>
      <c r="J424" s="19"/>
      <c r="K424" s="19"/>
      <c r="L424" s="19"/>
    </row>
    <row r="425">
      <c r="A425" s="23">
        <v>44984.0</v>
      </c>
      <c r="B425" s="17">
        <v>663.3</v>
      </c>
      <c r="C425" s="17">
        <v>663.1</v>
      </c>
      <c r="D425" s="17">
        <v>679.0</v>
      </c>
      <c r="E425" s="17">
        <v>657.85</v>
      </c>
      <c r="F425" s="17" t="s">
        <v>457</v>
      </c>
      <c r="G425" s="18">
        <v>-0.0078</v>
      </c>
      <c r="H425" s="19">
        <f t="shared" si="1"/>
        <v>-0.007778608826</v>
      </c>
      <c r="I425" s="19">
        <f t="shared" si="2"/>
        <v>0.9922213912</v>
      </c>
      <c r="J425" s="19"/>
      <c r="K425" s="19"/>
      <c r="L425" s="19"/>
    </row>
    <row r="426">
      <c r="A426" s="23">
        <v>44981.0</v>
      </c>
      <c r="B426" s="17">
        <v>668.5</v>
      </c>
      <c r="C426" s="17">
        <v>668.05</v>
      </c>
      <c r="D426" s="17">
        <v>674.8</v>
      </c>
      <c r="E426" s="17">
        <v>665.0</v>
      </c>
      <c r="F426" s="17" t="s">
        <v>458</v>
      </c>
      <c r="G426" s="18">
        <v>0.0035</v>
      </c>
      <c r="H426" s="19">
        <f t="shared" si="1"/>
        <v>0.003527733994</v>
      </c>
      <c r="I426" s="19">
        <f t="shared" si="2"/>
        <v>1.003527734</v>
      </c>
      <c r="J426" s="19"/>
      <c r="K426" s="19"/>
      <c r="L426" s="19"/>
    </row>
    <row r="427">
      <c r="A427" s="23">
        <v>44980.0</v>
      </c>
      <c r="B427" s="17">
        <v>666.15</v>
      </c>
      <c r="C427" s="17">
        <v>670.75</v>
      </c>
      <c r="D427" s="17">
        <v>674.0</v>
      </c>
      <c r="E427" s="17">
        <v>665.0</v>
      </c>
      <c r="F427" s="17" t="s">
        <v>459</v>
      </c>
      <c r="G427" s="18">
        <v>-0.0069</v>
      </c>
      <c r="H427" s="19">
        <f t="shared" si="1"/>
        <v>-0.006857994782</v>
      </c>
      <c r="I427" s="19">
        <f t="shared" si="2"/>
        <v>0.9931420052</v>
      </c>
      <c r="J427" s="19"/>
      <c r="K427" s="19"/>
      <c r="L427" s="19"/>
    </row>
    <row r="428">
      <c r="A428" s="23">
        <v>44979.0</v>
      </c>
      <c r="B428" s="17">
        <v>670.75</v>
      </c>
      <c r="C428" s="17">
        <v>674.95</v>
      </c>
      <c r="D428" s="17">
        <v>688.0</v>
      </c>
      <c r="E428" s="17">
        <v>669.0</v>
      </c>
      <c r="F428" s="17" t="s">
        <v>460</v>
      </c>
      <c r="G428" s="18">
        <v>-0.0036</v>
      </c>
      <c r="H428" s="19">
        <f t="shared" si="1"/>
        <v>-0.003639334522</v>
      </c>
      <c r="I428" s="19">
        <f t="shared" si="2"/>
        <v>0.9963606655</v>
      </c>
      <c r="J428" s="19"/>
      <c r="K428" s="19"/>
      <c r="L428" s="19"/>
    </row>
    <row r="429">
      <c r="A429" s="23">
        <v>44978.0</v>
      </c>
      <c r="B429" s="17">
        <v>673.2</v>
      </c>
      <c r="C429" s="17">
        <v>681.0</v>
      </c>
      <c r="D429" s="17">
        <v>682.6</v>
      </c>
      <c r="E429" s="17">
        <v>672.0</v>
      </c>
      <c r="F429" s="17" t="s">
        <v>461</v>
      </c>
      <c r="G429" s="18">
        <v>-0.0125</v>
      </c>
      <c r="H429" s="19">
        <f t="shared" si="1"/>
        <v>-0.01246882793</v>
      </c>
      <c r="I429" s="19">
        <f t="shared" si="2"/>
        <v>0.9875311721</v>
      </c>
      <c r="J429" s="19"/>
      <c r="K429" s="19"/>
      <c r="L429" s="19"/>
    </row>
    <row r="430">
      <c r="A430" s="23">
        <v>44977.0</v>
      </c>
      <c r="B430" s="17">
        <v>681.7</v>
      </c>
      <c r="C430" s="17">
        <v>686.2</v>
      </c>
      <c r="D430" s="17">
        <v>689.05</v>
      </c>
      <c r="E430" s="17">
        <v>680.55</v>
      </c>
      <c r="F430" s="17" t="s">
        <v>462</v>
      </c>
      <c r="G430" s="18">
        <v>-0.0076</v>
      </c>
      <c r="H430" s="19">
        <f t="shared" si="1"/>
        <v>-0.007570243121</v>
      </c>
      <c r="I430" s="19">
        <f t="shared" si="2"/>
        <v>0.9924297569</v>
      </c>
      <c r="J430" s="19"/>
      <c r="K430" s="19"/>
      <c r="L430" s="19"/>
    </row>
    <row r="431">
      <c r="A431" s="23">
        <v>44974.0</v>
      </c>
      <c r="B431" s="17">
        <v>686.9</v>
      </c>
      <c r="C431" s="17">
        <v>691.55</v>
      </c>
      <c r="D431" s="17">
        <v>692.35</v>
      </c>
      <c r="E431" s="17">
        <v>685.0</v>
      </c>
      <c r="F431" s="17" t="s">
        <v>463</v>
      </c>
      <c r="G431" s="18">
        <v>-0.0078</v>
      </c>
      <c r="H431" s="19">
        <f t="shared" si="1"/>
        <v>-0.007800086668</v>
      </c>
      <c r="I431" s="19">
        <f t="shared" si="2"/>
        <v>0.9921999133</v>
      </c>
      <c r="J431" s="19"/>
      <c r="K431" s="19"/>
      <c r="L431" s="19"/>
    </row>
    <row r="432">
      <c r="A432" s="23">
        <v>44973.0</v>
      </c>
      <c r="B432" s="17">
        <v>692.3</v>
      </c>
      <c r="C432" s="17">
        <v>687.15</v>
      </c>
      <c r="D432" s="17">
        <v>698.0</v>
      </c>
      <c r="E432" s="17">
        <v>685.05</v>
      </c>
      <c r="F432" s="17" t="s">
        <v>464</v>
      </c>
      <c r="G432" s="18">
        <v>0.0125</v>
      </c>
      <c r="H432" s="19">
        <f t="shared" si="1"/>
        <v>0.01250457038</v>
      </c>
      <c r="I432" s="19">
        <f t="shared" si="2"/>
        <v>1.01250457</v>
      </c>
      <c r="J432" s="19"/>
      <c r="K432" s="19"/>
      <c r="L432" s="19"/>
    </row>
    <row r="433">
      <c r="A433" s="23">
        <v>44972.0</v>
      </c>
      <c r="B433" s="17">
        <v>683.75</v>
      </c>
      <c r="C433" s="17">
        <v>686.1</v>
      </c>
      <c r="D433" s="17">
        <v>699.0</v>
      </c>
      <c r="E433" s="17">
        <v>680.55</v>
      </c>
      <c r="F433" s="17" t="s">
        <v>465</v>
      </c>
      <c r="G433" s="18">
        <v>-0.0184</v>
      </c>
      <c r="H433" s="19">
        <f t="shared" si="1"/>
        <v>-0.01837628311</v>
      </c>
      <c r="I433" s="19">
        <f t="shared" si="2"/>
        <v>0.9816237169</v>
      </c>
      <c r="J433" s="19"/>
      <c r="K433" s="19"/>
      <c r="L433" s="19"/>
    </row>
    <row r="434">
      <c r="A434" s="23">
        <v>44971.0</v>
      </c>
      <c r="B434" s="17">
        <v>696.55</v>
      </c>
      <c r="C434" s="17">
        <v>708.05</v>
      </c>
      <c r="D434" s="17">
        <v>709.95</v>
      </c>
      <c r="E434" s="17">
        <v>690.0</v>
      </c>
      <c r="F434" s="17" t="s">
        <v>466</v>
      </c>
      <c r="G434" s="18">
        <v>-0.0113</v>
      </c>
      <c r="H434" s="19">
        <f t="shared" si="1"/>
        <v>-0.01128459901</v>
      </c>
      <c r="I434" s="19">
        <f t="shared" si="2"/>
        <v>0.988715401</v>
      </c>
      <c r="J434" s="19"/>
      <c r="K434" s="19"/>
      <c r="L434" s="19"/>
    </row>
    <row r="435">
      <c r="A435" s="23">
        <v>44970.0</v>
      </c>
      <c r="B435" s="17">
        <v>704.5</v>
      </c>
      <c r="C435" s="17">
        <v>723.4</v>
      </c>
      <c r="D435" s="17">
        <v>726.95</v>
      </c>
      <c r="E435" s="17">
        <v>687.05</v>
      </c>
      <c r="F435" s="17" t="s">
        <v>177</v>
      </c>
      <c r="G435" s="18">
        <v>-0.0115</v>
      </c>
      <c r="H435" s="19">
        <f t="shared" si="1"/>
        <v>-0.0115055423</v>
      </c>
      <c r="I435" s="19">
        <f t="shared" si="2"/>
        <v>0.9884944577</v>
      </c>
      <c r="J435" s="19"/>
      <c r="K435" s="19"/>
      <c r="L435" s="19"/>
    </row>
    <row r="436">
      <c r="A436" s="21">
        <v>44967.0</v>
      </c>
      <c r="B436" s="17">
        <v>712.7</v>
      </c>
      <c r="C436" s="17">
        <v>700.5</v>
      </c>
      <c r="D436" s="17">
        <v>717.0</v>
      </c>
      <c r="E436" s="17">
        <v>700.5</v>
      </c>
      <c r="F436" s="17" t="s">
        <v>467</v>
      </c>
      <c r="G436" s="18">
        <v>0.0134</v>
      </c>
      <c r="H436" s="19">
        <f t="shared" si="1"/>
        <v>0.01343761109</v>
      </c>
      <c r="I436" s="19">
        <f t="shared" si="2"/>
        <v>1.013437611</v>
      </c>
      <c r="J436" s="19"/>
      <c r="K436" s="19"/>
      <c r="L436" s="19"/>
    </row>
    <row r="437">
      <c r="A437" s="21">
        <v>44966.0</v>
      </c>
      <c r="B437" s="17">
        <v>703.25</v>
      </c>
      <c r="C437" s="17">
        <v>707.85</v>
      </c>
      <c r="D437" s="17">
        <v>707.85</v>
      </c>
      <c r="E437" s="17">
        <v>700.55</v>
      </c>
      <c r="F437" s="17" t="s">
        <v>468</v>
      </c>
      <c r="G437" s="18">
        <v>-0.003</v>
      </c>
      <c r="H437" s="19">
        <f t="shared" si="1"/>
        <v>-0.003047916076</v>
      </c>
      <c r="I437" s="19">
        <f t="shared" si="2"/>
        <v>0.9969520839</v>
      </c>
      <c r="J437" s="19"/>
      <c r="K437" s="19"/>
      <c r="L437" s="19"/>
    </row>
    <row r="438">
      <c r="A438" s="21">
        <v>44965.0</v>
      </c>
      <c r="B438" s="17">
        <v>705.4</v>
      </c>
      <c r="C438" s="17">
        <v>706.0</v>
      </c>
      <c r="D438" s="17">
        <v>707.85</v>
      </c>
      <c r="E438" s="17">
        <v>699.5</v>
      </c>
      <c r="F438" s="17" t="s">
        <v>469</v>
      </c>
      <c r="G438" s="18">
        <v>-7.0E-4</v>
      </c>
      <c r="H438" s="19">
        <f t="shared" si="1"/>
        <v>-0.0007083156254</v>
      </c>
      <c r="I438" s="19">
        <f t="shared" si="2"/>
        <v>0.9992916844</v>
      </c>
      <c r="J438" s="19"/>
      <c r="K438" s="19"/>
      <c r="L438" s="19"/>
    </row>
    <row r="439">
      <c r="A439" s="21">
        <v>44964.0</v>
      </c>
      <c r="B439" s="17">
        <v>705.9</v>
      </c>
      <c r="C439" s="17">
        <v>695.0</v>
      </c>
      <c r="D439" s="17">
        <v>707.7</v>
      </c>
      <c r="E439" s="17">
        <v>692.9</v>
      </c>
      <c r="F439" s="17" t="s">
        <v>470</v>
      </c>
      <c r="G439" s="18">
        <v>0.0155</v>
      </c>
      <c r="H439" s="19">
        <f t="shared" si="1"/>
        <v>0.01546428828</v>
      </c>
      <c r="I439" s="19">
        <f t="shared" si="2"/>
        <v>1.015464288</v>
      </c>
      <c r="J439" s="19"/>
      <c r="K439" s="19"/>
      <c r="L439" s="19"/>
    </row>
    <row r="440">
      <c r="A440" s="21">
        <v>44963.0</v>
      </c>
      <c r="B440" s="17">
        <v>695.15</v>
      </c>
      <c r="C440" s="17">
        <v>692.8</v>
      </c>
      <c r="D440" s="17">
        <v>716.25</v>
      </c>
      <c r="E440" s="17">
        <v>692.05</v>
      </c>
      <c r="F440" s="17" t="s">
        <v>471</v>
      </c>
      <c r="G440" s="18">
        <v>0.0025</v>
      </c>
      <c r="H440" s="19">
        <f t="shared" si="1"/>
        <v>0.002523795789</v>
      </c>
      <c r="I440" s="19">
        <f t="shared" si="2"/>
        <v>1.002523796</v>
      </c>
      <c r="J440" s="19"/>
      <c r="K440" s="19"/>
      <c r="L440" s="19"/>
    </row>
    <row r="441">
      <c r="A441" s="21">
        <v>44960.0</v>
      </c>
      <c r="B441" s="17">
        <v>693.4</v>
      </c>
      <c r="C441" s="17">
        <v>693.0</v>
      </c>
      <c r="D441" s="17">
        <v>701.7</v>
      </c>
      <c r="E441" s="17">
        <v>684.0</v>
      </c>
      <c r="F441" s="17" t="s">
        <v>472</v>
      </c>
      <c r="G441" s="18">
        <v>-0.0082</v>
      </c>
      <c r="H441" s="19">
        <f t="shared" si="1"/>
        <v>-0.008224272331</v>
      </c>
      <c r="I441" s="19">
        <f t="shared" si="2"/>
        <v>0.9917757277</v>
      </c>
      <c r="J441" s="19"/>
      <c r="K441" s="19"/>
      <c r="L441" s="19"/>
    </row>
    <row r="442">
      <c r="A442" s="21">
        <v>44959.0</v>
      </c>
      <c r="B442" s="17">
        <v>699.15</v>
      </c>
      <c r="C442" s="17">
        <v>694.0</v>
      </c>
      <c r="D442" s="17">
        <v>709.85</v>
      </c>
      <c r="E442" s="17">
        <v>693.05</v>
      </c>
      <c r="F442" s="17" t="s">
        <v>473</v>
      </c>
      <c r="G442" s="18">
        <v>0.0088</v>
      </c>
      <c r="H442" s="19">
        <f t="shared" si="1"/>
        <v>0.008801673761</v>
      </c>
      <c r="I442" s="19">
        <f t="shared" si="2"/>
        <v>1.008801674</v>
      </c>
      <c r="J442" s="19"/>
      <c r="K442" s="19"/>
      <c r="L442" s="19"/>
    </row>
    <row r="443">
      <c r="A443" s="21">
        <v>44958.0</v>
      </c>
      <c r="B443" s="17">
        <v>693.05</v>
      </c>
      <c r="C443" s="17">
        <v>696.15</v>
      </c>
      <c r="D443" s="17">
        <v>711.9</v>
      </c>
      <c r="E443" s="17">
        <v>690.05</v>
      </c>
      <c r="F443" s="17" t="s">
        <v>474</v>
      </c>
      <c r="G443" s="18">
        <v>1.0E-4</v>
      </c>
      <c r="H443" s="19">
        <f t="shared" si="1"/>
        <v>0.0001443105563</v>
      </c>
      <c r="I443" s="19">
        <f t="shared" si="2"/>
        <v>1.000144311</v>
      </c>
      <c r="J443" s="19"/>
      <c r="K443" s="19"/>
      <c r="L443" s="19"/>
    </row>
    <row r="444">
      <c r="A444" s="23">
        <v>44957.0</v>
      </c>
      <c r="B444" s="17">
        <v>692.95</v>
      </c>
      <c r="C444" s="17">
        <v>686.15</v>
      </c>
      <c r="D444" s="17">
        <v>698.0</v>
      </c>
      <c r="E444" s="17">
        <v>682.5</v>
      </c>
      <c r="F444" s="17" t="s">
        <v>475</v>
      </c>
      <c r="G444" s="18">
        <v>0.0149</v>
      </c>
      <c r="H444" s="19">
        <f t="shared" si="1"/>
        <v>0.01486526069</v>
      </c>
      <c r="I444" s="19">
        <f t="shared" si="2"/>
        <v>1.014865261</v>
      </c>
      <c r="J444" s="19"/>
      <c r="K444" s="19"/>
      <c r="L444" s="19"/>
    </row>
    <row r="445">
      <c r="A445" s="23">
        <v>44956.0</v>
      </c>
      <c r="B445" s="17">
        <v>682.8</v>
      </c>
      <c r="C445" s="17">
        <v>689.1</v>
      </c>
      <c r="D445" s="17">
        <v>690.85</v>
      </c>
      <c r="E445" s="17">
        <v>679.3</v>
      </c>
      <c r="F445" s="17" t="s">
        <v>476</v>
      </c>
      <c r="G445" s="18">
        <v>-0.0039</v>
      </c>
      <c r="H445" s="19">
        <f t="shared" si="1"/>
        <v>-0.003938730853</v>
      </c>
      <c r="I445" s="19">
        <f t="shared" si="2"/>
        <v>0.9960612691</v>
      </c>
      <c r="J445" s="19"/>
      <c r="K445" s="19"/>
      <c r="L445" s="19"/>
    </row>
    <row r="446">
      <c r="A446" s="23">
        <v>44953.0</v>
      </c>
      <c r="B446" s="17">
        <v>685.5</v>
      </c>
      <c r="C446" s="17">
        <v>685.0</v>
      </c>
      <c r="D446" s="17">
        <v>696.25</v>
      </c>
      <c r="E446" s="17">
        <v>671.0</v>
      </c>
      <c r="F446" s="17" t="s">
        <v>477</v>
      </c>
      <c r="G446" s="18">
        <v>-0.0023</v>
      </c>
      <c r="H446" s="19">
        <f t="shared" si="1"/>
        <v>-0.002256022124</v>
      </c>
      <c r="I446" s="19">
        <f t="shared" si="2"/>
        <v>0.9977439779</v>
      </c>
      <c r="J446" s="19"/>
      <c r="K446" s="19"/>
      <c r="L446" s="19"/>
    </row>
    <row r="447">
      <c r="A447" s="23">
        <v>44951.0</v>
      </c>
      <c r="B447" s="17">
        <v>687.05</v>
      </c>
      <c r="C447" s="17">
        <v>688.05</v>
      </c>
      <c r="D447" s="17">
        <v>695.0</v>
      </c>
      <c r="E447" s="17">
        <v>684.0</v>
      </c>
      <c r="F447" s="17" t="s">
        <v>478</v>
      </c>
      <c r="G447" s="18">
        <v>-0.0087</v>
      </c>
      <c r="H447" s="19">
        <f t="shared" si="1"/>
        <v>-0.008728899149</v>
      </c>
      <c r="I447" s="19">
        <f t="shared" si="2"/>
        <v>0.9912711009</v>
      </c>
      <c r="J447" s="19"/>
      <c r="K447" s="19"/>
      <c r="L447" s="19"/>
    </row>
    <row r="448">
      <c r="A448" s="23">
        <v>44950.0</v>
      </c>
      <c r="B448" s="17">
        <v>693.1</v>
      </c>
      <c r="C448" s="17">
        <v>684.1</v>
      </c>
      <c r="D448" s="17">
        <v>695.4</v>
      </c>
      <c r="E448" s="17">
        <v>684.1</v>
      </c>
      <c r="F448" s="17" t="s">
        <v>479</v>
      </c>
      <c r="G448" s="18">
        <v>0.0115</v>
      </c>
      <c r="H448" s="19">
        <f t="shared" si="1"/>
        <v>0.01145567311</v>
      </c>
      <c r="I448" s="19">
        <f t="shared" si="2"/>
        <v>1.011455673</v>
      </c>
      <c r="J448" s="19"/>
      <c r="K448" s="19"/>
      <c r="L448" s="19"/>
    </row>
    <row r="449">
      <c r="A449" s="23">
        <v>44949.0</v>
      </c>
      <c r="B449" s="17">
        <v>685.25</v>
      </c>
      <c r="C449" s="17">
        <v>699.2</v>
      </c>
      <c r="D449" s="17">
        <v>703.1</v>
      </c>
      <c r="E449" s="17">
        <v>682.1</v>
      </c>
      <c r="F449" s="17" t="s">
        <v>480</v>
      </c>
      <c r="G449" s="18">
        <v>-0.0167</v>
      </c>
      <c r="H449" s="19">
        <f t="shared" si="1"/>
        <v>-0.01671688908</v>
      </c>
      <c r="I449" s="19">
        <f t="shared" si="2"/>
        <v>0.9832831109</v>
      </c>
      <c r="J449" s="19"/>
      <c r="K449" s="19"/>
      <c r="L449" s="19"/>
    </row>
    <row r="450">
      <c r="A450" s="23">
        <v>44946.0</v>
      </c>
      <c r="B450" s="17">
        <v>696.9</v>
      </c>
      <c r="C450" s="17">
        <v>706.0</v>
      </c>
      <c r="D450" s="17">
        <v>715.05</v>
      </c>
      <c r="E450" s="17">
        <v>691.25</v>
      </c>
      <c r="F450" s="17" t="s">
        <v>481</v>
      </c>
      <c r="G450" s="18">
        <v>-0.0123</v>
      </c>
      <c r="H450" s="19">
        <f t="shared" si="1"/>
        <v>-0.01232993197</v>
      </c>
      <c r="I450" s="19">
        <f t="shared" si="2"/>
        <v>0.987670068</v>
      </c>
      <c r="J450" s="19"/>
      <c r="K450" s="19"/>
      <c r="L450" s="19"/>
    </row>
    <row r="451">
      <c r="A451" s="23">
        <v>44945.0</v>
      </c>
      <c r="B451" s="17">
        <v>705.6</v>
      </c>
      <c r="C451" s="17">
        <v>706.15</v>
      </c>
      <c r="D451" s="17">
        <v>715.0</v>
      </c>
      <c r="E451" s="17">
        <v>701.15</v>
      </c>
      <c r="F451" s="17" t="s">
        <v>482</v>
      </c>
      <c r="G451" s="18">
        <v>0.0022</v>
      </c>
      <c r="H451" s="19">
        <f t="shared" si="1"/>
        <v>0.002201548185</v>
      </c>
      <c r="I451" s="19">
        <f t="shared" si="2"/>
        <v>1.002201548</v>
      </c>
      <c r="J451" s="19"/>
      <c r="K451" s="19"/>
      <c r="L451" s="19"/>
    </row>
    <row r="452">
      <c r="A452" s="23">
        <v>44944.0</v>
      </c>
      <c r="B452" s="17">
        <v>704.05</v>
      </c>
      <c r="C452" s="17">
        <v>713.05</v>
      </c>
      <c r="D452" s="17">
        <v>713.05</v>
      </c>
      <c r="E452" s="17">
        <v>703.45</v>
      </c>
      <c r="F452" s="17" t="s">
        <v>483</v>
      </c>
      <c r="G452" s="18">
        <v>-0.0077</v>
      </c>
      <c r="H452" s="19">
        <f t="shared" si="1"/>
        <v>-0.007681465821</v>
      </c>
      <c r="I452" s="19">
        <f t="shared" si="2"/>
        <v>0.9923185342</v>
      </c>
      <c r="J452" s="19"/>
      <c r="K452" s="19"/>
      <c r="L452" s="19"/>
    </row>
    <row r="453">
      <c r="A453" s="23">
        <v>44943.0</v>
      </c>
      <c r="B453" s="17">
        <v>709.5</v>
      </c>
      <c r="C453" s="17">
        <v>716.35</v>
      </c>
      <c r="D453" s="17">
        <v>716.5</v>
      </c>
      <c r="E453" s="17">
        <v>707.05</v>
      </c>
      <c r="F453" s="17" t="s">
        <v>484</v>
      </c>
      <c r="G453" s="18">
        <v>-0.0046</v>
      </c>
      <c r="H453" s="19">
        <f t="shared" si="1"/>
        <v>-0.004559803578</v>
      </c>
      <c r="I453" s="19">
        <f t="shared" si="2"/>
        <v>0.9954401964</v>
      </c>
      <c r="J453" s="19"/>
      <c r="K453" s="19"/>
      <c r="L453" s="19"/>
    </row>
    <row r="454">
      <c r="A454" s="23">
        <v>44942.0</v>
      </c>
      <c r="B454" s="17">
        <v>712.75</v>
      </c>
      <c r="C454" s="17">
        <v>716.15</v>
      </c>
      <c r="D454" s="17">
        <v>719.4</v>
      </c>
      <c r="E454" s="17">
        <v>711.0</v>
      </c>
      <c r="F454" s="17" t="s">
        <v>485</v>
      </c>
      <c r="G454" s="18">
        <v>2.0E-4</v>
      </c>
      <c r="H454" s="19">
        <f t="shared" si="1"/>
        <v>0.0002104967724</v>
      </c>
      <c r="I454" s="19">
        <f t="shared" si="2"/>
        <v>1.000210497</v>
      </c>
      <c r="J454" s="19"/>
      <c r="K454" s="19"/>
      <c r="L454" s="19"/>
    </row>
    <row r="455">
      <c r="A455" s="23">
        <v>44939.0</v>
      </c>
      <c r="B455" s="17">
        <v>712.6</v>
      </c>
      <c r="C455" s="17">
        <v>718.0</v>
      </c>
      <c r="D455" s="17">
        <v>720.95</v>
      </c>
      <c r="E455" s="17">
        <v>710.1</v>
      </c>
      <c r="F455" s="17" t="s">
        <v>486</v>
      </c>
      <c r="G455" s="18">
        <v>-0.0091</v>
      </c>
      <c r="H455" s="19">
        <f t="shared" si="1"/>
        <v>-0.009107974692</v>
      </c>
      <c r="I455" s="19">
        <f t="shared" si="2"/>
        <v>0.9908920253</v>
      </c>
      <c r="J455" s="19"/>
      <c r="K455" s="19"/>
      <c r="L455" s="19"/>
    </row>
    <row r="456">
      <c r="A456" s="21">
        <v>44938.0</v>
      </c>
      <c r="B456" s="17">
        <v>719.15</v>
      </c>
      <c r="C456" s="17">
        <v>731.25</v>
      </c>
      <c r="D456" s="17">
        <v>731.25</v>
      </c>
      <c r="E456" s="17">
        <v>715.15</v>
      </c>
      <c r="F456" s="17" t="s">
        <v>487</v>
      </c>
      <c r="G456" s="18">
        <v>-0.0117</v>
      </c>
      <c r="H456" s="19">
        <f t="shared" si="1"/>
        <v>-0.01168144025</v>
      </c>
      <c r="I456" s="19">
        <f t="shared" si="2"/>
        <v>0.9883185597</v>
      </c>
      <c r="J456" s="19"/>
      <c r="K456" s="19"/>
      <c r="L456" s="19"/>
    </row>
    <row r="457">
      <c r="A457" s="21">
        <v>44937.0</v>
      </c>
      <c r="B457" s="17">
        <v>727.65</v>
      </c>
      <c r="C457" s="17">
        <v>733.5</v>
      </c>
      <c r="D457" s="17">
        <v>733.8</v>
      </c>
      <c r="E457" s="17">
        <v>726.0</v>
      </c>
      <c r="F457" s="17" t="s">
        <v>488</v>
      </c>
      <c r="G457" s="18">
        <v>-0.0027</v>
      </c>
      <c r="H457" s="19">
        <f t="shared" si="1"/>
        <v>-0.002741040225</v>
      </c>
      <c r="I457" s="19">
        <f t="shared" si="2"/>
        <v>0.9972589598</v>
      </c>
      <c r="J457" s="19"/>
      <c r="K457" s="19"/>
      <c r="L457" s="19"/>
    </row>
    <row r="458">
      <c r="A458" s="21">
        <v>44936.0</v>
      </c>
      <c r="B458" s="17">
        <v>729.65</v>
      </c>
      <c r="C458" s="17">
        <v>732.5</v>
      </c>
      <c r="D458" s="17">
        <v>732.5</v>
      </c>
      <c r="E458" s="17">
        <v>722.0</v>
      </c>
      <c r="F458" s="17" t="s">
        <v>489</v>
      </c>
      <c r="G458" s="18">
        <v>0.0013</v>
      </c>
      <c r="H458" s="19">
        <f t="shared" si="1"/>
        <v>0.001303691505</v>
      </c>
      <c r="I458" s="19">
        <f t="shared" si="2"/>
        <v>1.001303692</v>
      </c>
      <c r="J458" s="19"/>
      <c r="K458" s="19"/>
      <c r="L458" s="19"/>
    </row>
    <row r="459">
      <c r="A459" s="21">
        <v>44935.0</v>
      </c>
      <c r="B459" s="17">
        <v>728.7</v>
      </c>
      <c r="C459" s="17">
        <v>730.2</v>
      </c>
      <c r="D459" s="17">
        <v>732.6</v>
      </c>
      <c r="E459" s="17">
        <v>722.55</v>
      </c>
      <c r="F459" s="17" t="s">
        <v>490</v>
      </c>
      <c r="G459" s="18">
        <v>0.0032</v>
      </c>
      <c r="H459" s="19">
        <f t="shared" si="1"/>
        <v>0.003166299559</v>
      </c>
      <c r="I459" s="19">
        <f t="shared" si="2"/>
        <v>1.0031663</v>
      </c>
      <c r="J459" s="19"/>
      <c r="K459" s="19"/>
      <c r="L459" s="19"/>
    </row>
    <row r="460">
      <c r="A460" s="21">
        <v>44932.0</v>
      </c>
      <c r="B460" s="17">
        <v>726.4</v>
      </c>
      <c r="C460" s="17">
        <v>733.95</v>
      </c>
      <c r="D460" s="17">
        <v>742.9</v>
      </c>
      <c r="E460" s="17">
        <v>721.5</v>
      </c>
      <c r="F460" s="17" t="s">
        <v>491</v>
      </c>
      <c r="G460" s="18">
        <v>-0.0157</v>
      </c>
      <c r="H460" s="19">
        <f t="shared" si="1"/>
        <v>-0.0156514669</v>
      </c>
      <c r="I460" s="19">
        <f t="shared" si="2"/>
        <v>0.9843485331</v>
      </c>
      <c r="J460" s="19"/>
      <c r="K460" s="19"/>
      <c r="L460" s="19"/>
    </row>
    <row r="461">
      <c r="A461" s="21">
        <v>44931.0</v>
      </c>
      <c r="B461" s="17">
        <v>737.95</v>
      </c>
      <c r="C461" s="17">
        <v>749.7</v>
      </c>
      <c r="D461" s="17">
        <v>749.75</v>
      </c>
      <c r="E461" s="17">
        <v>732.95</v>
      </c>
      <c r="F461" s="17" t="s">
        <v>492</v>
      </c>
      <c r="G461" s="18">
        <v>-0.0105</v>
      </c>
      <c r="H461" s="19">
        <f t="shared" si="1"/>
        <v>-0.01045926919</v>
      </c>
      <c r="I461" s="19">
        <f t="shared" si="2"/>
        <v>0.9895407308</v>
      </c>
      <c r="J461" s="19"/>
      <c r="K461" s="19"/>
      <c r="L461" s="19"/>
    </row>
    <row r="462">
      <c r="A462" s="21">
        <v>44930.0</v>
      </c>
      <c r="B462" s="17">
        <v>745.75</v>
      </c>
      <c r="C462" s="17">
        <v>728.2</v>
      </c>
      <c r="D462" s="17">
        <v>755.75</v>
      </c>
      <c r="E462" s="17">
        <v>724.55</v>
      </c>
      <c r="F462" s="17" t="s">
        <v>493</v>
      </c>
      <c r="G462" s="18">
        <v>0.0293</v>
      </c>
      <c r="H462" s="19">
        <f t="shared" si="1"/>
        <v>0.0292595404</v>
      </c>
      <c r="I462" s="19">
        <f t="shared" si="2"/>
        <v>1.02925954</v>
      </c>
      <c r="J462" s="19"/>
      <c r="K462" s="19"/>
      <c r="L462" s="19"/>
    </row>
    <row r="463">
      <c r="A463" s="21">
        <v>44929.0</v>
      </c>
      <c r="B463" s="17">
        <v>724.55</v>
      </c>
      <c r="C463" s="17">
        <v>725.1</v>
      </c>
      <c r="D463" s="17">
        <v>727.3</v>
      </c>
      <c r="E463" s="17">
        <v>722.7</v>
      </c>
      <c r="F463" s="17" t="s">
        <v>494</v>
      </c>
      <c r="G463" s="18">
        <v>0.0012</v>
      </c>
      <c r="H463" s="19">
        <f t="shared" si="1"/>
        <v>0.001174519829</v>
      </c>
      <c r="I463" s="19">
        <f t="shared" si="2"/>
        <v>1.00117452</v>
      </c>
      <c r="J463" s="19"/>
      <c r="K463" s="19"/>
      <c r="L463" s="19"/>
    </row>
    <row r="464">
      <c r="A464" s="21">
        <v>44928.0</v>
      </c>
      <c r="B464" s="17">
        <v>723.7</v>
      </c>
      <c r="C464" s="17">
        <v>717.1</v>
      </c>
      <c r="D464" s="17">
        <v>727.9</v>
      </c>
      <c r="E464" s="17">
        <v>712.5</v>
      </c>
      <c r="F464" s="17" t="s">
        <v>495</v>
      </c>
      <c r="G464" s="18">
        <v>0.0146</v>
      </c>
      <c r="H464" s="19">
        <f t="shared" si="1"/>
        <v>0.01458012057</v>
      </c>
      <c r="I464" s="19">
        <f t="shared" si="2"/>
        <v>1.014580121</v>
      </c>
      <c r="J464" s="19"/>
      <c r="K464" s="19"/>
      <c r="L464" s="19"/>
    </row>
    <row r="465">
      <c r="A465" s="22">
        <v>44925.0</v>
      </c>
      <c r="B465" s="17">
        <v>713.3</v>
      </c>
      <c r="C465" s="17">
        <v>710.75</v>
      </c>
      <c r="D465" s="17">
        <v>714.95</v>
      </c>
      <c r="E465" s="17">
        <v>710.5</v>
      </c>
      <c r="F465" s="17" t="s">
        <v>496</v>
      </c>
      <c r="G465" s="18">
        <v>0.0036</v>
      </c>
      <c r="H465" s="19">
        <f t="shared" si="1"/>
        <v>0.003587759409</v>
      </c>
      <c r="I465" s="19">
        <f t="shared" si="2"/>
        <v>1.003587759</v>
      </c>
      <c r="J465" s="19"/>
      <c r="K465" s="19"/>
      <c r="L465" s="19"/>
    </row>
    <row r="466">
      <c r="A466" s="22">
        <v>44924.0</v>
      </c>
      <c r="B466" s="17">
        <v>710.75</v>
      </c>
      <c r="C466" s="17">
        <v>710.4</v>
      </c>
      <c r="D466" s="17">
        <v>714.1</v>
      </c>
      <c r="E466" s="17">
        <v>706.95</v>
      </c>
      <c r="F466" s="17" t="s">
        <v>497</v>
      </c>
      <c r="G466" s="18">
        <v>-6.0E-4</v>
      </c>
      <c r="H466" s="19">
        <f t="shared" si="1"/>
        <v>-0.00056246924</v>
      </c>
      <c r="I466" s="19">
        <f t="shared" si="2"/>
        <v>0.9994375308</v>
      </c>
      <c r="J466" s="19"/>
      <c r="K466" s="19"/>
      <c r="L466" s="19"/>
    </row>
    <row r="467">
      <c r="A467" s="22">
        <v>44923.0</v>
      </c>
      <c r="B467" s="17">
        <v>711.15</v>
      </c>
      <c r="C467" s="17">
        <v>713.35</v>
      </c>
      <c r="D467" s="17">
        <v>719.65</v>
      </c>
      <c r="E467" s="17">
        <v>706.0</v>
      </c>
      <c r="F467" s="17" t="s">
        <v>498</v>
      </c>
      <c r="G467" s="18">
        <v>-0.003</v>
      </c>
      <c r="H467" s="19">
        <f t="shared" si="1"/>
        <v>-0.00301415954</v>
      </c>
      <c r="I467" s="19">
        <f t="shared" si="2"/>
        <v>0.9969858405</v>
      </c>
      <c r="J467" s="19"/>
      <c r="K467" s="19"/>
      <c r="L467" s="19"/>
    </row>
    <row r="468">
      <c r="A468" s="22">
        <v>44922.0</v>
      </c>
      <c r="B468" s="17">
        <v>713.3</v>
      </c>
      <c r="C468" s="17">
        <v>705.0</v>
      </c>
      <c r="D468" s="17">
        <v>720.45</v>
      </c>
      <c r="E468" s="17">
        <v>701.2</v>
      </c>
      <c r="F468" s="17" t="s">
        <v>499</v>
      </c>
      <c r="G468" s="18">
        <v>0.0118</v>
      </c>
      <c r="H468" s="19">
        <f t="shared" si="1"/>
        <v>0.01177304965</v>
      </c>
      <c r="I468" s="19">
        <f t="shared" si="2"/>
        <v>1.01177305</v>
      </c>
      <c r="J468" s="19"/>
      <c r="K468" s="19"/>
      <c r="L468" s="19"/>
    </row>
    <row r="469">
      <c r="A469" s="22">
        <v>44921.0</v>
      </c>
      <c r="B469" s="17">
        <v>705.0</v>
      </c>
      <c r="C469" s="17">
        <v>709.95</v>
      </c>
      <c r="D469" s="17">
        <v>715.0</v>
      </c>
      <c r="E469" s="17">
        <v>696.65</v>
      </c>
      <c r="F469" s="17" t="s">
        <v>500</v>
      </c>
      <c r="G469" s="18">
        <v>-0.002</v>
      </c>
      <c r="H469" s="19">
        <f t="shared" si="1"/>
        <v>-0.001981879955</v>
      </c>
      <c r="I469" s="19">
        <f t="shared" si="2"/>
        <v>0.99801812</v>
      </c>
      <c r="J469" s="19"/>
      <c r="K469" s="19"/>
      <c r="L469" s="19"/>
    </row>
    <row r="470">
      <c r="A470" s="22">
        <v>44918.0</v>
      </c>
      <c r="B470" s="17">
        <v>706.4</v>
      </c>
      <c r="C470" s="17">
        <v>705.0</v>
      </c>
      <c r="D470" s="17">
        <v>725.45</v>
      </c>
      <c r="E470" s="17">
        <v>700.8</v>
      </c>
      <c r="F470" s="17" t="s">
        <v>501</v>
      </c>
      <c r="G470" s="18">
        <v>-0.0035</v>
      </c>
      <c r="H470" s="19">
        <f t="shared" si="1"/>
        <v>-0.003456302462</v>
      </c>
      <c r="I470" s="19">
        <f t="shared" si="2"/>
        <v>0.9965436975</v>
      </c>
      <c r="J470" s="19"/>
      <c r="K470" s="19"/>
      <c r="L470" s="19"/>
    </row>
    <row r="471">
      <c r="A471" s="22">
        <v>44917.0</v>
      </c>
      <c r="B471" s="17">
        <v>708.85</v>
      </c>
      <c r="C471" s="17">
        <v>726.8</v>
      </c>
      <c r="D471" s="17">
        <v>730.6</v>
      </c>
      <c r="E471" s="17">
        <v>700.6</v>
      </c>
      <c r="F471" s="17" t="s">
        <v>502</v>
      </c>
      <c r="G471" s="18">
        <v>-0.0247</v>
      </c>
      <c r="H471" s="19">
        <f t="shared" si="1"/>
        <v>-0.02469730325</v>
      </c>
      <c r="I471" s="19">
        <f t="shared" si="2"/>
        <v>0.9753026968</v>
      </c>
      <c r="J471" s="19"/>
      <c r="K471" s="19"/>
      <c r="L471" s="19"/>
    </row>
    <row r="472">
      <c r="A472" s="22">
        <v>44916.0</v>
      </c>
      <c r="B472" s="17">
        <v>726.8</v>
      </c>
      <c r="C472" s="17">
        <v>740.7</v>
      </c>
      <c r="D472" s="17">
        <v>743.85</v>
      </c>
      <c r="E472" s="17">
        <v>720.1</v>
      </c>
      <c r="F472" s="17" t="s">
        <v>503</v>
      </c>
      <c r="G472" s="18">
        <v>-0.0127</v>
      </c>
      <c r="H472" s="19">
        <f t="shared" si="1"/>
        <v>-0.01270121578</v>
      </c>
      <c r="I472" s="19">
        <f t="shared" si="2"/>
        <v>0.9872987842</v>
      </c>
      <c r="J472" s="19"/>
      <c r="K472" s="19"/>
      <c r="L472" s="19"/>
    </row>
    <row r="473">
      <c r="A473" s="22">
        <v>44915.0</v>
      </c>
      <c r="B473" s="17">
        <v>736.15</v>
      </c>
      <c r="C473" s="17">
        <v>727.55</v>
      </c>
      <c r="D473" s="17">
        <v>740.15</v>
      </c>
      <c r="E473" s="17">
        <v>724.15</v>
      </c>
      <c r="F473" s="17" t="s">
        <v>504</v>
      </c>
      <c r="G473" s="18">
        <v>0.0118</v>
      </c>
      <c r="H473" s="19">
        <f t="shared" si="1"/>
        <v>0.01182049344</v>
      </c>
      <c r="I473" s="19">
        <f t="shared" si="2"/>
        <v>1.011820493</v>
      </c>
      <c r="J473" s="19"/>
      <c r="K473" s="19"/>
      <c r="L473" s="19"/>
    </row>
    <row r="474">
      <c r="A474" s="22">
        <v>44914.0</v>
      </c>
      <c r="B474" s="17">
        <v>727.55</v>
      </c>
      <c r="C474" s="17">
        <v>730.5</v>
      </c>
      <c r="D474" s="17">
        <v>737.85</v>
      </c>
      <c r="E474" s="17">
        <v>720.8</v>
      </c>
      <c r="F474" s="17" t="s">
        <v>505</v>
      </c>
      <c r="G474" s="18">
        <v>0.001</v>
      </c>
      <c r="H474" s="19">
        <f t="shared" si="1"/>
        <v>0.0009630597785</v>
      </c>
      <c r="I474" s="19">
        <f t="shared" si="2"/>
        <v>1.00096306</v>
      </c>
      <c r="J474" s="19"/>
      <c r="K474" s="19"/>
      <c r="L474" s="19"/>
    </row>
    <row r="475">
      <c r="A475" s="22">
        <v>44911.0</v>
      </c>
      <c r="B475" s="17">
        <v>726.85</v>
      </c>
      <c r="C475" s="17">
        <v>736.3</v>
      </c>
      <c r="D475" s="17">
        <v>742.9</v>
      </c>
      <c r="E475" s="17">
        <v>723.85</v>
      </c>
      <c r="F475" s="17" t="s">
        <v>506</v>
      </c>
      <c r="G475" s="18">
        <v>-0.0165</v>
      </c>
      <c r="H475" s="19">
        <f t="shared" si="1"/>
        <v>-0.01650767878</v>
      </c>
      <c r="I475" s="19">
        <f t="shared" si="2"/>
        <v>0.9834923212</v>
      </c>
      <c r="J475" s="19"/>
      <c r="K475" s="19"/>
      <c r="L475" s="19"/>
    </row>
    <row r="476">
      <c r="A476" s="22">
        <v>44910.0</v>
      </c>
      <c r="B476" s="17">
        <v>739.05</v>
      </c>
      <c r="C476" s="17">
        <v>741.75</v>
      </c>
      <c r="D476" s="17">
        <v>745.9</v>
      </c>
      <c r="E476" s="17">
        <v>735.5</v>
      </c>
      <c r="F476" s="17" t="s">
        <v>507</v>
      </c>
      <c r="G476" s="18">
        <v>0.0014</v>
      </c>
      <c r="H476" s="19">
        <f t="shared" si="1"/>
        <v>0.001354921753</v>
      </c>
      <c r="I476" s="19">
        <f t="shared" si="2"/>
        <v>1.001354922</v>
      </c>
      <c r="J476" s="19"/>
      <c r="K476" s="19"/>
      <c r="L476" s="19"/>
    </row>
    <row r="477">
      <c r="A477" s="22">
        <v>44909.0</v>
      </c>
      <c r="B477" s="17">
        <v>738.05</v>
      </c>
      <c r="C477" s="17">
        <v>717.6</v>
      </c>
      <c r="D477" s="17">
        <v>740.7</v>
      </c>
      <c r="E477" s="17">
        <v>706.05</v>
      </c>
      <c r="F477" s="17" t="s">
        <v>508</v>
      </c>
      <c r="G477" s="18">
        <v>0.034</v>
      </c>
      <c r="H477" s="19">
        <f t="shared" si="1"/>
        <v>0.03404553415</v>
      </c>
      <c r="I477" s="19">
        <f t="shared" si="2"/>
        <v>1.034045534</v>
      </c>
      <c r="J477" s="19"/>
      <c r="K477" s="19"/>
      <c r="L477" s="19"/>
    </row>
    <row r="478">
      <c r="A478" s="22">
        <v>44908.0</v>
      </c>
      <c r="B478" s="17">
        <v>713.75</v>
      </c>
      <c r="C478" s="17">
        <v>723.0</v>
      </c>
      <c r="D478" s="17">
        <v>723.45</v>
      </c>
      <c r="E478" s="17">
        <v>708.1</v>
      </c>
      <c r="F478" s="17" t="s">
        <v>509</v>
      </c>
      <c r="G478" s="18">
        <v>-0.0134</v>
      </c>
      <c r="H478" s="19">
        <f t="shared" si="1"/>
        <v>-0.01340797567</v>
      </c>
      <c r="I478" s="19">
        <f t="shared" si="2"/>
        <v>0.9865920243</v>
      </c>
      <c r="J478" s="19"/>
      <c r="K478" s="19"/>
      <c r="L478" s="19"/>
    </row>
    <row r="479">
      <c r="A479" s="15">
        <v>44907.0</v>
      </c>
      <c r="B479" s="17">
        <v>723.45</v>
      </c>
      <c r="C479" s="17">
        <v>730.8</v>
      </c>
      <c r="D479" s="17">
        <v>739.5</v>
      </c>
      <c r="E479" s="17">
        <v>721.05</v>
      </c>
      <c r="F479" s="17" t="s">
        <v>510</v>
      </c>
      <c r="G479" s="18">
        <v>-0.0191</v>
      </c>
      <c r="H479" s="19">
        <f t="shared" si="1"/>
        <v>-0.01905084746</v>
      </c>
      <c r="I479" s="19">
        <f t="shared" si="2"/>
        <v>0.9809491525</v>
      </c>
      <c r="J479" s="19"/>
      <c r="K479" s="19"/>
      <c r="L479" s="19"/>
    </row>
    <row r="480">
      <c r="A480" s="21">
        <v>44904.0</v>
      </c>
      <c r="B480" s="17">
        <v>737.5</v>
      </c>
      <c r="C480" s="17">
        <v>750.0</v>
      </c>
      <c r="D480" s="17">
        <v>750.0</v>
      </c>
      <c r="E480" s="17">
        <v>731.6</v>
      </c>
      <c r="F480" s="17" t="s">
        <v>511</v>
      </c>
      <c r="G480" s="18">
        <v>-0.0124</v>
      </c>
      <c r="H480" s="19">
        <f t="shared" si="1"/>
        <v>-0.01238701038</v>
      </c>
      <c r="I480" s="19">
        <f t="shared" si="2"/>
        <v>0.9876129896</v>
      </c>
      <c r="J480" s="19"/>
      <c r="K480" s="19"/>
      <c r="L480" s="19"/>
    </row>
    <row r="481">
      <c r="A481" s="21">
        <v>44903.0</v>
      </c>
      <c r="B481" s="17">
        <v>746.75</v>
      </c>
      <c r="C481" s="17">
        <v>745.65</v>
      </c>
      <c r="D481" s="17">
        <v>750.95</v>
      </c>
      <c r="E481" s="17">
        <v>740.05</v>
      </c>
      <c r="F481" s="17" t="s">
        <v>512</v>
      </c>
      <c r="G481" s="18">
        <v>0.0094</v>
      </c>
      <c r="H481" s="19">
        <f t="shared" si="1"/>
        <v>0.009394430927</v>
      </c>
      <c r="I481" s="19">
        <f t="shared" si="2"/>
        <v>1.009394431</v>
      </c>
      <c r="J481" s="19"/>
      <c r="K481" s="19"/>
      <c r="L481" s="19"/>
    </row>
    <row r="482">
      <c r="A482" s="21">
        <v>44902.0</v>
      </c>
      <c r="B482" s="17">
        <v>739.8</v>
      </c>
      <c r="C482" s="17">
        <v>761.0</v>
      </c>
      <c r="D482" s="17">
        <v>761.0</v>
      </c>
      <c r="E482" s="17">
        <v>730.5</v>
      </c>
      <c r="F482" s="17" t="s">
        <v>513</v>
      </c>
      <c r="G482" s="18">
        <v>-0.028</v>
      </c>
      <c r="H482" s="19">
        <f t="shared" si="1"/>
        <v>-0.02798581001</v>
      </c>
      <c r="I482" s="19">
        <f t="shared" si="2"/>
        <v>0.97201419</v>
      </c>
      <c r="J482" s="19"/>
      <c r="K482" s="19"/>
      <c r="L482" s="19"/>
    </row>
    <row r="483">
      <c r="A483" s="21">
        <v>44901.0</v>
      </c>
      <c r="B483" s="17">
        <v>761.1</v>
      </c>
      <c r="C483" s="17">
        <v>765.0</v>
      </c>
      <c r="D483" s="17">
        <v>769.7</v>
      </c>
      <c r="E483" s="17">
        <v>755.5</v>
      </c>
      <c r="F483" s="17" t="s">
        <v>514</v>
      </c>
      <c r="G483" s="18">
        <v>-0.0059</v>
      </c>
      <c r="H483" s="19">
        <f t="shared" si="1"/>
        <v>-0.005877742947</v>
      </c>
      <c r="I483" s="19">
        <f t="shared" si="2"/>
        <v>0.9941222571</v>
      </c>
      <c r="J483" s="19"/>
      <c r="K483" s="19"/>
      <c r="L483" s="19"/>
    </row>
    <row r="484">
      <c r="A484" s="21">
        <v>44900.0</v>
      </c>
      <c r="B484" s="17">
        <v>765.6</v>
      </c>
      <c r="C484" s="17">
        <v>765.35</v>
      </c>
      <c r="D484" s="17">
        <v>777.8</v>
      </c>
      <c r="E484" s="17">
        <v>759.0</v>
      </c>
      <c r="F484" s="17" t="s">
        <v>515</v>
      </c>
      <c r="G484" s="18">
        <v>0.006</v>
      </c>
      <c r="H484" s="19">
        <f t="shared" si="1"/>
        <v>0.005978582222</v>
      </c>
      <c r="I484" s="19">
        <f t="shared" si="2"/>
        <v>1.005978582</v>
      </c>
      <c r="J484" s="19"/>
      <c r="K484" s="19"/>
      <c r="L484" s="19"/>
    </row>
    <row r="485">
      <c r="A485" s="21">
        <v>44897.0</v>
      </c>
      <c r="B485" s="17">
        <v>761.05</v>
      </c>
      <c r="C485" s="17">
        <v>759.2</v>
      </c>
      <c r="D485" s="17">
        <v>766.35</v>
      </c>
      <c r="E485" s="17">
        <v>749.1</v>
      </c>
      <c r="F485" s="17" t="s">
        <v>516</v>
      </c>
      <c r="G485" s="18">
        <v>0.0077</v>
      </c>
      <c r="H485" s="19">
        <f t="shared" si="1"/>
        <v>0.007679576299</v>
      </c>
      <c r="I485" s="19">
        <f t="shared" si="2"/>
        <v>1.007679576</v>
      </c>
      <c r="J485" s="19"/>
      <c r="K485" s="19"/>
      <c r="L485" s="19"/>
    </row>
    <row r="486">
      <c r="A486" s="21">
        <v>44896.0</v>
      </c>
      <c r="B486" s="17">
        <v>755.25</v>
      </c>
      <c r="C486" s="17">
        <v>759.7</v>
      </c>
      <c r="D486" s="17">
        <v>761.0</v>
      </c>
      <c r="E486" s="17">
        <v>746.45</v>
      </c>
      <c r="F486" s="17" t="s">
        <v>517</v>
      </c>
      <c r="G486" s="18">
        <v>-3.0E-4</v>
      </c>
      <c r="H486" s="19">
        <f t="shared" si="1"/>
        <v>-0.0002647428685</v>
      </c>
      <c r="I486" s="19">
        <f t="shared" si="2"/>
        <v>0.9997352571</v>
      </c>
      <c r="J486" s="19"/>
      <c r="K486" s="19"/>
      <c r="L486" s="19"/>
    </row>
    <row r="487">
      <c r="A487" s="22">
        <v>44895.0</v>
      </c>
      <c r="B487" s="17">
        <v>755.45</v>
      </c>
      <c r="C487" s="17">
        <v>756.95</v>
      </c>
      <c r="D487" s="17">
        <v>759.0</v>
      </c>
      <c r="E487" s="17">
        <v>747.55</v>
      </c>
      <c r="F487" s="17" t="s">
        <v>518</v>
      </c>
      <c r="G487" s="18">
        <v>0.0016</v>
      </c>
      <c r="H487" s="19">
        <f t="shared" si="1"/>
        <v>0.001590984422</v>
      </c>
      <c r="I487" s="19">
        <f t="shared" si="2"/>
        <v>1.001590984</v>
      </c>
      <c r="J487" s="19"/>
      <c r="K487" s="19"/>
      <c r="L487" s="19"/>
    </row>
    <row r="488">
      <c r="A488" s="22">
        <v>44894.0</v>
      </c>
      <c r="B488" s="17">
        <v>754.25</v>
      </c>
      <c r="C488" s="17">
        <v>762.05</v>
      </c>
      <c r="D488" s="17">
        <v>763.4</v>
      </c>
      <c r="E488" s="17">
        <v>750.0</v>
      </c>
      <c r="F488" s="17" t="s">
        <v>519</v>
      </c>
      <c r="G488" s="18">
        <v>-0.0053</v>
      </c>
      <c r="H488" s="19">
        <f t="shared" si="1"/>
        <v>-0.005275304979</v>
      </c>
      <c r="I488" s="19">
        <f t="shared" si="2"/>
        <v>0.994724695</v>
      </c>
      <c r="J488" s="19"/>
      <c r="K488" s="19"/>
      <c r="L488" s="19"/>
    </row>
    <row r="489">
      <c r="A489" s="22">
        <v>44893.0</v>
      </c>
      <c r="B489" s="17">
        <v>758.25</v>
      </c>
      <c r="C489" s="17">
        <v>737.95</v>
      </c>
      <c r="D489" s="17">
        <v>765.5</v>
      </c>
      <c r="E489" s="17">
        <v>735.25</v>
      </c>
      <c r="F489" s="17" t="s">
        <v>520</v>
      </c>
      <c r="G489" s="18">
        <v>0.0314</v>
      </c>
      <c r="H489" s="19">
        <f t="shared" si="1"/>
        <v>0.03142215874</v>
      </c>
      <c r="I489" s="19">
        <f t="shared" si="2"/>
        <v>1.031422159</v>
      </c>
      <c r="J489" s="19"/>
      <c r="K489" s="19"/>
      <c r="L489" s="19"/>
    </row>
    <row r="490">
      <c r="A490" s="22">
        <v>44890.0</v>
      </c>
      <c r="B490" s="17">
        <v>735.15</v>
      </c>
      <c r="C490" s="17">
        <v>741.75</v>
      </c>
      <c r="D490" s="17">
        <v>741.75</v>
      </c>
      <c r="E490" s="17">
        <v>732.85</v>
      </c>
      <c r="F490" s="17" t="s">
        <v>521</v>
      </c>
      <c r="G490" s="18">
        <v>-0.0039</v>
      </c>
      <c r="H490" s="19">
        <f t="shared" si="1"/>
        <v>-0.003929273084</v>
      </c>
      <c r="I490" s="19">
        <f t="shared" si="2"/>
        <v>0.9960707269</v>
      </c>
      <c r="J490" s="19"/>
      <c r="K490" s="19"/>
      <c r="L490" s="19"/>
    </row>
    <row r="491">
      <c r="A491" s="22">
        <v>44889.0</v>
      </c>
      <c r="B491" s="17">
        <v>738.05</v>
      </c>
      <c r="C491" s="17">
        <v>734.0</v>
      </c>
      <c r="D491" s="17">
        <v>743.0</v>
      </c>
      <c r="E491" s="17">
        <v>733.25</v>
      </c>
      <c r="F491" s="17" t="s">
        <v>522</v>
      </c>
      <c r="G491" s="18">
        <v>0.0052</v>
      </c>
      <c r="H491" s="19">
        <f t="shared" si="1"/>
        <v>0.005175348996</v>
      </c>
      <c r="I491" s="19">
        <f t="shared" si="2"/>
        <v>1.005175349</v>
      </c>
      <c r="J491" s="19"/>
      <c r="K491" s="19"/>
      <c r="L491" s="19"/>
    </row>
    <row r="492">
      <c r="A492" s="22">
        <v>44888.0</v>
      </c>
      <c r="B492" s="17">
        <v>734.25</v>
      </c>
      <c r="C492" s="17">
        <v>733.0</v>
      </c>
      <c r="D492" s="17">
        <v>736.4</v>
      </c>
      <c r="E492" s="17">
        <v>731.05</v>
      </c>
      <c r="F492" s="17" t="s">
        <v>523</v>
      </c>
      <c r="G492" s="18">
        <v>0.0021</v>
      </c>
      <c r="H492" s="19">
        <f t="shared" si="1"/>
        <v>0.002115463355</v>
      </c>
      <c r="I492" s="19">
        <f t="shared" si="2"/>
        <v>1.002115463</v>
      </c>
      <c r="J492" s="19"/>
      <c r="K492" s="19"/>
      <c r="L492" s="19"/>
    </row>
    <row r="493">
      <c r="A493" s="22">
        <v>44887.0</v>
      </c>
      <c r="B493" s="17">
        <v>732.7</v>
      </c>
      <c r="C493" s="17">
        <v>739.6</v>
      </c>
      <c r="D493" s="17">
        <v>739.6</v>
      </c>
      <c r="E493" s="17">
        <v>730.05</v>
      </c>
      <c r="F493" s="17" t="s">
        <v>524</v>
      </c>
      <c r="G493" s="18">
        <v>-0.0043</v>
      </c>
      <c r="H493" s="19">
        <f t="shared" si="1"/>
        <v>-0.004348416904</v>
      </c>
      <c r="I493" s="19">
        <f t="shared" si="2"/>
        <v>0.9956515831</v>
      </c>
      <c r="J493" s="19"/>
      <c r="K493" s="19"/>
      <c r="L493" s="19"/>
    </row>
    <row r="494">
      <c r="A494" s="22">
        <v>44886.0</v>
      </c>
      <c r="B494" s="17">
        <v>735.9</v>
      </c>
      <c r="C494" s="17">
        <v>726.0</v>
      </c>
      <c r="D494" s="17">
        <v>739.0</v>
      </c>
      <c r="E494" s="17">
        <v>720.35</v>
      </c>
      <c r="F494" s="17" t="s">
        <v>525</v>
      </c>
      <c r="G494" s="18">
        <v>0.0136</v>
      </c>
      <c r="H494" s="19">
        <f t="shared" si="1"/>
        <v>0.01363636364</v>
      </c>
      <c r="I494" s="19">
        <f t="shared" si="2"/>
        <v>1.013636364</v>
      </c>
      <c r="J494" s="19"/>
      <c r="K494" s="19"/>
      <c r="L494" s="19"/>
    </row>
    <row r="495">
      <c r="A495" s="22">
        <v>44883.0</v>
      </c>
      <c r="B495" s="17">
        <v>726.0</v>
      </c>
      <c r="C495" s="17">
        <v>722.0</v>
      </c>
      <c r="D495" s="17">
        <v>735.0</v>
      </c>
      <c r="E495" s="17">
        <v>718.1</v>
      </c>
      <c r="F495" s="17" t="s">
        <v>526</v>
      </c>
      <c r="G495" s="18">
        <v>-0.0043</v>
      </c>
      <c r="H495" s="19">
        <f t="shared" si="1"/>
        <v>-0.004320098745</v>
      </c>
      <c r="I495" s="19">
        <f t="shared" si="2"/>
        <v>0.9956799013</v>
      </c>
      <c r="J495" s="19"/>
      <c r="K495" s="19"/>
      <c r="L495" s="19"/>
    </row>
    <row r="496">
      <c r="A496" s="22">
        <v>44882.0</v>
      </c>
      <c r="B496" s="17">
        <v>729.15</v>
      </c>
      <c r="C496" s="17">
        <v>752.05</v>
      </c>
      <c r="D496" s="17">
        <v>756.15</v>
      </c>
      <c r="E496" s="17">
        <v>715.1</v>
      </c>
      <c r="F496" s="17" t="s">
        <v>527</v>
      </c>
      <c r="G496" s="18">
        <v>-0.0296</v>
      </c>
      <c r="H496" s="19">
        <f t="shared" si="1"/>
        <v>-0.02961139207</v>
      </c>
      <c r="I496" s="19">
        <f t="shared" si="2"/>
        <v>0.9703886079</v>
      </c>
      <c r="J496" s="19"/>
      <c r="K496" s="19"/>
      <c r="L496" s="19"/>
    </row>
    <row r="497">
      <c r="A497" s="22">
        <v>44881.0</v>
      </c>
      <c r="B497" s="17">
        <v>751.4</v>
      </c>
      <c r="C497" s="17">
        <v>762.0</v>
      </c>
      <c r="D497" s="17">
        <v>771.95</v>
      </c>
      <c r="E497" s="17">
        <v>750.0</v>
      </c>
      <c r="F497" s="17" t="s">
        <v>528</v>
      </c>
      <c r="G497" s="18">
        <v>-0.0144</v>
      </c>
      <c r="H497" s="19">
        <f t="shared" si="1"/>
        <v>-0.01436348134</v>
      </c>
      <c r="I497" s="19">
        <f t="shared" si="2"/>
        <v>0.9856365187</v>
      </c>
      <c r="J497" s="19"/>
      <c r="K497" s="19"/>
      <c r="L497" s="19"/>
    </row>
    <row r="498">
      <c r="A498" s="22">
        <v>44880.0</v>
      </c>
      <c r="B498" s="17">
        <v>762.35</v>
      </c>
      <c r="C498" s="17">
        <v>785.7</v>
      </c>
      <c r="D498" s="17">
        <v>785.75</v>
      </c>
      <c r="E498" s="17">
        <v>755.0</v>
      </c>
      <c r="F498" s="17" t="s">
        <v>529</v>
      </c>
      <c r="G498" s="18">
        <v>-0.0167</v>
      </c>
      <c r="H498" s="19">
        <f t="shared" si="1"/>
        <v>-0.01670321166</v>
      </c>
      <c r="I498" s="19">
        <f t="shared" si="2"/>
        <v>0.9832967883</v>
      </c>
      <c r="J498" s="19"/>
      <c r="K498" s="19"/>
      <c r="L498" s="19"/>
    </row>
    <row r="499">
      <c r="A499" s="22">
        <v>44879.0</v>
      </c>
      <c r="B499" s="17">
        <v>775.3</v>
      </c>
      <c r="C499" s="17">
        <v>735.65</v>
      </c>
      <c r="D499" s="17">
        <v>780.0</v>
      </c>
      <c r="E499" s="17">
        <v>735.65</v>
      </c>
      <c r="F499" s="17" t="s">
        <v>530</v>
      </c>
      <c r="G499" s="18">
        <v>0.0601</v>
      </c>
      <c r="H499" s="19">
        <f t="shared" si="1"/>
        <v>0.06009434607</v>
      </c>
      <c r="I499" s="19">
        <f t="shared" si="2"/>
        <v>1.060094346</v>
      </c>
      <c r="J499" s="19"/>
      <c r="K499" s="19"/>
      <c r="L499" s="19"/>
    </row>
    <row r="500">
      <c r="A500" s="24">
        <v>44876.0</v>
      </c>
      <c r="B500" s="25">
        <v>731.35</v>
      </c>
      <c r="C500" s="25">
        <v>735.95</v>
      </c>
      <c r="D500" s="25">
        <v>740.05</v>
      </c>
      <c r="E500" s="25">
        <v>726.95</v>
      </c>
      <c r="F500" s="26" t="s">
        <v>531</v>
      </c>
      <c r="G500" s="27">
        <v>-0.0018</v>
      </c>
      <c r="H500" s="19">
        <f t="shared" si="1"/>
        <v>-0.001842500341</v>
      </c>
      <c r="I500" s="19">
        <f t="shared" si="2"/>
        <v>0.9981574997</v>
      </c>
    </row>
    <row r="501">
      <c r="A501" s="24">
        <v>44875.0</v>
      </c>
      <c r="B501" s="25">
        <v>732.7</v>
      </c>
      <c r="C501" s="25">
        <v>738.6</v>
      </c>
      <c r="D501" s="25">
        <v>749.95</v>
      </c>
      <c r="E501" s="25">
        <v>726.05</v>
      </c>
      <c r="F501" s="26" t="s">
        <v>532</v>
      </c>
      <c r="G501" s="27">
        <v>-0.0081</v>
      </c>
      <c r="H501" s="19">
        <f t="shared" si="1"/>
        <v>-0.008055235903</v>
      </c>
      <c r="I501" s="19">
        <f t="shared" si="2"/>
        <v>0.9919447641</v>
      </c>
    </row>
    <row r="502">
      <c r="A502" s="28">
        <v>44874.0</v>
      </c>
      <c r="B502" s="25">
        <v>738.65</v>
      </c>
      <c r="C502" s="25">
        <v>737.65</v>
      </c>
      <c r="D502" s="25">
        <v>747.0</v>
      </c>
      <c r="E502" s="25">
        <v>733.95</v>
      </c>
      <c r="F502" s="26" t="s">
        <v>533</v>
      </c>
      <c r="G502" s="27">
        <v>0.0014</v>
      </c>
      <c r="H502" s="19">
        <f t="shared" si="1"/>
        <v>0.001355656477</v>
      </c>
      <c r="I502" s="19">
        <f t="shared" si="2"/>
        <v>1.001355656</v>
      </c>
    </row>
    <row r="503">
      <c r="A503" s="28">
        <v>44872.0</v>
      </c>
      <c r="B503" s="25">
        <v>737.65</v>
      </c>
      <c r="C503" s="25">
        <v>740.0</v>
      </c>
      <c r="D503" s="25">
        <v>758.3</v>
      </c>
      <c r="E503" s="25">
        <v>731.0</v>
      </c>
      <c r="F503" s="26" t="s">
        <v>534</v>
      </c>
      <c r="G503" s="27">
        <v>-0.0013</v>
      </c>
      <c r="H503" s="19">
        <f t="shared" si="1"/>
        <v>-0.001286217168</v>
      </c>
      <c r="I503" s="19">
        <f t="shared" si="2"/>
        <v>0.9987137828</v>
      </c>
    </row>
    <row r="504">
      <c r="A504" s="28">
        <v>44869.0</v>
      </c>
      <c r="B504" s="25">
        <v>738.6</v>
      </c>
      <c r="C504" s="25">
        <v>740.0</v>
      </c>
      <c r="D504" s="25">
        <v>742.5</v>
      </c>
      <c r="E504" s="25">
        <v>735.0</v>
      </c>
      <c r="F504" s="26" t="s">
        <v>535</v>
      </c>
      <c r="G504" s="27">
        <v>5.0E-4</v>
      </c>
      <c r="H504" s="19">
        <f t="shared" si="1"/>
        <v>0.0004740941416</v>
      </c>
      <c r="I504" s="19">
        <f t="shared" si="2"/>
        <v>1.000474094</v>
      </c>
    </row>
    <row r="505">
      <c r="A505" s="28">
        <v>44868.0</v>
      </c>
      <c r="B505" s="25">
        <v>738.25</v>
      </c>
      <c r="C505" s="25">
        <v>739.0</v>
      </c>
      <c r="D505" s="25">
        <v>740.5</v>
      </c>
      <c r="E505" s="25">
        <v>734.05</v>
      </c>
      <c r="F505" s="26" t="s">
        <v>536</v>
      </c>
      <c r="G505" s="27">
        <v>-0.0023</v>
      </c>
      <c r="H505" s="19">
        <f t="shared" si="1"/>
        <v>-0.002297452531</v>
      </c>
      <c r="I505" s="19">
        <f t="shared" si="2"/>
        <v>0.9977025475</v>
      </c>
    </row>
    <row r="506">
      <c r="A506" s="28">
        <v>44867.0</v>
      </c>
      <c r="B506" s="25">
        <v>739.95</v>
      </c>
      <c r="C506" s="25">
        <v>733.85</v>
      </c>
      <c r="D506" s="25">
        <v>741.0</v>
      </c>
      <c r="E506" s="25">
        <v>729.55</v>
      </c>
      <c r="F506" s="26" t="s">
        <v>537</v>
      </c>
      <c r="G506" s="27">
        <v>0.0084</v>
      </c>
      <c r="H506" s="19">
        <f t="shared" si="1"/>
        <v>0.008449744463</v>
      </c>
      <c r="I506" s="19">
        <f t="shared" si="2"/>
        <v>1.008449744</v>
      </c>
    </row>
    <row r="507">
      <c r="A507" s="28">
        <v>44866.0</v>
      </c>
      <c r="B507" s="25">
        <v>733.75</v>
      </c>
      <c r="C507" s="25">
        <v>724.0</v>
      </c>
      <c r="D507" s="25">
        <v>744.4</v>
      </c>
      <c r="E507" s="25">
        <v>722.8</v>
      </c>
      <c r="F507" s="26" t="s">
        <v>538</v>
      </c>
      <c r="G507" s="27">
        <v>0.0123</v>
      </c>
      <c r="H507" s="19">
        <f t="shared" si="1"/>
        <v>0.01227840243</v>
      </c>
      <c r="I507" s="19">
        <f t="shared" si="2"/>
        <v>1.012278402</v>
      </c>
    </row>
    <row r="508">
      <c r="A508" s="29">
        <v>44865.0</v>
      </c>
      <c r="B508" s="25">
        <v>724.85</v>
      </c>
      <c r="C508" s="25">
        <v>738.15</v>
      </c>
      <c r="D508" s="25">
        <v>742.15</v>
      </c>
      <c r="E508" s="25">
        <v>716.95</v>
      </c>
      <c r="F508" s="26" t="s">
        <v>539</v>
      </c>
      <c r="G508" s="27">
        <v>-0.0127</v>
      </c>
      <c r="H508" s="19">
        <f t="shared" si="1"/>
        <v>-0.01273494961</v>
      </c>
      <c r="I508" s="19">
        <f t="shared" si="2"/>
        <v>0.9872650504</v>
      </c>
    </row>
    <row r="509">
      <c r="A509" s="29">
        <v>44862.0</v>
      </c>
      <c r="B509" s="25">
        <v>734.2</v>
      </c>
      <c r="C509" s="25">
        <v>746.0</v>
      </c>
      <c r="D509" s="25">
        <v>749.0</v>
      </c>
      <c r="E509" s="25">
        <v>731.0</v>
      </c>
      <c r="F509" s="26" t="s">
        <v>540</v>
      </c>
      <c r="G509" s="27">
        <v>-0.0166</v>
      </c>
      <c r="H509" s="19">
        <f t="shared" si="1"/>
        <v>-0.01660862577</v>
      </c>
      <c r="I509" s="19">
        <f t="shared" si="2"/>
        <v>0.9833913742</v>
      </c>
    </row>
    <row r="510">
      <c r="A510" s="29">
        <v>44861.0</v>
      </c>
      <c r="B510" s="25">
        <v>746.6</v>
      </c>
      <c r="C510" s="25">
        <v>746.0</v>
      </c>
      <c r="D510" s="25">
        <v>754.5</v>
      </c>
      <c r="E510" s="25">
        <v>740.5</v>
      </c>
      <c r="F510" s="26" t="s">
        <v>541</v>
      </c>
      <c r="G510" s="27">
        <v>0.0025</v>
      </c>
      <c r="H510" s="19">
        <f t="shared" si="1"/>
        <v>0.002484055052</v>
      </c>
      <c r="I510" s="19">
        <f t="shared" si="2"/>
        <v>1.002484055</v>
      </c>
    </row>
    <row r="511">
      <c r="A511" s="29">
        <v>44859.0</v>
      </c>
      <c r="B511" s="25">
        <v>744.75</v>
      </c>
      <c r="C511" s="25">
        <v>741.0</v>
      </c>
      <c r="D511" s="25">
        <v>748.0</v>
      </c>
      <c r="E511" s="25">
        <v>736.6</v>
      </c>
      <c r="F511" s="26" t="s">
        <v>542</v>
      </c>
      <c r="G511" s="27">
        <v>0.007</v>
      </c>
      <c r="H511" s="19">
        <f t="shared" si="1"/>
        <v>0.007031302819</v>
      </c>
      <c r="I511" s="19">
        <f t="shared" si="2"/>
        <v>1.007031303</v>
      </c>
    </row>
    <row r="512">
      <c r="A512" s="29">
        <v>44858.0</v>
      </c>
      <c r="B512" s="25">
        <v>739.55</v>
      </c>
      <c r="C512" s="25">
        <v>745.1</v>
      </c>
      <c r="D512" s="25">
        <v>746.7</v>
      </c>
      <c r="E512" s="25">
        <v>735.0</v>
      </c>
      <c r="F512" s="26" t="s">
        <v>543</v>
      </c>
      <c r="G512" s="27">
        <v>-0.0018</v>
      </c>
      <c r="H512" s="19">
        <f t="shared" si="1"/>
        <v>-0.001754741176</v>
      </c>
      <c r="I512" s="19">
        <f t="shared" si="2"/>
        <v>0.9982452588</v>
      </c>
    </row>
    <row r="513">
      <c r="A513" s="29">
        <v>44855.0</v>
      </c>
      <c r="B513" s="25">
        <v>740.85</v>
      </c>
      <c r="C513" s="25">
        <v>739.0</v>
      </c>
      <c r="D513" s="25">
        <v>745.9</v>
      </c>
      <c r="E513" s="25">
        <v>732.05</v>
      </c>
      <c r="F513" s="26" t="s">
        <v>544</v>
      </c>
      <c r="G513" s="27">
        <v>0.0042</v>
      </c>
      <c r="H513" s="19">
        <f t="shared" si="1"/>
        <v>0.004201965435</v>
      </c>
      <c r="I513" s="19">
        <f t="shared" si="2"/>
        <v>1.004201965</v>
      </c>
    </row>
    <row r="514">
      <c r="A514" s="29">
        <v>44854.0</v>
      </c>
      <c r="B514" s="25">
        <v>737.75</v>
      </c>
      <c r="C514" s="25">
        <v>725.5</v>
      </c>
      <c r="D514" s="25">
        <v>742.65</v>
      </c>
      <c r="E514" s="25">
        <v>725.5</v>
      </c>
      <c r="F514" s="26" t="s">
        <v>545</v>
      </c>
      <c r="G514" s="27">
        <v>0.0105</v>
      </c>
      <c r="H514" s="19">
        <f t="shared" si="1"/>
        <v>0.01054722279</v>
      </c>
      <c r="I514" s="19">
        <f t="shared" si="2"/>
        <v>1.010547223</v>
      </c>
    </row>
    <row r="515">
      <c r="A515" s="29">
        <v>44853.0</v>
      </c>
      <c r="B515" s="25">
        <v>730.05</v>
      </c>
      <c r="C515" s="25">
        <v>721.95</v>
      </c>
      <c r="D515" s="25">
        <v>735.0</v>
      </c>
      <c r="E515" s="25">
        <v>717.5</v>
      </c>
      <c r="F515" s="26" t="s">
        <v>546</v>
      </c>
      <c r="G515" s="27">
        <v>0.0163</v>
      </c>
      <c r="H515" s="19">
        <f t="shared" si="1"/>
        <v>0.01628732512</v>
      </c>
      <c r="I515" s="19">
        <f t="shared" si="2"/>
        <v>1.016287325</v>
      </c>
    </row>
    <row r="516">
      <c r="A516" s="29">
        <v>44852.0</v>
      </c>
      <c r="B516" s="25">
        <v>718.35</v>
      </c>
      <c r="C516" s="25">
        <v>712.35</v>
      </c>
      <c r="D516" s="25">
        <v>735.0</v>
      </c>
      <c r="E516" s="25">
        <v>708.05</v>
      </c>
      <c r="F516" s="26" t="s">
        <v>547</v>
      </c>
      <c r="G516" s="27">
        <v>0.0135</v>
      </c>
      <c r="H516" s="19">
        <f t="shared" si="1"/>
        <v>0.0134734763</v>
      </c>
      <c r="I516" s="19">
        <f t="shared" si="2"/>
        <v>1.013473476</v>
      </c>
    </row>
    <row r="517">
      <c r="A517" s="29">
        <v>44851.0</v>
      </c>
      <c r="B517" s="25">
        <v>708.8</v>
      </c>
      <c r="C517" s="25">
        <v>712.8</v>
      </c>
      <c r="D517" s="25">
        <v>715.0</v>
      </c>
      <c r="E517" s="25">
        <v>700.0</v>
      </c>
      <c r="F517" s="26" t="s">
        <v>548</v>
      </c>
      <c r="G517" s="27">
        <v>-6.0E-4</v>
      </c>
      <c r="H517" s="19">
        <f t="shared" si="1"/>
        <v>-0.0006344730349</v>
      </c>
      <c r="I517" s="19">
        <f t="shared" si="2"/>
        <v>0.999365527</v>
      </c>
    </row>
    <row r="518">
      <c r="A518" s="29">
        <v>44848.0</v>
      </c>
      <c r="B518" s="25">
        <v>709.25</v>
      </c>
      <c r="C518" s="25">
        <v>714.95</v>
      </c>
      <c r="D518" s="25">
        <v>720.0</v>
      </c>
      <c r="E518" s="25">
        <v>705.05</v>
      </c>
      <c r="F518" s="26" t="s">
        <v>549</v>
      </c>
      <c r="G518" s="27">
        <v>-0.0013</v>
      </c>
      <c r="H518" s="19">
        <f t="shared" si="1"/>
        <v>-0.001337651366</v>
      </c>
      <c r="I518" s="19">
        <f t="shared" si="2"/>
        <v>0.9986623486</v>
      </c>
    </row>
    <row r="519">
      <c r="A519" s="29">
        <v>44847.0</v>
      </c>
      <c r="B519" s="25">
        <v>710.2</v>
      </c>
      <c r="C519" s="25">
        <v>715.0</v>
      </c>
      <c r="D519" s="25">
        <v>719.8</v>
      </c>
      <c r="E519" s="25">
        <v>700.05</v>
      </c>
      <c r="F519" s="26" t="s">
        <v>550</v>
      </c>
      <c r="G519" s="27">
        <v>-0.0033</v>
      </c>
      <c r="H519" s="19">
        <f t="shared" si="1"/>
        <v>-0.003298014174</v>
      </c>
      <c r="I519" s="19">
        <f t="shared" si="2"/>
        <v>0.9967019858</v>
      </c>
    </row>
    <row r="520">
      <c r="A520" s="24">
        <v>44846.0</v>
      </c>
      <c r="B520" s="25">
        <v>712.55</v>
      </c>
      <c r="C520" s="25">
        <v>720.1</v>
      </c>
      <c r="D520" s="25">
        <v>723.0</v>
      </c>
      <c r="E520" s="25">
        <v>704.6</v>
      </c>
      <c r="F520" s="26" t="s">
        <v>551</v>
      </c>
      <c r="G520" s="27">
        <v>-0.0112</v>
      </c>
      <c r="H520" s="19">
        <f t="shared" si="1"/>
        <v>-0.01123985291</v>
      </c>
      <c r="I520" s="19">
        <f t="shared" si="2"/>
        <v>0.9887601471</v>
      </c>
    </row>
    <row r="521">
      <c r="A521" s="24">
        <v>44845.0</v>
      </c>
      <c r="B521" s="25">
        <v>720.65</v>
      </c>
      <c r="C521" s="25">
        <v>727.0</v>
      </c>
      <c r="D521" s="25">
        <v>733.45</v>
      </c>
      <c r="E521" s="25">
        <v>715.0</v>
      </c>
      <c r="F521" s="26" t="s">
        <v>552</v>
      </c>
      <c r="G521" s="27">
        <v>-0.0118</v>
      </c>
      <c r="H521" s="19">
        <f t="shared" si="1"/>
        <v>-0.01179293795</v>
      </c>
      <c r="I521" s="19">
        <f t="shared" si="2"/>
        <v>0.9882070621</v>
      </c>
    </row>
    <row r="522">
      <c r="A522" s="24">
        <v>44844.0</v>
      </c>
      <c r="B522" s="25">
        <v>729.25</v>
      </c>
      <c r="C522" s="25">
        <v>731.15</v>
      </c>
      <c r="D522" s="25">
        <v>736.75</v>
      </c>
      <c r="E522" s="25">
        <v>725.9</v>
      </c>
      <c r="F522" s="26" t="s">
        <v>553</v>
      </c>
      <c r="G522" s="27">
        <v>-0.0074</v>
      </c>
      <c r="H522" s="19">
        <f t="shared" si="1"/>
        <v>-0.007417993739</v>
      </c>
      <c r="I522" s="19">
        <f t="shared" si="2"/>
        <v>0.9925820063</v>
      </c>
    </row>
    <row r="523">
      <c r="A523" s="28">
        <v>44841.0</v>
      </c>
      <c r="B523" s="25">
        <v>734.7</v>
      </c>
      <c r="C523" s="25">
        <v>740.0</v>
      </c>
      <c r="D523" s="25">
        <v>744.1</v>
      </c>
      <c r="E523" s="25">
        <v>730.15</v>
      </c>
      <c r="F523" s="26" t="s">
        <v>533</v>
      </c>
      <c r="G523" s="27">
        <v>-0.0076</v>
      </c>
      <c r="H523" s="19">
        <f t="shared" si="1"/>
        <v>-0.00763152563</v>
      </c>
      <c r="I523" s="19">
        <f t="shared" si="2"/>
        <v>0.9923684744</v>
      </c>
    </row>
    <row r="524">
      <c r="A524" s="28">
        <v>44840.0</v>
      </c>
      <c r="B524" s="25">
        <v>740.35</v>
      </c>
      <c r="C524" s="25">
        <v>746.35</v>
      </c>
      <c r="D524" s="25">
        <v>755.6</v>
      </c>
      <c r="E524" s="25">
        <v>738.3</v>
      </c>
      <c r="F524" s="26" t="s">
        <v>554</v>
      </c>
      <c r="G524" s="27">
        <v>-0.008</v>
      </c>
      <c r="H524" s="19">
        <f t="shared" si="1"/>
        <v>-0.008039123736</v>
      </c>
      <c r="I524" s="19">
        <f t="shared" si="2"/>
        <v>0.9919608763</v>
      </c>
    </row>
    <row r="525">
      <c r="A525" s="28">
        <v>44838.0</v>
      </c>
      <c r="B525" s="25">
        <v>746.35</v>
      </c>
      <c r="C525" s="25">
        <v>749.0</v>
      </c>
      <c r="D525" s="25">
        <v>759.4</v>
      </c>
      <c r="E525" s="25">
        <v>736.6</v>
      </c>
      <c r="F525" s="26" t="s">
        <v>555</v>
      </c>
      <c r="G525" s="27">
        <v>-8.0E-4</v>
      </c>
      <c r="H525" s="19">
        <f t="shared" si="1"/>
        <v>-0.0008032666176</v>
      </c>
      <c r="I525" s="19">
        <f t="shared" si="2"/>
        <v>0.9991967334</v>
      </c>
    </row>
    <row r="526">
      <c r="A526" s="28">
        <v>44837.0</v>
      </c>
      <c r="B526" s="25">
        <v>746.95</v>
      </c>
      <c r="C526" s="25">
        <v>735.0</v>
      </c>
      <c r="D526" s="25">
        <v>752.8</v>
      </c>
      <c r="E526" s="25">
        <v>735.0</v>
      </c>
      <c r="F526" s="26" t="s">
        <v>556</v>
      </c>
      <c r="G526" s="27">
        <v>0.0034</v>
      </c>
      <c r="H526" s="19">
        <f t="shared" si="1"/>
        <v>0.003425577646</v>
      </c>
      <c r="I526" s="19">
        <f t="shared" si="2"/>
        <v>1.003425578</v>
      </c>
    </row>
    <row r="527">
      <c r="A527" s="30">
        <v>44834.0</v>
      </c>
      <c r="B527" s="25">
        <v>744.4</v>
      </c>
      <c r="C527" s="25">
        <v>728.95</v>
      </c>
      <c r="D527" s="25">
        <v>749.5</v>
      </c>
      <c r="E527" s="25">
        <v>689.45</v>
      </c>
      <c r="F527" s="26" t="s">
        <v>557</v>
      </c>
      <c r="G527" s="27">
        <v>0.0212</v>
      </c>
      <c r="H527" s="19">
        <f t="shared" si="1"/>
        <v>0.02119486933</v>
      </c>
      <c r="I527" s="19">
        <f t="shared" si="2"/>
        <v>1.021194869</v>
      </c>
    </row>
    <row r="528">
      <c r="A528" s="30">
        <v>44833.0</v>
      </c>
      <c r="B528" s="25">
        <v>728.95</v>
      </c>
      <c r="C528" s="25">
        <v>727.55</v>
      </c>
      <c r="D528" s="25">
        <v>746.9</v>
      </c>
      <c r="E528" s="25">
        <v>725.0</v>
      </c>
      <c r="F528" s="26" t="s">
        <v>558</v>
      </c>
      <c r="G528" s="27">
        <v>0.007</v>
      </c>
      <c r="H528" s="19">
        <f t="shared" si="1"/>
        <v>0.006976101672</v>
      </c>
      <c r="I528" s="19">
        <f t="shared" si="2"/>
        <v>1.006976102</v>
      </c>
    </row>
    <row r="529">
      <c r="A529" s="30">
        <v>44832.0</v>
      </c>
      <c r="B529" s="25">
        <v>723.9</v>
      </c>
      <c r="C529" s="25">
        <v>724.8</v>
      </c>
      <c r="D529" s="25">
        <v>737.8</v>
      </c>
      <c r="E529" s="25">
        <v>720.0</v>
      </c>
      <c r="F529" s="26" t="s">
        <v>559</v>
      </c>
      <c r="G529" s="27">
        <v>-0.0103</v>
      </c>
      <c r="H529" s="19">
        <f t="shared" si="1"/>
        <v>-0.01032196322</v>
      </c>
      <c r="I529" s="19">
        <f t="shared" si="2"/>
        <v>0.9896780368</v>
      </c>
    </row>
    <row r="530">
      <c r="A530" s="30">
        <v>44831.0</v>
      </c>
      <c r="B530" s="25">
        <v>731.45</v>
      </c>
      <c r="C530" s="25">
        <v>707.2</v>
      </c>
      <c r="D530" s="25">
        <v>743.45</v>
      </c>
      <c r="E530" s="25">
        <v>702.65</v>
      </c>
      <c r="F530" s="26" t="s">
        <v>560</v>
      </c>
      <c r="G530" s="27">
        <v>0.0411</v>
      </c>
      <c r="H530" s="19">
        <f t="shared" si="1"/>
        <v>0.04106177057</v>
      </c>
      <c r="I530" s="19">
        <f t="shared" si="2"/>
        <v>1.041061771</v>
      </c>
    </row>
    <row r="531">
      <c r="A531" s="30">
        <v>44830.0</v>
      </c>
      <c r="B531" s="25">
        <v>702.6</v>
      </c>
      <c r="C531" s="25">
        <v>710.0</v>
      </c>
      <c r="D531" s="25">
        <v>717.5</v>
      </c>
      <c r="E531" s="25">
        <v>697.05</v>
      </c>
      <c r="F531" s="26" t="s">
        <v>561</v>
      </c>
      <c r="G531" s="27">
        <v>-0.0208</v>
      </c>
      <c r="H531" s="19">
        <f t="shared" si="1"/>
        <v>-0.02083478503</v>
      </c>
      <c r="I531" s="19">
        <f t="shared" si="2"/>
        <v>0.979165215</v>
      </c>
    </row>
    <row r="532">
      <c r="A532" s="30">
        <v>44827.0</v>
      </c>
      <c r="B532" s="25">
        <v>717.55</v>
      </c>
      <c r="C532" s="25">
        <v>734.45</v>
      </c>
      <c r="D532" s="25">
        <v>742.8</v>
      </c>
      <c r="E532" s="25">
        <v>714.05</v>
      </c>
      <c r="F532" s="26" t="s">
        <v>562</v>
      </c>
      <c r="G532" s="27">
        <v>-0.0181</v>
      </c>
      <c r="H532" s="19">
        <f t="shared" si="1"/>
        <v>-0.01806363325</v>
      </c>
      <c r="I532" s="19">
        <f t="shared" si="2"/>
        <v>0.9819363667</v>
      </c>
    </row>
    <row r="533">
      <c r="A533" s="30">
        <v>44826.0</v>
      </c>
      <c r="B533" s="25">
        <v>730.75</v>
      </c>
      <c r="C533" s="25">
        <v>723.8</v>
      </c>
      <c r="D533" s="25">
        <v>735.0</v>
      </c>
      <c r="E533" s="25">
        <v>715.7</v>
      </c>
      <c r="F533" s="26" t="s">
        <v>480</v>
      </c>
      <c r="G533" s="27">
        <v>0.0158</v>
      </c>
      <c r="H533" s="19">
        <f t="shared" si="1"/>
        <v>0.01577703642</v>
      </c>
      <c r="I533" s="19">
        <f t="shared" si="2"/>
        <v>1.015777036</v>
      </c>
    </row>
    <row r="534">
      <c r="A534" s="30">
        <v>44825.0</v>
      </c>
      <c r="B534" s="25">
        <v>719.4</v>
      </c>
      <c r="C534" s="25">
        <v>715.9</v>
      </c>
      <c r="D534" s="25">
        <v>734.5</v>
      </c>
      <c r="E534" s="25">
        <v>714.45</v>
      </c>
      <c r="F534" s="26" t="s">
        <v>563</v>
      </c>
      <c r="G534" s="27">
        <v>0.0041</v>
      </c>
      <c r="H534" s="19">
        <f t="shared" si="1"/>
        <v>0.004117523903</v>
      </c>
      <c r="I534" s="19">
        <f t="shared" si="2"/>
        <v>1.004117524</v>
      </c>
    </row>
    <row r="535">
      <c r="A535" s="30">
        <v>44824.0</v>
      </c>
      <c r="B535" s="25">
        <v>716.45</v>
      </c>
      <c r="C535" s="25">
        <v>721.25</v>
      </c>
      <c r="D535" s="25">
        <v>735.45</v>
      </c>
      <c r="E535" s="25">
        <v>709.25</v>
      </c>
      <c r="F535" s="26" t="s">
        <v>564</v>
      </c>
      <c r="G535" s="27">
        <v>-0.0075</v>
      </c>
      <c r="H535" s="19">
        <f t="shared" si="1"/>
        <v>-0.007480778555</v>
      </c>
      <c r="I535" s="19">
        <f t="shared" si="2"/>
        <v>0.9925192214</v>
      </c>
    </row>
    <row r="536">
      <c r="A536" s="30">
        <v>44823.0</v>
      </c>
      <c r="B536" s="25">
        <v>721.85</v>
      </c>
      <c r="C536" s="25">
        <v>738.0</v>
      </c>
      <c r="D536" s="25">
        <v>738.0</v>
      </c>
      <c r="E536" s="25">
        <v>719.35</v>
      </c>
      <c r="F536" s="26" t="s">
        <v>565</v>
      </c>
      <c r="G536" s="27">
        <v>-0.0238</v>
      </c>
      <c r="H536" s="19">
        <f t="shared" si="1"/>
        <v>-0.02380147407</v>
      </c>
      <c r="I536" s="19">
        <f t="shared" si="2"/>
        <v>0.9761985259</v>
      </c>
    </row>
    <row r="537">
      <c r="A537" s="30">
        <v>44820.0</v>
      </c>
      <c r="B537" s="25">
        <v>739.45</v>
      </c>
      <c r="C537" s="25">
        <v>757.55</v>
      </c>
      <c r="D537" s="25">
        <v>758.5</v>
      </c>
      <c r="E537" s="25">
        <v>736.0</v>
      </c>
      <c r="F537" s="26" t="s">
        <v>566</v>
      </c>
      <c r="G537" s="27">
        <v>-0.0202</v>
      </c>
      <c r="H537" s="19">
        <f t="shared" si="1"/>
        <v>-0.02020670465</v>
      </c>
      <c r="I537" s="19">
        <f t="shared" si="2"/>
        <v>0.9797932953</v>
      </c>
    </row>
    <row r="538">
      <c r="A538" s="30">
        <v>44819.0</v>
      </c>
      <c r="B538" s="25">
        <v>754.7</v>
      </c>
      <c r="C538" s="25">
        <v>767.0</v>
      </c>
      <c r="D538" s="25">
        <v>771.0</v>
      </c>
      <c r="E538" s="25">
        <v>753.0</v>
      </c>
      <c r="F538" s="26" t="s">
        <v>567</v>
      </c>
      <c r="G538" s="27">
        <v>-0.0115</v>
      </c>
      <c r="H538" s="19">
        <f t="shared" si="1"/>
        <v>-0.01152586771</v>
      </c>
      <c r="I538" s="19">
        <f t="shared" si="2"/>
        <v>0.9884741323</v>
      </c>
    </row>
    <row r="539">
      <c r="A539" s="30">
        <v>44818.0</v>
      </c>
      <c r="B539" s="25">
        <v>763.5</v>
      </c>
      <c r="C539" s="25">
        <v>757.0</v>
      </c>
      <c r="D539" s="25">
        <v>767.25</v>
      </c>
      <c r="E539" s="25">
        <v>756.6</v>
      </c>
      <c r="F539" s="26" t="s">
        <v>568</v>
      </c>
      <c r="G539" s="27">
        <v>-0.0058</v>
      </c>
      <c r="H539" s="19">
        <f t="shared" si="1"/>
        <v>-0.005794648089</v>
      </c>
      <c r="I539" s="19">
        <f t="shared" si="2"/>
        <v>0.9942053519</v>
      </c>
    </row>
    <row r="540">
      <c r="A540" s="30">
        <v>44817.0</v>
      </c>
      <c r="B540" s="25">
        <v>767.95</v>
      </c>
      <c r="C540" s="25">
        <v>773.6</v>
      </c>
      <c r="D540" s="25">
        <v>777.0</v>
      </c>
      <c r="E540" s="25">
        <v>764.8</v>
      </c>
      <c r="F540" s="26" t="s">
        <v>569</v>
      </c>
      <c r="G540" s="27">
        <v>-0.0016</v>
      </c>
      <c r="H540" s="19">
        <f t="shared" si="1"/>
        <v>-0.001625065003</v>
      </c>
      <c r="I540" s="19">
        <f t="shared" si="2"/>
        <v>0.998374935</v>
      </c>
    </row>
    <row r="541">
      <c r="A541" s="28">
        <v>44816.0</v>
      </c>
      <c r="B541" s="25">
        <v>769.2</v>
      </c>
      <c r="C541" s="25">
        <v>769.6</v>
      </c>
      <c r="D541" s="25">
        <v>775.0</v>
      </c>
      <c r="E541" s="25">
        <v>764.35</v>
      </c>
      <c r="F541" s="26" t="s">
        <v>570</v>
      </c>
      <c r="G541" s="27">
        <v>0.0045</v>
      </c>
      <c r="H541" s="19">
        <f t="shared" si="1"/>
        <v>0.004505386876</v>
      </c>
      <c r="I541" s="19">
        <f t="shared" si="2"/>
        <v>1.004505387</v>
      </c>
    </row>
    <row r="542">
      <c r="A542" s="28">
        <v>44813.0</v>
      </c>
      <c r="B542" s="25">
        <v>765.75</v>
      </c>
      <c r="C542" s="25">
        <v>791.0</v>
      </c>
      <c r="D542" s="25">
        <v>791.9</v>
      </c>
      <c r="E542" s="25">
        <v>762.25</v>
      </c>
      <c r="F542" s="26" t="s">
        <v>571</v>
      </c>
      <c r="G542" s="27">
        <v>-0.0264</v>
      </c>
      <c r="H542" s="19">
        <f t="shared" si="1"/>
        <v>-0.02644459983</v>
      </c>
      <c r="I542" s="19">
        <f t="shared" si="2"/>
        <v>0.9735554002</v>
      </c>
    </row>
    <row r="543">
      <c r="A543" s="28">
        <v>44812.0</v>
      </c>
      <c r="B543" s="25">
        <v>786.55</v>
      </c>
      <c r="C543" s="25">
        <v>781.0</v>
      </c>
      <c r="D543" s="25">
        <v>797.95</v>
      </c>
      <c r="E543" s="25">
        <v>781.0</v>
      </c>
      <c r="F543" s="26" t="s">
        <v>572</v>
      </c>
      <c r="G543" s="27">
        <v>0.012</v>
      </c>
      <c r="H543" s="19">
        <f t="shared" si="1"/>
        <v>0.01203036541</v>
      </c>
      <c r="I543" s="19">
        <f t="shared" si="2"/>
        <v>1.012030365</v>
      </c>
    </row>
    <row r="544">
      <c r="A544" s="28">
        <v>44811.0</v>
      </c>
      <c r="B544" s="25">
        <v>777.2</v>
      </c>
      <c r="C544" s="25">
        <v>774.0</v>
      </c>
      <c r="D544" s="25">
        <v>779.9</v>
      </c>
      <c r="E544" s="25">
        <v>771.0</v>
      </c>
      <c r="F544" s="26" t="s">
        <v>573</v>
      </c>
      <c r="G544" s="27">
        <v>0.0034</v>
      </c>
      <c r="H544" s="19">
        <f t="shared" si="1"/>
        <v>0.003421341424</v>
      </c>
      <c r="I544" s="19">
        <f t="shared" si="2"/>
        <v>1.003421341</v>
      </c>
    </row>
    <row r="545">
      <c r="A545" s="28">
        <v>44810.0</v>
      </c>
      <c r="B545" s="25">
        <v>774.55</v>
      </c>
      <c r="C545" s="25">
        <v>775.5</v>
      </c>
      <c r="D545" s="25">
        <v>785.0</v>
      </c>
      <c r="E545" s="25">
        <v>771.35</v>
      </c>
      <c r="F545" s="26" t="s">
        <v>574</v>
      </c>
      <c r="G545" s="27">
        <v>-6.0E-4</v>
      </c>
      <c r="H545" s="19">
        <f t="shared" si="1"/>
        <v>-0.0005806451613</v>
      </c>
      <c r="I545" s="19">
        <f t="shared" si="2"/>
        <v>0.9994193548</v>
      </c>
    </row>
    <row r="546">
      <c r="A546" s="28">
        <v>44809.0</v>
      </c>
      <c r="B546" s="25">
        <v>775.0</v>
      </c>
      <c r="C546" s="25">
        <v>780.0</v>
      </c>
      <c r="D546" s="25">
        <v>780.0</v>
      </c>
      <c r="E546" s="25">
        <v>762.65</v>
      </c>
      <c r="F546" s="26" t="s">
        <v>575</v>
      </c>
      <c r="G546" s="27">
        <v>0.0028</v>
      </c>
      <c r="H546" s="19">
        <f t="shared" si="1"/>
        <v>0.002781911108</v>
      </c>
      <c r="I546" s="19">
        <f t="shared" si="2"/>
        <v>1.002781911</v>
      </c>
    </row>
    <row r="547">
      <c r="A547" s="28">
        <v>44806.0</v>
      </c>
      <c r="B547" s="25">
        <v>772.85</v>
      </c>
      <c r="C547" s="25">
        <v>786.8</v>
      </c>
      <c r="D547" s="25">
        <v>789.85</v>
      </c>
      <c r="E547" s="25">
        <v>770.0</v>
      </c>
      <c r="F547" s="26" t="s">
        <v>576</v>
      </c>
      <c r="G547" s="27">
        <v>-0.0129</v>
      </c>
      <c r="H547" s="19">
        <f t="shared" si="1"/>
        <v>-0.01289992975</v>
      </c>
      <c r="I547" s="19">
        <f t="shared" si="2"/>
        <v>0.9871000702</v>
      </c>
    </row>
    <row r="548">
      <c r="A548" s="28">
        <v>44805.0</v>
      </c>
      <c r="B548" s="25">
        <v>782.95</v>
      </c>
      <c r="C548" s="25">
        <v>775.0</v>
      </c>
      <c r="D548" s="25">
        <v>788.0</v>
      </c>
      <c r="E548" s="25">
        <v>774.4</v>
      </c>
      <c r="F548" s="26" t="s">
        <v>577</v>
      </c>
      <c r="G548" s="27">
        <v>0.0053</v>
      </c>
      <c r="H548" s="19">
        <f t="shared" si="1"/>
        <v>0.005328710837</v>
      </c>
      <c r="I548" s="19">
        <f t="shared" si="2"/>
        <v>1.005328711</v>
      </c>
    </row>
    <row r="549">
      <c r="A549" s="30">
        <v>44803.0</v>
      </c>
      <c r="B549" s="25">
        <v>778.8</v>
      </c>
      <c r="C549" s="25">
        <v>760.1</v>
      </c>
      <c r="D549" s="25">
        <v>787.5</v>
      </c>
      <c r="E549" s="25">
        <v>760.1</v>
      </c>
      <c r="F549" s="26" t="s">
        <v>578</v>
      </c>
      <c r="G549" s="27">
        <v>0.0278</v>
      </c>
      <c r="H549" s="19">
        <f t="shared" si="1"/>
        <v>0.02784743302</v>
      </c>
      <c r="I549" s="19">
        <f t="shared" si="2"/>
        <v>1.027847433</v>
      </c>
    </row>
    <row r="550">
      <c r="A550" s="30">
        <v>44802.0</v>
      </c>
      <c r="B550" s="25">
        <v>757.7</v>
      </c>
      <c r="C550" s="25">
        <v>736.65</v>
      </c>
      <c r="D550" s="25">
        <v>761.0</v>
      </c>
      <c r="E550" s="25">
        <v>736.65</v>
      </c>
      <c r="F550" s="26" t="s">
        <v>579</v>
      </c>
      <c r="G550" s="27">
        <v>-0.0079</v>
      </c>
      <c r="H550" s="19">
        <f t="shared" si="1"/>
        <v>-0.007921440262</v>
      </c>
      <c r="I550" s="19">
        <f t="shared" si="2"/>
        <v>0.9920785597</v>
      </c>
    </row>
    <row r="551">
      <c r="A551" s="30">
        <v>44799.0</v>
      </c>
      <c r="B551" s="25">
        <v>763.75</v>
      </c>
      <c r="C551" s="25">
        <v>772.7</v>
      </c>
      <c r="D551" s="25">
        <v>775.0</v>
      </c>
      <c r="E551" s="25">
        <v>756.05</v>
      </c>
      <c r="F551" s="26" t="s">
        <v>580</v>
      </c>
      <c r="G551" s="27">
        <v>-0.0051</v>
      </c>
      <c r="H551" s="19">
        <f t="shared" si="1"/>
        <v>-0.005080440305</v>
      </c>
      <c r="I551" s="19">
        <f t="shared" si="2"/>
        <v>0.9949195597</v>
      </c>
    </row>
    <row r="552">
      <c r="A552" s="30">
        <v>44798.0</v>
      </c>
      <c r="B552" s="25">
        <v>767.65</v>
      </c>
      <c r="C552" s="25">
        <v>779.55</v>
      </c>
      <c r="D552" s="25">
        <v>790.0</v>
      </c>
      <c r="E552" s="25">
        <v>765.75</v>
      </c>
      <c r="F552" s="26" t="s">
        <v>581</v>
      </c>
      <c r="G552" s="27">
        <v>-0.0095</v>
      </c>
      <c r="H552" s="19">
        <f t="shared" si="1"/>
        <v>-0.009547771112</v>
      </c>
      <c r="I552" s="19">
        <f t="shared" si="2"/>
        <v>0.9904522289</v>
      </c>
    </row>
    <row r="553">
      <c r="A553" s="30">
        <v>44797.0</v>
      </c>
      <c r="B553" s="25">
        <v>775.05</v>
      </c>
      <c r="C553" s="25">
        <v>771.7</v>
      </c>
      <c r="D553" s="25">
        <v>779.95</v>
      </c>
      <c r="E553" s="25">
        <v>769.0</v>
      </c>
      <c r="F553" s="26" t="s">
        <v>582</v>
      </c>
      <c r="G553" s="27">
        <v>0.0094</v>
      </c>
      <c r="H553" s="19">
        <f t="shared" si="1"/>
        <v>0.009376831412</v>
      </c>
      <c r="I553" s="19">
        <f t="shared" si="2"/>
        <v>1.009376831</v>
      </c>
    </row>
    <row r="554">
      <c r="A554" s="30">
        <v>44796.0</v>
      </c>
      <c r="B554" s="25">
        <v>767.85</v>
      </c>
      <c r="C554" s="25">
        <v>759.6</v>
      </c>
      <c r="D554" s="25">
        <v>770.75</v>
      </c>
      <c r="E554" s="25">
        <v>755.0</v>
      </c>
      <c r="F554" s="26" t="s">
        <v>565</v>
      </c>
      <c r="G554" s="27">
        <v>0.0062</v>
      </c>
      <c r="H554" s="19">
        <f t="shared" si="1"/>
        <v>0.006224610143</v>
      </c>
      <c r="I554" s="19">
        <f t="shared" si="2"/>
        <v>1.00622461</v>
      </c>
    </row>
    <row r="555">
      <c r="A555" s="30">
        <v>44795.0</v>
      </c>
      <c r="B555" s="25">
        <v>763.1</v>
      </c>
      <c r="C555" s="25">
        <v>779.4</v>
      </c>
      <c r="D555" s="25">
        <v>779.95</v>
      </c>
      <c r="E555" s="25">
        <v>760.15</v>
      </c>
      <c r="F555" s="26" t="s">
        <v>583</v>
      </c>
      <c r="G555" s="27">
        <v>-0.0209</v>
      </c>
      <c r="H555" s="19">
        <f t="shared" si="1"/>
        <v>-0.02085070892</v>
      </c>
      <c r="I555" s="19">
        <f t="shared" si="2"/>
        <v>0.9791492911</v>
      </c>
    </row>
    <row r="556">
      <c r="A556" s="30">
        <v>44792.0</v>
      </c>
      <c r="B556" s="25">
        <v>779.35</v>
      </c>
      <c r="C556" s="25">
        <v>798.0</v>
      </c>
      <c r="D556" s="25">
        <v>802.9</v>
      </c>
      <c r="E556" s="25">
        <v>767.45</v>
      </c>
      <c r="F556" s="26" t="s">
        <v>584</v>
      </c>
      <c r="G556" s="27">
        <v>-0.0213</v>
      </c>
      <c r="H556" s="19">
        <f t="shared" si="1"/>
        <v>-0.02128594751</v>
      </c>
      <c r="I556" s="19">
        <f t="shared" si="2"/>
        <v>0.9787140525</v>
      </c>
    </row>
    <row r="557">
      <c r="A557" s="30">
        <v>44791.0</v>
      </c>
      <c r="B557" s="25">
        <v>796.3</v>
      </c>
      <c r="C557" s="25">
        <v>807.5</v>
      </c>
      <c r="D557" s="25">
        <v>807.5</v>
      </c>
      <c r="E557" s="25">
        <v>793.7</v>
      </c>
      <c r="F557" s="26" t="s">
        <v>567</v>
      </c>
      <c r="G557" s="27">
        <v>-0.009</v>
      </c>
      <c r="H557" s="19">
        <f t="shared" si="1"/>
        <v>-0.009022462821</v>
      </c>
      <c r="I557" s="19">
        <f t="shared" si="2"/>
        <v>0.9909775372</v>
      </c>
    </row>
    <row r="558">
      <c r="A558" s="30">
        <v>44790.0</v>
      </c>
      <c r="B558" s="25">
        <v>803.55</v>
      </c>
      <c r="C558" s="25">
        <v>817.0</v>
      </c>
      <c r="D558" s="25">
        <v>819.8</v>
      </c>
      <c r="E558" s="25">
        <v>800.05</v>
      </c>
      <c r="F558" s="26" t="s">
        <v>585</v>
      </c>
      <c r="G558" s="27">
        <v>-0.0119</v>
      </c>
      <c r="H558" s="19">
        <f t="shared" si="1"/>
        <v>-0.01192745158</v>
      </c>
      <c r="I558" s="19">
        <f t="shared" si="2"/>
        <v>0.9880725484</v>
      </c>
    </row>
    <row r="559">
      <c r="A559" s="30">
        <v>44789.0</v>
      </c>
      <c r="B559" s="25">
        <v>813.25</v>
      </c>
      <c r="C559" s="25">
        <v>798.0</v>
      </c>
      <c r="D559" s="25">
        <v>839.95</v>
      </c>
      <c r="E559" s="25">
        <v>793.45</v>
      </c>
      <c r="F559" s="26" t="s">
        <v>586</v>
      </c>
      <c r="G559" s="27">
        <v>0.025</v>
      </c>
      <c r="H559" s="19">
        <f t="shared" si="1"/>
        <v>0.02495431344</v>
      </c>
      <c r="I559" s="19">
        <f t="shared" si="2"/>
        <v>1.024954313</v>
      </c>
    </row>
    <row r="560">
      <c r="A560" s="28">
        <v>44785.0</v>
      </c>
      <c r="B560" s="25">
        <v>793.45</v>
      </c>
      <c r="C560" s="25">
        <v>808.5</v>
      </c>
      <c r="D560" s="25">
        <v>808.85</v>
      </c>
      <c r="E560" s="25">
        <v>789.0</v>
      </c>
      <c r="F560" s="26" t="s">
        <v>587</v>
      </c>
      <c r="G560" s="27">
        <v>-0.013</v>
      </c>
      <c r="H560" s="19">
        <f t="shared" si="1"/>
        <v>-0.01299912924</v>
      </c>
      <c r="I560" s="19">
        <f t="shared" si="2"/>
        <v>0.9870008708</v>
      </c>
    </row>
    <row r="561">
      <c r="A561" s="28">
        <v>44784.0</v>
      </c>
      <c r="B561" s="25">
        <v>803.9</v>
      </c>
      <c r="C561" s="25">
        <v>816.2</v>
      </c>
      <c r="D561" s="25">
        <v>819.8</v>
      </c>
      <c r="E561" s="25">
        <v>800.0</v>
      </c>
      <c r="F561" s="26" t="s">
        <v>588</v>
      </c>
      <c r="G561" s="27">
        <v>-0.0075</v>
      </c>
      <c r="H561" s="19">
        <f t="shared" si="1"/>
        <v>-0.007530864198</v>
      </c>
      <c r="I561" s="19">
        <f t="shared" si="2"/>
        <v>0.9924691358</v>
      </c>
    </row>
    <row r="562">
      <c r="A562" s="28">
        <v>44783.0</v>
      </c>
      <c r="B562" s="25">
        <v>810.0</v>
      </c>
      <c r="C562" s="25">
        <v>818.0</v>
      </c>
      <c r="D562" s="25">
        <v>819.7</v>
      </c>
      <c r="E562" s="25">
        <v>806.0</v>
      </c>
      <c r="F562" s="26" t="s">
        <v>589</v>
      </c>
      <c r="G562" s="27">
        <v>-0.0042</v>
      </c>
      <c r="H562" s="19">
        <f t="shared" si="1"/>
        <v>-0.004179985247</v>
      </c>
      <c r="I562" s="19">
        <f t="shared" si="2"/>
        <v>0.9958200148</v>
      </c>
    </row>
    <row r="563">
      <c r="A563" s="28">
        <v>44781.0</v>
      </c>
      <c r="B563" s="25">
        <v>813.4</v>
      </c>
      <c r="C563" s="25">
        <v>824.3</v>
      </c>
      <c r="D563" s="25">
        <v>824.3</v>
      </c>
      <c r="E563" s="25">
        <v>810.0</v>
      </c>
      <c r="F563" s="26" t="s">
        <v>590</v>
      </c>
      <c r="G563" s="27">
        <v>-0.0082</v>
      </c>
      <c r="H563" s="19">
        <f t="shared" si="1"/>
        <v>-0.008230201792</v>
      </c>
      <c r="I563" s="19">
        <f t="shared" si="2"/>
        <v>0.9917697982</v>
      </c>
    </row>
    <row r="564">
      <c r="A564" s="28">
        <v>44778.0</v>
      </c>
      <c r="B564" s="25">
        <v>820.15</v>
      </c>
      <c r="C564" s="25">
        <v>823.0</v>
      </c>
      <c r="D564" s="25">
        <v>842.0</v>
      </c>
      <c r="E564" s="25">
        <v>805.0</v>
      </c>
      <c r="F564" s="26" t="s">
        <v>591</v>
      </c>
      <c r="G564" s="27">
        <v>0.0056</v>
      </c>
      <c r="H564" s="19">
        <f t="shared" si="1"/>
        <v>0.005640365398</v>
      </c>
      <c r="I564" s="19">
        <f t="shared" si="2"/>
        <v>1.005640365</v>
      </c>
    </row>
    <row r="565">
      <c r="A565" s="28">
        <v>44777.0</v>
      </c>
      <c r="B565" s="25">
        <v>815.55</v>
      </c>
      <c r="C565" s="25">
        <v>823.6</v>
      </c>
      <c r="D565" s="25">
        <v>831.5</v>
      </c>
      <c r="E565" s="25">
        <v>789.1</v>
      </c>
      <c r="F565" s="26" t="s">
        <v>592</v>
      </c>
      <c r="G565" s="27">
        <v>-5.0E-4</v>
      </c>
      <c r="H565" s="19">
        <f t="shared" si="1"/>
        <v>-0.0004902261168</v>
      </c>
      <c r="I565" s="19">
        <f t="shared" si="2"/>
        <v>0.9995097739</v>
      </c>
    </row>
    <row r="566">
      <c r="A566" s="28">
        <v>44776.0</v>
      </c>
      <c r="B566" s="25">
        <v>815.95</v>
      </c>
      <c r="C566" s="25">
        <v>842.7</v>
      </c>
      <c r="D566" s="25">
        <v>842.7</v>
      </c>
      <c r="E566" s="25">
        <v>810.1</v>
      </c>
      <c r="F566" s="26" t="s">
        <v>593</v>
      </c>
      <c r="G566" s="27">
        <v>-0.032</v>
      </c>
      <c r="H566" s="19">
        <f t="shared" si="1"/>
        <v>-0.03203036954</v>
      </c>
      <c r="I566" s="19">
        <f t="shared" si="2"/>
        <v>0.9679696305</v>
      </c>
    </row>
    <row r="567">
      <c r="A567" s="28">
        <v>44775.0</v>
      </c>
      <c r="B567" s="25">
        <v>842.95</v>
      </c>
      <c r="C567" s="25">
        <v>837.0</v>
      </c>
      <c r="D567" s="25">
        <v>856.8</v>
      </c>
      <c r="E567" s="25">
        <v>820.65</v>
      </c>
      <c r="F567" s="26" t="s">
        <v>594</v>
      </c>
      <c r="G567" s="27">
        <v>0.0105</v>
      </c>
      <c r="H567" s="19">
        <f t="shared" si="1"/>
        <v>0.01048909135</v>
      </c>
      <c r="I567" s="19">
        <f t="shared" si="2"/>
        <v>1.010489091</v>
      </c>
    </row>
    <row r="568">
      <c r="A568" s="28">
        <v>44774.0</v>
      </c>
      <c r="B568" s="25">
        <v>834.2</v>
      </c>
      <c r="C568" s="25">
        <v>784.0</v>
      </c>
      <c r="D568" s="25">
        <v>846.0</v>
      </c>
      <c r="E568" s="25">
        <v>784.0</v>
      </c>
      <c r="F568" s="26" t="s">
        <v>595</v>
      </c>
      <c r="G568" s="27">
        <v>0.0722</v>
      </c>
      <c r="H568" s="19">
        <f t="shared" si="1"/>
        <v>0.07216759848</v>
      </c>
      <c r="I568" s="19">
        <f t="shared" si="2"/>
        <v>1.072167598</v>
      </c>
    </row>
    <row r="569">
      <c r="A569" s="30">
        <v>44771.0</v>
      </c>
      <c r="B569" s="25">
        <v>778.05</v>
      </c>
      <c r="C569" s="25">
        <v>762.0</v>
      </c>
      <c r="D569" s="25">
        <v>787.0</v>
      </c>
      <c r="E569" s="25">
        <v>762.0</v>
      </c>
      <c r="F569" s="26" t="s">
        <v>596</v>
      </c>
      <c r="G569" s="27">
        <v>0.0235</v>
      </c>
      <c r="H569" s="19">
        <f t="shared" si="1"/>
        <v>0.02354798395</v>
      </c>
      <c r="I569" s="19">
        <f t="shared" si="2"/>
        <v>1.023547984</v>
      </c>
    </row>
    <row r="570">
      <c r="A570" s="30">
        <v>44770.0</v>
      </c>
      <c r="B570" s="25">
        <v>760.15</v>
      </c>
      <c r="C570" s="25">
        <v>764.55</v>
      </c>
      <c r="D570" s="25">
        <v>777.8</v>
      </c>
      <c r="E570" s="25">
        <v>756.1</v>
      </c>
      <c r="F570" s="26" t="s">
        <v>597</v>
      </c>
      <c r="G570" s="27">
        <v>0.0027</v>
      </c>
      <c r="H570" s="19">
        <f t="shared" si="1"/>
        <v>0.002704128743</v>
      </c>
      <c r="I570" s="19">
        <f t="shared" si="2"/>
        <v>1.002704129</v>
      </c>
    </row>
    <row r="571">
      <c r="A571" s="30">
        <v>44769.0</v>
      </c>
      <c r="B571" s="25">
        <v>758.1</v>
      </c>
      <c r="C571" s="25">
        <v>783.6</v>
      </c>
      <c r="D571" s="25">
        <v>783.6</v>
      </c>
      <c r="E571" s="25">
        <v>754.5</v>
      </c>
      <c r="F571" s="26" t="s">
        <v>598</v>
      </c>
      <c r="G571" s="27">
        <v>-0.0244</v>
      </c>
      <c r="H571" s="19">
        <f t="shared" si="1"/>
        <v>-0.02438710508</v>
      </c>
      <c r="I571" s="19">
        <f t="shared" si="2"/>
        <v>0.9756128949</v>
      </c>
    </row>
    <row r="572">
      <c r="A572" s="30">
        <v>44768.0</v>
      </c>
      <c r="B572" s="25">
        <v>777.05</v>
      </c>
      <c r="C572" s="25">
        <v>809.05</v>
      </c>
      <c r="D572" s="25">
        <v>810.95</v>
      </c>
      <c r="E572" s="25">
        <v>772.05</v>
      </c>
      <c r="F572" s="26" t="s">
        <v>599</v>
      </c>
      <c r="G572" s="27">
        <v>-0.0347</v>
      </c>
      <c r="H572" s="19">
        <f t="shared" si="1"/>
        <v>-0.03472049689</v>
      </c>
      <c r="I572" s="19">
        <f t="shared" si="2"/>
        <v>0.9652795031</v>
      </c>
    </row>
    <row r="573">
      <c r="A573" s="30">
        <v>44767.0</v>
      </c>
      <c r="B573" s="25">
        <v>805.0</v>
      </c>
      <c r="C573" s="25">
        <v>801.0</v>
      </c>
      <c r="D573" s="25">
        <v>824.9</v>
      </c>
      <c r="E573" s="25">
        <v>790.0</v>
      </c>
      <c r="F573" s="26" t="s">
        <v>600</v>
      </c>
      <c r="G573" s="27">
        <v>0.005</v>
      </c>
      <c r="H573" s="19">
        <f t="shared" si="1"/>
        <v>0.004993757803</v>
      </c>
      <c r="I573" s="19">
        <f t="shared" si="2"/>
        <v>1.004993758</v>
      </c>
    </row>
    <row r="574">
      <c r="A574" s="30">
        <v>44764.0</v>
      </c>
      <c r="B574" s="25">
        <v>801.0</v>
      </c>
      <c r="C574" s="25">
        <v>791.0</v>
      </c>
      <c r="D574" s="25">
        <v>822.85</v>
      </c>
      <c r="E574" s="25">
        <v>780.0</v>
      </c>
      <c r="F574" s="26" t="s">
        <v>601</v>
      </c>
      <c r="G574" s="27">
        <v>0.015</v>
      </c>
      <c r="H574" s="19">
        <f t="shared" si="1"/>
        <v>0.01495184997</v>
      </c>
      <c r="I574" s="19">
        <f t="shared" si="2"/>
        <v>1.01495185</v>
      </c>
    </row>
    <row r="575">
      <c r="A575" s="30">
        <v>44763.0</v>
      </c>
      <c r="B575" s="25">
        <v>789.2</v>
      </c>
      <c r="C575" s="25">
        <v>780.0</v>
      </c>
      <c r="D575" s="25">
        <v>811.8</v>
      </c>
      <c r="E575" s="25">
        <v>770.0</v>
      </c>
      <c r="F575" s="26" t="s">
        <v>602</v>
      </c>
      <c r="G575" s="27">
        <v>0.022</v>
      </c>
      <c r="H575" s="19">
        <f t="shared" si="1"/>
        <v>0.02201502202</v>
      </c>
      <c r="I575" s="19">
        <f t="shared" si="2"/>
        <v>1.022015022</v>
      </c>
    </row>
    <row r="576">
      <c r="A576" s="30">
        <v>44762.0</v>
      </c>
      <c r="B576" s="25">
        <v>772.2</v>
      </c>
      <c r="C576" s="25">
        <v>742.0</v>
      </c>
      <c r="D576" s="25">
        <v>776.75</v>
      </c>
      <c r="E576" s="25">
        <v>740.3</v>
      </c>
      <c r="F576" s="26" t="s">
        <v>603</v>
      </c>
      <c r="G576" s="27">
        <v>0.0459</v>
      </c>
      <c r="H576" s="19">
        <f t="shared" si="1"/>
        <v>0.04591629419</v>
      </c>
      <c r="I576" s="19">
        <f t="shared" si="2"/>
        <v>1.045916294</v>
      </c>
    </row>
    <row r="577">
      <c r="A577" s="30">
        <v>44761.0</v>
      </c>
      <c r="B577" s="25">
        <v>738.3</v>
      </c>
      <c r="C577" s="25">
        <v>729.6</v>
      </c>
      <c r="D577" s="25">
        <v>747.55</v>
      </c>
      <c r="E577" s="25">
        <v>728.0</v>
      </c>
      <c r="F577" s="26" t="s">
        <v>604</v>
      </c>
      <c r="G577" s="27">
        <v>0.0153</v>
      </c>
      <c r="H577" s="19">
        <f t="shared" si="1"/>
        <v>0.01533383759</v>
      </c>
      <c r="I577" s="19">
        <f t="shared" si="2"/>
        <v>1.015333838</v>
      </c>
    </row>
    <row r="578">
      <c r="A578" s="30">
        <v>44760.0</v>
      </c>
      <c r="B578" s="25">
        <v>727.15</v>
      </c>
      <c r="C578" s="25">
        <v>728.25</v>
      </c>
      <c r="D578" s="25">
        <v>728.3</v>
      </c>
      <c r="E578" s="25">
        <v>722.0</v>
      </c>
      <c r="F578" s="26" t="s">
        <v>605</v>
      </c>
      <c r="G578" s="27">
        <v>0.0055</v>
      </c>
      <c r="H578" s="19">
        <f t="shared" si="1"/>
        <v>0.005461836283</v>
      </c>
      <c r="I578" s="19">
        <f t="shared" si="2"/>
        <v>1.005461836</v>
      </c>
    </row>
    <row r="579">
      <c r="A579" s="30">
        <v>44757.0</v>
      </c>
      <c r="B579" s="25">
        <v>723.2</v>
      </c>
      <c r="C579" s="25">
        <v>736.2</v>
      </c>
      <c r="D579" s="25">
        <v>736.2</v>
      </c>
      <c r="E579" s="25">
        <v>714.0</v>
      </c>
      <c r="F579" s="26" t="s">
        <v>606</v>
      </c>
      <c r="G579" s="27">
        <v>-0.0127</v>
      </c>
      <c r="H579" s="19">
        <f t="shared" si="1"/>
        <v>-0.01269624573</v>
      </c>
      <c r="I579" s="19">
        <f t="shared" si="2"/>
        <v>0.9873037543</v>
      </c>
    </row>
    <row r="580">
      <c r="A580" s="30">
        <v>44756.0</v>
      </c>
      <c r="B580" s="25">
        <v>732.5</v>
      </c>
      <c r="C580" s="25">
        <v>734.0</v>
      </c>
      <c r="D580" s="25">
        <v>739.4</v>
      </c>
      <c r="E580" s="25">
        <v>728.0</v>
      </c>
      <c r="F580" s="26" t="s">
        <v>607</v>
      </c>
      <c r="G580" s="27">
        <v>0.0016</v>
      </c>
      <c r="H580" s="19">
        <f t="shared" si="1"/>
        <v>0.001572434539</v>
      </c>
      <c r="I580" s="19">
        <f t="shared" si="2"/>
        <v>1.001572435</v>
      </c>
    </row>
    <row r="581">
      <c r="A581" s="30">
        <v>44755.0</v>
      </c>
      <c r="B581" s="25">
        <v>731.35</v>
      </c>
      <c r="C581" s="25">
        <v>736.2</v>
      </c>
      <c r="D581" s="25">
        <v>742.0</v>
      </c>
      <c r="E581" s="25">
        <v>730.0</v>
      </c>
      <c r="F581" s="26" t="s">
        <v>608</v>
      </c>
      <c r="G581" s="27">
        <v>-0.0066</v>
      </c>
      <c r="H581" s="19">
        <f t="shared" si="1"/>
        <v>-0.006587883727</v>
      </c>
      <c r="I581" s="19">
        <f t="shared" si="2"/>
        <v>0.9934121163</v>
      </c>
    </row>
    <row r="582">
      <c r="A582" s="28">
        <v>44754.0</v>
      </c>
      <c r="B582" s="25">
        <v>736.2</v>
      </c>
      <c r="C582" s="25">
        <v>727.2</v>
      </c>
      <c r="D582" s="25">
        <v>742.0</v>
      </c>
      <c r="E582" s="25">
        <v>725.25</v>
      </c>
      <c r="F582" s="26" t="s">
        <v>609</v>
      </c>
      <c r="G582" s="27">
        <v>0.0067</v>
      </c>
      <c r="H582" s="19">
        <f t="shared" si="1"/>
        <v>0.006700396554</v>
      </c>
      <c r="I582" s="19">
        <f t="shared" si="2"/>
        <v>1.006700397</v>
      </c>
    </row>
    <row r="583">
      <c r="A583" s="28">
        <v>44753.0</v>
      </c>
      <c r="B583" s="25">
        <v>731.3</v>
      </c>
      <c r="C583" s="25">
        <v>729.95</v>
      </c>
      <c r="D583" s="25">
        <v>739.4</v>
      </c>
      <c r="E583" s="25">
        <v>729.55</v>
      </c>
      <c r="F583" s="26" t="s">
        <v>610</v>
      </c>
      <c r="G583" s="27">
        <v>0.0015</v>
      </c>
      <c r="H583" s="19">
        <f t="shared" si="1"/>
        <v>0.001506436593</v>
      </c>
      <c r="I583" s="19">
        <f t="shared" si="2"/>
        <v>1.001506437</v>
      </c>
    </row>
    <row r="584">
      <c r="A584" s="28">
        <v>44750.0</v>
      </c>
      <c r="B584" s="25">
        <v>730.2</v>
      </c>
      <c r="C584" s="25">
        <v>737.65</v>
      </c>
      <c r="D584" s="25">
        <v>738.15</v>
      </c>
      <c r="E584" s="25">
        <v>729.0</v>
      </c>
      <c r="F584" s="26" t="s">
        <v>611</v>
      </c>
      <c r="G584" s="27">
        <v>-0.0051</v>
      </c>
      <c r="H584" s="19">
        <f t="shared" si="1"/>
        <v>-0.005109339873</v>
      </c>
      <c r="I584" s="19">
        <f t="shared" si="2"/>
        <v>0.9948906601</v>
      </c>
    </row>
    <row r="585">
      <c r="A585" s="28">
        <v>44749.0</v>
      </c>
      <c r="B585" s="25">
        <v>733.95</v>
      </c>
      <c r="C585" s="25">
        <v>744.75</v>
      </c>
      <c r="D585" s="25">
        <v>745.75</v>
      </c>
      <c r="E585" s="25">
        <v>730.0</v>
      </c>
      <c r="F585" s="26" t="s">
        <v>612</v>
      </c>
      <c r="G585" s="27">
        <v>-0.0091</v>
      </c>
      <c r="H585" s="19">
        <f t="shared" si="1"/>
        <v>-0.009113001215</v>
      </c>
      <c r="I585" s="19">
        <f t="shared" si="2"/>
        <v>0.9908869988</v>
      </c>
    </row>
    <row r="586">
      <c r="A586" s="28">
        <v>44748.0</v>
      </c>
      <c r="B586" s="25">
        <v>740.7</v>
      </c>
      <c r="C586" s="25">
        <v>730.05</v>
      </c>
      <c r="D586" s="25">
        <v>744.65</v>
      </c>
      <c r="E586" s="25">
        <v>720.05</v>
      </c>
      <c r="F586" s="26" t="s">
        <v>613</v>
      </c>
      <c r="G586" s="27">
        <v>0.0197</v>
      </c>
      <c r="H586" s="19">
        <f t="shared" si="1"/>
        <v>0.01968612335</v>
      </c>
      <c r="I586" s="19">
        <f t="shared" si="2"/>
        <v>1.019686123</v>
      </c>
    </row>
    <row r="587">
      <c r="A587" s="28">
        <v>44747.0</v>
      </c>
      <c r="B587" s="25">
        <v>726.4</v>
      </c>
      <c r="C587" s="25">
        <v>742.65</v>
      </c>
      <c r="D587" s="25">
        <v>742.65</v>
      </c>
      <c r="E587" s="25">
        <v>712.85</v>
      </c>
      <c r="F587" s="26" t="s">
        <v>614</v>
      </c>
      <c r="G587" s="27">
        <v>-0.0116</v>
      </c>
      <c r="H587" s="19">
        <f t="shared" si="1"/>
        <v>-0.01163344445</v>
      </c>
      <c r="I587" s="19">
        <f t="shared" si="2"/>
        <v>0.9883665555</v>
      </c>
    </row>
    <row r="588">
      <c r="A588" s="28">
        <v>44746.0</v>
      </c>
      <c r="B588" s="25">
        <v>734.95</v>
      </c>
      <c r="C588" s="25">
        <v>710.8</v>
      </c>
      <c r="D588" s="25">
        <v>738.75</v>
      </c>
      <c r="E588" s="25">
        <v>706.0</v>
      </c>
      <c r="F588" s="26" t="s">
        <v>615</v>
      </c>
      <c r="G588" s="27">
        <v>0.037</v>
      </c>
      <c r="H588" s="19">
        <f t="shared" si="1"/>
        <v>0.0369664903</v>
      </c>
      <c r="I588" s="19">
        <f t="shared" si="2"/>
        <v>1.03696649</v>
      </c>
    </row>
    <row r="589">
      <c r="A589" s="28">
        <v>44743.0</v>
      </c>
      <c r="B589" s="25">
        <v>708.75</v>
      </c>
      <c r="C589" s="25">
        <v>704.0</v>
      </c>
      <c r="D589" s="25">
        <v>714.15</v>
      </c>
      <c r="E589" s="25">
        <v>704.0</v>
      </c>
      <c r="F589" s="26" t="s">
        <v>616</v>
      </c>
      <c r="G589" s="27">
        <v>-0.0023</v>
      </c>
      <c r="H589" s="19">
        <f t="shared" si="1"/>
        <v>-0.002322635135</v>
      </c>
      <c r="I589" s="19">
        <f t="shared" si="2"/>
        <v>0.9976773649</v>
      </c>
    </row>
    <row r="590">
      <c r="A590" s="30">
        <v>44742.0</v>
      </c>
      <c r="B590" s="25">
        <v>710.4</v>
      </c>
      <c r="C590" s="25">
        <v>714.15</v>
      </c>
      <c r="D590" s="25">
        <v>717.95</v>
      </c>
      <c r="E590" s="25">
        <v>705.0</v>
      </c>
      <c r="F590" s="26" t="s">
        <v>617</v>
      </c>
      <c r="G590" s="27">
        <v>-2.0E-4</v>
      </c>
      <c r="H590" s="19">
        <f t="shared" si="1"/>
        <v>-0.0002111040743</v>
      </c>
      <c r="I590" s="19">
        <f t="shared" si="2"/>
        <v>0.9997888959</v>
      </c>
    </row>
    <row r="591">
      <c r="A591" s="30">
        <v>44741.0</v>
      </c>
      <c r="B591" s="25">
        <v>710.55</v>
      </c>
      <c r="C591" s="25">
        <v>714.0</v>
      </c>
      <c r="D591" s="25">
        <v>726.0</v>
      </c>
      <c r="E591" s="25">
        <v>706.55</v>
      </c>
      <c r="F591" s="26" t="s">
        <v>528</v>
      </c>
      <c r="G591" s="27">
        <v>-0.0052</v>
      </c>
      <c r="H591" s="19">
        <f t="shared" si="1"/>
        <v>-0.005249895002</v>
      </c>
      <c r="I591" s="19">
        <f t="shared" si="2"/>
        <v>0.994750105</v>
      </c>
    </row>
    <row r="592">
      <c r="A592" s="30">
        <v>44740.0</v>
      </c>
      <c r="B592" s="25">
        <v>714.3</v>
      </c>
      <c r="C592" s="25">
        <v>711.5</v>
      </c>
      <c r="D592" s="25">
        <v>716.7</v>
      </c>
      <c r="E592" s="25">
        <v>703.0</v>
      </c>
      <c r="F592" s="26" t="s">
        <v>618</v>
      </c>
      <c r="G592" s="27">
        <v>0.0037</v>
      </c>
      <c r="H592" s="19">
        <f t="shared" si="1"/>
        <v>0.003723740603</v>
      </c>
      <c r="I592" s="19">
        <f t="shared" si="2"/>
        <v>1.003723741</v>
      </c>
    </row>
    <row r="593">
      <c r="A593" s="30">
        <v>44739.0</v>
      </c>
      <c r="B593" s="25">
        <v>711.65</v>
      </c>
      <c r="C593" s="25">
        <v>698.3</v>
      </c>
      <c r="D593" s="25">
        <v>716.1</v>
      </c>
      <c r="E593" s="25">
        <v>697.0</v>
      </c>
      <c r="F593" s="26" t="s">
        <v>619</v>
      </c>
      <c r="G593" s="27">
        <v>0.0269</v>
      </c>
      <c r="H593" s="19">
        <f t="shared" si="1"/>
        <v>0.02691197691</v>
      </c>
      <c r="I593" s="19">
        <f t="shared" si="2"/>
        <v>1.026911977</v>
      </c>
    </row>
    <row r="594">
      <c r="A594" s="30">
        <v>44736.0</v>
      </c>
      <c r="B594" s="25">
        <v>693.0</v>
      </c>
      <c r="C594" s="25">
        <v>686.45</v>
      </c>
      <c r="D594" s="25">
        <v>695.0</v>
      </c>
      <c r="E594" s="25">
        <v>684.0</v>
      </c>
      <c r="F594" s="26" t="s">
        <v>620</v>
      </c>
      <c r="G594" s="27">
        <v>0.0154</v>
      </c>
      <c r="H594" s="19">
        <f t="shared" si="1"/>
        <v>0.01538461538</v>
      </c>
      <c r="I594" s="19">
        <f t="shared" si="2"/>
        <v>1.015384615</v>
      </c>
    </row>
    <row r="595">
      <c r="A595" s="30">
        <v>44735.0</v>
      </c>
      <c r="B595" s="25">
        <v>682.5</v>
      </c>
      <c r="C595" s="25">
        <v>690.35</v>
      </c>
      <c r="D595" s="25">
        <v>694.85</v>
      </c>
      <c r="E595" s="25">
        <v>680.0</v>
      </c>
      <c r="F595" s="26" t="s">
        <v>621</v>
      </c>
      <c r="G595" s="27">
        <v>-0.0064</v>
      </c>
      <c r="H595" s="19">
        <f t="shared" si="1"/>
        <v>-0.006405590333</v>
      </c>
      <c r="I595" s="19">
        <f t="shared" si="2"/>
        <v>0.9935944097</v>
      </c>
    </row>
    <row r="596">
      <c r="A596" s="30">
        <v>44734.0</v>
      </c>
      <c r="B596" s="25">
        <v>686.9</v>
      </c>
      <c r="C596" s="25">
        <v>674.9</v>
      </c>
      <c r="D596" s="25">
        <v>697.8</v>
      </c>
      <c r="E596" s="25">
        <v>662.45</v>
      </c>
      <c r="F596" s="26" t="s">
        <v>175</v>
      </c>
      <c r="G596" s="27">
        <v>0.016</v>
      </c>
      <c r="H596" s="19">
        <f t="shared" si="1"/>
        <v>0.01597396835</v>
      </c>
      <c r="I596" s="19">
        <f t="shared" si="2"/>
        <v>1.015973968</v>
      </c>
    </row>
    <row r="597">
      <c r="A597" s="30">
        <v>44733.0</v>
      </c>
      <c r="B597" s="25">
        <v>676.1</v>
      </c>
      <c r="C597" s="25">
        <v>652.0</v>
      </c>
      <c r="D597" s="25">
        <v>683.75</v>
      </c>
      <c r="E597" s="25">
        <v>640.25</v>
      </c>
      <c r="F597" s="26" t="s">
        <v>622</v>
      </c>
      <c r="G597" s="27">
        <v>0.0666</v>
      </c>
      <c r="H597" s="19">
        <f t="shared" si="1"/>
        <v>0.06657201451</v>
      </c>
      <c r="I597" s="19">
        <f t="shared" si="2"/>
        <v>1.066572015</v>
      </c>
    </row>
    <row r="598">
      <c r="A598" s="30">
        <v>44732.0</v>
      </c>
      <c r="B598" s="25">
        <v>633.9</v>
      </c>
      <c r="C598" s="25">
        <v>665.2</v>
      </c>
      <c r="D598" s="25">
        <v>669.35</v>
      </c>
      <c r="E598" s="25">
        <v>631.0</v>
      </c>
      <c r="F598" s="26" t="s">
        <v>623</v>
      </c>
      <c r="G598" s="27">
        <v>-0.045</v>
      </c>
      <c r="H598" s="19">
        <f t="shared" si="1"/>
        <v>-0.04504368786</v>
      </c>
      <c r="I598" s="19">
        <f t="shared" si="2"/>
        <v>0.9549563121</v>
      </c>
    </row>
    <row r="599">
      <c r="A599" s="30">
        <v>44729.0</v>
      </c>
      <c r="B599" s="25">
        <v>663.8</v>
      </c>
      <c r="C599" s="25">
        <v>685.0</v>
      </c>
      <c r="D599" s="25">
        <v>688.65</v>
      </c>
      <c r="E599" s="25">
        <v>658.25</v>
      </c>
      <c r="F599" s="26" t="s">
        <v>624</v>
      </c>
      <c r="G599" s="27">
        <v>-0.032</v>
      </c>
      <c r="H599" s="19">
        <f t="shared" si="1"/>
        <v>-0.03200874954</v>
      </c>
      <c r="I599" s="19">
        <f t="shared" si="2"/>
        <v>0.9679912505</v>
      </c>
    </row>
    <row r="600">
      <c r="A600" s="30">
        <v>44728.0</v>
      </c>
      <c r="B600" s="25">
        <v>685.75</v>
      </c>
      <c r="C600" s="25">
        <v>710.1</v>
      </c>
      <c r="D600" s="25">
        <v>712.65</v>
      </c>
      <c r="E600" s="25">
        <v>680.0</v>
      </c>
      <c r="F600" s="26" t="s">
        <v>625</v>
      </c>
      <c r="G600" s="27">
        <v>-0.0289</v>
      </c>
      <c r="H600" s="19">
        <f t="shared" si="1"/>
        <v>-0.02888904624</v>
      </c>
      <c r="I600" s="19">
        <f t="shared" si="2"/>
        <v>0.9711109538</v>
      </c>
    </row>
    <row r="601">
      <c r="A601" s="30">
        <v>44727.0</v>
      </c>
      <c r="B601" s="25">
        <v>706.15</v>
      </c>
      <c r="C601" s="25">
        <v>715.95</v>
      </c>
      <c r="D601" s="25">
        <v>719.35</v>
      </c>
      <c r="E601" s="25">
        <v>703.3</v>
      </c>
      <c r="F601" s="26" t="s">
        <v>626</v>
      </c>
      <c r="G601" s="27">
        <v>-0.0137</v>
      </c>
      <c r="H601" s="19">
        <f t="shared" si="1"/>
        <v>-0.01368810671</v>
      </c>
      <c r="I601" s="19">
        <f t="shared" si="2"/>
        <v>0.9863118933</v>
      </c>
    </row>
    <row r="602">
      <c r="A602" s="30">
        <v>44726.0</v>
      </c>
      <c r="B602" s="25">
        <v>715.95</v>
      </c>
      <c r="C602" s="25">
        <v>712.5</v>
      </c>
      <c r="D602" s="25">
        <v>721.4</v>
      </c>
      <c r="E602" s="25">
        <v>705.0</v>
      </c>
      <c r="F602" s="26" t="s">
        <v>627</v>
      </c>
      <c r="G602" s="27">
        <v>0.002</v>
      </c>
      <c r="H602" s="19">
        <f t="shared" si="1"/>
        <v>0.002029391183</v>
      </c>
      <c r="I602" s="19">
        <f t="shared" si="2"/>
        <v>1.002029391</v>
      </c>
    </row>
    <row r="603">
      <c r="A603" s="30">
        <v>44725.0</v>
      </c>
      <c r="B603" s="25">
        <v>714.5</v>
      </c>
      <c r="C603" s="25">
        <v>758.1</v>
      </c>
      <c r="D603" s="25">
        <v>760.0</v>
      </c>
      <c r="E603" s="25">
        <v>711.5</v>
      </c>
      <c r="F603" s="26" t="s">
        <v>628</v>
      </c>
      <c r="G603" s="27">
        <v>-0.0633</v>
      </c>
      <c r="H603" s="19">
        <f t="shared" si="1"/>
        <v>-0.06325794821</v>
      </c>
      <c r="I603" s="19">
        <f t="shared" si="2"/>
        <v>0.9367420518</v>
      </c>
    </row>
    <row r="604">
      <c r="A604" s="28">
        <v>44722.0</v>
      </c>
      <c r="B604" s="25">
        <v>762.75</v>
      </c>
      <c r="C604" s="25">
        <v>770.3</v>
      </c>
      <c r="D604" s="25">
        <v>771.25</v>
      </c>
      <c r="E604" s="25">
        <v>758.45</v>
      </c>
      <c r="F604" s="26" t="s">
        <v>629</v>
      </c>
      <c r="G604" s="27">
        <v>-0.0098</v>
      </c>
      <c r="H604" s="19">
        <f t="shared" si="1"/>
        <v>-0.009801376087</v>
      </c>
      <c r="I604" s="19">
        <f t="shared" si="2"/>
        <v>0.9901986239</v>
      </c>
    </row>
    <row r="605">
      <c r="A605" s="28">
        <v>44721.0</v>
      </c>
      <c r="B605" s="25">
        <v>770.3</v>
      </c>
      <c r="C605" s="25">
        <v>762.3</v>
      </c>
      <c r="D605" s="25">
        <v>777.0</v>
      </c>
      <c r="E605" s="25">
        <v>757.0</v>
      </c>
      <c r="F605" s="26" t="s">
        <v>630</v>
      </c>
      <c r="G605" s="27">
        <v>0.0112</v>
      </c>
      <c r="H605" s="19">
        <f t="shared" si="1"/>
        <v>0.0111577842</v>
      </c>
      <c r="I605" s="19">
        <f t="shared" si="2"/>
        <v>1.011157784</v>
      </c>
    </row>
    <row r="606">
      <c r="A606" s="28">
        <v>44720.0</v>
      </c>
      <c r="B606" s="25">
        <v>761.8</v>
      </c>
      <c r="C606" s="25">
        <v>783.15</v>
      </c>
      <c r="D606" s="25">
        <v>787.1</v>
      </c>
      <c r="E606" s="25">
        <v>760.1</v>
      </c>
      <c r="F606" s="26" t="s">
        <v>631</v>
      </c>
      <c r="G606" s="27">
        <v>-0.0273</v>
      </c>
      <c r="H606" s="19">
        <f t="shared" si="1"/>
        <v>-0.02726169955</v>
      </c>
      <c r="I606" s="19">
        <f t="shared" si="2"/>
        <v>0.9727383005</v>
      </c>
    </row>
    <row r="607">
      <c r="A607" s="28">
        <v>44719.0</v>
      </c>
      <c r="B607" s="25">
        <v>783.15</v>
      </c>
      <c r="C607" s="25">
        <v>769.55</v>
      </c>
      <c r="D607" s="25">
        <v>789.0</v>
      </c>
      <c r="E607" s="25">
        <v>765.75</v>
      </c>
      <c r="F607" s="26" t="s">
        <v>632</v>
      </c>
      <c r="G607" s="27">
        <v>0.0228</v>
      </c>
      <c r="H607" s="19">
        <f t="shared" si="1"/>
        <v>0.02278960428</v>
      </c>
      <c r="I607" s="19">
        <f t="shared" si="2"/>
        <v>1.022789604</v>
      </c>
    </row>
    <row r="608">
      <c r="A608" s="28">
        <v>44718.0</v>
      </c>
      <c r="B608" s="25">
        <v>765.7</v>
      </c>
      <c r="C608" s="25">
        <v>750.0</v>
      </c>
      <c r="D608" s="25">
        <v>771.6</v>
      </c>
      <c r="E608" s="25">
        <v>750.0</v>
      </c>
      <c r="F608" s="26" t="s">
        <v>633</v>
      </c>
      <c r="G608" s="27">
        <v>0.0082</v>
      </c>
      <c r="H608" s="19">
        <f t="shared" si="1"/>
        <v>0.008163265306</v>
      </c>
      <c r="I608" s="19">
        <f t="shared" si="2"/>
        <v>1.008163265</v>
      </c>
    </row>
    <row r="609">
      <c r="A609" s="28">
        <v>44715.0</v>
      </c>
      <c r="B609" s="25">
        <v>759.5</v>
      </c>
      <c r="C609" s="25">
        <v>761.2</v>
      </c>
      <c r="D609" s="25">
        <v>778.05</v>
      </c>
      <c r="E609" s="25">
        <v>744.75</v>
      </c>
      <c r="F609" s="26" t="s">
        <v>634</v>
      </c>
      <c r="G609" s="27">
        <v>0.0047</v>
      </c>
      <c r="H609" s="19">
        <f t="shared" si="1"/>
        <v>0.004696077783</v>
      </c>
      <c r="I609" s="19">
        <f t="shared" si="2"/>
        <v>1.004696078</v>
      </c>
    </row>
    <row r="610">
      <c r="A610" s="28">
        <v>44714.0</v>
      </c>
      <c r="B610" s="25">
        <v>755.95</v>
      </c>
      <c r="C610" s="25">
        <v>744.55</v>
      </c>
      <c r="D610" s="25">
        <v>760.0</v>
      </c>
      <c r="E610" s="25">
        <v>736.95</v>
      </c>
      <c r="F610" s="26" t="s">
        <v>635</v>
      </c>
      <c r="G610" s="27">
        <v>0.0211</v>
      </c>
      <c r="H610" s="19">
        <f t="shared" si="1"/>
        <v>0.02107111501</v>
      </c>
      <c r="I610" s="19">
        <f t="shared" si="2"/>
        <v>1.021071115</v>
      </c>
    </row>
    <row r="611">
      <c r="A611" s="28">
        <v>44713.0</v>
      </c>
      <c r="B611" s="25">
        <v>740.35</v>
      </c>
      <c r="C611" s="25">
        <v>741.5</v>
      </c>
      <c r="D611" s="25">
        <v>753.75</v>
      </c>
      <c r="E611" s="25">
        <v>735.0</v>
      </c>
      <c r="F611" s="26" t="s">
        <v>636</v>
      </c>
      <c r="G611" s="27">
        <v>-0.0024</v>
      </c>
      <c r="H611" s="19">
        <f t="shared" si="1"/>
        <v>-0.002425385704</v>
      </c>
      <c r="I611" s="19">
        <f t="shared" si="2"/>
        <v>0.9975746143</v>
      </c>
    </row>
    <row r="612">
      <c r="A612" s="30">
        <v>44712.0</v>
      </c>
      <c r="B612" s="25">
        <v>742.15</v>
      </c>
      <c r="C612" s="25">
        <v>763.55</v>
      </c>
      <c r="D612" s="25">
        <v>763.55</v>
      </c>
      <c r="E612" s="25">
        <v>735.0</v>
      </c>
      <c r="F612" s="26" t="s">
        <v>637</v>
      </c>
      <c r="G612" s="27">
        <v>-0.0196</v>
      </c>
      <c r="H612" s="19">
        <f t="shared" si="1"/>
        <v>-0.01955215008</v>
      </c>
      <c r="I612" s="19">
        <f t="shared" si="2"/>
        <v>0.9804478499</v>
      </c>
    </row>
    <row r="613">
      <c r="A613" s="30">
        <v>44711.0</v>
      </c>
      <c r="B613" s="25">
        <v>756.95</v>
      </c>
      <c r="C613" s="25">
        <v>737.35</v>
      </c>
      <c r="D613" s="25">
        <v>767.1</v>
      </c>
      <c r="E613" s="25">
        <v>735.65</v>
      </c>
      <c r="F613" s="26" t="s">
        <v>638</v>
      </c>
      <c r="G613" s="27">
        <v>0.0332</v>
      </c>
      <c r="H613" s="19">
        <f t="shared" si="1"/>
        <v>0.03323778324</v>
      </c>
      <c r="I613" s="19">
        <f t="shared" si="2"/>
        <v>1.033237783</v>
      </c>
    </row>
    <row r="614">
      <c r="A614" s="30">
        <v>44708.0</v>
      </c>
      <c r="B614" s="25">
        <v>732.6</v>
      </c>
      <c r="C614" s="25">
        <v>746.0</v>
      </c>
      <c r="D614" s="25">
        <v>752.1</v>
      </c>
      <c r="E614" s="25">
        <v>731.0</v>
      </c>
      <c r="F614" s="26" t="s">
        <v>639</v>
      </c>
      <c r="G614" s="27">
        <v>-0.0099</v>
      </c>
      <c r="H614" s="19">
        <f t="shared" si="1"/>
        <v>-0.009866198135</v>
      </c>
      <c r="I614" s="19">
        <f t="shared" si="2"/>
        <v>0.9901338019</v>
      </c>
    </row>
    <row r="615">
      <c r="A615" s="30">
        <v>44707.0</v>
      </c>
      <c r="B615" s="25">
        <v>739.9</v>
      </c>
      <c r="C615" s="25">
        <v>727.0</v>
      </c>
      <c r="D615" s="25">
        <v>758.7</v>
      </c>
      <c r="E615" s="25">
        <v>707.35</v>
      </c>
      <c r="F615" s="26" t="s">
        <v>640</v>
      </c>
      <c r="G615" s="27">
        <v>0.026</v>
      </c>
      <c r="H615" s="19">
        <f t="shared" si="1"/>
        <v>0.02600013867</v>
      </c>
      <c r="I615" s="19">
        <f t="shared" si="2"/>
        <v>1.026000139</v>
      </c>
    </row>
    <row r="616">
      <c r="A616" s="30">
        <v>44706.0</v>
      </c>
      <c r="B616" s="25">
        <v>721.15</v>
      </c>
      <c r="C616" s="25">
        <v>726.1</v>
      </c>
      <c r="D616" s="25">
        <v>760.0</v>
      </c>
      <c r="E616" s="25">
        <v>716.25</v>
      </c>
      <c r="F616" s="26" t="s">
        <v>641</v>
      </c>
      <c r="G616" s="27">
        <v>-0.0171</v>
      </c>
      <c r="H616" s="19">
        <f t="shared" si="1"/>
        <v>-0.01710508382</v>
      </c>
      <c r="I616" s="19">
        <f t="shared" si="2"/>
        <v>0.9828949162</v>
      </c>
    </row>
    <row r="617">
      <c r="A617" s="30">
        <v>44705.0</v>
      </c>
      <c r="B617" s="25">
        <v>733.7</v>
      </c>
      <c r="C617" s="25">
        <v>745.0</v>
      </c>
      <c r="D617" s="25">
        <v>753.9</v>
      </c>
      <c r="E617" s="25">
        <v>730.1</v>
      </c>
      <c r="F617" s="26" t="s">
        <v>642</v>
      </c>
      <c r="G617" s="27">
        <v>-0.0164</v>
      </c>
      <c r="H617" s="19">
        <f t="shared" si="1"/>
        <v>-0.0164220122</v>
      </c>
      <c r="I617" s="19">
        <f t="shared" si="2"/>
        <v>0.9835779878</v>
      </c>
    </row>
    <row r="618">
      <c r="A618" s="30">
        <v>44704.0</v>
      </c>
      <c r="B618" s="25">
        <v>745.95</v>
      </c>
      <c r="C618" s="25">
        <v>780.9</v>
      </c>
      <c r="D618" s="25">
        <v>786.05</v>
      </c>
      <c r="E618" s="25">
        <v>742.3</v>
      </c>
      <c r="F618" s="26" t="s">
        <v>643</v>
      </c>
      <c r="G618" s="27">
        <v>-0.0395</v>
      </c>
      <c r="H618" s="19">
        <f t="shared" si="1"/>
        <v>-0.03952874525</v>
      </c>
      <c r="I618" s="19">
        <f t="shared" si="2"/>
        <v>0.9604712547</v>
      </c>
    </row>
    <row r="619">
      <c r="A619" s="30">
        <v>44701.0</v>
      </c>
      <c r="B619" s="25">
        <v>776.65</v>
      </c>
      <c r="C619" s="25">
        <v>787.05</v>
      </c>
      <c r="D619" s="25">
        <v>800.0</v>
      </c>
      <c r="E619" s="25">
        <v>771.05</v>
      </c>
      <c r="F619" s="26" t="s">
        <v>644</v>
      </c>
      <c r="G619" s="27">
        <v>-0.0298</v>
      </c>
      <c r="H619" s="19">
        <f t="shared" si="1"/>
        <v>-0.02979387883</v>
      </c>
      <c r="I619" s="19">
        <f t="shared" si="2"/>
        <v>0.9702061212</v>
      </c>
    </row>
    <row r="620">
      <c r="A620" s="30">
        <v>44700.0</v>
      </c>
      <c r="B620" s="25">
        <v>800.5</v>
      </c>
      <c r="C620" s="25">
        <v>727.4</v>
      </c>
      <c r="D620" s="25">
        <v>814.0</v>
      </c>
      <c r="E620" s="25">
        <v>723.0</v>
      </c>
      <c r="F620" s="26" t="s">
        <v>645</v>
      </c>
      <c r="G620" s="27">
        <v>0.0783</v>
      </c>
      <c r="H620" s="19">
        <f t="shared" si="1"/>
        <v>0.07825969828</v>
      </c>
      <c r="I620" s="19">
        <f t="shared" si="2"/>
        <v>1.078259698</v>
      </c>
    </row>
    <row r="621">
      <c r="A621" s="30">
        <v>44699.0</v>
      </c>
      <c r="B621" s="25">
        <v>742.4</v>
      </c>
      <c r="C621" s="25">
        <v>723.8</v>
      </c>
      <c r="D621" s="25">
        <v>749.9</v>
      </c>
      <c r="E621" s="25">
        <v>722.0</v>
      </c>
      <c r="F621" s="26" t="s">
        <v>646</v>
      </c>
      <c r="G621" s="27">
        <v>0.0317</v>
      </c>
      <c r="H621" s="19">
        <f t="shared" si="1"/>
        <v>0.03168426904</v>
      </c>
      <c r="I621" s="19">
        <f t="shared" si="2"/>
        <v>1.031684269</v>
      </c>
    </row>
    <row r="622">
      <c r="A622" s="30">
        <v>44698.0</v>
      </c>
      <c r="B622" s="25">
        <v>719.6</v>
      </c>
      <c r="C622" s="25">
        <v>718.95</v>
      </c>
      <c r="D622" s="25">
        <v>726.4</v>
      </c>
      <c r="E622" s="25">
        <v>714.15</v>
      </c>
      <c r="F622" s="26" t="s">
        <v>647</v>
      </c>
      <c r="G622" s="27">
        <v>0.0083</v>
      </c>
      <c r="H622" s="19">
        <f t="shared" si="1"/>
        <v>0.008337420304</v>
      </c>
      <c r="I622" s="19">
        <f t="shared" si="2"/>
        <v>1.00833742</v>
      </c>
    </row>
    <row r="623">
      <c r="A623" s="30">
        <v>44697.0</v>
      </c>
      <c r="B623" s="25">
        <v>713.65</v>
      </c>
      <c r="C623" s="25">
        <v>707.6</v>
      </c>
      <c r="D623" s="25">
        <v>725.0</v>
      </c>
      <c r="E623" s="25">
        <v>701.0</v>
      </c>
      <c r="F623" s="26" t="s">
        <v>648</v>
      </c>
      <c r="G623" s="27">
        <v>0.0086</v>
      </c>
      <c r="H623" s="19">
        <f t="shared" si="1"/>
        <v>0.008621298848</v>
      </c>
      <c r="I623" s="19">
        <f t="shared" si="2"/>
        <v>1.008621299</v>
      </c>
    </row>
    <row r="624">
      <c r="A624" s="30">
        <v>44694.0</v>
      </c>
      <c r="B624" s="25">
        <v>707.55</v>
      </c>
      <c r="C624" s="25">
        <v>669.65</v>
      </c>
      <c r="D624" s="25">
        <v>716.9</v>
      </c>
      <c r="E624" s="25">
        <v>669.35</v>
      </c>
      <c r="F624" s="26" t="s">
        <v>649</v>
      </c>
      <c r="G624" s="27">
        <v>0.0667</v>
      </c>
      <c r="H624" s="19">
        <f t="shared" si="1"/>
        <v>0.06671189507</v>
      </c>
      <c r="I624" s="19">
        <f t="shared" si="2"/>
        <v>1.066711895</v>
      </c>
    </row>
    <row r="625">
      <c r="A625" s="28">
        <v>44693.0</v>
      </c>
      <c r="B625" s="25">
        <v>663.3</v>
      </c>
      <c r="C625" s="25">
        <v>660.1</v>
      </c>
      <c r="D625" s="25">
        <v>680.0</v>
      </c>
      <c r="E625" s="25">
        <v>651.25</v>
      </c>
      <c r="F625" s="26" t="s">
        <v>650</v>
      </c>
      <c r="G625" s="27">
        <v>-0.007</v>
      </c>
      <c r="H625" s="19">
        <f t="shared" si="1"/>
        <v>-0.006961598922</v>
      </c>
      <c r="I625" s="19">
        <f t="shared" si="2"/>
        <v>0.9930384011</v>
      </c>
    </row>
    <row r="626">
      <c r="A626" s="28">
        <v>44692.0</v>
      </c>
      <c r="B626" s="25">
        <v>667.95</v>
      </c>
      <c r="C626" s="25">
        <v>677.3</v>
      </c>
      <c r="D626" s="25">
        <v>677.5</v>
      </c>
      <c r="E626" s="25">
        <v>626.0</v>
      </c>
      <c r="F626" s="26" t="s">
        <v>651</v>
      </c>
      <c r="G626" s="27">
        <v>-0.0086</v>
      </c>
      <c r="H626" s="19">
        <f t="shared" si="1"/>
        <v>-0.008608534323</v>
      </c>
      <c r="I626" s="19">
        <f t="shared" si="2"/>
        <v>0.9913914657</v>
      </c>
    </row>
    <row r="627">
      <c r="A627" s="28">
        <v>44691.0</v>
      </c>
      <c r="B627" s="25">
        <v>673.75</v>
      </c>
      <c r="C627" s="25">
        <v>683.5</v>
      </c>
      <c r="D627" s="25">
        <v>686.95</v>
      </c>
      <c r="E627" s="25">
        <v>670.0</v>
      </c>
      <c r="F627" s="26" t="s">
        <v>652</v>
      </c>
      <c r="G627" s="27">
        <v>-0.0131</v>
      </c>
      <c r="H627" s="19">
        <f t="shared" si="1"/>
        <v>-0.01310971144</v>
      </c>
      <c r="I627" s="19">
        <f t="shared" si="2"/>
        <v>0.9868902886</v>
      </c>
    </row>
    <row r="628">
      <c r="A628" s="28">
        <v>44690.0</v>
      </c>
      <c r="B628" s="25">
        <v>682.7</v>
      </c>
      <c r="C628" s="25">
        <v>692.4</v>
      </c>
      <c r="D628" s="25">
        <v>695.85</v>
      </c>
      <c r="E628" s="25">
        <v>676.0</v>
      </c>
      <c r="F628" s="26" t="s">
        <v>653</v>
      </c>
      <c r="G628" s="27">
        <v>-0.014</v>
      </c>
      <c r="H628" s="19">
        <f t="shared" si="1"/>
        <v>-0.01400924321</v>
      </c>
      <c r="I628" s="19">
        <f t="shared" si="2"/>
        <v>0.9859907568</v>
      </c>
    </row>
    <row r="629">
      <c r="A629" s="28">
        <v>44687.0</v>
      </c>
      <c r="B629" s="25">
        <v>692.4</v>
      </c>
      <c r="C629" s="25">
        <v>704.0</v>
      </c>
      <c r="D629" s="25">
        <v>719.55</v>
      </c>
      <c r="E629" s="25">
        <v>673.4</v>
      </c>
      <c r="F629" s="26" t="s">
        <v>654</v>
      </c>
      <c r="G629" s="27">
        <v>-0.0155</v>
      </c>
      <c r="H629" s="19">
        <f t="shared" si="1"/>
        <v>-0.01549836485</v>
      </c>
      <c r="I629" s="19">
        <f t="shared" si="2"/>
        <v>0.9845016351</v>
      </c>
    </row>
    <row r="630">
      <c r="A630" s="28">
        <v>44686.0</v>
      </c>
      <c r="B630" s="25">
        <v>703.3</v>
      </c>
      <c r="C630" s="25">
        <v>709.6</v>
      </c>
      <c r="D630" s="25">
        <v>734.0</v>
      </c>
      <c r="E630" s="25">
        <v>700.0</v>
      </c>
      <c r="F630" s="26" t="s">
        <v>655</v>
      </c>
      <c r="G630" s="27">
        <v>0.003</v>
      </c>
      <c r="H630" s="19">
        <f t="shared" si="1"/>
        <v>0.002994865944</v>
      </c>
      <c r="I630" s="19">
        <f t="shared" si="2"/>
        <v>1.002994866</v>
      </c>
    </row>
    <row r="631">
      <c r="A631" s="28">
        <v>44685.0</v>
      </c>
      <c r="B631" s="25">
        <v>701.2</v>
      </c>
      <c r="C631" s="25">
        <v>699.35</v>
      </c>
      <c r="D631" s="25">
        <v>730.9</v>
      </c>
      <c r="E631" s="25">
        <v>695.1</v>
      </c>
      <c r="F631" s="26" t="s">
        <v>656</v>
      </c>
      <c r="G631" s="27">
        <v>0.0088</v>
      </c>
      <c r="H631" s="19">
        <f t="shared" si="1"/>
        <v>0.008848284296</v>
      </c>
      <c r="I631" s="19">
        <f t="shared" si="2"/>
        <v>1.008848284</v>
      </c>
    </row>
    <row r="632">
      <c r="A632" s="28">
        <v>44683.0</v>
      </c>
      <c r="B632" s="25">
        <v>695.05</v>
      </c>
      <c r="C632" s="25">
        <v>703.95</v>
      </c>
      <c r="D632" s="25">
        <v>706.65</v>
      </c>
      <c r="E632" s="25">
        <v>686.9</v>
      </c>
      <c r="F632" s="26" t="s">
        <v>657</v>
      </c>
      <c r="G632" s="27">
        <v>-0.0133</v>
      </c>
      <c r="H632" s="19">
        <f t="shared" si="1"/>
        <v>-0.01327370812</v>
      </c>
      <c r="I632" s="19">
        <f t="shared" si="2"/>
        <v>0.9867262919</v>
      </c>
    </row>
    <row r="633">
      <c r="A633" s="30">
        <v>44680.0</v>
      </c>
      <c r="B633" s="25">
        <v>704.4</v>
      </c>
      <c r="C633" s="25">
        <v>711.7</v>
      </c>
      <c r="D633" s="25">
        <v>716.3</v>
      </c>
      <c r="E633" s="25">
        <v>701.3</v>
      </c>
      <c r="F633" s="26" t="s">
        <v>658</v>
      </c>
      <c r="G633" s="27">
        <v>-0.0093</v>
      </c>
      <c r="H633" s="19">
        <f t="shared" si="1"/>
        <v>-0.009282700422</v>
      </c>
      <c r="I633" s="19">
        <f t="shared" si="2"/>
        <v>0.9907172996</v>
      </c>
    </row>
    <row r="634">
      <c r="A634" s="30">
        <v>44679.0</v>
      </c>
      <c r="B634" s="25">
        <v>711.0</v>
      </c>
      <c r="C634" s="25">
        <v>729.55</v>
      </c>
      <c r="D634" s="25">
        <v>732.0</v>
      </c>
      <c r="E634" s="25">
        <v>708.0</v>
      </c>
      <c r="F634" s="26" t="s">
        <v>659</v>
      </c>
      <c r="G634" s="27">
        <v>-0.0142</v>
      </c>
      <c r="H634" s="19">
        <f t="shared" si="1"/>
        <v>-0.01421143847</v>
      </c>
      <c r="I634" s="19">
        <f t="shared" si="2"/>
        <v>0.9857885615</v>
      </c>
    </row>
    <row r="635">
      <c r="A635" s="30">
        <v>44678.0</v>
      </c>
      <c r="B635" s="25">
        <v>721.25</v>
      </c>
      <c r="C635" s="25">
        <v>751.5</v>
      </c>
      <c r="D635" s="25">
        <v>753.05</v>
      </c>
      <c r="E635" s="25">
        <v>718.15</v>
      </c>
      <c r="F635" s="26" t="s">
        <v>660</v>
      </c>
      <c r="G635" s="27">
        <v>-0.0403</v>
      </c>
      <c r="H635" s="19">
        <f t="shared" si="1"/>
        <v>-0.04025282768</v>
      </c>
      <c r="I635" s="19">
        <f t="shared" si="2"/>
        <v>0.9597471723</v>
      </c>
    </row>
    <row r="636">
      <c r="A636" s="30">
        <v>44677.0</v>
      </c>
      <c r="B636" s="25">
        <v>751.5</v>
      </c>
      <c r="C636" s="25">
        <v>777.2</v>
      </c>
      <c r="D636" s="25">
        <v>779.75</v>
      </c>
      <c r="E636" s="25">
        <v>742.2</v>
      </c>
      <c r="F636" s="26" t="s">
        <v>661</v>
      </c>
      <c r="G636" s="27">
        <v>-0.0274</v>
      </c>
      <c r="H636" s="19">
        <f t="shared" si="1"/>
        <v>-0.02743626246</v>
      </c>
      <c r="I636" s="19">
        <f t="shared" si="2"/>
        <v>0.9725637375</v>
      </c>
    </row>
    <row r="637">
      <c r="A637" s="30">
        <v>44676.0</v>
      </c>
      <c r="B637" s="25">
        <v>772.7</v>
      </c>
      <c r="C637" s="25">
        <v>789.0</v>
      </c>
      <c r="D637" s="25">
        <v>789.0</v>
      </c>
      <c r="E637" s="25">
        <v>769.0</v>
      </c>
      <c r="F637" s="26" t="s">
        <v>662</v>
      </c>
      <c r="G637" s="27">
        <v>-0.022</v>
      </c>
      <c r="H637" s="19">
        <f t="shared" si="1"/>
        <v>-0.02202252879</v>
      </c>
      <c r="I637" s="19">
        <f t="shared" si="2"/>
        <v>0.9779774712</v>
      </c>
    </row>
    <row r="638">
      <c r="A638" s="30">
        <v>44673.0</v>
      </c>
      <c r="B638" s="25">
        <v>790.1</v>
      </c>
      <c r="C638" s="25">
        <v>806.9</v>
      </c>
      <c r="D638" s="25">
        <v>811.8</v>
      </c>
      <c r="E638" s="25">
        <v>785.1</v>
      </c>
      <c r="F638" s="26" t="s">
        <v>663</v>
      </c>
      <c r="G638" s="27">
        <v>-0.017</v>
      </c>
      <c r="H638" s="19">
        <f t="shared" si="1"/>
        <v>-0.01704404081</v>
      </c>
      <c r="I638" s="19">
        <f t="shared" si="2"/>
        <v>0.9829559592</v>
      </c>
    </row>
    <row r="639">
      <c r="A639" s="30">
        <v>44672.0</v>
      </c>
      <c r="B639" s="25">
        <v>803.8</v>
      </c>
      <c r="C639" s="25">
        <v>793.25</v>
      </c>
      <c r="D639" s="25">
        <v>820.0</v>
      </c>
      <c r="E639" s="25">
        <v>790.05</v>
      </c>
      <c r="F639" s="26" t="s">
        <v>664</v>
      </c>
      <c r="G639" s="27">
        <v>0.0196</v>
      </c>
      <c r="H639" s="19">
        <f t="shared" si="1"/>
        <v>0.01959789434</v>
      </c>
      <c r="I639" s="19">
        <f t="shared" si="2"/>
        <v>1.019597894</v>
      </c>
    </row>
    <row r="640">
      <c r="A640" s="30">
        <v>44671.0</v>
      </c>
      <c r="B640" s="25">
        <v>788.35</v>
      </c>
      <c r="C640" s="25">
        <v>777.0</v>
      </c>
      <c r="D640" s="25">
        <v>794.75</v>
      </c>
      <c r="E640" s="25">
        <v>773.2</v>
      </c>
      <c r="F640" s="26" t="s">
        <v>57</v>
      </c>
      <c r="G640" s="27">
        <v>0.0189</v>
      </c>
      <c r="H640" s="19">
        <f t="shared" si="1"/>
        <v>0.01893498772</v>
      </c>
      <c r="I640" s="19">
        <f t="shared" si="2"/>
        <v>1.018934988</v>
      </c>
    </row>
    <row r="641">
      <c r="A641" s="30">
        <v>44670.0</v>
      </c>
      <c r="B641" s="25">
        <v>773.7</v>
      </c>
      <c r="C641" s="25">
        <v>789.0</v>
      </c>
      <c r="D641" s="25">
        <v>795.25</v>
      </c>
      <c r="E641" s="25">
        <v>765.0</v>
      </c>
      <c r="F641" s="26" t="s">
        <v>665</v>
      </c>
      <c r="G641" s="27">
        <v>-0.0136</v>
      </c>
      <c r="H641" s="19">
        <f t="shared" si="1"/>
        <v>-0.01364099949</v>
      </c>
      <c r="I641" s="19">
        <f t="shared" si="2"/>
        <v>0.9863590005</v>
      </c>
    </row>
    <row r="642">
      <c r="A642" s="30">
        <v>44669.0</v>
      </c>
      <c r="B642" s="25">
        <v>784.4</v>
      </c>
      <c r="C642" s="25">
        <v>769.0</v>
      </c>
      <c r="D642" s="25">
        <v>830.0</v>
      </c>
      <c r="E642" s="25">
        <v>750.5</v>
      </c>
      <c r="F642" s="26" t="s">
        <v>666</v>
      </c>
      <c r="G642" s="27">
        <v>0.0198</v>
      </c>
      <c r="H642" s="19">
        <f t="shared" si="1"/>
        <v>0.01982708184</v>
      </c>
      <c r="I642" s="19">
        <f t="shared" si="2"/>
        <v>1.019827082</v>
      </c>
    </row>
    <row r="643">
      <c r="A643" s="30">
        <v>44664.0</v>
      </c>
      <c r="B643" s="25">
        <v>769.15</v>
      </c>
      <c r="C643" s="25">
        <v>776.0</v>
      </c>
      <c r="D643" s="25">
        <v>783.0</v>
      </c>
      <c r="E643" s="25">
        <v>766.6</v>
      </c>
      <c r="F643" s="26" t="s">
        <v>667</v>
      </c>
      <c r="G643" s="27">
        <v>-6.0E-4</v>
      </c>
      <c r="H643" s="19">
        <f t="shared" si="1"/>
        <v>-0.000649645943</v>
      </c>
      <c r="I643" s="19">
        <f t="shared" si="2"/>
        <v>0.9993503541</v>
      </c>
    </row>
    <row r="644">
      <c r="A644" s="28">
        <v>44663.0</v>
      </c>
      <c r="B644" s="25">
        <v>769.65</v>
      </c>
      <c r="C644" s="25">
        <v>776.1</v>
      </c>
      <c r="D644" s="25">
        <v>787.0</v>
      </c>
      <c r="E644" s="25">
        <v>758.1</v>
      </c>
      <c r="F644" s="26" t="s">
        <v>668</v>
      </c>
      <c r="G644" s="27">
        <v>-0.0083</v>
      </c>
      <c r="H644" s="19">
        <f t="shared" si="1"/>
        <v>-0.008310784693</v>
      </c>
      <c r="I644" s="19">
        <f t="shared" si="2"/>
        <v>0.9916892153</v>
      </c>
    </row>
    <row r="645">
      <c r="A645" s="28">
        <v>44662.0</v>
      </c>
      <c r="B645" s="25">
        <v>776.1</v>
      </c>
      <c r="C645" s="25">
        <v>766.2</v>
      </c>
      <c r="D645" s="25">
        <v>785.0</v>
      </c>
      <c r="E645" s="25">
        <v>764.75</v>
      </c>
      <c r="F645" s="26" t="s">
        <v>669</v>
      </c>
      <c r="G645" s="27">
        <v>0.0188</v>
      </c>
      <c r="H645" s="19">
        <f t="shared" si="1"/>
        <v>0.01877133106</v>
      </c>
      <c r="I645" s="19">
        <f t="shared" si="2"/>
        <v>1.018771331</v>
      </c>
    </row>
    <row r="646">
      <c r="A646" s="28">
        <v>44659.0</v>
      </c>
      <c r="B646" s="25">
        <v>761.8</v>
      </c>
      <c r="C646" s="25">
        <v>766.5</v>
      </c>
      <c r="D646" s="25">
        <v>773.0</v>
      </c>
      <c r="E646" s="25">
        <v>756.0</v>
      </c>
      <c r="F646" s="26" t="s">
        <v>670</v>
      </c>
      <c r="G646" s="27">
        <v>-0.0047</v>
      </c>
      <c r="H646" s="19">
        <f t="shared" si="1"/>
        <v>-0.004703423047</v>
      </c>
      <c r="I646" s="19">
        <f t="shared" si="2"/>
        <v>0.995296577</v>
      </c>
    </row>
    <row r="647">
      <c r="A647" s="28">
        <v>44658.0</v>
      </c>
      <c r="B647" s="25">
        <v>765.4</v>
      </c>
      <c r="C647" s="25">
        <v>786.1</v>
      </c>
      <c r="D647" s="25">
        <v>788.55</v>
      </c>
      <c r="E647" s="25">
        <v>761.35</v>
      </c>
      <c r="F647" s="26" t="s">
        <v>671</v>
      </c>
      <c r="G647" s="27">
        <v>-0.0217</v>
      </c>
      <c r="H647" s="19">
        <f t="shared" si="1"/>
        <v>-0.02172801636</v>
      </c>
      <c r="I647" s="19">
        <f t="shared" si="2"/>
        <v>0.9782719836</v>
      </c>
    </row>
    <row r="648">
      <c r="A648" s="28">
        <v>44657.0</v>
      </c>
      <c r="B648" s="25">
        <v>782.4</v>
      </c>
      <c r="C648" s="25">
        <v>770.0</v>
      </c>
      <c r="D648" s="25">
        <v>788.0</v>
      </c>
      <c r="E648" s="25">
        <v>755.05</v>
      </c>
      <c r="F648" s="26" t="s">
        <v>672</v>
      </c>
      <c r="G648" s="27">
        <v>0.0147</v>
      </c>
      <c r="H648" s="19">
        <f t="shared" si="1"/>
        <v>0.01472018676</v>
      </c>
      <c r="I648" s="19">
        <f t="shared" si="2"/>
        <v>1.014720187</v>
      </c>
    </row>
    <row r="649">
      <c r="A649" s="28">
        <v>44656.0</v>
      </c>
      <c r="B649" s="25">
        <v>771.05</v>
      </c>
      <c r="C649" s="25">
        <v>784.4</v>
      </c>
      <c r="D649" s="25">
        <v>803.0</v>
      </c>
      <c r="E649" s="25">
        <v>765.05</v>
      </c>
      <c r="F649" s="26" t="s">
        <v>673</v>
      </c>
      <c r="G649" s="27">
        <v>-0.0071</v>
      </c>
      <c r="H649" s="19">
        <f t="shared" si="1"/>
        <v>-0.007082608976</v>
      </c>
      <c r="I649" s="19">
        <f t="shared" si="2"/>
        <v>0.992917391</v>
      </c>
    </row>
    <row r="650">
      <c r="A650" s="28">
        <v>44655.0</v>
      </c>
      <c r="B650" s="25">
        <v>776.55</v>
      </c>
      <c r="C650" s="25">
        <v>722.4</v>
      </c>
      <c r="D650" s="25">
        <v>791.55</v>
      </c>
      <c r="E650" s="25">
        <v>720.05</v>
      </c>
      <c r="F650" s="26" t="s">
        <v>674</v>
      </c>
      <c r="G650" s="27">
        <v>0.0911</v>
      </c>
      <c r="H650" s="19">
        <f t="shared" si="1"/>
        <v>0.09111985387</v>
      </c>
      <c r="I650" s="19">
        <f t="shared" si="2"/>
        <v>1.091119854</v>
      </c>
    </row>
    <row r="651">
      <c r="A651" s="28">
        <v>44652.0</v>
      </c>
      <c r="B651" s="25">
        <v>711.7</v>
      </c>
      <c r="C651" s="25">
        <v>683.4</v>
      </c>
      <c r="D651" s="25">
        <v>715.95</v>
      </c>
      <c r="E651" s="25">
        <v>677.65</v>
      </c>
      <c r="F651" s="26" t="s">
        <v>675</v>
      </c>
      <c r="G651" s="27">
        <v>0.0494</v>
      </c>
      <c r="H651" s="19">
        <f t="shared" si="1"/>
        <v>0.04939545857</v>
      </c>
      <c r="I651" s="19">
        <f t="shared" si="2"/>
        <v>1.049395459</v>
      </c>
    </row>
    <row r="652">
      <c r="A652" s="30">
        <v>44651.0</v>
      </c>
      <c r="B652" s="25">
        <v>678.2</v>
      </c>
      <c r="C652" s="25">
        <v>694.1</v>
      </c>
      <c r="D652" s="25">
        <v>697.95</v>
      </c>
      <c r="E652" s="25">
        <v>675.0</v>
      </c>
      <c r="F652" s="26" t="s">
        <v>676</v>
      </c>
      <c r="G652" s="27">
        <v>-0.0159</v>
      </c>
      <c r="H652" s="19">
        <f t="shared" si="1"/>
        <v>-0.01588913879</v>
      </c>
      <c r="I652" s="19">
        <f t="shared" si="2"/>
        <v>0.9841108612</v>
      </c>
    </row>
    <row r="653">
      <c r="A653" s="30">
        <v>44650.0</v>
      </c>
      <c r="B653" s="25">
        <v>689.15</v>
      </c>
      <c r="C653" s="25">
        <v>693.6</v>
      </c>
      <c r="D653" s="25">
        <v>703.8</v>
      </c>
      <c r="E653" s="25">
        <v>681.55</v>
      </c>
      <c r="F653" s="26" t="s">
        <v>677</v>
      </c>
      <c r="G653" s="27">
        <v>4.0E-4</v>
      </c>
      <c r="H653" s="19">
        <f t="shared" si="1"/>
        <v>0.0004355084561</v>
      </c>
      <c r="I653" s="19">
        <f t="shared" si="2"/>
        <v>1.000435508</v>
      </c>
    </row>
    <row r="654">
      <c r="A654" s="30">
        <v>44649.0</v>
      </c>
      <c r="B654" s="25">
        <v>688.85</v>
      </c>
      <c r="C654" s="25">
        <v>685.0</v>
      </c>
      <c r="D654" s="25">
        <v>700.0</v>
      </c>
      <c r="E654" s="25">
        <v>679.0</v>
      </c>
      <c r="F654" s="26" t="s">
        <v>678</v>
      </c>
      <c r="G654" s="27">
        <v>0.0111</v>
      </c>
      <c r="H654" s="19">
        <f t="shared" si="1"/>
        <v>0.01108175547</v>
      </c>
      <c r="I654" s="19">
        <f t="shared" si="2"/>
        <v>1.011081755</v>
      </c>
    </row>
    <row r="655">
      <c r="A655" s="30">
        <v>44648.0</v>
      </c>
      <c r="B655" s="25">
        <v>681.3</v>
      </c>
      <c r="C655" s="25">
        <v>704.0</v>
      </c>
      <c r="D655" s="25">
        <v>709.6</v>
      </c>
      <c r="E655" s="25">
        <v>680.0</v>
      </c>
      <c r="F655" s="26" t="s">
        <v>679</v>
      </c>
      <c r="G655" s="27">
        <v>-0.0318</v>
      </c>
      <c r="H655" s="19">
        <f t="shared" si="1"/>
        <v>-0.03183174648</v>
      </c>
      <c r="I655" s="19">
        <f t="shared" si="2"/>
        <v>0.9681682535</v>
      </c>
    </row>
    <row r="656">
      <c r="A656" s="30">
        <v>44645.0</v>
      </c>
      <c r="B656" s="25">
        <v>703.7</v>
      </c>
      <c r="C656" s="25">
        <v>717.0</v>
      </c>
      <c r="D656" s="25">
        <v>721.95</v>
      </c>
      <c r="E656" s="25">
        <v>701.0</v>
      </c>
      <c r="F656" s="26" t="s">
        <v>680</v>
      </c>
      <c r="G656" s="27">
        <v>-0.0188</v>
      </c>
      <c r="H656" s="19">
        <f t="shared" si="1"/>
        <v>-0.01875479328</v>
      </c>
      <c r="I656" s="19">
        <f t="shared" si="2"/>
        <v>0.9812452067</v>
      </c>
    </row>
    <row r="657">
      <c r="A657" s="30">
        <v>44644.0</v>
      </c>
      <c r="B657" s="25">
        <v>717.15</v>
      </c>
      <c r="C657" s="25">
        <v>725.0</v>
      </c>
      <c r="D657" s="25">
        <v>729.4</v>
      </c>
      <c r="E657" s="25">
        <v>716.0</v>
      </c>
      <c r="F657" s="26" t="s">
        <v>681</v>
      </c>
      <c r="G657" s="27">
        <v>-0.0139</v>
      </c>
      <c r="H657" s="19">
        <f t="shared" si="1"/>
        <v>-0.013887934</v>
      </c>
      <c r="I657" s="19">
        <f t="shared" si="2"/>
        <v>0.986112066</v>
      </c>
    </row>
    <row r="658">
      <c r="A658" s="30">
        <v>44643.0</v>
      </c>
      <c r="B658" s="25">
        <v>727.25</v>
      </c>
      <c r="C658" s="25">
        <v>714.55</v>
      </c>
      <c r="D658" s="25">
        <v>739.0</v>
      </c>
      <c r="E658" s="25">
        <v>707.0</v>
      </c>
      <c r="F658" s="26" t="s">
        <v>682</v>
      </c>
      <c r="G658" s="27">
        <v>0.0288</v>
      </c>
      <c r="H658" s="19">
        <f t="shared" si="1"/>
        <v>0.02878766445</v>
      </c>
      <c r="I658" s="19">
        <f t="shared" si="2"/>
        <v>1.028787664</v>
      </c>
    </row>
    <row r="659">
      <c r="A659" s="30">
        <v>44642.0</v>
      </c>
      <c r="B659" s="25">
        <v>706.9</v>
      </c>
      <c r="C659" s="25">
        <v>730.0</v>
      </c>
      <c r="D659" s="25">
        <v>733.6</v>
      </c>
      <c r="E659" s="25">
        <v>700.0</v>
      </c>
      <c r="F659" s="26" t="s">
        <v>683</v>
      </c>
      <c r="G659" s="27">
        <v>-0.0374</v>
      </c>
      <c r="H659" s="19">
        <f t="shared" si="1"/>
        <v>-0.03744553377</v>
      </c>
      <c r="I659" s="19">
        <f t="shared" si="2"/>
        <v>0.9625544662</v>
      </c>
    </row>
    <row r="660">
      <c r="A660" s="30">
        <v>44641.0</v>
      </c>
      <c r="B660" s="25">
        <v>734.4</v>
      </c>
      <c r="C660" s="25">
        <v>741.0</v>
      </c>
      <c r="D660" s="25">
        <v>744.45</v>
      </c>
      <c r="E660" s="25">
        <v>730.25</v>
      </c>
      <c r="F660" s="26" t="s">
        <v>684</v>
      </c>
      <c r="G660" s="27">
        <v>-0.0058</v>
      </c>
      <c r="H660" s="19">
        <f t="shared" si="1"/>
        <v>-0.005753739931</v>
      </c>
      <c r="I660" s="19">
        <f t="shared" si="2"/>
        <v>0.9942462601</v>
      </c>
    </row>
    <row r="661">
      <c r="A661" s="30">
        <v>44637.0</v>
      </c>
      <c r="B661" s="25">
        <v>738.65</v>
      </c>
      <c r="C661" s="25">
        <v>735.0</v>
      </c>
      <c r="D661" s="25">
        <v>754.7</v>
      </c>
      <c r="E661" s="25">
        <v>734.15</v>
      </c>
      <c r="F661" s="26" t="s">
        <v>685</v>
      </c>
      <c r="G661" s="27">
        <v>0.0126</v>
      </c>
      <c r="H661" s="19">
        <f t="shared" si="1"/>
        <v>0.0126122421</v>
      </c>
      <c r="I661" s="19">
        <f t="shared" si="2"/>
        <v>1.012612242</v>
      </c>
    </row>
    <row r="662">
      <c r="A662" s="30">
        <v>44636.0</v>
      </c>
      <c r="B662" s="25">
        <v>729.45</v>
      </c>
      <c r="C662" s="25">
        <v>729.0</v>
      </c>
      <c r="D662" s="25">
        <v>736.0</v>
      </c>
      <c r="E662" s="25">
        <v>726.05</v>
      </c>
      <c r="F662" s="26" t="s">
        <v>686</v>
      </c>
      <c r="G662" s="27">
        <v>7.0E-4</v>
      </c>
      <c r="H662" s="19">
        <f t="shared" si="1"/>
        <v>0.0006859181014</v>
      </c>
      <c r="I662" s="19">
        <f t="shared" si="2"/>
        <v>1.000685918</v>
      </c>
    </row>
    <row r="663">
      <c r="A663" s="30">
        <v>44635.0</v>
      </c>
      <c r="B663" s="25">
        <v>728.95</v>
      </c>
      <c r="C663" s="25">
        <v>732.65</v>
      </c>
      <c r="D663" s="25">
        <v>740.0</v>
      </c>
      <c r="E663" s="25">
        <v>725.0</v>
      </c>
      <c r="F663" s="26" t="s">
        <v>687</v>
      </c>
      <c r="G663" s="27">
        <v>-1.0E-4</v>
      </c>
      <c r="H663" s="19">
        <f t="shared" si="1"/>
        <v>-0.00006858710562</v>
      </c>
      <c r="I663" s="19">
        <f t="shared" si="2"/>
        <v>0.9999314129</v>
      </c>
    </row>
    <row r="664">
      <c r="A664" s="30">
        <v>44634.0</v>
      </c>
      <c r="B664" s="25">
        <v>729.0</v>
      </c>
      <c r="C664" s="25">
        <v>740.0</v>
      </c>
      <c r="D664" s="25">
        <v>742.95</v>
      </c>
      <c r="E664" s="25">
        <v>719.6</v>
      </c>
      <c r="F664" s="26" t="s">
        <v>688</v>
      </c>
      <c r="G664" s="27">
        <v>-0.0105</v>
      </c>
      <c r="H664" s="19">
        <f t="shared" si="1"/>
        <v>-0.01045201575</v>
      </c>
      <c r="I664" s="19">
        <f t="shared" si="2"/>
        <v>0.9895479843</v>
      </c>
    </row>
    <row r="665">
      <c r="A665" s="28">
        <v>44631.0</v>
      </c>
      <c r="B665" s="25">
        <v>736.7</v>
      </c>
      <c r="C665" s="25">
        <v>733.0</v>
      </c>
      <c r="D665" s="25">
        <v>743.0</v>
      </c>
      <c r="E665" s="25">
        <v>725.15</v>
      </c>
      <c r="F665" s="26" t="s">
        <v>689</v>
      </c>
      <c r="G665" s="27">
        <v>0.005</v>
      </c>
      <c r="H665" s="19">
        <f t="shared" si="1"/>
        <v>0.005047748977</v>
      </c>
      <c r="I665" s="19">
        <f t="shared" si="2"/>
        <v>1.005047749</v>
      </c>
    </row>
    <row r="666">
      <c r="A666" s="28">
        <v>44630.0</v>
      </c>
      <c r="B666" s="25">
        <v>733.0</v>
      </c>
      <c r="C666" s="25">
        <v>728.6</v>
      </c>
      <c r="D666" s="25">
        <v>749.85</v>
      </c>
      <c r="E666" s="25">
        <v>728.6</v>
      </c>
      <c r="F666" s="26" t="s">
        <v>690</v>
      </c>
      <c r="G666" s="27">
        <v>0.0162</v>
      </c>
      <c r="H666" s="19">
        <f t="shared" si="1"/>
        <v>0.0162207126</v>
      </c>
      <c r="I666" s="19">
        <f t="shared" si="2"/>
        <v>1.016220713</v>
      </c>
    </row>
    <row r="667">
      <c r="A667" s="28">
        <v>44629.0</v>
      </c>
      <c r="B667" s="25">
        <v>721.3</v>
      </c>
      <c r="C667" s="25">
        <v>722.0</v>
      </c>
      <c r="D667" s="25">
        <v>725.25</v>
      </c>
      <c r="E667" s="25">
        <v>705.1</v>
      </c>
      <c r="F667" s="26" t="s">
        <v>691</v>
      </c>
      <c r="G667" s="27">
        <v>0.0049</v>
      </c>
      <c r="H667" s="19">
        <f t="shared" si="1"/>
        <v>0.004946011843</v>
      </c>
      <c r="I667" s="19">
        <f t="shared" si="2"/>
        <v>1.004946012</v>
      </c>
    </row>
    <row r="668">
      <c r="A668" s="28">
        <v>44628.0</v>
      </c>
      <c r="B668" s="25">
        <v>717.75</v>
      </c>
      <c r="C668" s="25">
        <v>712.45</v>
      </c>
      <c r="D668" s="25">
        <v>721.95</v>
      </c>
      <c r="E668" s="25">
        <v>689.55</v>
      </c>
      <c r="F668" s="26" t="s">
        <v>692</v>
      </c>
      <c r="G668" s="27">
        <v>0.0184</v>
      </c>
      <c r="H668" s="19">
        <f t="shared" si="1"/>
        <v>0.01844625754</v>
      </c>
      <c r="I668" s="19">
        <f t="shared" si="2"/>
        <v>1.018446258</v>
      </c>
    </row>
    <row r="669">
      <c r="A669" s="28">
        <v>44627.0</v>
      </c>
      <c r="B669" s="25">
        <v>704.75</v>
      </c>
      <c r="C669" s="25">
        <v>690.0</v>
      </c>
      <c r="D669" s="25">
        <v>718.0</v>
      </c>
      <c r="E669" s="25">
        <v>688.0</v>
      </c>
      <c r="F669" s="26" t="s">
        <v>693</v>
      </c>
      <c r="G669" s="27">
        <v>1.0E-4</v>
      </c>
      <c r="H669" s="19">
        <f t="shared" si="1"/>
        <v>0.00007095217823</v>
      </c>
      <c r="I669" s="19">
        <f t="shared" si="2"/>
        <v>1.000070952</v>
      </c>
    </row>
    <row r="670">
      <c r="A670" s="28">
        <v>44624.0</v>
      </c>
      <c r="B670" s="25">
        <v>704.7</v>
      </c>
      <c r="C670" s="25">
        <v>720.0</v>
      </c>
      <c r="D670" s="25">
        <v>720.0</v>
      </c>
      <c r="E670" s="25">
        <v>701.05</v>
      </c>
      <c r="F670" s="26" t="s">
        <v>694</v>
      </c>
      <c r="G670" s="27">
        <v>-0.0274</v>
      </c>
      <c r="H670" s="19">
        <f t="shared" si="1"/>
        <v>-0.02739631495</v>
      </c>
      <c r="I670" s="19">
        <f t="shared" si="2"/>
        <v>0.972603685</v>
      </c>
    </row>
    <row r="671">
      <c r="A671" s="28">
        <v>44623.0</v>
      </c>
      <c r="B671" s="25">
        <v>724.55</v>
      </c>
      <c r="C671" s="25">
        <v>695.0</v>
      </c>
      <c r="D671" s="25">
        <v>730.0</v>
      </c>
      <c r="E671" s="25">
        <v>695.0</v>
      </c>
      <c r="F671" s="26" t="s">
        <v>695</v>
      </c>
      <c r="G671" s="27">
        <v>0.0424</v>
      </c>
      <c r="H671" s="19">
        <f t="shared" si="1"/>
        <v>0.04244298971</v>
      </c>
      <c r="I671" s="19">
        <f t="shared" si="2"/>
        <v>1.04244299</v>
      </c>
    </row>
    <row r="672">
      <c r="A672" s="28">
        <v>44622.0</v>
      </c>
      <c r="B672" s="25">
        <v>695.05</v>
      </c>
      <c r="C672" s="25">
        <v>660.0</v>
      </c>
      <c r="D672" s="25">
        <v>703.65</v>
      </c>
      <c r="E672" s="25">
        <v>660.0</v>
      </c>
      <c r="F672" s="26" t="s">
        <v>696</v>
      </c>
      <c r="G672" s="27">
        <v>0.0417</v>
      </c>
      <c r="H672" s="19">
        <f t="shared" si="1"/>
        <v>0.04174160671</v>
      </c>
      <c r="I672" s="19">
        <f t="shared" si="2"/>
        <v>1.041741607</v>
      </c>
    </row>
    <row r="673">
      <c r="A673" s="30">
        <v>44620.0</v>
      </c>
      <c r="B673" s="25">
        <v>667.2</v>
      </c>
      <c r="C673" s="25">
        <v>680.0</v>
      </c>
      <c r="D673" s="25">
        <v>684.1</v>
      </c>
      <c r="E673" s="25">
        <v>652.3</v>
      </c>
      <c r="F673" s="26" t="s">
        <v>697</v>
      </c>
      <c r="G673" s="27">
        <v>-0.0193</v>
      </c>
      <c r="H673" s="19">
        <f t="shared" si="1"/>
        <v>-0.0192562105</v>
      </c>
      <c r="I673" s="19">
        <f t="shared" si="2"/>
        <v>0.9807437895</v>
      </c>
    </row>
    <row r="674">
      <c r="A674" s="30">
        <v>44617.0</v>
      </c>
      <c r="B674" s="25">
        <v>680.3</v>
      </c>
      <c r="C674" s="25">
        <v>676.55</v>
      </c>
      <c r="D674" s="25">
        <v>685.15</v>
      </c>
      <c r="E674" s="25">
        <v>670.9</v>
      </c>
      <c r="F674" s="26" t="s">
        <v>698</v>
      </c>
      <c r="G674" s="27">
        <v>0.0302</v>
      </c>
      <c r="H674" s="19">
        <f t="shared" si="1"/>
        <v>0.03021125161</v>
      </c>
      <c r="I674" s="19">
        <f t="shared" si="2"/>
        <v>1.030211252</v>
      </c>
    </row>
    <row r="675">
      <c r="A675" s="30">
        <v>44616.0</v>
      </c>
      <c r="B675" s="25">
        <v>660.35</v>
      </c>
      <c r="C675" s="25">
        <v>706.0</v>
      </c>
      <c r="D675" s="25">
        <v>710.65</v>
      </c>
      <c r="E675" s="25">
        <v>650.0</v>
      </c>
      <c r="F675" s="26" t="s">
        <v>699</v>
      </c>
      <c r="G675" s="27">
        <v>-0.0882</v>
      </c>
      <c r="H675" s="19">
        <f t="shared" si="1"/>
        <v>-0.08822920262</v>
      </c>
      <c r="I675" s="19">
        <f t="shared" si="2"/>
        <v>0.9117707974</v>
      </c>
    </row>
    <row r="676">
      <c r="A676" s="30">
        <v>44615.0</v>
      </c>
      <c r="B676" s="25">
        <v>724.25</v>
      </c>
      <c r="C676" s="25">
        <v>740.2</v>
      </c>
      <c r="D676" s="25">
        <v>746.85</v>
      </c>
      <c r="E676" s="25">
        <v>719.1</v>
      </c>
      <c r="F676" s="26" t="s">
        <v>700</v>
      </c>
      <c r="G676" s="27">
        <v>-0.0123</v>
      </c>
      <c r="H676" s="19">
        <f t="shared" si="1"/>
        <v>-0.01227412206</v>
      </c>
      <c r="I676" s="19">
        <f t="shared" si="2"/>
        <v>0.9877258779</v>
      </c>
    </row>
    <row r="677">
      <c r="A677" s="30">
        <v>44614.0</v>
      </c>
      <c r="B677" s="25">
        <v>733.25</v>
      </c>
      <c r="C677" s="25">
        <v>737.0</v>
      </c>
      <c r="D677" s="25">
        <v>752.0</v>
      </c>
      <c r="E677" s="25">
        <v>724.0</v>
      </c>
      <c r="F677" s="26" t="s">
        <v>701</v>
      </c>
      <c r="G677" s="27">
        <v>-0.0219</v>
      </c>
      <c r="H677" s="19">
        <f t="shared" si="1"/>
        <v>-0.02187687588</v>
      </c>
      <c r="I677" s="19">
        <f t="shared" si="2"/>
        <v>0.9781231241</v>
      </c>
    </row>
    <row r="678">
      <c r="A678" s="30">
        <v>44613.0</v>
      </c>
      <c r="B678" s="25">
        <v>749.65</v>
      </c>
      <c r="C678" s="25">
        <v>770.0</v>
      </c>
      <c r="D678" s="25">
        <v>770.0</v>
      </c>
      <c r="E678" s="25">
        <v>745.85</v>
      </c>
      <c r="F678" s="26" t="s">
        <v>702</v>
      </c>
      <c r="G678" s="27">
        <v>-0.024</v>
      </c>
      <c r="H678" s="19">
        <f t="shared" si="1"/>
        <v>-0.02402030986</v>
      </c>
      <c r="I678" s="19">
        <f t="shared" si="2"/>
        <v>0.9759796901</v>
      </c>
    </row>
    <row r="679">
      <c r="A679" s="30">
        <v>44610.0</v>
      </c>
      <c r="B679" s="25">
        <v>768.1</v>
      </c>
      <c r="C679" s="25">
        <v>780.1</v>
      </c>
      <c r="D679" s="25">
        <v>788.75</v>
      </c>
      <c r="E679" s="25">
        <v>765.0</v>
      </c>
      <c r="F679" s="26" t="s">
        <v>703</v>
      </c>
      <c r="G679" s="27">
        <v>-0.0221</v>
      </c>
      <c r="H679" s="19">
        <f t="shared" si="1"/>
        <v>-0.0220892482</v>
      </c>
      <c r="I679" s="19">
        <f t="shared" si="2"/>
        <v>0.9779107518</v>
      </c>
    </row>
    <row r="680">
      <c r="A680" s="30">
        <v>44609.0</v>
      </c>
      <c r="B680" s="25">
        <v>785.45</v>
      </c>
      <c r="C680" s="25">
        <v>785.55</v>
      </c>
      <c r="D680" s="25">
        <v>790.0</v>
      </c>
      <c r="E680" s="25">
        <v>775.1</v>
      </c>
      <c r="F680" s="26" t="s">
        <v>704</v>
      </c>
      <c r="G680" s="27">
        <v>0.0048</v>
      </c>
      <c r="H680" s="19">
        <f t="shared" si="1"/>
        <v>0.004797236792</v>
      </c>
      <c r="I680" s="19">
        <f t="shared" si="2"/>
        <v>1.004797237</v>
      </c>
    </row>
    <row r="681">
      <c r="A681" s="30">
        <v>44608.0</v>
      </c>
      <c r="B681" s="25">
        <v>781.7</v>
      </c>
      <c r="C681" s="25">
        <v>790.0</v>
      </c>
      <c r="D681" s="25">
        <v>792.3</v>
      </c>
      <c r="E681" s="25">
        <v>775.0</v>
      </c>
      <c r="F681" s="26" t="s">
        <v>705</v>
      </c>
      <c r="G681" s="27">
        <v>0.0024</v>
      </c>
      <c r="H681" s="19">
        <f t="shared" si="1"/>
        <v>0.002436522185</v>
      </c>
      <c r="I681" s="19">
        <f t="shared" si="2"/>
        <v>1.002436522</v>
      </c>
    </row>
    <row r="682">
      <c r="A682" s="30">
        <v>44607.0</v>
      </c>
      <c r="B682" s="25">
        <v>779.8</v>
      </c>
      <c r="C682" s="25">
        <v>770.0</v>
      </c>
      <c r="D682" s="25">
        <v>784.4</v>
      </c>
      <c r="E682" s="25">
        <v>736.0</v>
      </c>
      <c r="F682" s="26" t="s">
        <v>706</v>
      </c>
      <c r="G682" s="27">
        <v>0.016</v>
      </c>
      <c r="H682" s="19">
        <f t="shared" si="1"/>
        <v>0.01602605863</v>
      </c>
      <c r="I682" s="19">
        <f t="shared" si="2"/>
        <v>1.016026059</v>
      </c>
    </row>
    <row r="683">
      <c r="A683" s="30">
        <v>44606.0</v>
      </c>
      <c r="B683" s="25">
        <v>767.5</v>
      </c>
      <c r="C683" s="25">
        <v>770.0</v>
      </c>
      <c r="D683" s="25">
        <v>778.7</v>
      </c>
      <c r="E683" s="25">
        <v>751.25</v>
      </c>
      <c r="F683" s="26" t="s">
        <v>707</v>
      </c>
      <c r="G683" s="27">
        <v>-0.0191</v>
      </c>
      <c r="H683" s="19">
        <f t="shared" si="1"/>
        <v>-0.01910665218</v>
      </c>
      <c r="I683" s="19">
        <f t="shared" si="2"/>
        <v>0.9808933478</v>
      </c>
    </row>
    <row r="684">
      <c r="A684" s="28">
        <v>44603.0</v>
      </c>
      <c r="B684" s="25">
        <v>782.45</v>
      </c>
      <c r="C684" s="25">
        <v>795.0</v>
      </c>
      <c r="D684" s="25">
        <v>805.0</v>
      </c>
      <c r="E684" s="25">
        <v>775.0</v>
      </c>
      <c r="F684" s="26" t="s">
        <v>708</v>
      </c>
      <c r="G684" s="27">
        <v>-0.0212</v>
      </c>
      <c r="H684" s="19">
        <f t="shared" si="1"/>
        <v>-0.02120340255</v>
      </c>
      <c r="I684" s="19">
        <f t="shared" si="2"/>
        <v>0.9787965974</v>
      </c>
    </row>
    <row r="685">
      <c r="A685" s="28">
        <v>44602.0</v>
      </c>
      <c r="B685" s="25">
        <v>799.4</v>
      </c>
      <c r="C685" s="25">
        <v>782.15</v>
      </c>
      <c r="D685" s="25">
        <v>805.4</v>
      </c>
      <c r="E685" s="25">
        <v>779.05</v>
      </c>
      <c r="F685" s="26" t="s">
        <v>709</v>
      </c>
      <c r="G685" s="27">
        <v>0.0221</v>
      </c>
      <c r="H685" s="19">
        <f t="shared" si="1"/>
        <v>0.02205459311</v>
      </c>
      <c r="I685" s="19">
        <f t="shared" si="2"/>
        <v>1.022054593</v>
      </c>
    </row>
    <row r="686">
      <c r="A686" s="28">
        <v>44601.0</v>
      </c>
      <c r="B686" s="25">
        <v>782.15</v>
      </c>
      <c r="C686" s="25">
        <v>796.0</v>
      </c>
      <c r="D686" s="25">
        <v>801.0</v>
      </c>
      <c r="E686" s="25">
        <v>775.0</v>
      </c>
      <c r="F686" s="26" t="s">
        <v>710</v>
      </c>
      <c r="G686" s="27">
        <v>-0.0104</v>
      </c>
      <c r="H686" s="19">
        <f t="shared" si="1"/>
        <v>-0.01043775304</v>
      </c>
      <c r="I686" s="19">
        <f t="shared" si="2"/>
        <v>0.989562247</v>
      </c>
    </row>
    <row r="687">
      <c r="A687" s="28">
        <v>44600.0</v>
      </c>
      <c r="B687" s="25">
        <v>790.4</v>
      </c>
      <c r="C687" s="25">
        <v>802.0</v>
      </c>
      <c r="D687" s="25">
        <v>808.05</v>
      </c>
      <c r="E687" s="25">
        <v>787.0</v>
      </c>
      <c r="F687" s="26" t="s">
        <v>711</v>
      </c>
      <c r="G687" s="27">
        <v>-0.0137</v>
      </c>
      <c r="H687" s="19">
        <f t="shared" si="1"/>
        <v>-0.01366444126</v>
      </c>
      <c r="I687" s="19">
        <f t="shared" si="2"/>
        <v>0.9863355587</v>
      </c>
    </row>
    <row r="688">
      <c r="A688" s="28">
        <v>44599.0</v>
      </c>
      <c r="B688" s="25">
        <v>801.35</v>
      </c>
      <c r="C688" s="25">
        <v>810.0</v>
      </c>
      <c r="D688" s="25">
        <v>817.6</v>
      </c>
      <c r="E688" s="25">
        <v>787.0</v>
      </c>
      <c r="F688" s="26" t="s">
        <v>712</v>
      </c>
      <c r="G688" s="27">
        <v>-0.0052</v>
      </c>
      <c r="H688" s="19">
        <f t="shared" si="1"/>
        <v>-0.005213829061</v>
      </c>
      <c r="I688" s="19">
        <f t="shared" si="2"/>
        <v>0.9947861709</v>
      </c>
    </row>
    <row r="689">
      <c r="A689" s="28">
        <v>44596.0</v>
      </c>
      <c r="B689" s="25">
        <v>805.55</v>
      </c>
      <c r="C689" s="25">
        <v>826.05</v>
      </c>
      <c r="D689" s="25">
        <v>831.95</v>
      </c>
      <c r="E689" s="25">
        <v>800.45</v>
      </c>
      <c r="F689" s="26" t="s">
        <v>713</v>
      </c>
      <c r="G689" s="27">
        <v>-0.029</v>
      </c>
      <c r="H689" s="19">
        <f t="shared" si="1"/>
        <v>-0.0290483939</v>
      </c>
      <c r="I689" s="19">
        <f t="shared" si="2"/>
        <v>0.9709516061</v>
      </c>
    </row>
    <row r="690">
      <c r="A690" s="28">
        <v>44595.0</v>
      </c>
      <c r="B690" s="25">
        <v>829.65</v>
      </c>
      <c r="C690" s="25">
        <v>833.65</v>
      </c>
      <c r="D690" s="25">
        <v>846.0</v>
      </c>
      <c r="E690" s="25">
        <v>811.0</v>
      </c>
      <c r="F690" s="26" t="s">
        <v>714</v>
      </c>
      <c r="G690" s="27">
        <v>0.0048</v>
      </c>
      <c r="H690" s="19">
        <f t="shared" si="1"/>
        <v>0.004783819789</v>
      </c>
      <c r="I690" s="19">
        <f t="shared" si="2"/>
        <v>1.00478382</v>
      </c>
    </row>
    <row r="691">
      <c r="A691" s="28">
        <v>44594.0</v>
      </c>
      <c r="B691" s="25">
        <v>825.7</v>
      </c>
      <c r="C691" s="25">
        <v>799.0</v>
      </c>
      <c r="D691" s="25">
        <v>830.0</v>
      </c>
      <c r="E691" s="25">
        <v>799.0</v>
      </c>
      <c r="F691" s="26" t="s">
        <v>715</v>
      </c>
      <c r="G691" s="27">
        <v>0.0342</v>
      </c>
      <c r="H691" s="19">
        <f t="shared" si="1"/>
        <v>0.03419338677</v>
      </c>
      <c r="I691" s="19">
        <f t="shared" si="2"/>
        <v>1.034193387</v>
      </c>
    </row>
    <row r="692">
      <c r="A692" s="28">
        <v>44593.0</v>
      </c>
      <c r="B692" s="25">
        <v>798.4</v>
      </c>
      <c r="C692" s="25">
        <v>792.0</v>
      </c>
      <c r="D692" s="25">
        <v>806.75</v>
      </c>
      <c r="E692" s="25">
        <v>792.0</v>
      </c>
      <c r="F692" s="26" t="s">
        <v>716</v>
      </c>
      <c r="G692" s="27">
        <v>0.0041</v>
      </c>
      <c r="H692" s="19">
        <f t="shared" si="1"/>
        <v>0.00408727913</v>
      </c>
      <c r="I692" s="19">
        <f t="shared" si="2"/>
        <v>1.004087279</v>
      </c>
    </row>
    <row r="693">
      <c r="A693" s="30">
        <v>44592.0</v>
      </c>
      <c r="B693" s="25">
        <v>795.15</v>
      </c>
      <c r="C693" s="25">
        <v>803.35</v>
      </c>
      <c r="D693" s="25">
        <v>813.9</v>
      </c>
      <c r="E693" s="25">
        <v>789.0</v>
      </c>
      <c r="F693" s="26" t="s">
        <v>717</v>
      </c>
      <c r="G693" s="27">
        <v>-0.01</v>
      </c>
      <c r="H693" s="19">
        <f t="shared" si="1"/>
        <v>-0.01002241036</v>
      </c>
      <c r="I693" s="19">
        <f t="shared" si="2"/>
        <v>0.9899775896</v>
      </c>
    </row>
    <row r="694">
      <c r="A694" s="30">
        <v>44589.0</v>
      </c>
      <c r="B694" s="25">
        <v>803.2</v>
      </c>
      <c r="C694" s="25">
        <v>819.55</v>
      </c>
      <c r="D694" s="25">
        <v>828.95</v>
      </c>
      <c r="E694" s="25">
        <v>800.15</v>
      </c>
      <c r="F694" s="26" t="s">
        <v>718</v>
      </c>
      <c r="G694" s="27">
        <v>-0.0119</v>
      </c>
      <c r="H694" s="19">
        <f t="shared" si="1"/>
        <v>-0.01187180907</v>
      </c>
      <c r="I694" s="19">
        <f t="shared" si="2"/>
        <v>0.9881281909</v>
      </c>
    </row>
    <row r="695">
      <c r="A695" s="30">
        <v>44588.0</v>
      </c>
      <c r="B695" s="25">
        <v>812.85</v>
      </c>
      <c r="C695" s="25">
        <v>821.85</v>
      </c>
      <c r="D695" s="25">
        <v>833.75</v>
      </c>
      <c r="E695" s="25">
        <v>807.5</v>
      </c>
      <c r="F695" s="26" t="s">
        <v>719</v>
      </c>
      <c r="G695" s="27">
        <v>-0.0116</v>
      </c>
      <c r="H695" s="19">
        <f t="shared" si="1"/>
        <v>-0.01161235409</v>
      </c>
      <c r="I695" s="19">
        <f t="shared" si="2"/>
        <v>0.9883876459</v>
      </c>
    </row>
    <row r="696">
      <c r="A696" s="30">
        <v>44586.0</v>
      </c>
      <c r="B696" s="25">
        <v>822.4</v>
      </c>
      <c r="C696" s="25">
        <v>789.4</v>
      </c>
      <c r="D696" s="25">
        <v>824.8</v>
      </c>
      <c r="E696" s="25">
        <v>782.2</v>
      </c>
      <c r="F696" s="26" t="s">
        <v>720</v>
      </c>
      <c r="G696" s="27">
        <v>0.0418</v>
      </c>
      <c r="H696" s="19">
        <f t="shared" si="1"/>
        <v>0.0418039017</v>
      </c>
      <c r="I696" s="19">
        <f t="shared" si="2"/>
        <v>1.041803902</v>
      </c>
    </row>
    <row r="697">
      <c r="A697" s="30">
        <v>44585.0</v>
      </c>
      <c r="B697" s="25">
        <v>789.4</v>
      </c>
      <c r="C697" s="25">
        <v>789.95</v>
      </c>
      <c r="D697" s="25">
        <v>809.2</v>
      </c>
      <c r="E697" s="25">
        <v>764.0</v>
      </c>
      <c r="F697" s="26" t="s">
        <v>721</v>
      </c>
      <c r="G697" s="27">
        <v>0.0016</v>
      </c>
      <c r="H697" s="19">
        <f t="shared" si="1"/>
        <v>0.001585992514</v>
      </c>
      <c r="I697" s="19">
        <f t="shared" si="2"/>
        <v>1.001585993</v>
      </c>
    </row>
    <row r="698">
      <c r="A698" s="30">
        <v>44582.0</v>
      </c>
      <c r="B698" s="25">
        <v>788.15</v>
      </c>
      <c r="C698" s="25">
        <v>809.0</v>
      </c>
      <c r="D698" s="25">
        <v>811.05</v>
      </c>
      <c r="E698" s="25">
        <v>780.0</v>
      </c>
      <c r="F698" s="26" t="s">
        <v>722</v>
      </c>
      <c r="G698" s="27">
        <v>-0.0278</v>
      </c>
      <c r="H698" s="19">
        <f t="shared" si="1"/>
        <v>-0.02775550484</v>
      </c>
      <c r="I698" s="19">
        <f t="shared" si="2"/>
        <v>0.9722444952</v>
      </c>
    </row>
    <row r="699">
      <c r="A699" s="30">
        <v>44581.0</v>
      </c>
      <c r="B699" s="25">
        <v>810.65</v>
      </c>
      <c r="C699" s="25">
        <v>808.6</v>
      </c>
      <c r="D699" s="25">
        <v>833.4</v>
      </c>
      <c r="E699" s="25">
        <v>805.0</v>
      </c>
      <c r="F699" s="26" t="s">
        <v>723</v>
      </c>
      <c r="G699" s="27">
        <v>0.0034</v>
      </c>
      <c r="H699" s="19">
        <f t="shared" si="1"/>
        <v>0.00340388662</v>
      </c>
      <c r="I699" s="19">
        <f t="shared" si="2"/>
        <v>1.003403887</v>
      </c>
    </row>
    <row r="700">
      <c r="A700" s="30">
        <v>44580.0</v>
      </c>
      <c r="B700" s="25">
        <v>807.9</v>
      </c>
      <c r="C700" s="25">
        <v>818.3</v>
      </c>
      <c r="D700" s="25">
        <v>827.3</v>
      </c>
      <c r="E700" s="25">
        <v>802.3</v>
      </c>
      <c r="F700" s="26" t="s">
        <v>724</v>
      </c>
      <c r="G700" s="27">
        <v>-0.0217</v>
      </c>
      <c r="H700" s="19">
        <f t="shared" si="1"/>
        <v>-0.02173518193</v>
      </c>
      <c r="I700" s="19">
        <f t="shared" si="2"/>
        <v>0.9782648181</v>
      </c>
    </row>
    <row r="701">
      <c r="A701" s="30">
        <v>44579.0</v>
      </c>
      <c r="B701" s="25">
        <v>825.85</v>
      </c>
      <c r="C701" s="25">
        <v>842.0</v>
      </c>
      <c r="D701" s="25">
        <v>842.0</v>
      </c>
      <c r="E701" s="25">
        <v>817.3</v>
      </c>
      <c r="F701" s="26" t="s">
        <v>725</v>
      </c>
      <c r="G701" s="27">
        <v>-0.0129</v>
      </c>
      <c r="H701" s="19">
        <f t="shared" si="1"/>
        <v>-0.01290862368</v>
      </c>
      <c r="I701" s="19">
        <f t="shared" si="2"/>
        <v>0.9870913763</v>
      </c>
    </row>
    <row r="702">
      <c r="A702" s="30">
        <v>44578.0</v>
      </c>
      <c r="B702" s="25">
        <v>836.65</v>
      </c>
      <c r="C702" s="25">
        <v>859.55</v>
      </c>
      <c r="D702" s="25">
        <v>860.8</v>
      </c>
      <c r="E702" s="25">
        <v>830.05</v>
      </c>
      <c r="F702" s="26" t="s">
        <v>726</v>
      </c>
      <c r="G702" s="27">
        <v>-0.0199</v>
      </c>
      <c r="H702" s="19">
        <f t="shared" si="1"/>
        <v>-0.01991448486</v>
      </c>
      <c r="I702" s="19">
        <f t="shared" si="2"/>
        <v>0.9800855151</v>
      </c>
    </row>
    <row r="703">
      <c r="A703" s="30">
        <v>44575.0</v>
      </c>
      <c r="B703" s="25">
        <v>853.65</v>
      </c>
      <c r="C703" s="25">
        <v>841.95</v>
      </c>
      <c r="D703" s="25">
        <v>869.95</v>
      </c>
      <c r="E703" s="25">
        <v>837.4</v>
      </c>
      <c r="F703" s="26" t="s">
        <v>727</v>
      </c>
      <c r="G703" s="27">
        <v>0.0143</v>
      </c>
      <c r="H703" s="19">
        <f t="shared" si="1"/>
        <v>0.01431796578</v>
      </c>
      <c r="I703" s="19">
        <f t="shared" si="2"/>
        <v>1.014317966</v>
      </c>
    </row>
    <row r="704">
      <c r="A704" s="30">
        <v>44574.0</v>
      </c>
      <c r="B704" s="25">
        <v>841.6</v>
      </c>
      <c r="C704" s="25">
        <v>835.5</v>
      </c>
      <c r="D704" s="25">
        <v>846.85</v>
      </c>
      <c r="E704" s="25">
        <v>830.1</v>
      </c>
      <c r="F704" s="26" t="s">
        <v>728</v>
      </c>
      <c r="G704" s="27">
        <v>0.0071</v>
      </c>
      <c r="H704" s="19">
        <f t="shared" si="1"/>
        <v>0.007120205828</v>
      </c>
      <c r="I704" s="19">
        <f t="shared" si="2"/>
        <v>1.007120206</v>
      </c>
    </row>
    <row r="705">
      <c r="A705" s="28">
        <v>44573.0</v>
      </c>
      <c r="B705" s="25">
        <v>835.65</v>
      </c>
      <c r="C705" s="25">
        <v>836.05</v>
      </c>
      <c r="D705" s="25">
        <v>841.8</v>
      </c>
      <c r="E705" s="25">
        <v>830.15</v>
      </c>
      <c r="F705" s="26" t="s">
        <v>502</v>
      </c>
      <c r="G705" s="27">
        <v>2.0E-4</v>
      </c>
      <c r="H705" s="19">
        <f t="shared" si="1"/>
        <v>0.0001795332136</v>
      </c>
      <c r="I705" s="19">
        <f t="shared" si="2"/>
        <v>1.000179533</v>
      </c>
    </row>
    <row r="706">
      <c r="A706" s="28">
        <v>44572.0</v>
      </c>
      <c r="B706" s="25">
        <v>835.5</v>
      </c>
      <c r="C706" s="25">
        <v>839.55</v>
      </c>
      <c r="D706" s="25">
        <v>847.35</v>
      </c>
      <c r="E706" s="25">
        <v>831.05</v>
      </c>
      <c r="F706" s="26" t="s">
        <v>321</v>
      </c>
      <c r="G706" s="27">
        <v>-0.0048</v>
      </c>
      <c r="H706" s="19">
        <f t="shared" si="1"/>
        <v>-0.004824012864</v>
      </c>
      <c r="I706" s="19">
        <f t="shared" si="2"/>
        <v>0.9951759871</v>
      </c>
    </row>
    <row r="707">
      <c r="A707" s="28">
        <v>44571.0</v>
      </c>
      <c r="B707" s="25">
        <v>839.55</v>
      </c>
      <c r="C707" s="25">
        <v>861.55</v>
      </c>
      <c r="D707" s="25">
        <v>861.55</v>
      </c>
      <c r="E707" s="25">
        <v>831.0</v>
      </c>
      <c r="F707" s="26" t="s">
        <v>729</v>
      </c>
      <c r="G707" s="27">
        <v>-0.0185</v>
      </c>
      <c r="H707" s="19">
        <f t="shared" si="1"/>
        <v>-0.01847197054</v>
      </c>
      <c r="I707" s="19">
        <f t="shared" si="2"/>
        <v>0.9815280295</v>
      </c>
    </row>
    <row r="708">
      <c r="A708" s="28">
        <v>44568.0</v>
      </c>
      <c r="B708" s="25">
        <v>855.35</v>
      </c>
      <c r="C708" s="25">
        <v>850.0</v>
      </c>
      <c r="D708" s="25">
        <v>860.35</v>
      </c>
      <c r="E708" s="25">
        <v>844.05</v>
      </c>
      <c r="F708" s="26" t="s">
        <v>730</v>
      </c>
      <c r="G708" s="27">
        <v>0.0028</v>
      </c>
      <c r="H708" s="19">
        <f t="shared" si="1"/>
        <v>0.002813763996</v>
      </c>
      <c r="I708" s="19">
        <f t="shared" si="2"/>
        <v>1.002813764</v>
      </c>
    </row>
    <row r="709">
      <c r="A709" s="28">
        <v>44567.0</v>
      </c>
      <c r="B709" s="25">
        <v>852.95</v>
      </c>
      <c r="C709" s="25">
        <v>859.5</v>
      </c>
      <c r="D709" s="25">
        <v>888.0</v>
      </c>
      <c r="E709" s="25">
        <v>840.4</v>
      </c>
      <c r="F709" s="26" t="s">
        <v>731</v>
      </c>
      <c r="G709" s="27">
        <v>-0.0129</v>
      </c>
      <c r="H709" s="19">
        <f t="shared" si="1"/>
        <v>-0.01290359912</v>
      </c>
      <c r="I709" s="19">
        <f t="shared" si="2"/>
        <v>0.9870964009</v>
      </c>
    </row>
    <row r="710">
      <c r="A710" s="28">
        <v>44566.0</v>
      </c>
      <c r="B710" s="25">
        <v>864.1</v>
      </c>
      <c r="C710" s="25">
        <v>863.1</v>
      </c>
      <c r="D710" s="25">
        <v>871.0</v>
      </c>
      <c r="E710" s="25">
        <v>855.0</v>
      </c>
      <c r="F710" s="26" t="s">
        <v>637</v>
      </c>
      <c r="G710" s="27">
        <v>-1.0E-4</v>
      </c>
      <c r="H710" s="19">
        <f t="shared" si="1"/>
        <v>-0.0001157139551</v>
      </c>
      <c r="I710" s="19">
        <f t="shared" si="2"/>
        <v>0.999884286</v>
      </c>
    </row>
    <row r="711">
      <c r="A711" s="28">
        <v>44565.0</v>
      </c>
      <c r="B711" s="25">
        <v>864.2</v>
      </c>
      <c r="C711" s="25">
        <v>876.0</v>
      </c>
      <c r="D711" s="25">
        <v>879.55</v>
      </c>
      <c r="E711" s="25">
        <v>853.65</v>
      </c>
      <c r="F711" s="26" t="s">
        <v>732</v>
      </c>
      <c r="G711" s="27">
        <v>-0.0095</v>
      </c>
      <c r="H711" s="19">
        <f t="shared" si="1"/>
        <v>-0.009456129291</v>
      </c>
      <c r="I711" s="19">
        <f t="shared" si="2"/>
        <v>0.9905438707</v>
      </c>
    </row>
    <row r="712">
      <c r="A712" s="28">
        <v>44564.0</v>
      </c>
      <c r="B712" s="25">
        <v>872.45</v>
      </c>
      <c r="C712" s="25">
        <v>860.5</v>
      </c>
      <c r="D712" s="25">
        <v>884.0</v>
      </c>
      <c r="E712" s="25">
        <v>858.7</v>
      </c>
      <c r="F712" s="26" t="s">
        <v>733</v>
      </c>
      <c r="G712" s="27">
        <v>0.0166</v>
      </c>
      <c r="H712" s="19">
        <f t="shared" si="1"/>
        <v>0.01660452109</v>
      </c>
      <c r="I712" s="19">
        <f t="shared" si="2"/>
        <v>1.016604521</v>
      </c>
    </row>
    <row r="713">
      <c r="A713" s="29">
        <v>44561.0</v>
      </c>
      <c r="B713" s="25">
        <v>858.2</v>
      </c>
      <c r="C713" s="25">
        <v>862.0</v>
      </c>
      <c r="D713" s="25">
        <v>869.0</v>
      </c>
      <c r="E713" s="25">
        <v>848.0</v>
      </c>
      <c r="F713" s="26" t="s">
        <v>734</v>
      </c>
      <c r="G713" s="27">
        <v>-0.0033</v>
      </c>
      <c r="H713" s="19">
        <f t="shared" si="1"/>
        <v>-0.00325203252</v>
      </c>
      <c r="I713" s="19">
        <f t="shared" si="2"/>
        <v>0.9967479675</v>
      </c>
    </row>
    <row r="714">
      <c r="A714" s="29">
        <v>44560.0</v>
      </c>
      <c r="B714" s="25">
        <v>861.0</v>
      </c>
      <c r="C714" s="25">
        <v>870.9</v>
      </c>
      <c r="D714" s="25">
        <v>875.85</v>
      </c>
      <c r="E714" s="25">
        <v>859.5</v>
      </c>
      <c r="F714" s="26" t="s">
        <v>735</v>
      </c>
      <c r="G714" s="27">
        <v>-0.0083</v>
      </c>
      <c r="H714" s="19">
        <f t="shared" si="1"/>
        <v>-0.008293020041</v>
      </c>
      <c r="I714" s="19">
        <f t="shared" si="2"/>
        <v>0.99170698</v>
      </c>
    </row>
    <row r="715">
      <c r="A715" s="29">
        <v>44559.0</v>
      </c>
      <c r="B715" s="25">
        <v>868.2</v>
      </c>
      <c r="C715" s="25">
        <v>833.9</v>
      </c>
      <c r="D715" s="25">
        <v>879.5</v>
      </c>
      <c r="E715" s="25">
        <v>833.9</v>
      </c>
      <c r="F715" s="26" t="s">
        <v>736</v>
      </c>
      <c r="G715" s="27">
        <v>0.0439</v>
      </c>
      <c r="H715" s="19">
        <f t="shared" si="1"/>
        <v>0.04388601659</v>
      </c>
      <c r="I715" s="19">
        <f t="shared" si="2"/>
        <v>1.043886017</v>
      </c>
    </row>
    <row r="716">
      <c r="A716" s="29">
        <v>44558.0</v>
      </c>
      <c r="B716" s="25">
        <v>831.7</v>
      </c>
      <c r="C716" s="25">
        <v>810.0</v>
      </c>
      <c r="D716" s="25">
        <v>837.8</v>
      </c>
      <c r="E716" s="25">
        <v>810.0</v>
      </c>
      <c r="F716" s="26" t="s">
        <v>737</v>
      </c>
      <c r="G716" s="27">
        <v>0.0222</v>
      </c>
      <c r="H716" s="19">
        <f t="shared" si="1"/>
        <v>0.02218398574</v>
      </c>
      <c r="I716" s="19">
        <f t="shared" si="2"/>
        <v>1.022183986</v>
      </c>
    </row>
    <row r="717">
      <c r="A717" s="29">
        <v>44557.0</v>
      </c>
      <c r="B717" s="25">
        <v>813.65</v>
      </c>
      <c r="C717" s="25">
        <v>809.9</v>
      </c>
      <c r="D717" s="25">
        <v>818.0</v>
      </c>
      <c r="E717" s="25">
        <v>790.0</v>
      </c>
      <c r="F717" s="26" t="s">
        <v>738</v>
      </c>
      <c r="G717" s="27">
        <v>0.0077</v>
      </c>
      <c r="H717" s="19">
        <f t="shared" si="1"/>
        <v>0.007678494024</v>
      </c>
      <c r="I717" s="19">
        <f t="shared" si="2"/>
        <v>1.007678494</v>
      </c>
    </row>
    <row r="718">
      <c r="A718" s="29">
        <v>44554.0</v>
      </c>
      <c r="B718" s="25">
        <v>807.45</v>
      </c>
      <c r="C718" s="25">
        <v>796.1</v>
      </c>
      <c r="D718" s="25">
        <v>838.8</v>
      </c>
      <c r="E718" s="25">
        <v>795.1</v>
      </c>
      <c r="F718" s="26" t="s">
        <v>739</v>
      </c>
      <c r="G718" s="27">
        <v>0.0143</v>
      </c>
      <c r="H718" s="19">
        <f t="shared" si="1"/>
        <v>0.01425700289</v>
      </c>
      <c r="I718" s="19">
        <f t="shared" si="2"/>
        <v>1.014257003</v>
      </c>
    </row>
    <row r="719">
      <c r="A719" s="29">
        <v>44553.0</v>
      </c>
      <c r="B719" s="25">
        <v>796.1</v>
      </c>
      <c r="C719" s="25">
        <v>763.25</v>
      </c>
      <c r="D719" s="25">
        <v>805.95</v>
      </c>
      <c r="E719" s="25">
        <v>762.25</v>
      </c>
      <c r="F719" s="26" t="s">
        <v>740</v>
      </c>
      <c r="G719" s="27">
        <v>0.0483</v>
      </c>
      <c r="H719" s="19">
        <f t="shared" si="1"/>
        <v>0.0482586082</v>
      </c>
      <c r="I719" s="19">
        <f t="shared" si="2"/>
        <v>1.048258608</v>
      </c>
    </row>
    <row r="720">
      <c r="A720" s="29">
        <v>44552.0</v>
      </c>
      <c r="B720" s="25">
        <v>759.45</v>
      </c>
      <c r="C720" s="25">
        <v>742.5</v>
      </c>
      <c r="D720" s="25">
        <v>766.2</v>
      </c>
      <c r="E720" s="25">
        <v>740.05</v>
      </c>
      <c r="F720" s="26" t="s">
        <v>741</v>
      </c>
      <c r="G720" s="27">
        <v>0.028</v>
      </c>
      <c r="H720" s="19">
        <f t="shared" si="1"/>
        <v>0.02802030457</v>
      </c>
      <c r="I720" s="19">
        <f t="shared" si="2"/>
        <v>1.028020305</v>
      </c>
    </row>
    <row r="721">
      <c r="A721" s="29">
        <v>44551.0</v>
      </c>
      <c r="B721" s="25">
        <v>738.75</v>
      </c>
      <c r="C721" s="25">
        <v>736.35</v>
      </c>
      <c r="D721" s="25">
        <v>751.35</v>
      </c>
      <c r="E721" s="25">
        <v>730.75</v>
      </c>
      <c r="F721" s="26" t="s">
        <v>742</v>
      </c>
      <c r="G721" s="27">
        <v>0.0052</v>
      </c>
      <c r="H721" s="19">
        <f t="shared" si="1"/>
        <v>0.005170419756</v>
      </c>
      <c r="I721" s="19">
        <f t="shared" si="2"/>
        <v>1.00517042</v>
      </c>
    </row>
    <row r="722">
      <c r="A722" s="29">
        <v>44550.0</v>
      </c>
      <c r="B722" s="25">
        <v>734.95</v>
      </c>
      <c r="C722" s="25">
        <v>730.0</v>
      </c>
      <c r="D722" s="25">
        <v>746.35</v>
      </c>
      <c r="E722" s="25">
        <v>713.8</v>
      </c>
      <c r="F722" s="26" t="s">
        <v>743</v>
      </c>
      <c r="G722" s="27">
        <v>-0.0183</v>
      </c>
      <c r="H722" s="19">
        <f t="shared" si="1"/>
        <v>-0.01829960596</v>
      </c>
      <c r="I722" s="19">
        <f t="shared" si="2"/>
        <v>0.981700394</v>
      </c>
    </row>
    <row r="723">
      <c r="A723" s="29">
        <v>44547.0</v>
      </c>
      <c r="B723" s="25">
        <v>748.65</v>
      </c>
      <c r="C723" s="25">
        <v>781.9</v>
      </c>
      <c r="D723" s="25">
        <v>781.9</v>
      </c>
      <c r="E723" s="25">
        <v>745.0</v>
      </c>
      <c r="F723" s="26" t="s">
        <v>744</v>
      </c>
      <c r="G723" s="27">
        <v>-0.0346</v>
      </c>
      <c r="H723" s="19">
        <f t="shared" si="1"/>
        <v>-0.03456057773</v>
      </c>
      <c r="I723" s="19">
        <f t="shared" si="2"/>
        <v>0.9654394223</v>
      </c>
    </row>
    <row r="724">
      <c r="A724" s="29">
        <v>44546.0</v>
      </c>
      <c r="B724" s="25">
        <v>775.45</v>
      </c>
      <c r="C724" s="25">
        <v>775.0</v>
      </c>
      <c r="D724" s="25">
        <v>782.55</v>
      </c>
      <c r="E724" s="25">
        <v>769.0</v>
      </c>
      <c r="F724" s="26" t="s">
        <v>745</v>
      </c>
      <c r="G724" s="27">
        <v>0.0055</v>
      </c>
      <c r="H724" s="19">
        <f t="shared" si="1"/>
        <v>0.005510892116</v>
      </c>
      <c r="I724" s="19">
        <f t="shared" si="2"/>
        <v>1.005510892</v>
      </c>
    </row>
    <row r="725">
      <c r="A725" s="29">
        <v>44545.0</v>
      </c>
      <c r="B725" s="25">
        <v>771.2</v>
      </c>
      <c r="C725" s="25">
        <v>803.0</v>
      </c>
      <c r="D725" s="25">
        <v>803.0</v>
      </c>
      <c r="E725" s="25">
        <v>758.3</v>
      </c>
      <c r="F725" s="26" t="s">
        <v>746</v>
      </c>
      <c r="G725" s="27">
        <v>-0.0389</v>
      </c>
      <c r="H725" s="19">
        <f t="shared" si="1"/>
        <v>-0.03894323634</v>
      </c>
      <c r="I725" s="19">
        <f t="shared" si="2"/>
        <v>0.9610567637</v>
      </c>
    </row>
    <row r="726">
      <c r="A726" s="29">
        <v>44544.0</v>
      </c>
      <c r="B726" s="25">
        <v>802.45</v>
      </c>
      <c r="C726" s="25">
        <v>797.0</v>
      </c>
      <c r="D726" s="25">
        <v>813.4</v>
      </c>
      <c r="E726" s="25">
        <v>770.0</v>
      </c>
      <c r="F726" s="26" t="s">
        <v>747</v>
      </c>
      <c r="G726" s="27">
        <v>0.0081</v>
      </c>
      <c r="H726" s="19">
        <f t="shared" si="1"/>
        <v>0.008103015075</v>
      </c>
      <c r="I726" s="19">
        <f t="shared" si="2"/>
        <v>1.008103015</v>
      </c>
    </row>
    <row r="727">
      <c r="A727" s="29">
        <v>44543.0</v>
      </c>
      <c r="B727" s="25">
        <v>796.0</v>
      </c>
      <c r="C727" s="25">
        <v>801.15</v>
      </c>
      <c r="D727" s="25">
        <v>809.85</v>
      </c>
      <c r="E727" s="25">
        <v>791.0</v>
      </c>
      <c r="F727" s="26" t="s">
        <v>748</v>
      </c>
      <c r="G727" s="27">
        <v>0.0031</v>
      </c>
      <c r="H727" s="19">
        <f t="shared" si="1"/>
        <v>0.003087392099</v>
      </c>
      <c r="I727" s="19">
        <f t="shared" si="2"/>
        <v>1.003087392</v>
      </c>
    </row>
    <row r="728">
      <c r="A728" s="24">
        <v>44540.0</v>
      </c>
      <c r="B728" s="25">
        <v>793.55</v>
      </c>
      <c r="C728" s="25">
        <v>792.95</v>
      </c>
      <c r="D728" s="25">
        <v>804.6</v>
      </c>
      <c r="E728" s="25">
        <v>790.0</v>
      </c>
      <c r="F728" s="26" t="s">
        <v>749</v>
      </c>
      <c r="G728" s="27">
        <v>0.0035</v>
      </c>
      <c r="H728" s="19">
        <f t="shared" si="1"/>
        <v>0.003477491148</v>
      </c>
      <c r="I728" s="19">
        <f t="shared" si="2"/>
        <v>1.003477491</v>
      </c>
    </row>
    <row r="729">
      <c r="A729" s="28">
        <v>44539.0</v>
      </c>
      <c r="B729" s="25">
        <v>790.8</v>
      </c>
      <c r="C729" s="25">
        <v>799.9</v>
      </c>
      <c r="D729" s="25">
        <v>801.2</v>
      </c>
      <c r="E729" s="25">
        <v>788.2</v>
      </c>
      <c r="F729" s="26" t="s">
        <v>750</v>
      </c>
      <c r="G729" s="27">
        <v>-0.009</v>
      </c>
      <c r="H729" s="19">
        <f t="shared" si="1"/>
        <v>-0.008960461182</v>
      </c>
      <c r="I729" s="19">
        <f t="shared" si="2"/>
        <v>0.9910395388</v>
      </c>
    </row>
    <row r="730">
      <c r="A730" s="28">
        <v>44538.0</v>
      </c>
      <c r="B730" s="25">
        <v>797.95</v>
      </c>
      <c r="C730" s="25">
        <v>781.2</v>
      </c>
      <c r="D730" s="25">
        <v>802.1</v>
      </c>
      <c r="E730" s="25">
        <v>781.2</v>
      </c>
      <c r="F730" s="26" t="s">
        <v>751</v>
      </c>
      <c r="G730" s="27">
        <v>0.0201</v>
      </c>
      <c r="H730" s="19">
        <f t="shared" si="1"/>
        <v>0.02007031</v>
      </c>
      <c r="I730" s="19">
        <f t="shared" si="2"/>
        <v>1.02007031</v>
      </c>
    </row>
    <row r="731">
      <c r="A731" s="28">
        <v>44537.0</v>
      </c>
      <c r="B731" s="25">
        <v>782.25</v>
      </c>
      <c r="C731" s="25">
        <v>786.15</v>
      </c>
      <c r="D731" s="25">
        <v>796.15</v>
      </c>
      <c r="E731" s="25">
        <v>776.65</v>
      </c>
      <c r="F731" s="26" t="s">
        <v>752</v>
      </c>
      <c r="G731" s="27">
        <v>0.0058</v>
      </c>
      <c r="H731" s="19">
        <f t="shared" si="1"/>
        <v>0.005785920926</v>
      </c>
      <c r="I731" s="19">
        <f t="shared" si="2"/>
        <v>1.005785921</v>
      </c>
    </row>
    <row r="732">
      <c r="A732" s="28">
        <v>44536.0</v>
      </c>
      <c r="B732" s="25">
        <v>777.75</v>
      </c>
      <c r="C732" s="25">
        <v>810.0</v>
      </c>
      <c r="D732" s="25">
        <v>813.1</v>
      </c>
      <c r="E732" s="25">
        <v>773.35</v>
      </c>
      <c r="F732" s="26" t="s">
        <v>753</v>
      </c>
      <c r="G732" s="27">
        <v>-0.0398</v>
      </c>
      <c r="H732" s="19">
        <f t="shared" si="1"/>
        <v>-0.03975554047</v>
      </c>
      <c r="I732" s="19">
        <f t="shared" si="2"/>
        <v>0.9602444595</v>
      </c>
    </row>
    <row r="733">
      <c r="A733" s="28">
        <v>44533.0</v>
      </c>
      <c r="B733" s="25">
        <v>809.95</v>
      </c>
      <c r="C733" s="25">
        <v>808.0</v>
      </c>
      <c r="D733" s="25">
        <v>819.7</v>
      </c>
      <c r="E733" s="25">
        <v>801.25</v>
      </c>
      <c r="F733" s="26" t="s">
        <v>754</v>
      </c>
      <c r="G733" s="27">
        <v>0.0093</v>
      </c>
      <c r="H733" s="19">
        <f t="shared" si="1"/>
        <v>0.009283489097</v>
      </c>
      <c r="I733" s="19">
        <f t="shared" si="2"/>
        <v>1.009283489</v>
      </c>
    </row>
    <row r="734">
      <c r="A734" s="28">
        <v>44532.0</v>
      </c>
      <c r="B734" s="25">
        <v>802.5</v>
      </c>
      <c r="C734" s="25">
        <v>771.9</v>
      </c>
      <c r="D734" s="25">
        <v>818.65</v>
      </c>
      <c r="E734" s="25">
        <v>765.25</v>
      </c>
      <c r="F734" s="26" t="s">
        <v>755</v>
      </c>
      <c r="G734" s="27">
        <v>0.0487</v>
      </c>
      <c r="H734" s="19">
        <f t="shared" si="1"/>
        <v>0.04874542603</v>
      </c>
      <c r="I734" s="19">
        <f t="shared" si="2"/>
        <v>1.048745426</v>
      </c>
    </row>
    <row r="735">
      <c r="A735" s="28">
        <v>44531.0</v>
      </c>
      <c r="B735" s="25">
        <v>765.2</v>
      </c>
      <c r="C735" s="25">
        <v>739.4</v>
      </c>
      <c r="D735" s="25">
        <v>780.0</v>
      </c>
      <c r="E735" s="25">
        <v>728.0</v>
      </c>
      <c r="F735" s="26" t="s">
        <v>756</v>
      </c>
      <c r="G735" s="27">
        <v>0.0222</v>
      </c>
      <c r="H735" s="19">
        <f t="shared" si="1"/>
        <v>0.02224300314</v>
      </c>
      <c r="I735" s="19">
        <f t="shared" si="2"/>
        <v>1.022243003</v>
      </c>
    </row>
    <row r="736">
      <c r="A736" s="29">
        <v>44530.0</v>
      </c>
      <c r="B736" s="25">
        <v>748.55</v>
      </c>
      <c r="C736" s="25">
        <v>736.0</v>
      </c>
      <c r="D736" s="25">
        <v>783.9</v>
      </c>
      <c r="E736" s="25">
        <v>722.25</v>
      </c>
      <c r="F736" s="26" t="s">
        <v>757</v>
      </c>
      <c r="G736" s="27">
        <v>0.0201</v>
      </c>
      <c r="H736" s="19">
        <f t="shared" si="1"/>
        <v>0.02010084492</v>
      </c>
      <c r="I736" s="19">
        <f t="shared" si="2"/>
        <v>1.020100845</v>
      </c>
    </row>
    <row r="737">
      <c r="A737" s="29">
        <v>44529.0</v>
      </c>
      <c r="B737" s="25">
        <v>733.8</v>
      </c>
      <c r="C737" s="25">
        <v>765.0</v>
      </c>
      <c r="D737" s="25">
        <v>769.9</v>
      </c>
      <c r="E737" s="25">
        <v>726.0</v>
      </c>
      <c r="F737" s="26" t="s">
        <v>758</v>
      </c>
      <c r="G737" s="27">
        <v>-0.0459</v>
      </c>
      <c r="H737" s="19">
        <f t="shared" si="1"/>
        <v>-0.04589780263</v>
      </c>
      <c r="I737" s="19">
        <f t="shared" si="2"/>
        <v>0.9541021974</v>
      </c>
    </row>
    <row r="738">
      <c r="A738" s="29">
        <v>44526.0</v>
      </c>
      <c r="B738" s="25">
        <v>769.1</v>
      </c>
      <c r="C738" s="25">
        <v>775.0</v>
      </c>
      <c r="D738" s="25">
        <v>798.4</v>
      </c>
      <c r="E738" s="25">
        <v>760.2</v>
      </c>
      <c r="F738" s="26" t="s">
        <v>759</v>
      </c>
      <c r="G738" s="27">
        <v>0.0031</v>
      </c>
      <c r="H738" s="19">
        <f t="shared" si="1"/>
        <v>0.003064884252</v>
      </c>
      <c r="I738" s="19">
        <f t="shared" si="2"/>
        <v>1.003064884</v>
      </c>
    </row>
    <row r="739">
      <c r="A739" s="29">
        <v>44525.0</v>
      </c>
      <c r="B739" s="25">
        <v>766.75</v>
      </c>
      <c r="C739" s="25">
        <v>787.6</v>
      </c>
      <c r="D739" s="25">
        <v>799.3</v>
      </c>
      <c r="E739" s="25">
        <v>752.0</v>
      </c>
      <c r="F739" s="26" t="s">
        <v>760</v>
      </c>
      <c r="G739" s="27">
        <v>-0.025</v>
      </c>
      <c r="H739" s="19">
        <f t="shared" si="1"/>
        <v>-0.02504927205</v>
      </c>
      <c r="I739" s="19">
        <f t="shared" si="2"/>
        <v>0.974950728</v>
      </c>
    </row>
    <row r="740">
      <c r="A740" s="29">
        <v>44524.0</v>
      </c>
      <c r="B740" s="25">
        <v>786.45</v>
      </c>
      <c r="C740" s="25">
        <v>793.7</v>
      </c>
      <c r="D740" s="25">
        <v>806.0</v>
      </c>
      <c r="E740" s="25">
        <v>779.0</v>
      </c>
      <c r="F740" s="26" t="s">
        <v>761</v>
      </c>
      <c r="G740" s="27">
        <v>0.0025</v>
      </c>
      <c r="H740" s="19">
        <f t="shared" si="1"/>
        <v>0.002549557014</v>
      </c>
      <c r="I740" s="19">
        <f t="shared" si="2"/>
        <v>1.002549557</v>
      </c>
    </row>
    <row r="741">
      <c r="A741" s="29">
        <v>44523.0</v>
      </c>
      <c r="B741" s="25">
        <v>784.45</v>
      </c>
      <c r="C741" s="25">
        <v>824.25</v>
      </c>
      <c r="D741" s="25">
        <v>824.25</v>
      </c>
      <c r="E741" s="25">
        <v>774.1</v>
      </c>
      <c r="F741" s="26" t="s">
        <v>762</v>
      </c>
      <c r="G741" s="27">
        <v>-0.0506</v>
      </c>
      <c r="H741" s="19">
        <f t="shared" si="1"/>
        <v>-0.05059001513</v>
      </c>
      <c r="I741" s="19">
        <f t="shared" si="2"/>
        <v>0.9494099849</v>
      </c>
    </row>
    <row r="742">
      <c r="A742" s="29">
        <v>44522.0</v>
      </c>
      <c r="B742" s="25">
        <v>826.25</v>
      </c>
      <c r="C742" s="25">
        <v>843.4</v>
      </c>
      <c r="D742" s="25">
        <v>843.4</v>
      </c>
      <c r="E742" s="25">
        <v>814.05</v>
      </c>
      <c r="F742" s="26" t="s">
        <v>763</v>
      </c>
      <c r="G742" s="27">
        <v>-0.0198</v>
      </c>
      <c r="H742" s="19">
        <f t="shared" si="1"/>
        <v>-0.01981137671</v>
      </c>
      <c r="I742" s="19">
        <f t="shared" si="2"/>
        <v>0.9801886233</v>
      </c>
    </row>
    <row r="743">
      <c r="A743" s="29">
        <v>44518.0</v>
      </c>
      <c r="B743" s="25">
        <v>842.95</v>
      </c>
      <c r="C743" s="25">
        <v>860.4</v>
      </c>
      <c r="D743" s="25">
        <v>869.0</v>
      </c>
      <c r="E743" s="25">
        <v>833.0</v>
      </c>
      <c r="F743" s="26" t="s">
        <v>764</v>
      </c>
      <c r="G743" s="27">
        <v>-0.0203</v>
      </c>
      <c r="H743" s="19">
        <f t="shared" si="1"/>
        <v>-0.02028126453</v>
      </c>
      <c r="I743" s="19">
        <f t="shared" si="2"/>
        <v>0.9797187355</v>
      </c>
    </row>
    <row r="744">
      <c r="A744" s="29">
        <v>44517.0</v>
      </c>
      <c r="B744" s="25">
        <v>860.4</v>
      </c>
      <c r="C744" s="25">
        <v>863.0</v>
      </c>
      <c r="D744" s="25">
        <v>871.5</v>
      </c>
      <c r="E744" s="25">
        <v>856.0</v>
      </c>
      <c r="F744" s="26" t="s">
        <v>765</v>
      </c>
      <c r="G744" s="27">
        <v>-0.0056</v>
      </c>
      <c r="H744" s="19">
        <f t="shared" si="1"/>
        <v>-0.005605316383</v>
      </c>
      <c r="I744" s="19">
        <f t="shared" si="2"/>
        <v>0.9943946836</v>
      </c>
    </row>
    <row r="745">
      <c r="A745" s="29">
        <v>44516.0</v>
      </c>
      <c r="B745" s="25">
        <v>865.25</v>
      </c>
      <c r="C745" s="25">
        <v>859.95</v>
      </c>
      <c r="D745" s="25">
        <v>875.0</v>
      </c>
      <c r="E745" s="25">
        <v>853.85</v>
      </c>
      <c r="F745" s="26" t="s">
        <v>766</v>
      </c>
      <c r="G745" s="27">
        <v>0.0053</v>
      </c>
      <c r="H745" s="19">
        <f t="shared" si="1"/>
        <v>0.005286394795</v>
      </c>
      <c r="I745" s="19">
        <f t="shared" si="2"/>
        <v>1.005286395</v>
      </c>
    </row>
    <row r="746">
      <c r="A746" s="29">
        <v>44515.0</v>
      </c>
      <c r="B746" s="25">
        <v>860.7</v>
      </c>
      <c r="C746" s="25">
        <v>869.95</v>
      </c>
      <c r="D746" s="25">
        <v>889.7</v>
      </c>
      <c r="E746" s="25">
        <v>851.2</v>
      </c>
      <c r="F746" s="26" t="s">
        <v>767</v>
      </c>
      <c r="G746" s="27">
        <v>-0.0022</v>
      </c>
      <c r="H746" s="19">
        <f t="shared" si="1"/>
        <v>-0.002202643172</v>
      </c>
      <c r="I746" s="19">
        <f t="shared" si="2"/>
        <v>0.9977973568</v>
      </c>
    </row>
    <row r="747">
      <c r="A747" s="24">
        <v>44512.0</v>
      </c>
      <c r="B747" s="25">
        <v>862.6</v>
      </c>
      <c r="C747" s="25">
        <v>854.9</v>
      </c>
      <c r="D747" s="25">
        <v>864.9</v>
      </c>
      <c r="E747" s="25">
        <v>854.9</v>
      </c>
      <c r="F747" s="26" t="s">
        <v>768</v>
      </c>
      <c r="G747" s="27">
        <v>0.0117</v>
      </c>
      <c r="H747" s="19">
        <f t="shared" si="1"/>
        <v>0.01172882946</v>
      </c>
      <c r="I747" s="19">
        <f t="shared" si="2"/>
        <v>1.011728829</v>
      </c>
    </row>
    <row r="748">
      <c r="A748" s="24">
        <v>44511.0</v>
      </c>
      <c r="B748" s="25">
        <v>852.6</v>
      </c>
      <c r="C748" s="25">
        <v>860.9</v>
      </c>
      <c r="D748" s="25">
        <v>868.7</v>
      </c>
      <c r="E748" s="25">
        <v>844.9</v>
      </c>
      <c r="F748" s="26" t="s">
        <v>769</v>
      </c>
      <c r="G748" s="27">
        <v>-0.0105</v>
      </c>
      <c r="H748" s="19"/>
      <c r="I748" s="19">
        <f t="shared" si="2"/>
        <v>1</v>
      </c>
    </row>
  </sheetData>
  <conditionalFormatting sqref="A1:Z1001">
    <cfRule type="cellIs" dxfId="0" priority="1" operator="lessThan">
      <formula>0</formula>
    </cfRule>
  </conditionalFormatting>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0"/>
    <col customWidth="1" min="2" max="2" width="15.88"/>
    <col customWidth="1" min="3" max="3" width="16.63"/>
    <col customWidth="1" min="4" max="4" width="16.38"/>
    <col customWidth="1" min="5" max="5" width="15.0"/>
    <col customWidth="1" min="6" max="6" width="28.13"/>
    <col customWidth="1" min="7" max="7" width="22.88"/>
    <col customWidth="1" min="8" max="8" width="15.25"/>
    <col customWidth="1" min="9" max="9" width="24.38"/>
    <col customWidth="1" min="10" max="10" width="17.0"/>
    <col customWidth="1" min="11" max="11" width="23.13"/>
    <col customWidth="1" min="12" max="12" width="19.75"/>
  </cols>
  <sheetData>
    <row r="1">
      <c r="A1" s="13" t="s">
        <v>770</v>
      </c>
      <c r="B1" s="14" t="s">
        <v>771</v>
      </c>
      <c r="C1" s="14" t="s">
        <v>772</v>
      </c>
      <c r="D1" s="14" t="s">
        <v>773</v>
      </c>
      <c r="F1" s="14" t="s">
        <v>774</v>
      </c>
      <c r="G1" s="14" t="s">
        <v>775</v>
      </c>
      <c r="H1" s="14" t="s">
        <v>776</v>
      </c>
      <c r="I1" s="14" t="s">
        <v>777</v>
      </c>
      <c r="J1" s="14" t="s">
        <v>778</v>
      </c>
      <c r="K1" s="14" t="s">
        <v>35</v>
      </c>
      <c r="L1" s="14" t="s">
        <v>779</v>
      </c>
      <c r="M1" s="31"/>
      <c r="N1" s="31"/>
      <c r="O1" s="31"/>
      <c r="P1" s="31"/>
      <c r="Q1" s="31"/>
      <c r="R1" s="31"/>
      <c r="S1" s="31"/>
      <c r="T1" s="31"/>
      <c r="U1" s="31"/>
      <c r="V1" s="31"/>
      <c r="W1" s="31"/>
      <c r="X1" s="31"/>
      <c r="Y1" s="31"/>
      <c r="Z1" s="31"/>
    </row>
    <row r="2">
      <c r="A2" s="15">
        <v>45608.0</v>
      </c>
      <c r="B2" s="19">
        <v>-6.460590398568167E-4</v>
      </c>
      <c r="C2" s="19">
        <v>-0.011483245654399954</v>
      </c>
      <c r="D2" s="19">
        <f t="array" ref="D2:E6">LINEST(B2:B747, C2:C747, TRUE,TRUE)</f>
        <v>0.6666892564</v>
      </c>
      <c r="E2" s="19">
        <v>0.0011397110276382605</v>
      </c>
      <c r="F2" s="32">
        <f>0.0228476627054489*power(252,1/2)</f>
        <v>0.3626954013</v>
      </c>
      <c r="G2" s="19">
        <f>_xlfn.STDEV.P(C2:C747)</f>
        <v>0.008961654807</v>
      </c>
      <c r="H2" s="20">
        <f>G2*D2*power(252,1/2)</f>
        <v>0.09484445349</v>
      </c>
      <c r="I2" s="33">
        <f>_xlfn.STDEV.P(B2:B747)</f>
        <v>0.02358627771</v>
      </c>
      <c r="J2" s="19">
        <f>F2+H2</f>
        <v>0.4575398548</v>
      </c>
      <c r="K2" s="19">
        <v>0.335708271686598</v>
      </c>
      <c r="L2" s="19">
        <f>J2/K2</f>
        <v>1.362909089</v>
      </c>
      <c r="M2" s="19"/>
      <c r="N2" s="19"/>
      <c r="O2" s="19"/>
      <c r="P2" s="19"/>
      <c r="Q2" s="19"/>
      <c r="R2" s="19"/>
      <c r="S2" s="19"/>
      <c r="T2" s="19"/>
      <c r="U2" s="19"/>
      <c r="V2" s="19"/>
      <c r="W2" s="19"/>
      <c r="X2" s="19"/>
      <c r="Y2" s="19"/>
      <c r="Z2" s="19"/>
    </row>
    <row r="3">
      <c r="A3" s="15">
        <v>45607.0</v>
      </c>
      <c r="B3" s="19">
        <v>1.9882692116524048E-4</v>
      </c>
      <c r="C3" s="19">
        <v>-0.001080825900067195</v>
      </c>
      <c r="D3" s="19">
        <v>0.09334351558663687</v>
      </c>
      <c r="E3" s="19">
        <v>8.374603817097933E-4</v>
      </c>
      <c r="F3" s="19"/>
      <c r="G3" s="19"/>
      <c r="H3" s="19"/>
      <c r="I3" s="19"/>
      <c r="J3" s="19"/>
      <c r="K3" s="19"/>
      <c r="L3" s="19"/>
      <c r="M3" s="19"/>
      <c r="N3" s="19"/>
      <c r="O3" s="19"/>
      <c r="P3" s="19"/>
      <c r="Q3" s="19"/>
      <c r="R3" s="19"/>
      <c r="S3" s="19"/>
      <c r="T3" s="19"/>
      <c r="U3" s="19"/>
      <c r="V3" s="19"/>
      <c r="W3" s="19"/>
      <c r="X3" s="19"/>
      <c r="Y3" s="19"/>
      <c r="Z3" s="19"/>
    </row>
    <row r="4">
      <c r="A4" s="15">
        <v>45604.0</v>
      </c>
      <c r="B4" s="19">
        <v>-0.05179808644011874</v>
      </c>
      <c r="C4" s="19">
        <v>-0.0021136931363857636</v>
      </c>
      <c r="D4" s="19">
        <v>0.06416593405025373</v>
      </c>
      <c r="E4" s="19">
        <v>0.02284766270544888</v>
      </c>
      <c r="F4" s="19"/>
      <c r="G4" s="19"/>
      <c r="H4" s="19"/>
      <c r="I4" s="19"/>
      <c r="J4" s="19"/>
      <c r="K4" s="19"/>
      <c r="L4" s="19"/>
      <c r="M4" s="19"/>
      <c r="N4" s="19"/>
      <c r="O4" s="19"/>
      <c r="P4" s="19"/>
      <c r="Q4" s="19"/>
      <c r="R4" s="19"/>
      <c r="S4" s="19"/>
      <c r="T4" s="19"/>
      <c r="U4" s="19"/>
      <c r="V4" s="19"/>
      <c r="W4" s="19"/>
      <c r="X4" s="19"/>
      <c r="Y4" s="19"/>
      <c r="Z4" s="19"/>
    </row>
    <row r="5">
      <c r="A5" s="21">
        <v>45603.0</v>
      </c>
      <c r="B5" s="19">
        <v>0.012551302853870183</v>
      </c>
      <c r="C5" s="19">
        <v>-0.011627978214388546</v>
      </c>
      <c r="D5" s="19">
        <v>51.01273470413754</v>
      </c>
      <c r="E5" s="19">
        <v>744.0</v>
      </c>
      <c r="F5" s="19"/>
      <c r="G5" s="19"/>
      <c r="H5" s="19"/>
      <c r="I5" s="19"/>
      <c r="J5" s="19"/>
      <c r="K5" s="19"/>
      <c r="L5" s="19"/>
      <c r="M5" s="19"/>
      <c r="N5" s="19"/>
      <c r="O5" s="19"/>
      <c r="P5" s="19"/>
      <c r="Q5" s="19"/>
      <c r="R5" s="19"/>
      <c r="S5" s="19"/>
      <c r="T5" s="19"/>
      <c r="U5" s="19"/>
      <c r="V5" s="19"/>
      <c r="W5" s="19"/>
      <c r="X5" s="19"/>
      <c r="Y5" s="19"/>
      <c r="Z5" s="19"/>
    </row>
    <row r="6">
      <c r="A6" s="21">
        <v>45602.0</v>
      </c>
      <c r="B6" s="19">
        <v>0.036454469011228285</v>
      </c>
      <c r="C6" s="19">
        <v>0.011181871120417242</v>
      </c>
      <c r="D6" s="19">
        <v>0.026629447961581287</v>
      </c>
      <c r="E6" s="19">
        <v>0.388379674179858</v>
      </c>
      <c r="F6" s="19"/>
      <c r="G6" s="19"/>
      <c r="H6" s="19"/>
      <c r="I6" s="19"/>
      <c r="J6" s="19"/>
      <c r="K6" s="19"/>
      <c r="L6" s="19"/>
      <c r="M6" s="19"/>
      <c r="N6" s="19"/>
      <c r="O6" s="19"/>
      <c r="P6" s="19"/>
      <c r="Q6" s="19"/>
      <c r="R6" s="19"/>
      <c r="S6" s="19"/>
      <c r="T6" s="19"/>
      <c r="U6" s="19"/>
      <c r="V6" s="19"/>
      <c r="W6" s="19"/>
      <c r="X6" s="19"/>
      <c r="Y6" s="19"/>
      <c r="Z6" s="19"/>
    </row>
    <row r="7">
      <c r="A7" s="21">
        <v>45601.0</v>
      </c>
      <c r="B7" s="19">
        <v>0.026347852573865405</v>
      </c>
      <c r="C7" s="19">
        <v>0.009083009833155131</v>
      </c>
      <c r="D7" s="19"/>
      <c r="E7" s="19"/>
      <c r="F7" s="19"/>
      <c r="G7" s="19"/>
      <c r="H7" s="19"/>
      <c r="I7" s="19"/>
      <c r="J7" s="19"/>
      <c r="K7" s="19"/>
      <c r="L7" s="19"/>
      <c r="M7" s="19"/>
      <c r="N7" s="19"/>
      <c r="O7" s="19"/>
      <c r="P7" s="19"/>
      <c r="Q7" s="19"/>
      <c r="R7" s="19"/>
      <c r="S7" s="19"/>
      <c r="T7" s="19"/>
      <c r="U7" s="19"/>
      <c r="V7" s="19"/>
      <c r="W7" s="19"/>
      <c r="X7" s="19"/>
      <c r="Y7" s="19"/>
      <c r="Z7" s="19"/>
    </row>
    <row r="8">
      <c r="A8" s="21">
        <v>45600.0</v>
      </c>
      <c r="B8" s="19">
        <v>-0.027139152981849657</v>
      </c>
      <c r="C8" s="19">
        <v>-0.012713773460306443</v>
      </c>
      <c r="D8" s="19"/>
      <c r="E8" s="19"/>
      <c r="F8" s="19"/>
      <c r="G8" s="19"/>
      <c r="H8" s="19"/>
      <c r="I8" s="19"/>
      <c r="J8" s="19"/>
      <c r="K8" s="19"/>
      <c r="L8" s="19"/>
      <c r="M8" s="19"/>
      <c r="N8" s="19"/>
      <c r="O8" s="19"/>
      <c r="P8" s="19"/>
      <c r="Q8" s="19"/>
      <c r="R8" s="19"/>
      <c r="S8" s="19"/>
      <c r="T8" s="19"/>
      <c r="U8" s="19"/>
      <c r="V8" s="19"/>
      <c r="W8" s="19"/>
      <c r="X8" s="19"/>
      <c r="Y8" s="19"/>
      <c r="Z8" s="19"/>
    </row>
    <row r="9">
      <c r="A9" s="21">
        <v>45597.0</v>
      </c>
      <c r="B9" s="19">
        <v>-0.005232386754446372</v>
      </c>
      <c r="C9" s="19">
        <v>0.004090004895611843</v>
      </c>
      <c r="D9" s="19"/>
      <c r="E9" s="34"/>
      <c r="F9" s="34"/>
      <c r="G9" s="19"/>
      <c r="H9" s="19"/>
      <c r="I9" s="19"/>
      <c r="J9" s="19"/>
      <c r="K9" s="19"/>
      <c r="L9" s="19"/>
      <c r="M9" s="19"/>
      <c r="N9" s="19"/>
      <c r="O9" s="19"/>
      <c r="P9" s="19"/>
      <c r="Q9" s="19"/>
      <c r="R9" s="19"/>
      <c r="S9" s="19"/>
      <c r="T9" s="19"/>
      <c r="U9" s="19"/>
      <c r="V9" s="19"/>
      <c r="W9" s="19"/>
      <c r="X9" s="19"/>
      <c r="Y9" s="19"/>
      <c r="Z9" s="19"/>
    </row>
    <row r="10">
      <c r="A10" s="21">
        <v>45596.0</v>
      </c>
      <c r="B10" s="19">
        <v>0.02823945440767872</v>
      </c>
      <c r="C10" s="19">
        <v>-0.005566773551457738</v>
      </c>
      <c r="D10" s="19"/>
      <c r="E10" s="35"/>
      <c r="F10" s="36" t="s">
        <v>780</v>
      </c>
      <c r="G10" s="37"/>
      <c r="H10" s="19"/>
      <c r="I10" s="19"/>
      <c r="J10" s="19"/>
      <c r="K10" s="19"/>
      <c r="L10" s="19"/>
      <c r="M10" s="19"/>
      <c r="N10" s="19"/>
      <c r="O10" s="19"/>
      <c r="P10" s="19"/>
      <c r="Q10" s="19"/>
      <c r="R10" s="19"/>
      <c r="S10" s="19"/>
      <c r="T10" s="19"/>
      <c r="U10" s="19"/>
      <c r="V10" s="19"/>
      <c r="W10" s="19"/>
      <c r="X10" s="19"/>
      <c r="Y10" s="19"/>
      <c r="Z10" s="19"/>
    </row>
    <row r="11">
      <c r="A11" s="22">
        <v>45595.0</v>
      </c>
      <c r="B11" s="19">
        <v>0.05912252541466034</v>
      </c>
      <c r="C11" s="19">
        <v>-0.005149825171609779</v>
      </c>
      <c r="D11" s="19"/>
      <c r="E11" s="38"/>
      <c r="F11" s="39" t="s">
        <v>781</v>
      </c>
      <c r="G11" s="39" t="s">
        <v>782</v>
      </c>
      <c r="H11" s="19"/>
      <c r="I11" s="19"/>
      <c r="J11" s="19"/>
      <c r="K11" s="19"/>
      <c r="L11" s="19"/>
      <c r="M11" s="19"/>
      <c r="N11" s="19"/>
      <c r="O11" s="19"/>
      <c r="P11" s="19"/>
      <c r="Q11" s="19"/>
      <c r="R11" s="19"/>
      <c r="S11" s="19"/>
      <c r="T11" s="19"/>
      <c r="U11" s="19"/>
      <c r="V11" s="19"/>
      <c r="W11" s="19"/>
      <c r="X11" s="19"/>
      <c r="Y11" s="19"/>
      <c r="Z11" s="19"/>
    </row>
    <row r="12">
      <c r="A12" s="22">
        <v>45594.0</v>
      </c>
      <c r="B12" s="19">
        <v>0.03548574752763223</v>
      </c>
      <c r="C12" s="19">
        <v>0.00524669103070563</v>
      </c>
      <c r="D12" s="19"/>
      <c r="E12" s="38"/>
      <c r="F12" s="40" t="s">
        <v>783</v>
      </c>
      <c r="G12" s="41">
        <v>0.6666892564264228</v>
      </c>
      <c r="H12" s="19"/>
      <c r="I12" s="19"/>
      <c r="J12" s="19"/>
      <c r="K12" s="19"/>
      <c r="L12" s="19"/>
      <c r="M12" s="19"/>
      <c r="N12" s="19"/>
      <c r="O12" s="19"/>
      <c r="P12" s="19"/>
      <c r="Q12" s="19"/>
      <c r="R12" s="19"/>
      <c r="S12" s="19"/>
      <c r="T12" s="19"/>
      <c r="U12" s="19"/>
      <c r="V12" s="19"/>
      <c r="W12" s="19"/>
      <c r="X12" s="19"/>
      <c r="Y12" s="19"/>
      <c r="Z12" s="19"/>
    </row>
    <row r="13">
      <c r="A13" s="22">
        <v>45593.0</v>
      </c>
      <c r="B13" s="19">
        <v>0.00795778187301055</v>
      </c>
      <c r="C13" s="19">
        <v>0.006548584000529489</v>
      </c>
      <c r="D13" s="19"/>
      <c r="E13" s="38"/>
      <c r="F13" s="40" t="s">
        <v>784</v>
      </c>
      <c r="G13" s="42">
        <v>0.0011397110276382605</v>
      </c>
      <c r="H13" s="19"/>
      <c r="I13" s="19"/>
      <c r="J13" s="19"/>
      <c r="K13" s="19"/>
      <c r="L13" s="19"/>
      <c r="M13" s="19"/>
      <c r="N13" s="19"/>
      <c r="O13" s="19"/>
      <c r="P13" s="19"/>
      <c r="Q13" s="19"/>
      <c r="R13" s="19"/>
      <c r="S13" s="19"/>
      <c r="T13" s="19"/>
      <c r="U13" s="19"/>
      <c r="V13" s="19"/>
      <c r="W13" s="19"/>
      <c r="X13" s="19"/>
      <c r="Y13" s="19"/>
      <c r="Z13" s="19"/>
    </row>
    <row r="14">
      <c r="A14" s="22">
        <v>45590.0</v>
      </c>
      <c r="B14" s="19">
        <v>-0.03955590120410846</v>
      </c>
      <c r="C14" s="19">
        <v>-0.00895923670254195</v>
      </c>
      <c r="D14" s="19"/>
      <c r="E14" s="38"/>
      <c r="F14" s="40" t="s">
        <v>785</v>
      </c>
      <c r="G14" s="42">
        <v>0.09334351558663687</v>
      </c>
      <c r="H14" s="19"/>
      <c r="I14" s="19"/>
      <c r="J14" s="19"/>
      <c r="K14" s="19"/>
      <c r="L14" s="19"/>
      <c r="M14" s="19"/>
      <c r="N14" s="19"/>
      <c r="O14" s="19"/>
      <c r="P14" s="19"/>
      <c r="Q14" s="19"/>
      <c r="R14" s="19"/>
      <c r="S14" s="19"/>
      <c r="T14" s="19"/>
      <c r="U14" s="19"/>
      <c r="V14" s="19"/>
      <c r="W14" s="19"/>
      <c r="X14" s="19"/>
      <c r="Y14" s="19"/>
      <c r="Z14" s="19"/>
    </row>
    <row r="15">
      <c r="A15" s="22">
        <v>45589.0</v>
      </c>
      <c r="B15" s="19">
        <v>0.01927071944019243</v>
      </c>
      <c r="C15" s="19">
        <v>-0.0014773587608192251</v>
      </c>
      <c r="D15" s="19"/>
      <c r="E15" s="38"/>
      <c r="F15" s="40" t="s">
        <v>786</v>
      </c>
      <c r="G15" s="42">
        <v>8.374603817097933E-4</v>
      </c>
      <c r="H15" s="19"/>
      <c r="I15" s="19"/>
      <c r="J15" s="19"/>
      <c r="K15" s="19"/>
      <c r="L15" s="19"/>
      <c r="M15" s="19"/>
      <c r="N15" s="19"/>
      <c r="O15" s="19"/>
      <c r="P15" s="19"/>
      <c r="Q15" s="19"/>
      <c r="R15" s="19"/>
      <c r="S15" s="19"/>
      <c r="T15" s="19"/>
      <c r="U15" s="19"/>
      <c r="V15" s="19"/>
      <c r="W15" s="19"/>
      <c r="X15" s="19"/>
      <c r="Y15" s="19"/>
      <c r="Z15" s="19"/>
    </row>
    <row r="16">
      <c r="A16" s="22">
        <v>45588.0</v>
      </c>
      <c r="B16" s="19">
        <v>-0.023437082910682805</v>
      </c>
      <c r="C16" s="19">
        <v>-0.0014955806816742134</v>
      </c>
      <c r="D16" s="19"/>
      <c r="E16" s="38"/>
      <c r="F16" s="40" t="s">
        <v>787</v>
      </c>
      <c r="G16" s="42">
        <v>0.06416593405025373</v>
      </c>
      <c r="H16" s="19"/>
      <c r="I16" s="19"/>
      <c r="J16" s="19"/>
      <c r="K16" s="19"/>
      <c r="L16" s="19"/>
      <c r="M16" s="19"/>
      <c r="N16" s="19"/>
      <c r="O16" s="19"/>
      <c r="P16" s="19"/>
      <c r="Q16" s="19"/>
      <c r="R16" s="19"/>
      <c r="S16" s="19"/>
      <c r="T16" s="19"/>
      <c r="U16" s="19"/>
      <c r="V16" s="19"/>
      <c r="W16" s="19"/>
      <c r="X16" s="19"/>
      <c r="Y16" s="19"/>
      <c r="Z16" s="19"/>
    </row>
    <row r="17">
      <c r="A17" s="22">
        <v>45587.0</v>
      </c>
      <c r="B17" s="19">
        <v>-0.013067074134569867</v>
      </c>
      <c r="C17" s="19">
        <v>-0.01246918014131737</v>
      </c>
      <c r="D17" s="19"/>
      <c r="E17" s="38"/>
      <c r="F17" s="40" t="s">
        <v>788</v>
      </c>
      <c r="G17" s="42">
        <v>0.02284766270544888</v>
      </c>
      <c r="H17" s="19"/>
      <c r="I17" s="19"/>
      <c r="J17" s="19"/>
      <c r="K17" s="19"/>
      <c r="L17" s="19"/>
      <c r="M17" s="19"/>
      <c r="N17" s="19"/>
      <c r="O17" s="19"/>
      <c r="P17" s="19"/>
      <c r="Q17" s="19"/>
      <c r="R17" s="19"/>
      <c r="S17" s="19"/>
      <c r="T17" s="19"/>
      <c r="U17" s="19"/>
      <c r="V17" s="19"/>
      <c r="W17" s="19"/>
      <c r="X17" s="19"/>
      <c r="Y17" s="19"/>
      <c r="Z17" s="19"/>
    </row>
    <row r="18">
      <c r="A18" s="22">
        <v>45586.0</v>
      </c>
      <c r="B18" s="19">
        <v>-0.015050080440085156</v>
      </c>
      <c r="C18" s="19">
        <v>-0.0029351353199982277</v>
      </c>
      <c r="D18" s="19"/>
      <c r="E18" s="38"/>
      <c r="F18" s="40" t="s">
        <v>789</v>
      </c>
      <c r="G18" s="42">
        <v>51.01273470413754</v>
      </c>
      <c r="H18" s="19"/>
      <c r="I18" s="19"/>
      <c r="J18" s="19"/>
      <c r="K18" s="19"/>
      <c r="L18" s="19"/>
      <c r="M18" s="19"/>
      <c r="N18" s="19"/>
      <c r="O18" s="19"/>
      <c r="P18" s="19"/>
      <c r="Q18" s="19"/>
      <c r="R18" s="19"/>
      <c r="S18" s="19"/>
      <c r="T18" s="19"/>
      <c r="U18" s="19"/>
      <c r="V18" s="19"/>
      <c r="W18" s="19"/>
      <c r="X18" s="19"/>
      <c r="Y18" s="19"/>
      <c r="Z18" s="19"/>
    </row>
    <row r="19">
      <c r="A19" s="22">
        <v>45583.0</v>
      </c>
      <c r="B19" s="19">
        <v>0.028694979045992053</v>
      </c>
      <c r="C19" s="19">
        <v>0.0042101265260194864</v>
      </c>
      <c r="D19" s="19"/>
      <c r="E19" s="38"/>
      <c r="F19" s="40" t="s">
        <v>790</v>
      </c>
      <c r="G19" s="43">
        <v>744.0</v>
      </c>
      <c r="H19" s="19"/>
      <c r="I19" s="19"/>
      <c r="J19" s="19"/>
      <c r="K19" s="19"/>
      <c r="L19" s="19"/>
      <c r="M19" s="19"/>
      <c r="N19" s="19"/>
      <c r="O19" s="19"/>
      <c r="P19" s="19"/>
      <c r="Q19" s="19"/>
      <c r="R19" s="19"/>
      <c r="S19" s="19"/>
      <c r="T19" s="19"/>
      <c r="U19" s="19"/>
      <c r="V19" s="19"/>
      <c r="W19" s="19"/>
      <c r="X19" s="19"/>
      <c r="Y19" s="19"/>
      <c r="Z19" s="19"/>
    </row>
    <row r="20">
      <c r="A20" s="22">
        <v>45582.0</v>
      </c>
      <c r="B20" s="19">
        <v>-0.019139131800806397</v>
      </c>
      <c r="C20" s="19">
        <v>-0.008868180671410819</v>
      </c>
      <c r="D20" s="19"/>
      <c r="E20" s="38"/>
      <c r="F20" s="40" t="s">
        <v>791</v>
      </c>
      <c r="G20" s="42">
        <v>0.026629447961581287</v>
      </c>
      <c r="H20" s="19"/>
      <c r="I20" s="19"/>
      <c r="J20" s="19"/>
      <c r="K20" s="19"/>
      <c r="L20" s="19"/>
      <c r="M20" s="19"/>
      <c r="N20" s="19"/>
      <c r="O20" s="19"/>
      <c r="P20" s="19"/>
      <c r="Q20" s="19"/>
      <c r="R20" s="19"/>
      <c r="S20" s="19"/>
      <c r="T20" s="19"/>
      <c r="U20" s="19"/>
      <c r="V20" s="19"/>
      <c r="W20" s="19"/>
      <c r="X20" s="19"/>
      <c r="Y20" s="19"/>
      <c r="Z20" s="19"/>
    </row>
    <row r="21">
      <c r="A21" s="22">
        <v>45581.0</v>
      </c>
      <c r="B21" s="19">
        <v>-0.006838806979223455</v>
      </c>
      <c r="C21" s="19">
        <v>-0.0034341221238478603</v>
      </c>
      <c r="D21" s="19"/>
      <c r="E21" s="38"/>
      <c r="F21" s="40" t="s">
        <v>792</v>
      </c>
      <c r="G21" s="42">
        <v>0.388379674179858</v>
      </c>
      <c r="H21" s="19"/>
      <c r="I21" s="19"/>
      <c r="J21" s="19"/>
      <c r="K21" s="19"/>
      <c r="L21" s="19"/>
      <c r="M21" s="19"/>
      <c r="N21" s="19"/>
      <c r="O21" s="19"/>
      <c r="P21" s="19"/>
      <c r="Q21" s="19"/>
      <c r="R21" s="19"/>
      <c r="S21" s="19"/>
      <c r="T21" s="19"/>
      <c r="U21" s="19"/>
      <c r="V21" s="19"/>
      <c r="W21" s="19"/>
      <c r="X21" s="19"/>
      <c r="Y21" s="19"/>
      <c r="Z21" s="19"/>
    </row>
    <row r="22">
      <c r="A22" s="22">
        <v>45580.0</v>
      </c>
      <c r="B22" s="19">
        <v>0.008787576727349089</v>
      </c>
      <c r="C22" s="19">
        <v>-0.002809620362982379</v>
      </c>
      <c r="D22" s="19"/>
      <c r="E22" s="19"/>
      <c r="F22" s="38"/>
      <c r="G22" s="19"/>
      <c r="H22" s="19"/>
      <c r="I22" s="19"/>
      <c r="J22" s="19"/>
      <c r="K22" s="19"/>
      <c r="L22" s="19"/>
      <c r="M22" s="19"/>
      <c r="N22" s="19"/>
      <c r="O22" s="19"/>
      <c r="P22" s="19"/>
      <c r="Q22" s="19"/>
      <c r="R22" s="19"/>
      <c r="S22" s="19"/>
      <c r="T22" s="19"/>
      <c r="U22" s="19"/>
      <c r="V22" s="19"/>
      <c r="W22" s="19"/>
      <c r="X22" s="19"/>
      <c r="Y22" s="19"/>
      <c r="Z22" s="19"/>
    </row>
    <row r="23">
      <c r="A23" s="22">
        <v>45579.0</v>
      </c>
      <c r="B23" s="19">
        <v>-1.8358729575917998E-4</v>
      </c>
      <c r="C23" s="19">
        <v>0.006557377049180246</v>
      </c>
      <c r="D23" s="19"/>
      <c r="E23" s="19"/>
      <c r="F23" s="38"/>
      <c r="G23" s="19"/>
      <c r="H23" s="19"/>
      <c r="I23" s="19"/>
      <c r="J23" s="19"/>
      <c r="K23" s="19"/>
      <c r="L23" s="19"/>
      <c r="M23" s="19"/>
      <c r="N23" s="19"/>
      <c r="O23" s="19"/>
      <c r="P23" s="19"/>
      <c r="Q23" s="19"/>
      <c r="R23" s="19"/>
      <c r="S23" s="19"/>
      <c r="T23" s="19"/>
      <c r="U23" s="19"/>
      <c r="V23" s="19"/>
      <c r="W23" s="19"/>
      <c r="X23" s="19"/>
      <c r="Y23" s="19"/>
      <c r="Z23" s="19"/>
    </row>
    <row r="24">
      <c r="A24" s="22">
        <v>45576.0</v>
      </c>
      <c r="B24" s="19">
        <v>0.009852477686256966</v>
      </c>
      <c r="C24" s="19">
        <v>-0.0013680848212589414</v>
      </c>
      <c r="D24" s="19"/>
      <c r="E24" s="19"/>
      <c r="F24" s="19"/>
      <c r="G24" s="19"/>
      <c r="H24" s="19"/>
      <c r="I24" s="19"/>
      <c r="J24" s="19"/>
      <c r="K24" s="19"/>
      <c r="L24" s="19"/>
      <c r="M24" s="19"/>
      <c r="N24" s="19"/>
      <c r="O24" s="19"/>
      <c r="P24" s="19"/>
      <c r="Q24" s="19"/>
      <c r="R24" s="19"/>
      <c r="S24" s="19"/>
      <c r="T24" s="19"/>
      <c r="U24" s="19"/>
      <c r="V24" s="19"/>
      <c r="W24" s="19"/>
      <c r="X24" s="19"/>
      <c r="Y24" s="19"/>
      <c r="Z24" s="19"/>
    </row>
    <row r="25">
      <c r="A25" s="15">
        <v>45575.0</v>
      </c>
      <c r="B25" s="19">
        <v>-0.008377980880344582</v>
      </c>
      <c r="C25" s="19">
        <v>6.604768642959336E-4</v>
      </c>
      <c r="D25" s="19"/>
      <c r="E25" s="19"/>
      <c r="F25" s="19"/>
      <c r="G25" s="19"/>
      <c r="H25" s="19"/>
      <c r="I25" s="19"/>
      <c r="J25" s="19"/>
      <c r="K25" s="19"/>
      <c r="L25" s="19"/>
      <c r="M25" s="19"/>
      <c r="N25" s="19"/>
      <c r="O25" s="19"/>
      <c r="P25" s="19"/>
      <c r="Q25" s="19"/>
      <c r="R25" s="19"/>
      <c r="S25" s="19"/>
      <c r="T25" s="19"/>
      <c r="U25" s="19"/>
      <c r="V25" s="19"/>
      <c r="W25" s="19"/>
      <c r="X25" s="19"/>
      <c r="Y25" s="19"/>
      <c r="Z25" s="19"/>
    </row>
    <row r="26">
      <c r="A26" s="15">
        <v>45574.0</v>
      </c>
      <c r="B26" s="19">
        <v>-0.011064360292971753</v>
      </c>
      <c r="C26" s="19">
        <v>-0.0012473438971101203</v>
      </c>
      <c r="D26" s="19"/>
      <c r="E26" s="19"/>
      <c r="F26" s="19"/>
      <c r="G26" s="19"/>
      <c r="H26" s="19"/>
      <c r="I26" s="19"/>
      <c r="J26" s="19"/>
      <c r="K26" s="19"/>
      <c r="L26" s="19"/>
      <c r="M26" s="19"/>
      <c r="N26" s="19"/>
      <c r="O26" s="19"/>
      <c r="P26" s="19"/>
      <c r="Q26" s="19"/>
      <c r="R26" s="19"/>
      <c r="S26" s="19"/>
      <c r="T26" s="19"/>
      <c r="U26" s="19"/>
      <c r="V26" s="19"/>
      <c r="W26" s="19"/>
      <c r="X26" s="19"/>
      <c r="Y26" s="19"/>
      <c r="Z26" s="19"/>
    </row>
    <row r="27">
      <c r="A27" s="21">
        <v>45573.0</v>
      </c>
      <c r="B27" s="19">
        <v>-0.00103782886202064</v>
      </c>
      <c r="C27" s="19">
        <v>0.008767631549761568</v>
      </c>
      <c r="D27" s="19"/>
      <c r="E27" s="19"/>
      <c r="F27" s="19"/>
      <c r="G27" s="19"/>
      <c r="H27" s="19"/>
      <c r="I27" s="19"/>
      <c r="J27" s="19"/>
      <c r="K27" s="19"/>
      <c r="L27" s="19"/>
      <c r="M27" s="19"/>
      <c r="N27" s="19"/>
      <c r="O27" s="19"/>
      <c r="P27" s="19"/>
      <c r="Q27" s="19"/>
      <c r="R27" s="19"/>
      <c r="S27" s="19"/>
      <c r="T27" s="19"/>
      <c r="U27" s="19"/>
      <c r="V27" s="19"/>
      <c r="W27" s="19"/>
      <c r="X27" s="19"/>
      <c r="Y27" s="19"/>
      <c r="Z27" s="19"/>
    </row>
    <row r="28">
      <c r="A28" s="21">
        <v>45572.0</v>
      </c>
      <c r="B28" s="19">
        <v>-0.02140408785070458</v>
      </c>
      <c r="C28" s="19">
        <v>-0.008748890647861551</v>
      </c>
      <c r="D28" s="19"/>
      <c r="E28" s="19"/>
      <c r="F28" s="19"/>
      <c r="G28" s="19"/>
      <c r="H28" s="19"/>
      <c r="I28" s="19"/>
      <c r="J28" s="19"/>
      <c r="K28" s="19"/>
      <c r="L28" s="19"/>
      <c r="M28" s="19"/>
      <c r="N28" s="19"/>
      <c r="O28" s="19"/>
      <c r="P28" s="19"/>
      <c r="Q28" s="19"/>
      <c r="R28" s="19"/>
      <c r="S28" s="19"/>
      <c r="T28" s="19"/>
      <c r="U28" s="19"/>
      <c r="V28" s="19"/>
      <c r="W28" s="19"/>
      <c r="X28" s="19"/>
      <c r="Y28" s="19"/>
      <c r="Z28" s="19"/>
    </row>
    <row r="29">
      <c r="A29" s="21">
        <v>45569.0</v>
      </c>
      <c r="B29" s="19">
        <v>-0.016088335956431554</v>
      </c>
      <c r="C29" s="19">
        <v>-0.009326695735858426</v>
      </c>
      <c r="D29" s="19"/>
      <c r="E29" s="19"/>
      <c r="F29" s="19"/>
      <c r="G29" s="19"/>
      <c r="H29" s="19"/>
      <c r="I29" s="19"/>
      <c r="J29" s="19"/>
      <c r="K29" s="19"/>
      <c r="L29" s="19"/>
      <c r="M29" s="19"/>
      <c r="N29" s="19"/>
      <c r="O29" s="19"/>
      <c r="P29" s="19"/>
      <c r="Q29" s="19"/>
      <c r="R29" s="19"/>
      <c r="S29" s="19"/>
      <c r="T29" s="19"/>
      <c r="U29" s="19"/>
      <c r="V29" s="19"/>
      <c r="W29" s="19"/>
      <c r="X29" s="19"/>
      <c r="Y29" s="19"/>
      <c r="Z29" s="19"/>
    </row>
    <row r="30">
      <c r="A30" s="21">
        <v>45568.0</v>
      </c>
      <c r="B30" s="19">
        <v>-0.03693099797902022</v>
      </c>
      <c r="C30" s="19">
        <v>-0.0211963452973033</v>
      </c>
      <c r="D30" s="19"/>
      <c r="E30" s="19"/>
      <c r="F30" s="19"/>
      <c r="G30" s="19"/>
      <c r="H30" s="19"/>
      <c r="I30" s="19"/>
      <c r="J30" s="19"/>
      <c r="K30" s="19"/>
      <c r="L30" s="19"/>
      <c r="M30" s="19"/>
      <c r="N30" s="19"/>
      <c r="O30" s="19"/>
      <c r="P30" s="19"/>
      <c r="Q30" s="19"/>
      <c r="R30" s="19"/>
      <c r="S30" s="19"/>
      <c r="T30" s="19"/>
      <c r="U30" s="19"/>
      <c r="V30" s="19"/>
      <c r="W30" s="19"/>
      <c r="X30" s="19"/>
      <c r="Y30" s="19"/>
      <c r="Z30" s="19"/>
    </row>
    <row r="31">
      <c r="A31" s="21">
        <v>45566.0</v>
      </c>
      <c r="B31" s="19">
        <v>0.0949708896440895</v>
      </c>
      <c r="C31" s="19">
        <v>-5.404703835788505E-4</v>
      </c>
      <c r="D31" s="19"/>
      <c r="E31" s="19"/>
      <c r="F31" s="19"/>
      <c r="G31" s="19"/>
      <c r="H31" s="19"/>
      <c r="I31" s="19"/>
      <c r="J31" s="19"/>
      <c r="K31" s="19"/>
      <c r="L31" s="19"/>
      <c r="M31" s="19"/>
      <c r="N31" s="19"/>
      <c r="O31" s="19"/>
      <c r="P31" s="19"/>
      <c r="Q31" s="19"/>
      <c r="R31" s="19"/>
      <c r="S31" s="19"/>
      <c r="T31" s="19"/>
      <c r="U31" s="19"/>
      <c r="V31" s="19"/>
      <c r="W31" s="19"/>
      <c r="X31" s="19"/>
      <c r="Y31" s="19"/>
      <c r="Z31" s="19"/>
    </row>
    <row r="32">
      <c r="A32" s="21">
        <v>45565.0</v>
      </c>
      <c r="B32" s="19">
        <v>-0.0075559506379418995</v>
      </c>
      <c r="C32" s="19">
        <v>-0.014060915353747983</v>
      </c>
      <c r="D32" s="19"/>
      <c r="E32" s="19"/>
      <c r="F32" s="19"/>
      <c r="G32" s="19"/>
      <c r="H32" s="19"/>
      <c r="I32" s="19"/>
      <c r="J32" s="19"/>
      <c r="K32" s="19"/>
      <c r="L32" s="19"/>
      <c r="M32" s="19"/>
      <c r="N32" s="19"/>
      <c r="O32" s="19"/>
      <c r="P32" s="19"/>
      <c r="Q32" s="19"/>
      <c r="R32" s="19"/>
      <c r="S32" s="19"/>
      <c r="T32" s="19"/>
      <c r="U32" s="19"/>
      <c r="V32" s="19"/>
      <c r="W32" s="19"/>
      <c r="X32" s="19"/>
      <c r="Y32" s="19"/>
      <c r="Z32" s="19"/>
    </row>
    <row r="33">
      <c r="A33" s="23">
        <v>45562.0</v>
      </c>
      <c r="B33" s="19">
        <v>-0.0030496546331291174</v>
      </c>
      <c r="C33" s="19">
        <v>-0.0014151636116043198</v>
      </c>
      <c r="D33" s="19"/>
      <c r="E33" s="19"/>
      <c r="F33" s="19"/>
      <c r="G33" s="19"/>
      <c r="H33" s="19"/>
      <c r="I33" s="19"/>
      <c r="J33" s="19"/>
      <c r="K33" s="19"/>
      <c r="L33" s="19"/>
      <c r="M33" s="19"/>
      <c r="N33" s="19"/>
      <c r="O33" s="19"/>
      <c r="P33" s="19"/>
      <c r="Q33" s="19"/>
      <c r="R33" s="19"/>
      <c r="S33" s="19"/>
      <c r="T33" s="19"/>
      <c r="U33" s="19"/>
      <c r="V33" s="19"/>
      <c r="W33" s="19"/>
      <c r="X33" s="19"/>
      <c r="Y33" s="19"/>
      <c r="Z33" s="19"/>
    </row>
    <row r="34">
      <c r="A34" s="23">
        <v>45561.0</v>
      </c>
      <c r="B34" s="19">
        <v>-0.01942492012779551</v>
      </c>
      <c r="C34" s="19">
        <v>0.0081486993422204</v>
      </c>
      <c r="D34" s="19"/>
      <c r="E34" s="19"/>
      <c r="F34" s="19"/>
      <c r="G34" s="19"/>
      <c r="H34" s="19"/>
      <c r="I34" s="19"/>
      <c r="J34" s="19"/>
      <c r="K34" s="19"/>
      <c r="L34" s="19"/>
      <c r="M34" s="19"/>
      <c r="N34" s="19"/>
      <c r="O34" s="19"/>
      <c r="P34" s="19"/>
      <c r="Q34" s="19"/>
      <c r="R34" s="19"/>
      <c r="S34" s="19"/>
      <c r="T34" s="19"/>
      <c r="U34" s="19"/>
      <c r="V34" s="19"/>
      <c r="W34" s="19"/>
      <c r="X34" s="19"/>
      <c r="Y34" s="19"/>
      <c r="Z34" s="19"/>
    </row>
    <row r="35">
      <c r="A35" s="23">
        <v>45560.0</v>
      </c>
      <c r="B35" s="19">
        <v>0.010694634599984543</v>
      </c>
      <c r="C35" s="19">
        <v>0.0024575565527131804</v>
      </c>
      <c r="D35" s="19"/>
      <c r="E35" s="19"/>
      <c r="F35" s="19"/>
      <c r="G35" s="19"/>
      <c r="H35" s="19"/>
      <c r="I35" s="19"/>
      <c r="J35" s="19"/>
      <c r="K35" s="19"/>
      <c r="L35" s="19"/>
      <c r="M35" s="19"/>
      <c r="N35" s="19"/>
      <c r="O35" s="19"/>
      <c r="P35" s="19"/>
      <c r="Q35" s="19"/>
      <c r="R35" s="19"/>
      <c r="S35" s="19"/>
      <c r="T35" s="19"/>
      <c r="U35" s="19"/>
      <c r="V35" s="19"/>
      <c r="W35" s="19"/>
      <c r="X35" s="19"/>
      <c r="Y35" s="19"/>
      <c r="Z35" s="19"/>
    </row>
    <row r="36">
      <c r="A36" s="23">
        <v>45559.0</v>
      </c>
      <c r="B36" s="19">
        <v>0.01670387393302697</v>
      </c>
      <c r="C36" s="19">
        <v>5.204508260714391E-5</v>
      </c>
      <c r="D36" s="19"/>
      <c r="E36" s="19"/>
      <c r="F36" s="19"/>
      <c r="G36" s="19"/>
      <c r="H36" s="19"/>
      <c r="I36" s="19"/>
      <c r="J36" s="19"/>
      <c r="K36" s="19"/>
      <c r="L36" s="19"/>
      <c r="M36" s="19"/>
      <c r="N36" s="19"/>
      <c r="O36" s="19"/>
      <c r="P36" s="19"/>
      <c r="Q36" s="19"/>
      <c r="R36" s="19"/>
      <c r="S36" s="19"/>
      <c r="T36" s="19"/>
      <c r="U36" s="19"/>
      <c r="V36" s="19"/>
      <c r="W36" s="19"/>
      <c r="X36" s="19"/>
      <c r="Y36" s="19"/>
      <c r="Z36" s="19"/>
    </row>
    <row r="37">
      <c r="A37" s="23">
        <v>45558.0</v>
      </c>
      <c r="B37" s="19">
        <v>-0.018483192410806315</v>
      </c>
      <c r="C37" s="19">
        <v>0.005742324342453475</v>
      </c>
      <c r="D37" s="19"/>
      <c r="E37" s="19"/>
      <c r="F37" s="19"/>
      <c r="G37" s="19"/>
      <c r="H37" s="19"/>
      <c r="I37" s="19"/>
      <c r="J37" s="19"/>
      <c r="K37" s="19"/>
      <c r="L37" s="19"/>
      <c r="M37" s="19"/>
      <c r="N37" s="19"/>
      <c r="O37" s="19"/>
      <c r="P37" s="19"/>
      <c r="Q37" s="19"/>
      <c r="R37" s="19"/>
      <c r="S37" s="19"/>
      <c r="T37" s="19"/>
      <c r="U37" s="19"/>
      <c r="V37" s="19"/>
      <c r="W37" s="19"/>
      <c r="X37" s="19"/>
      <c r="Y37" s="19"/>
      <c r="Z37" s="19"/>
    </row>
    <row r="38">
      <c r="A38" s="23">
        <v>45555.0</v>
      </c>
      <c r="B38" s="19">
        <v>0.011077227825996294</v>
      </c>
      <c r="C38" s="19">
        <v>0.014760503308965278</v>
      </c>
      <c r="D38" s="19"/>
      <c r="E38" s="19"/>
      <c r="F38" s="19"/>
      <c r="G38" s="19"/>
      <c r="H38" s="19"/>
      <c r="I38" s="19"/>
      <c r="J38" s="19"/>
      <c r="K38" s="19"/>
      <c r="L38" s="19"/>
      <c r="M38" s="19"/>
      <c r="N38" s="19"/>
      <c r="O38" s="19"/>
      <c r="P38" s="19"/>
      <c r="Q38" s="19"/>
      <c r="R38" s="19"/>
      <c r="S38" s="19"/>
      <c r="T38" s="19"/>
      <c r="U38" s="19"/>
      <c r="V38" s="19"/>
      <c r="W38" s="19"/>
      <c r="X38" s="19"/>
      <c r="Y38" s="19"/>
      <c r="Z38" s="19"/>
    </row>
    <row r="39">
      <c r="A39" s="23">
        <v>45554.0</v>
      </c>
      <c r="B39" s="19">
        <v>-0.023988806919359007</v>
      </c>
      <c r="C39" s="19">
        <v>0.0015072376963103373</v>
      </c>
      <c r="D39" s="19"/>
      <c r="E39" s="19"/>
      <c r="F39" s="19"/>
      <c r="G39" s="19"/>
      <c r="H39" s="19"/>
      <c r="I39" s="19"/>
      <c r="J39" s="19"/>
      <c r="K39" s="19"/>
      <c r="L39" s="19"/>
      <c r="M39" s="19"/>
      <c r="N39" s="19"/>
      <c r="O39" s="19"/>
      <c r="P39" s="19"/>
      <c r="Q39" s="19"/>
      <c r="R39" s="19"/>
      <c r="S39" s="19"/>
      <c r="T39" s="19"/>
      <c r="U39" s="19"/>
      <c r="V39" s="19"/>
      <c r="W39" s="19"/>
      <c r="X39" s="19"/>
      <c r="Y39" s="19"/>
      <c r="Z39" s="19"/>
    </row>
    <row r="40">
      <c r="A40" s="23">
        <v>45553.0</v>
      </c>
      <c r="B40" s="19">
        <v>-0.021092213063724885</v>
      </c>
      <c r="C40" s="19">
        <v>-0.0016129952337957665</v>
      </c>
      <c r="D40" s="19"/>
      <c r="E40" s="19"/>
      <c r="F40" s="19"/>
      <c r="G40" s="19"/>
      <c r="H40" s="19"/>
      <c r="I40" s="19"/>
      <c r="J40" s="19"/>
      <c r="K40" s="19"/>
      <c r="L40" s="19"/>
      <c r="M40" s="19"/>
      <c r="N40" s="19"/>
      <c r="O40" s="19"/>
      <c r="P40" s="19"/>
      <c r="Q40" s="19"/>
      <c r="R40" s="19"/>
      <c r="S40" s="19"/>
      <c r="T40" s="19"/>
      <c r="U40" s="19"/>
      <c r="V40" s="19"/>
      <c r="W40" s="19"/>
      <c r="X40" s="19"/>
      <c r="Y40" s="19"/>
      <c r="Z40" s="19"/>
    </row>
    <row r="41">
      <c r="A41" s="23">
        <v>45552.0</v>
      </c>
      <c r="B41" s="19">
        <v>0.025040841331427366</v>
      </c>
      <c r="C41" s="19">
        <v>0.0013709558280394774</v>
      </c>
      <c r="D41" s="19"/>
      <c r="E41" s="19"/>
      <c r="F41" s="19"/>
      <c r="G41" s="19"/>
      <c r="H41" s="19"/>
      <c r="I41" s="19"/>
      <c r="J41" s="19"/>
      <c r="K41" s="19"/>
      <c r="L41" s="19"/>
      <c r="M41" s="19"/>
      <c r="N41" s="19"/>
      <c r="O41" s="19"/>
      <c r="P41" s="19"/>
      <c r="Q41" s="19"/>
      <c r="R41" s="19"/>
      <c r="S41" s="19"/>
      <c r="T41" s="19"/>
      <c r="U41" s="19"/>
      <c r="V41" s="19"/>
      <c r="W41" s="19"/>
      <c r="X41" s="19"/>
      <c r="Y41" s="19"/>
      <c r="Z41" s="19"/>
    </row>
    <row r="42">
      <c r="A42" s="23">
        <v>45551.0</v>
      </c>
      <c r="B42" s="19">
        <v>0.015211588794734165</v>
      </c>
      <c r="C42" s="19">
        <v>0.0010746751326089488</v>
      </c>
      <c r="D42" s="19"/>
      <c r="E42" s="19"/>
      <c r="F42" s="19"/>
      <c r="G42" s="19"/>
      <c r="H42" s="19"/>
      <c r="I42" s="19"/>
      <c r="J42" s="19"/>
      <c r="K42" s="19"/>
      <c r="L42" s="19"/>
      <c r="M42" s="19"/>
      <c r="N42" s="19"/>
      <c r="O42" s="19"/>
      <c r="P42" s="19"/>
      <c r="Q42" s="19"/>
      <c r="R42" s="19"/>
      <c r="S42" s="19"/>
      <c r="T42" s="19"/>
      <c r="U42" s="19"/>
      <c r="V42" s="19"/>
      <c r="W42" s="19"/>
      <c r="X42" s="19"/>
      <c r="Y42" s="19"/>
      <c r="Z42" s="19"/>
    </row>
    <row r="43">
      <c r="A43" s="23">
        <v>45548.0</v>
      </c>
      <c r="B43" s="19">
        <v>-0.01851616349161933</v>
      </c>
      <c r="C43" s="19">
        <v>-0.001276148238009589</v>
      </c>
      <c r="D43" s="19"/>
      <c r="E43" s="19"/>
      <c r="F43" s="19"/>
      <c r="G43" s="19"/>
      <c r="H43" s="19"/>
      <c r="I43" s="19"/>
      <c r="J43" s="19"/>
      <c r="K43" s="19"/>
      <c r="L43" s="19"/>
      <c r="M43" s="19"/>
      <c r="N43" s="19"/>
      <c r="O43" s="19"/>
      <c r="P43" s="19"/>
      <c r="Q43" s="19"/>
      <c r="R43" s="19"/>
      <c r="S43" s="19"/>
      <c r="T43" s="19"/>
      <c r="U43" s="19"/>
      <c r="V43" s="19"/>
      <c r="W43" s="19"/>
      <c r="X43" s="19"/>
      <c r="Y43" s="19"/>
      <c r="Z43" s="19"/>
    </row>
    <row r="44">
      <c r="A44" s="23">
        <v>45547.0</v>
      </c>
      <c r="B44" s="19">
        <v>4.3256997455465296E-4</v>
      </c>
      <c r="C44" s="19">
        <v>0.018879585206944993</v>
      </c>
      <c r="D44" s="19"/>
      <c r="E44" s="19"/>
      <c r="F44" s="19"/>
      <c r="G44" s="19"/>
      <c r="H44" s="19"/>
      <c r="I44" s="19"/>
      <c r="J44" s="19"/>
      <c r="K44" s="19"/>
      <c r="L44" s="19"/>
      <c r="M44" s="19"/>
      <c r="N44" s="19"/>
      <c r="O44" s="19"/>
      <c r="P44" s="19"/>
      <c r="Q44" s="19"/>
      <c r="R44" s="19"/>
      <c r="S44" s="19"/>
      <c r="T44" s="19"/>
      <c r="U44" s="19"/>
      <c r="V44" s="19"/>
      <c r="W44" s="19"/>
      <c r="X44" s="19"/>
      <c r="Y44" s="19"/>
      <c r="Z44" s="19"/>
    </row>
    <row r="45">
      <c r="A45" s="21">
        <v>45546.0</v>
      </c>
      <c r="B45" s="19">
        <v>-0.024499218110060283</v>
      </c>
      <c r="C45" s="19">
        <v>-0.004897947773859657</v>
      </c>
      <c r="D45" s="19"/>
      <c r="E45" s="19"/>
      <c r="F45" s="19"/>
      <c r="G45" s="19"/>
      <c r="H45" s="19"/>
      <c r="I45" s="19"/>
      <c r="J45" s="19"/>
      <c r="K45" s="19"/>
      <c r="L45" s="19"/>
      <c r="M45" s="19"/>
      <c r="N45" s="19"/>
      <c r="O45" s="19"/>
      <c r="P45" s="19"/>
      <c r="Q45" s="19"/>
      <c r="R45" s="19"/>
      <c r="S45" s="19"/>
      <c r="T45" s="19"/>
      <c r="U45" s="19"/>
      <c r="V45" s="19"/>
      <c r="W45" s="19"/>
      <c r="X45" s="19"/>
      <c r="Y45" s="19"/>
      <c r="Z45" s="19"/>
    </row>
    <row r="46">
      <c r="A46" s="21">
        <v>45545.0</v>
      </c>
      <c r="B46" s="19">
        <v>0.0020893963137078586</v>
      </c>
      <c r="C46" s="19">
        <v>0.00419868144559743</v>
      </c>
      <c r="D46" s="19"/>
      <c r="E46" s="19"/>
      <c r="F46" s="19"/>
      <c r="G46" s="19"/>
      <c r="H46" s="19"/>
      <c r="I46" s="19"/>
      <c r="J46" s="19"/>
      <c r="K46" s="19"/>
      <c r="L46" s="19"/>
      <c r="M46" s="19"/>
      <c r="N46" s="19"/>
      <c r="O46" s="19"/>
      <c r="P46" s="19"/>
      <c r="Q46" s="19"/>
      <c r="R46" s="19"/>
      <c r="S46" s="19"/>
      <c r="T46" s="19"/>
      <c r="U46" s="19"/>
      <c r="V46" s="19"/>
      <c r="W46" s="19"/>
      <c r="X46" s="19"/>
      <c r="Y46" s="19"/>
      <c r="Z46" s="19"/>
    </row>
    <row r="47">
      <c r="A47" s="21">
        <v>45544.0</v>
      </c>
      <c r="B47" s="19">
        <v>0.0029937878901280524</v>
      </c>
      <c r="C47" s="19">
        <v>0.003390048748297403</v>
      </c>
      <c r="D47" s="19"/>
      <c r="E47" s="19"/>
      <c r="F47" s="19"/>
      <c r="G47" s="19"/>
      <c r="H47" s="19"/>
      <c r="I47" s="19"/>
      <c r="J47" s="19"/>
      <c r="K47" s="19"/>
      <c r="L47" s="19"/>
      <c r="M47" s="19"/>
      <c r="N47" s="19"/>
      <c r="O47" s="19"/>
      <c r="P47" s="19"/>
      <c r="Q47" s="19"/>
      <c r="R47" s="19"/>
      <c r="S47" s="19"/>
      <c r="T47" s="19"/>
      <c r="U47" s="19"/>
      <c r="V47" s="19"/>
      <c r="W47" s="19"/>
      <c r="X47" s="19"/>
      <c r="Y47" s="19"/>
      <c r="Z47" s="19"/>
    </row>
    <row r="48">
      <c r="A48" s="21">
        <v>45541.0</v>
      </c>
      <c r="B48" s="19">
        <v>-0.05446782411775797</v>
      </c>
      <c r="C48" s="19">
        <v>-0.0116503811875871</v>
      </c>
      <c r="D48" s="19"/>
      <c r="E48" s="19"/>
      <c r="F48" s="19"/>
      <c r="G48" s="19"/>
      <c r="H48" s="19"/>
      <c r="I48" s="19"/>
      <c r="J48" s="19"/>
      <c r="K48" s="19"/>
      <c r="L48" s="19"/>
      <c r="M48" s="19"/>
      <c r="N48" s="19"/>
      <c r="O48" s="19"/>
      <c r="P48" s="19"/>
      <c r="Q48" s="19"/>
      <c r="R48" s="19"/>
      <c r="S48" s="19"/>
      <c r="T48" s="19"/>
      <c r="U48" s="19"/>
      <c r="V48" s="19"/>
      <c r="W48" s="19"/>
      <c r="X48" s="19"/>
      <c r="Y48" s="19"/>
      <c r="Z48" s="19"/>
    </row>
    <row r="49">
      <c r="A49" s="21">
        <v>45540.0</v>
      </c>
      <c r="B49" s="19">
        <v>0.0765675394265688</v>
      </c>
      <c r="C49" s="19">
        <v>-0.002127093858016571</v>
      </c>
      <c r="D49" s="19"/>
      <c r="E49" s="19"/>
      <c r="F49" s="19"/>
      <c r="G49" s="19"/>
      <c r="H49" s="19"/>
      <c r="I49" s="19"/>
      <c r="J49" s="19"/>
      <c r="K49" s="19"/>
      <c r="L49" s="19"/>
      <c r="M49" s="19"/>
      <c r="N49" s="19"/>
      <c r="O49" s="19"/>
      <c r="P49" s="19"/>
      <c r="Q49" s="19"/>
      <c r="R49" s="19"/>
      <c r="S49" s="19"/>
      <c r="T49" s="19"/>
      <c r="U49" s="19"/>
      <c r="V49" s="19"/>
      <c r="W49" s="19"/>
      <c r="X49" s="19"/>
      <c r="Y49" s="19"/>
      <c r="Z49" s="19"/>
    </row>
    <row r="50">
      <c r="A50" s="21">
        <v>45539.0</v>
      </c>
      <c r="B50" s="19">
        <v>0.01823024410426144</v>
      </c>
      <c r="C50" s="19">
        <v>-0.003210066515426213</v>
      </c>
      <c r="D50" s="19"/>
      <c r="E50" s="19"/>
      <c r="F50" s="19"/>
      <c r="G50" s="19"/>
      <c r="H50" s="19"/>
      <c r="I50" s="19"/>
      <c r="J50" s="19"/>
      <c r="K50" s="19"/>
      <c r="L50" s="19"/>
      <c r="M50" s="19"/>
      <c r="N50" s="19"/>
      <c r="O50" s="19"/>
      <c r="P50" s="19"/>
      <c r="Q50" s="19"/>
      <c r="R50" s="19"/>
      <c r="S50" s="19"/>
      <c r="T50" s="19"/>
      <c r="U50" s="19"/>
      <c r="V50" s="19"/>
      <c r="W50" s="19"/>
      <c r="X50" s="19"/>
      <c r="Y50" s="19"/>
      <c r="Z50" s="19"/>
    </row>
    <row r="51">
      <c r="A51" s="21">
        <v>45538.0</v>
      </c>
      <c r="B51" s="19">
        <v>0.025836914425168445</v>
      </c>
      <c r="C51" s="19">
        <v>4.5492845755390476E-5</v>
      </c>
      <c r="D51" s="19"/>
      <c r="E51" s="19"/>
      <c r="F51" s="19"/>
      <c r="G51" s="19"/>
      <c r="H51" s="19"/>
      <c r="I51" s="19"/>
      <c r="J51" s="19"/>
      <c r="K51" s="19"/>
      <c r="L51" s="19"/>
      <c r="M51" s="19"/>
      <c r="N51" s="19"/>
      <c r="O51" s="19"/>
      <c r="P51" s="19"/>
      <c r="Q51" s="19"/>
      <c r="R51" s="19"/>
      <c r="S51" s="19"/>
      <c r="T51" s="19"/>
      <c r="U51" s="19"/>
      <c r="V51" s="19"/>
      <c r="W51" s="19"/>
      <c r="X51" s="19"/>
      <c r="Y51" s="19"/>
      <c r="Z51" s="19"/>
    </row>
    <row r="52">
      <c r="A52" s="21">
        <v>45537.0</v>
      </c>
      <c r="B52" s="19">
        <v>-0.010551181102362195</v>
      </c>
      <c r="C52" s="19">
        <v>0.0016959965763059248</v>
      </c>
      <c r="D52" s="19"/>
      <c r="E52" s="19"/>
      <c r="F52" s="19"/>
      <c r="G52" s="19"/>
      <c r="H52" s="19"/>
      <c r="I52" s="19"/>
      <c r="J52" s="19"/>
      <c r="K52" s="19"/>
      <c r="L52" s="19"/>
      <c r="M52" s="19"/>
      <c r="N52" s="19"/>
      <c r="O52" s="19"/>
      <c r="P52" s="19"/>
      <c r="Q52" s="19"/>
      <c r="R52" s="19"/>
      <c r="S52" s="19"/>
      <c r="T52" s="19"/>
      <c r="U52" s="19"/>
      <c r="V52" s="19"/>
      <c r="W52" s="19"/>
      <c r="X52" s="19"/>
      <c r="Y52" s="19"/>
      <c r="Z52" s="19"/>
    </row>
    <row r="53">
      <c r="A53" s="21">
        <v>45534.0</v>
      </c>
      <c r="B53" s="19">
        <v>0.06160662041293996</v>
      </c>
      <c r="C53" s="19">
        <v>0.0033377133780880808</v>
      </c>
      <c r="D53" s="19"/>
      <c r="E53" s="19"/>
      <c r="F53" s="19"/>
      <c r="G53" s="19"/>
      <c r="H53" s="19"/>
      <c r="I53" s="19"/>
      <c r="J53" s="19"/>
      <c r="K53" s="19"/>
      <c r="L53" s="19"/>
      <c r="M53" s="19"/>
      <c r="N53" s="19"/>
      <c r="O53" s="19"/>
      <c r="P53" s="19"/>
      <c r="Q53" s="19"/>
      <c r="R53" s="19"/>
      <c r="S53" s="19"/>
      <c r="T53" s="19"/>
      <c r="U53" s="19"/>
      <c r="V53" s="19"/>
      <c r="W53" s="19"/>
      <c r="X53" s="19"/>
      <c r="Y53" s="19"/>
      <c r="Z53" s="19"/>
    </row>
    <row r="54">
      <c r="A54" s="23">
        <v>45533.0</v>
      </c>
      <c r="B54" s="19">
        <v>-0.02887217231302086</v>
      </c>
      <c r="C54" s="19">
        <v>0.003975674936682605</v>
      </c>
      <c r="D54" s="19"/>
      <c r="E54" s="19"/>
      <c r="F54" s="19"/>
      <c r="G54" s="19"/>
      <c r="H54" s="19"/>
      <c r="I54" s="19"/>
      <c r="J54" s="19"/>
      <c r="K54" s="19"/>
      <c r="L54" s="19"/>
      <c r="M54" s="19"/>
      <c r="N54" s="19"/>
      <c r="O54" s="19"/>
      <c r="P54" s="19"/>
      <c r="Q54" s="19"/>
      <c r="R54" s="19"/>
      <c r="S54" s="19"/>
      <c r="T54" s="19"/>
      <c r="U54" s="19"/>
      <c r="V54" s="19"/>
      <c r="W54" s="19"/>
      <c r="X54" s="19"/>
      <c r="Y54" s="19"/>
      <c r="Z54" s="19"/>
    </row>
    <row r="55">
      <c r="A55" s="23">
        <v>45532.0</v>
      </c>
      <c r="B55" s="19">
        <v>-0.055896178213774794</v>
      </c>
      <c r="C55" s="19">
        <v>0.0013830180571794415</v>
      </c>
      <c r="D55" s="19"/>
      <c r="E55" s="19"/>
      <c r="F55" s="19"/>
      <c r="G55" s="19"/>
      <c r="H55" s="19"/>
      <c r="I55" s="19"/>
      <c r="J55" s="19"/>
      <c r="K55" s="19"/>
      <c r="L55" s="19"/>
      <c r="M55" s="19"/>
      <c r="N55" s="19"/>
      <c r="O55" s="19"/>
      <c r="P55" s="19"/>
      <c r="Q55" s="19"/>
      <c r="R55" s="19"/>
      <c r="S55" s="19"/>
      <c r="T55" s="19"/>
      <c r="U55" s="19"/>
      <c r="V55" s="19"/>
      <c r="W55" s="19"/>
      <c r="X55" s="19"/>
      <c r="Y55" s="19"/>
      <c r="Z55" s="19"/>
    </row>
    <row r="56">
      <c r="A56" s="23">
        <v>45531.0</v>
      </c>
      <c r="B56" s="19">
        <v>0.06265609729612343</v>
      </c>
      <c r="C56" s="19">
        <v>2.858787873942781E-4</v>
      </c>
      <c r="D56" s="19"/>
      <c r="E56" s="19"/>
      <c r="F56" s="19"/>
      <c r="G56" s="19"/>
      <c r="H56" s="19"/>
      <c r="I56" s="19"/>
      <c r="J56" s="19"/>
      <c r="K56" s="19"/>
      <c r="L56" s="19"/>
      <c r="M56" s="19"/>
      <c r="N56" s="19"/>
      <c r="O56" s="19"/>
      <c r="P56" s="19"/>
      <c r="Q56" s="19"/>
      <c r="R56" s="19"/>
      <c r="S56" s="19"/>
      <c r="T56" s="19"/>
      <c r="U56" s="19"/>
      <c r="V56" s="19"/>
      <c r="W56" s="19"/>
      <c r="X56" s="19"/>
      <c r="Y56" s="19"/>
      <c r="Z56" s="19"/>
    </row>
    <row r="57">
      <c r="A57" s="23">
        <v>45530.0</v>
      </c>
      <c r="B57" s="19">
        <v>0.05320943531093625</v>
      </c>
      <c r="C57" s="19">
        <v>0.007551418736139404</v>
      </c>
      <c r="D57" s="19"/>
      <c r="E57" s="19"/>
      <c r="F57" s="19"/>
      <c r="G57" s="19"/>
      <c r="H57" s="19"/>
      <c r="I57" s="19"/>
      <c r="J57" s="19"/>
      <c r="K57" s="19"/>
      <c r="L57" s="19"/>
      <c r="M57" s="19"/>
      <c r="N57" s="19"/>
      <c r="O57" s="19"/>
      <c r="P57" s="19"/>
      <c r="Q57" s="19"/>
      <c r="R57" s="19"/>
      <c r="S57" s="19"/>
      <c r="T57" s="19"/>
      <c r="U57" s="19"/>
      <c r="V57" s="19"/>
      <c r="W57" s="19"/>
      <c r="X57" s="19"/>
      <c r="Y57" s="19"/>
      <c r="Z57" s="19"/>
    </row>
    <row r="58">
      <c r="A58" s="23">
        <v>45527.0</v>
      </c>
      <c r="B58" s="19">
        <v>-0.014400045088203806</v>
      </c>
      <c r="C58" s="19">
        <v>4.695403341192783E-4</v>
      </c>
      <c r="D58" s="19"/>
      <c r="E58" s="19"/>
      <c r="F58" s="19"/>
      <c r="G58" s="19"/>
      <c r="H58" s="19"/>
      <c r="I58" s="19"/>
      <c r="J58" s="19"/>
      <c r="K58" s="19"/>
      <c r="L58" s="19"/>
      <c r="M58" s="19"/>
      <c r="N58" s="19"/>
      <c r="O58" s="19"/>
      <c r="P58" s="19"/>
      <c r="Q58" s="19"/>
      <c r="R58" s="19"/>
      <c r="S58" s="19"/>
      <c r="T58" s="19"/>
      <c r="U58" s="19"/>
      <c r="V58" s="19"/>
      <c r="W58" s="19"/>
      <c r="X58" s="19"/>
      <c r="Y58" s="19"/>
      <c r="Z58" s="19"/>
    </row>
    <row r="59">
      <c r="A59" s="23">
        <v>45526.0</v>
      </c>
      <c r="B59" s="19">
        <v>0.007123598694479982</v>
      </c>
      <c r="C59" s="19">
        <v>0.0016673260611541618</v>
      </c>
      <c r="D59" s="19"/>
      <c r="E59" s="19"/>
      <c r="F59" s="19"/>
      <c r="G59" s="19"/>
      <c r="H59" s="19"/>
      <c r="I59" s="19"/>
      <c r="J59" s="19"/>
      <c r="K59" s="19"/>
      <c r="L59" s="19"/>
      <c r="M59" s="19"/>
      <c r="N59" s="19"/>
      <c r="O59" s="19"/>
      <c r="P59" s="19"/>
      <c r="Q59" s="19"/>
      <c r="R59" s="19"/>
      <c r="S59" s="19"/>
      <c r="T59" s="19"/>
      <c r="U59" s="19"/>
      <c r="V59" s="19"/>
      <c r="W59" s="19"/>
      <c r="X59" s="19"/>
      <c r="Y59" s="19"/>
      <c r="Z59" s="19"/>
    </row>
    <row r="60">
      <c r="A60" s="23">
        <v>45525.0</v>
      </c>
      <c r="B60" s="19">
        <v>-0.009139482564679446</v>
      </c>
      <c r="C60" s="19">
        <v>0.002888798466325504</v>
      </c>
      <c r="D60" s="19"/>
      <c r="E60" s="19"/>
      <c r="F60" s="19"/>
      <c r="G60" s="19"/>
      <c r="H60" s="19"/>
      <c r="I60" s="19"/>
      <c r="J60" s="19"/>
      <c r="K60" s="19"/>
      <c r="L60" s="19"/>
      <c r="M60" s="19"/>
      <c r="N60" s="19"/>
      <c r="O60" s="19"/>
      <c r="P60" s="19"/>
      <c r="Q60" s="19"/>
      <c r="R60" s="19"/>
      <c r="S60" s="19"/>
      <c r="T60" s="19"/>
      <c r="U60" s="19"/>
      <c r="V60" s="19"/>
      <c r="W60" s="19"/>
      <c r="X60" s="19"/>
      <c r="Y60" s="19"/>
      <c r="Z60" s="19"/>
    </row>
    <row r="61">
      <c r="A61" s="23">
        <v>45524.0</v>
      </c>
      <c r="B61" s="19">
        <v>-0.03681031447222305</v>
      </c>
      <c r="C61" s="19">
        <v>0.005135791215029606</v>
      </c>
      <c r="D61" s="19"/>
      <c r="E61" s="19"/>
      <c r="F61" s="19"/>
      <c r="G61" s="19"/>
      <c r="H61" s="19"/>
      <c r="I61" s="19"/>
      <c r="J61" s="19"/>
      <c r="K61" s="19"/>
      <c r="L61" s="19"/>
      <c r="M61" s="19"/>
      <c r="N61" s="19"/>
      <c r="O61" s="19"/>
      <c r="P61" s="19"/>
      <c r="Q61" s="19"/>
      <c r="R61" s="19"/>
      <c r="S61" s="19"/>
      <c r="T61" s="19"/>
      <c r="U61" s="19"/>
      <c r="V61" s="19"/>
      <c r="W61" s="19"/>
      <c r="X61" s="19"/>
      <c r="Y61" s="19"/>
      <c r="Z61" s="19"/>
    </row>
    <row r="62">
      <c r="A62" s="23">
        <v>45523.0</v>
      </c>
      <c r="B62" s="19">
        <v>0.1642699463891517</v>
      </c>
      <c r="C62" s="19">
        <v>0.001283558431450782</v>
      </c>
      <c r="D62" s="19"/>
      <c r="E62" s="19"/>
      <c r="F62" s="19"/>
      <c r="G62" s="19"/>
      <c r="H62" s="19"/>
      <c r="I62" s="19"/>
      <c r="J62" s="19"/>
      <c r="K62" s="19"/>
      <c r="L62" s="19"/>
      <c r="M62" s="19"/>
      <c r="N62" s="19"/>
      <c r="O62" s="19"/>
      <c r="P62" s="19"/>
      <c r="Q62" s="19"/>
      <c r="R62" s="19"/>
      <c r="S62" s="19"/>
      <c r="T62" s="19"/>
      <c r="U62" s="19"/>
      <c r="V62" s="19"/>
      <c r="W62" s="19"/>
      <c r="X62" s="19"/>
      <c r="Y62" s="19"/>
      <c r="Z62" s="19"/>
    </row>
    <row r="63">
      <c r="A63" s="23">
        <v>45520.0</v>
      </c>
      <c r="B63" s="19">
        <v>0.016672010259698666</v>
      </c>
      <c r="C63" s="19">
        <v>0.016459746311157097</v>
      </c>
      <c r="D63" s="19"/>
      <c r="E63" s="19"/>
      <c r="F63" s="19"/>
      <c r="G63" s="19"/>
      <c r="H63" s="19"/>
      <c r="I63" s="19"/>
      <c r="J63" s="19"/>
      <c r="K63" s="19"/>
      <c r="L63" s="19"/>
      <c r="M63" s="19"/>
      <c r="N63" s="19"/>
      <c r="O63" s="19"/>
      <c r="P63" s="19"/>
      <c r="Q63" s="19"/>
      <c r="R63" s="19"/>
      <c r="S63" s="19"/>
      <c r="T63" s="19"/>
      <c r="U63" s="19"/>
      <c r="V63" s="19"/>
      <c r="W63" s="19"/>
      <c r="X63" s="19"/>
      <c r="Y63" s="19"/>
      <c r="Z63" s="19"/>
    </row>
    <row r="64">
      <c r="A64" s="23">
        <v>45518.0</v>
      </c>
      <c r="B64" s="19">
        <v>-0.008046306014057203</v>
      </c>
      <c r="C64" s="19">
        <v>1.9677699987563635E-4</v>
      </c>
      <c r="D64" s="19"/>
      <c r="E64" s="19"/>
      <c r="F64" s="19"/>
      <c r="G64" s="19"/>
      <c r="H64" s="19"/>
      <c r="I64" s="19"/>
      <c r="J64" s="19"/>
      <c r="K64" s="19"/>
      <c r="L64" s="19"/>
      <c r="M64" s="19"/>
      <c r="N64" s="19"/>
      <c r="O64" s="19"/>
      <c r="P64" s="19"/>
      <c r="Q64" s="19"/>
      <c r="R64" s="19"/>
      <c r="S64" s="19"/>
      <c r="T64" s="19"/>
      <c r="U64" s="19"/>
      <c r="V64" s="19"/>
      <c r="W64" s="19"/>
      <c r="X64" s="19"/>
      <c r="Y64" s="19"/>
      <c r="Z64" s="19"/>
    </row>
    <row r="65">
      <c r="A65" s="23">
        <v>45517.0</v>
      </c>
      <c r="B65" s="19">
        <v>0.009762677028806399</v>
      </c>
      <c r="C65" s="19">
        <v>-0.008543146999630324</v>
      </c>
      <c r="D65" s="19"/>
      <c r="E65" s="19"/>
      <c r="F65" s="19"/>
      <c r="G65" s="19"/>
      <c r="H65" s="19"/>
      <c r="I65" s="19"/>
      <c r="J65" s="19"/>
      <c r="K65" s="19"/>
      <c r="L65" s="19"/>
      <c r="M65" s="19"/>
      <c r="N65" s="19"/>
      <c r="O65" s="19"/>
      <c r="P65" s="19"/>
      <c r="Q65" s="19"/>
      <c r="R65" s="19"/>
      <c r="S65" s="19"/>
      <c r="T65" s="19"/>
      <c r="U65" s="19"/>
      <c r="V65" s="19"/>
      <c r="W65" s="19"/>
      <c r="X65" s="19"/>
      <c r="Y65" s="19"/>
      <c r="Z65" s="19"/>
    </row>
    <row r="66">
      <c r="A66" s="23">
        <v>45516.0</v>
      </c>
      <c r="B66" s="19">
        <v>0.03755164600826344</v>
      </c>
      <c r="C66" s="19">
        <v>-8.412844977941925E-4</v>
      </c>
      <c r="D66" s="19"/>
      <c r="E66" s="19"/>
      <c r="F66" s="19"/>
      <c r="G66" s="19"/>
      <c r="H66" s="19"/>
      <c r="I66" s="19"/>
      <c r="J66" s="19"/>
      <c r="K66" s="19"/>
      <c r="L66" s="19"/>
      <c r="M66" s="19"/>
      <c r="N66" s="19"/>
      <c r="O66" s="19"/>
      <c r="P66" s="19"/>
      <c r="Q66" s="19"/>
      <c r="R66" s="19"/>
      <c r="S66" s="19"/>
      <c r="T66" s="19"/>
      <c r="U66" s="19"/>
      <c r="V66" s="19"/>
      <c r="W66" s="19"/>
      <c r="X66" s="19"/>
      <c r="Y66" s="19"/>
      <c r="Z66" s="19"/>
    </row>
    <row r="67">
      <c r="A67" s="21">
        <v>45513.0</v>
      </c>
      <c r="B67" s="19">
        <v>0.01275561854626428</v>
      </c>
      <c r="C67" s="19">
        <v>0.010386864037815746</v>
      </c>
      <c r="D67" s="19"/>
      <c r="E67" s="19"/>
      <c r="F67" s="19"/>
      <c r="G67" s="19"/>
      <c r="H67" s="19"/>
      <c r="I67" s="19"/>
      <c r="J67" s="19"/>
      <c r="K67" s="19"/>
      <c r="L67" s="19"/>
      <c r="M67" s="19"/>
      <c r="N67" s="19"/>
      <c r="O67" s="19"/>
      <c r="P67" s="19"/>
      <c r="Q67" s="19"/>
      <c r="R67" s="19"/>
      <c r="S67" s="19"/>
      <c r="T67" s="19"/>
      <c r="U67" s="19"/>
      <c r="V67" s="19"/>
      <c r="W67" s="19"/>
      <c r="X67" s="19"/>
      <c r="Y67" s="19"/>
      <c r="Z67" s="19"/>
    </row>
    <row r="68">
      <c r="A68" s="21">
        <v>45512.0</v>
      </c>
      <c r="B68" s="19">
        <v>-0.06268977732793513</v>
      </c>
      <c r="C68" s="19">
        <v>-0.007428747813561065</v>
      </c>
      <c r="D68" s="19"/>
      <c r="E68" s="19"/>
      <c r="F68" s="19"/>
      <c r="G68" s="19"/>
      <c r="H68" s="19"/>
      <c r="I68" s="19"/>
      <c r="J68" s="19"/>
      <c r="K68" s="19"/>
      <c r="L68" s="19"/>
      <c r="M68" s="19"/>
      <c r="N68" s="19"/>
      <c r="O68" s="19"/>
      <c r="P68" s="19"/>
      <c r="Q68" s="19"/>
      <c r="R68" s="19"/>
      <c r="S68" s="19"/>
      <c r="T68" s="19"/>
      <c r="U68" s="19"/>
      <c r="V68" s="19"/>
      <c r="W68" s="19"/>
      <c r="X68" s="19"/>
      <c r="Y68" s="19"/>
      <c r="Z68" s="19"/>
    </row>
    <row r="69">
      <c r="A69" s="21">
        <v>45511.0</v>
      </c>
      <c r="B69" s="19">
        <v>0.025394869133720244</v>
      </c>
      <c r="C69" s="19">
        <v>0.012710195456506312</v>
      </c>
      <c r="D69" s="19"/>
      <c r="E69" s="19"/>
      <c r="F69" s="19"/>
      <c r="G69" s="19"/>
      <c r="H69" s="19"/>
      <c r="I69" s="19"/>
      <c r="J69" s="19"/>
      <c r="K69" s="19"/>
      <c r="L69" s="19"/>
      <c r="M69" s="19"/>
      <c r="N69" s="19"/>
      <c r="O69" s="19"/>
      <c r="P69" s="19"/>
      <c r="Q69" s="19"/>
      <c r="R69" s="19"/>
      <c r="S69" s="19"/>
      <c r="T69" s="19"/>
      <c r="U69" s="19"/>
      <c r="V69" s="19"/>
      <c r="W69" s="19"/>
      <c r="X69" s="19"/>
      <c r="Y69" s="19"/>
      <c r="Z69" s="19"/>
    </row>
    <row r="70">
      <c r="A70" s="21">
        <v>45510.0</v>
      </c>
      <c r="B70" s="19">
        <v>-0.002587907999870631</v>
      </c>
      <c r="C70" s="19">
        <v>-0.0026210113237665755</v>
      </c>
      <c r="D70" s="19"/>
      <c r="E70" s="19"/>
      <c r="F70" s="19"/>
      <c r="G70" s="19"/>
      <c r="H70" s="19"/>
      <c r="I70" s="19"/>
      <c r="J70" s="19"/>
      <c r="K70" s="19"/>
      <c r="L70" s="19"/>
      <c r="M70" s="19"/>
      <c r="N70" s="19"/>
      <c r="O70" s="19"/>
      <c r="P70" s="19"/>
      <c r="Q70" s="19"/>
      <c r="R70" s="19"/>
      <c r="S70" s="19"/>
      <c r="T70" s="19"/>
      <c r="U70" s="19"/>
      <c r="V70" s="19"/>
      <c r="W70" s="19"/>
      <c r="X70" s="19"/>
      <c r="Y70" s="19"/>
      <c r="Z70" s="19"/>
    </row>
    <row r="71">
      <c r="A71" s="21">
        <v>45509.0</v>
      </c>
      <c r="B71" s="19">
        <v>-0.057156799951200044</v>
      </c>
      <c r="C71" s="19">
        <v>-0.026786472851438536</v>
      </c>
      <c r="D71" s="19"/>
      <c r="E71" s="19"/>
      <c r="F71" s="19"/>
      <c r="G71" s="19"/>
      <c r="H71" s="19"/>
      <c r="I71" s="19"/>
      <c r="J71" s="19"/>
      <c r="K71" s="19"/>
      <c r="L71" s="19"/>
      <c r="M71" s="19"/>
      <c r="N71" s="19"/>
      <c r="O71" s="19"/>
      <c r="P71" s="19"/>
      <c r="Q71" s="19"/>
      <c r="R71" s="19"/>
      <c r="S71" s="19"/>
      <c r="T71" s="19"/>
      <c r="U71" s="19"/>
      <c r="V71" s="19"/>
      <c r="W71" s="19"/>
      <c r="X71" s="19"/>
      <c r="Y71" s="19"/>
      <c r="Z71" s="19"/>
    </row>
    <row r="72">
      <c r="A72" s="21">
        <v>45506.0</v>
      </c>
      <c r="B72" s="19">
        <v>0.035041197083057085</v>
      </c>
      <c r="C72" s="19">
        <v>-0.011722888820474342</v>
      </c>
      <c r="D72" s="19"/>
      <c r="E72" s="19"/>
      <c r="F72" s="19"/>
      <c r="G72" s="19"/>
      <c r="H72" s="19"/>
      <c r="I72" s="19"/>
      <c r="J72" s="19"/>
      <c r="K72" s="19"/>
      <c r="L72" s="19"/>
      <c r="M72" s="19"/>
      <c r="N72" s="19"/>
      <c r="O72" s="19"/>
      <c r="P72" s="19"/>
      <c r="Q72" s="19"/>
      <c r="R72" s="19"/>
      <c r="S72" s="19"/>
      <c r="T72" s="19"/>
      <c r="U72" s="19"/>
      <c r="V72" s="19"/>
      <c r="W72" s="19"/>
      <c r="X72" s="19"/>
      <c r="Y72" s="19"/>
      <c r="Z72" s="19"/>
    </row>
    <row r="73">
      <c r="A73" s="21">
        <v>45505.0</v>
      </c>
      <c r="B73" s="19">
        <v>0.0062259775737745215</v>
      </c>
      <c r="C73" s="19">
        <v>0.0023946792031630526</v>
      </c>
      <c r="D73" s="19"/>
      <c r="E73" s="19"/>
      <c r="F73" s="19"/>
      <c r="G73" s="19"/>
      <c r="H73" s="19"/>
      <c r="I73" s="19"/>
      <c r="J73" s="19"/>
      <c r="K73" s="19"/>
      <c r="L73" s="19"/>
      <c r="M73" s="19"/>
      <c r="N73" s="19"/>
      <c r="O73" s="19"/>
      <c r="P73" s="19"/>
      <c r="Q73" s="19"/>
      <c r="R73" s="19"/>
      <c r="S73" s="19"/>
      <c r="T73" s="19"/>
      <c r="U73" s="19"/>
      <c r="V73" s="19"/>
      <c r="W73" s="19"/>
      <c r="X73" s="19"/>
      <c r="Y73" s="19"/>
      <c r="Z73" s="19"/>
    </row>
    <row r="74">
      <c r="A74" s="21">
        <v>45504.0</v>
      </c>
      <c r="B74" s="19">
        <v>0.012674108148100549</v>
      </c>
      <c r="C74" s="19">
        <v>0.003775550844218989</v>
      </c>
      <c r="D74" s="19"/>
      <c r="E74" s="19"/>
      <c r="F74" s="19"/>
      <c r="G74" s="19"/>
      <c r="H74" s="19"/>
      <c r="I74" s="19"/>
      <c r="J74" s="19"/>
      <c r="K74" s="19"/>
      <c r="L74" s="19"/>
      <c r="M74" s="19"/>
      <c r="N74" s="19"/>
      <c r="O74" s="19"/>
      <c r="P74" s="19"/>
      <c r="Q74" s="19"/>
      <c r="R74" s="19"/>
      <c r="S74" s="19"/>
      <c r="T74" s="19"/>
      <c r="U74" s="19"/>
      <c r="V74" s="19"/>
      <c r="W74" s="19"/>
      <c r="X74" s="19"/>
      <c r="Y74" s="19"/>
      <c r="Z74" s="19"/>
    </row>
    <row r="75">
      <c r="A75" s="23">
        <v>45503.0</v>
      </c>
      <c r="B75" s="19">
        <v>-0.002342747111681698</v>
      </c>
      <c r="C75" s="19">
        <v>8.535961765334665E-4</v>
      </c>
      <c r="D75" s="19"/>
      <c r="E75" s="19"/>
      <c r="F75" s="19"/>
      <c r="G75" s="19"/>
      <c r="H75" s="19"/>
      <c r="I75" s="19"/>
      <c r="J75" s="19"/>
      <c r="K75" s="19"/>
      <c r="L75" s="19"/>
      <c r="M75" s="19"/>
      <c r="N75" s="19"/>
      <c r="O75" s="19"/>
      <c r="P75" s="19"/>
      <c r="Q75" s="19"/>
      <c r="R75" s="19"/>
      <c r="S75" s="19"/>
      <c r="T75" s="19"/>
      <c r="U75" s="19"/>
      <c r="V75" s="19"/>
      <c r="W75" s="19"/>
      <c r="X75" s="19"/>
      <c r="Y75" s="19"/>
      <c r="Z75" s="19"/>
    </row>
    <row r="76">
      <c r="A76" s="23">
        <v>45502.0</v>
      </c>
      <c r="B76" s="19">
        <v>0.020034044781982452</v>
      </c>
      <c r="C76" s="19">
        <v>5.0332496471794386E-5</v>
      </c>
      <c r="D76" s="19"/>
      <c r="E76" s="19"/>
      <c r="F76" s="19"/>
      <c r="G76" s="19"/>
      <c r="H76" s="19"/>
      <c r="I76" s="19"/>
      <c r="J76" s="19"/>
      <c r="K76" s="19"/>
      <c r="L76" s="19"/>
      <c r="M76" s="19"/>
      <c r="N76" s="19"/>
      <c r="O76" s="19"/>
      <c r="P76" s="19"/>
      <c r="Q76" s="19"/>
      <c r="R76" s="19"/>
      <c r="S76" s="19"/>
      <c r="T76" s="19"/>
      <c r="U76" s="19"/>
      <c r="V76" s="19"/>
      <c r="W76" s="19"/>
      <c r="X76" s="19"/>
      <c r="Y76" s="19"/>
      <c r="Z76" s="19"/>
    </row>
    <row r="77">
      <c r="A77" s="23">
        <v>45499.0</v>
      </c>
      <c r="B77" s="19">
        <v>0.01454666223845913</v>
      </c>
      <c r="C77" s="19">
        <v>0.017567329479105664</v>
      </c>
      <c r="D77" s="19"/>
      <c r="E77" s="19"/>
      <c r="F77" s="19"/>
      <c r="G77" s="19"/>
      <c r="H77" s="19"/>
      <c r="I77" s="19"/>
      <c r="J77" s="19"/>
      <c r="K77" s="19"/>
      <c r="L77" s="19"/>
      <c r="M77" s="19"/>
      <c r="N77" s="19"/>
      <c r="O77" s="19"/>
      <c r="P77" s="19"/>
      <c r="Q77" s="19"/>
      <c r="R77" s="19"/>
      <c r="S77" s="19"/>
      <c r="T77" s="19"/>
      <c r="U77" s="19"/>
      <c r="V77" s="19"/>
      <c r="W77" s="19"/>
      <c r="X77" s="19"/>
      <c r="Y77" s="19"/>
      <c r="Z77" s="19"/>
    </row>
    <row r="78">
      <c r="A78" s="23">
        <v>45498.0</v>
      </c>
      <c r="B78" s="19">
        <v>-0.010027946736807514</v>
      </c>
      <c r="C78" s="19">
        <v>-3.0311098367707956E-4</v>
      </c>
      <c r="D78" s="19"/>
      <c r="E78" s="19"/>
      <c r="F78" s="19"/>
      <c r="G78" s="19"/>
      <c r="H78" s="19"/>
      <c r="I78" s="19"/>
      <c r="J78" s="19"/>
      <c r="K78" s="19"/>
      <c r="L78" s="19"/>
      <c r="M78" s="19"/>
      <c r="N78" s="19"/>
      <c r="O78" s="19"/>
      <c r="P78" s="19"/>
      <c r="Q78" s="19"/>
      <c r="R78" s="19"/>
      <c r="S78" s="19"/>
      <c r="T78" s="19"/>
      <c r="U78" s="19"/>
      <c r="V78" s="19"/>
      <c r="W78" s="19"/>
      <c r="X78" s="19"/>
      <c r="Y78" s="19"/>
      <c r="Z78" s="19"/>
    </row>
    <row r="79">
      <c r="A79" s="23">
        <v>45497.0</v>
      </c>
      <c r="B79" s="19">
        <v>0.027464360516181507</v>
      </c>
      <c r="C79" s="19">
        <v>-0.002677799996323338</v>
      </c>
      <c r="D79" s="19"/>
      <c r="E79" s="19"/>
      <c r="F79" s="19"/>
      <c r="G79" s="19"/>
      <c r="H79" s="19"/>
      <c r="I79" s="19"/>
      <c r="J79" s="19"/>
      <c r="K79" s="19"/>
      <c r="L79" s="19"/>
      <c r="M79" s="19"/>
      <c r="N79" s="19"/>
      <c r="O79" s="19"/>
      <c r="P79" s="19"/>
      <c r="Q79" s="19"/>
      <c r="R79" s="19"/>
      <c r="S79" s="19"/>
      <c r="T79" s="19"/>
      <c r="U79" s="19"/>
      <c r="V79" s="19"/>
      <c r="W79" s="19"/>
      <c r="X79" s="19"/>
      <c r="Y79" s="19"/>
      <c r="Z79" s="19"/>
    </row>
    <row r="80">
      <c r="A80" s="23">
        <v>45496.0</v>
      </c>
      <c r="B80" s="19">
        <v>0.0018275348585350404</v>
      </c>
      <c r="C80" s="19">
        <v>-0.0012321878474453873</v>
      </c>
      <c r="D80" s="19"/>
      <c r="E80" s="19"/>
      <c r="F80" s="19"/>
      <c r="G80" s="19"/>
      <c r="H80" s="19"/>
      <c r="I80" s="19"/>
      <c r="J80" s="19"/>
      <c r="K80" s="19"/>
      <c r="L80" s="19"/>
      <c r="M80" s="19"/>
      <c r="N80" s="19"/>
      <c r="O80" s="19"/>
      <c r="P80" s="19"/>
      <c r="Q80" s="19"/>
      <c r="R80" s="19"/>
      <c r="S80" s="19"/>
      <c r="T80" s="19"/>
      <c r="U80" s="19"/>
      <c r="V80" s="19"/>
      <c r="W80" s="19"/>
      <c r="X80" s="19"/>
      <c r="Y80" s="19"/>
      <c r="Z80" s="19"/>
    </row>
    <row r="81">
      <c r="A81" s="23">
        <v>45495.0</v>
      </c>
      <c r="B81" s="19">
        <v>-0.013521183186992913</v>
      </c>
      <c r="C81" s="19">
        <v>-8.825603626446687E-4</v>
      </c>
      <c r="D81" s="19"/>
      <c r="E81" s="19"/>
      <c r="F81" s="19"/>
      <c r="G81" s="19"/>
      <c r="H81" s="19"/>
      <c r="I81" s="19"/>
      <c r="J81" s="19"/>
      <c r="K81" s="19"/>
      <c r="L81" s="19"/>
      <c r="M81" s="19"/>
      <c r="N81" s="19"/>
      <c r="O81" s="19"/>
      <c r="P81" s="19"/>
      <c r="Q81" s="19"/>
      <c r="R81" s="19"/>
      <c r="S81" s="19"/>
      <c r="T81" s="19"/>
      <c r="U81" s="19"/>
      <c r="V81" s="19"/>
      <c r="W81" s="19"/>
      <c r="X81" s="19"/>
      <c r="Y81" s="19"/>
      <c r="Z81" s="19"/>
    </row>
    <row r="82">
      <c r="A82" s="23">
        <v>45492.0</v>
      </c>
      <c r="B82" s="19">
        <v>-0.020022902012105326</v>
      </c>
      <c r="C82" s="19">
        <v>-0.010884707580586794</v>
      </c>
      <c r="D82" s="19"/>
      <c r="E82" s="19"/>
      <c r="F82" s="19"/>
      <c r="G82" s="19"/>
      <c r="H82" s="19"/>
      <c r="I82" s="19"/>
      <c r="J82" s="19"/>
      <c r="K82" s="19"/>
      <c r="L82" s="19"/>
      <c r="M82" s="19"/>
      <c r="N82" s="19"/>
      <c r="O82" s="19"/>
      <c r="P82" s="19"/>
      <c r="Q82" s="19"/>
      <c r="R82" s="19"/>
      <c r="S82" s="19"/>
      <c r="T82" s="19"/>
      <c r="U82" s="19"/>
      <c r="V82" s="19"/>
      <c r="W82" s="19"/>
      <c r="X82" s="19"/>
      <c r="Y82" s="19"/>
      <c r="Z82" s="19"/>
    </row>
    <row r="83">
      <c r="A83" s="23">
        <v>45491.0</v>
      </c>
      <c r="B83" s="19">
        <v>-0.0036834213442858976</v>
      </c>
      <c r="C83" s="19">
        <v>0.0076321456141064115</v>
      </c>
      <c r="D83" s="19"/>
      <c r="E83" s="19"/>
      <c r="F83" s="19"/>
      <c r="G83" s="19"/>
      <c r="H83" s="19"/>
      <c r="I83" s="19"/>
      <c r="J83" s="19"/>
      <c r="K83" s="19"/>
      <c r="L83" s="19"/>
      <c r="M83" s="19"/>
      <c r="N83" s="19"/>
      <c r="O83" s="19"/>
      <c r="P83" s="19"/>
      <c r="Q83" s="19"/>
      <c r="R83" s="19"/>
      <c r="S83" s="19"/>
      <c r="T83" s="19"/>
      <c r="U83" s="19"/>
      <c r="V83" s="19"/>
      <c r="W83" s="19"/>
      <c r="X83" s="19"/>
      <c r="Y83" s="19"/>
      <c r="Z83" s="19"/>
    </row>
    <row r="84">
      <c r="A84" s="23">
        <v>45489.0</v>
      </c>
      <c r="B84" s="19">
        <v>0.009576463619310971</v>
      </c>
      <c r="C84" s="19">
        <v>0.001069684016155037</v>
      </c>
      <c r="D84" s="19"/>
      <c r="E84" s="19"/>
      <c r="F84" s="19"/>
      <c r="G84" s="19"/>
      <c r="H84" s="19"/>
      <c r="I84" s="19"/>
      <c r="J84" s="19"/>
      <c r="K84" s="19"/>
      <c r="L84" s="19"/>
      <c r="M84" s="19"/>
      <c r="N84" s="19"/>
      <c r="O84" s="19"/>
      <c r="P84" s="19"/>
      <c r="Q84" s="19"/>
      <c r="R84" s="19"/>
      <c r="S84" s="19"/>
      <c r="T84" s="19"/>
      <c r="U84" s="19"/>
      <c r="V84" s="19"/>
      <c r="W84" s="19"/>
      <c r="X84" s="19"/>
      <c r="Y84" s="19"/>
      <c r="Z84" s="19"/>
    </row>
    <row r="85">
      <c r="A85" s="23">
        <v>45488.0</v>
      </c>
      <c r="B85" s="19">
        <v>9.873617693512138E-5</v>
      </c>
      <c r="C85" s="19">
        <v>0.0034507175900890807</v>
      </c>
      <c r="D85" s="19"/>
      <c r="E85" s="19"/>
      <c r="F85" s="19"/>
      <c r="G85" s="19"/>
      <c r="H85" s="19"/>
      <c r="I85" s="19"/>
      <c r="J85" s="19"/>
      <c r="K85" s="19"/>
      <c r="L85" s="19"/>
      <c r="M85" s="19"/>
      <c r="N85" s="19"/>
      <c r="O85" s="19"/>
      <c r="P85" s="19"/>
      <c r="Q85" s="19"/>
      <c r="R85" s="19"/>
      <c r="S85" s="19"/>
      <c r="T85" s="19"/>
      <c r="U85" s="19"/>
      <c r="V85" s="19"/>
      <c r="W85" s="19"/>
      <c r="X85" s="19"/>
      <c r="Y85" s="19"/>
      <c r="Z85" s="19"/>
    </row>
    <row r="86">
      <c r="A86" s="23">
        <v>45485.0</v>
      </c>
      <c r="B86" s="19">
        <v>0.0013842198932174643</v>
      </c>
      <c r="C86" s="19">
        <v>0.007657525204649573</v>
      </c>
      <c r="D86" s="19"/>
      <c r="E86" s="19"/>
      <c r="F86" s="19"/>
      <c r="G86" s="19"/>
      <c r="H86" s="19"/>
      <c r="I86" s="19"/>
      <c r="J86" s="19"/>
      <c r="K86" s="19"/>
      <c r="L86" s="19"/>
      <c r="M86" s="19"/>
      <c r="N86" s="19"/>
      <c r="O86" s="19"/>
      <c r="P86" s="19"/>
      <c r="Q86" s="19"/>
      <c r="R86" s="19"/>
      <c r="S86" s="19"/>
      <c r="T86" s="19"/>
      <c r="U86" s="19"/>
      <c r="V86" s="19"/>
      <c r="W86" s="19"/>
      <c r="X86" s="19"/>
      <c r="Y86" s="19"/>
      <c r="Z86" s="19"/>
    </row>
    <row r="87">
      <c r="A87" s="21">
        <v>45484.0</v>
      </c>
      <c r="B87" s="19">
        <v>-0.011822178798241434</v>
      </c>
      <c r="C87" s="19">
        <v>-3.4944263899083783E-4</v>
      </c>
      <c r="D87" s="19"/>
      <c r="E87" s="19"/>
      <c r="F87" s="19"/>
      <c r="G87" s="19"/>
      <c r="H87" s="19"/>
      <c r="I87" s="19"/>
      <c r="J87" s="19"/>
      <c r="K87" s="19"/>
      <c r="L87" s="19"/>
      <c r="M87" s="19"/>
      <c r="N87" s="19"/>
      <c r="O87" s="19"/>
      <c r="P87" s="19"/>
      <c r="Q87" s="19"/>
      <c r="R87" s="19"/>
      <c r="S87" s="19"/>
      <c r="T87" s="19"/>
      <c r="U87" s="19"/>
      <c r="V87" s="19"/>
      <c r="W87" s="19"/>
      <c r="X87" s="19"/>
      <c r="Y87" s="19"/>
      <c r="Z87" s="19"/>
    </row>
    <row r="88">
      <c r="A88" s="21">
        <v>45483.0</v>
      </c>
      <c r="B88" s="19">
        <v>0.01715970450856341</v>
      </c>
      <c r="C88" s="19">
        <v>-0.004450911055449147</v>
      </c>
      <c r="D88" s="19"/>
      <c r="E88" s="19"/>
      <c r="F88" s="19"/>
      <c r="G88" s="19"/>
      <c r="H88" s="19"/>
      <c r="I88" s="19"/>
      <c r="J88" s="19"/>
      <c r="K88" s="19"/>
      <c r="L88" s="19"/>
      <c r="M88" s="19"/>
      <c r="N88" s="19"/>
      <c r="O88" s="19"/>
      <c r="P88" s="19"/>
      <c r="Q88" s="19"/>
      <c r="R88" s="19"/>
      <c r="S88" s="19"/>
      <c r="T88" s="19"/>
      <c r="U88" s="19"/>
      <c r="V88" s="19"/>
      <c r="W88" s="19"/>
      <c r="X88" s="19"/>
      <c r="Y88" s="19"/>
      <c r="Z88" s="19"/>
    </row>
    <row r="89">
      <c r="A89" s="21">
        <v>45482.0</v>
      </c>
      <c r="B89" s="19">
        <v>0.06195032716527127</v>
      </c>
      <c r="C89" s="19">
        <v>0.004631885380881551</v>
      </c>
      <c r="D89" s="19"/>
      <c r="E89" s="19"/>
      <c r="F89" s="19"/>
      <c r="G89" s="19"/>
      <c r="H89" s="19"/>
      <c r="I89" s="19"/>
      <c r="J89" s="19"/>
      <c r="K89" s="19"/>
      <c r="L89" s="19"/>
      <c r="M89" s="19"/>
      <c r="N89" s="19"/>
      <c r="O89" s="19"/>
      <c r="P89" s="19"/>
      <c r="Q89" s="19"/>
      <c r="R89" s="19"/>
      <c r="S89" s="19"/>
      <c r="T89" s="19"/>
      <c r="U89" s="19"/>
      <c r="V89" s="19"/>
      <c r="W89" s="19"/>
      <c r="X89" s="19"/>
      <c r="Y89" s="19"/>
      <c r="Z89" s="19"/>
    </row>
    <row r="90">
      <c r="A90" s="21">
        <v>45481.0</v>
      </c>
      <c r="B90" s="19">
        <v>-0.023966488119763873</v>
      </c>
      <c r="C90" s="19">
        <v>-1.3566931221820067E-4</v>
      </c>
      <c r="D90" s="19"/>
      <c r="E90" s="19"/>
      <c r="F90" s="19"/>
      <c r="G90" s="19"/>
      <c r="H90" s="19"/>
      <c r="I90" s="19"/>
      <c r="J90" s="19"/>
      <c r="K90" s="19"/>
      <c r="L90" s="19"/>
      <c r="M90" s="19"/>
      <c r="N90" s="19"/>
      <c r="O90" s="19"/>
      <c r="P90" s="19"/>
      <c r="Q90" s="19"/>
      <c r="R90" s="19"/>
      <c r="S90" s="19"/>
      <c r="T90" s="19"/>
      <c r="U90" s="19"/>
      <c r="V90" s="19"/>
      <c r="W90" s="19"/>
      <c r="X90" s="19"/>
      <c r="Y90" s="19"/>
      <c r="Z90" s="19"/>
    </row>
    <row r="91">
      <c r="A91" s="21">
        <v>45478.0</v>
      </c>
      <c r="B91" s="19">
        <v>0.017503406351535356</v>
      </c>
      <c r="C91" s="19">
        <v>8.929251115641357E-4</v>
      </c>
      <c r="D91" s="19"/>
      <c r="E91" s="19"/>
      <c r="F91" s="19"/>
      <c r="G91" s="19"/>
      <c r="H91" s="19"/>
      <c r="I91" s="19"/>
      <c r="J91" s="19"/>
      <c r="K91" s="19"/>
      <c r="L91" s="19"/>
      <c r="M91" s="19"/>
      <c r="N91" s="19"/>
      <c r="O91" s="19"/>
      <c r="P91" s="19"/>
      <c r="Q91" s="19"/>
      <c r="R91" s="19"/>
      <c r="S91" s="19"/>
      <c r="T91" s="19"/>
      <c r="U91" s="19"/>
      <c r="V91" s="19"/>
      <c r="W91" s="19"/>
      <c r="X91" s="19"/>
      <c r="Y91" s="19"/>
      <c r="Z91" s="19"/>
    </row>
    <row r="92">
      <c r="A92" s="21">
        <v>45477.0</v>
      </c>
      <c r="B92" s="19">
        <v>0.0011542497376706429</v>
      </c>
      <c r="C92" s="19">
        <v>6.443909167646034E-4</v>
      </c>
      <c r="D92" s="19"/>
      <c r="E92" s="19"/>
      <c r="F92" s="19"/>
      <c r="G92" s="19"/>
      <c r="H92" s="19"/>
      <c r="I92" s="19"/>
      <c r="J92" s="19"/>
      <c r="K92" s="19"/>
      <c r="L92" s="19"/>
      <c r="M92" s="19"/>
      <c r="N92" s="19"/>
      <c r="O92" s="19"/>
      <c r="P92" s="19"/>
      <c r="Q92" s="19"/>
      <c r="R92" s="19"/>
      <c r="S92" s="19"/>
      <c r="T92" s="19"/>
      <c r="U92" s="19"/>
      <c r="V92" s="19"/>
      <c r="W92" s="19"/>
      <c r="X92" s="19"/>
      <c r="Y92" s="19"/>
      <c r="Z92" s="19"/>
    </row>
    <row r="93">
      <c r="A93" s="21">
        <v>45476.0</v>
      </c>
      <c r="B93" s="19">
        <v>-0.014137931034482798</v>
      </c>
      <c r="C93" s="19">
        <v>0.006742290306066545</v>
      </c>
      <c r="D93" s="19"/>
      <c r="E93" s="19"/>
      <c r="F93" s="19"/>
      <c r="G93" s="19"/>
      <c r="H93" s="19"/>
      <c r="I93" s="19"/>
      <c r="J93" s="19"/>
      <c r="K93" s="19"/>
      <c r="L93" s="19"/>
      <c r="M93" s="19"/>
      <c r="N93" s="19"/>
      <c r="O93" s="19"/>
      <c r="P93" s="19"/>
      <c r="Q93" s="19"/>
      <c r="R93" s="19"/>
      <c r="S93" s="19"/>
      <c r="T93" s="19"/>
      <c r="U93" s="19"/>
      <c r="V93" s="19"/>
      <c r="W93" s="19"/>
      <c r="X93" s="19"/>
      <c r="Y93" s="19"/>
      <c r="Z93" s="19"/>
    </row>
    <row r="94">
      <c r="A94" s="21">
        <v>45475.0</v>
      </c>
      <c r="B94" s="19">
        <v>-0.0016180672702860166</v>
      </c>
      <c r="C94" s="19">
        <v>-7.497323124272537E-4</v>
      </c>
      <c r="D94" s="19"/>
      <c r="E94" s="19"/>
      <c r="F94" s="19"/>
      <c r="G94" s="19"/>
      <c r="H94" s="19"/>
      <c r="I94" s="19"/>
      <c r="J94" s="19"/>
      <c r="K94" s="19"/>
      <c r="L94" s="19"/>
      <c r="M94" s="19"/>
      <c r="N94" s="19"/>
      <c r="O94" s="19"/>
      <c r="P94" s="19"/>
      <c r="Q94" s="19"/>
      <c r="R94" s="19"/>
      <c r="S94" s="19"/>
      <c r="T94" s="19"/>
      <c r="U94" s="19"/>
      <c r="V94" s="19"/>
      <c r="W94" s="19"/>
      <c r="X94" s="19"/>
      <c r="Y94" s="19"/>
      <c r="Z94" s="19"/>
    </row>
    <row r="95">
      <c r="A95" s="21">
        <v>45474.0</v>
      </c>
      <c r="B95" s="19">
        <v>-0.013751188374304002</v>
      </c>
      <c r="C95" s="19">
        <v>0.005470500528933053</v>
      </c>
      <c r="D95" s="19"/>
      <c r="E95" s="19"/>
      <c r="F95" s="19"/>
      <c r="G95" s="19"/>
      <c r="H95" s="19"/>
      <c r="I95" s="19"/>
      <c r="J95" s="19"/>
      <c r="K95" s="19"/>
      <c r="L95" s="19"/>
      <c r="M95" s="19"/>
      <c r="N95" s="19"/>
      <c r="O95" s="19"/>
      <c r="P95" s="19"/>
      <c r="Q95" s="19"/>
      <c r="R95" s="19"/>
      <c r="S95" s="19"/>
      <c r="T95" s="19"/>
      <c r="U95" s="19"/>
      <c r="V95" s="19"/>
      <c r="W95" s="19"/>
      <c r="X95" s="19"/>
      <c r="Y95" s="19"/>
      <c r="Z95" s="19"/>
    </row>
    <row r="96">
      <c r="A96" s="21">
        <v>45471.0</v>
      </c>
      <c r="B96" s="19">
        <v>-0.0037883912867001657</v>
      </c>
      <c r="C96" s="19">
        <v>-0.0014098858366778932</v>
      </c>
      <c r="D96" s="19"/>
      <c r="E96" s="19"/>
      <c r="F96" s="19"/>
      <c r="G96" s="19"/>
      <c r="H96" s="19"/>
      <c r="I96" s="19"/>
      <c r="J96" s="19"/>
      <c r="K96" s="19"/>
      <c r="L96" s="19"/>
      <c r="M96" s="19"/>
      <c r="N96" s="19"/>
      <c r="O96" s="19"/>
      <c r="P96" s="19"/>
      <c r="Q96" s="19"/>
      <c r="R96" s="19"/>
      <c r="S96" s="19"/>
      <c r="T96" s="19"/>
      <c r="U96" s="19"/>
      <c r="V96" s="19"/>
      <c r="W96" s="19"/>
      <c r="X96" s="19"/>
      <c r="Y96" s="19"/>
      <c r="Z96" s="19"/>
    </row>
    <row r="97">
      <c r="A97" s="23">
        <v>45470.0</v>
      </c>
      <c r="B97" s="19">
        <v>0.07088781830695123</v>
      </c>
      <c r="C97" s="19">
        <v>0.007361073870492119</v>
      </c>
      <c r="D97" s="19"/>
      <c r="E97" s="19"/>
      <c r="F97" s="19"/>
      <c r="G97" s="19"/>
      <c r="H97" s="19"/>
      <c r="I97" s="19"/>
      <c r="J97" s="19"/>
      <c r="K97" s="19"/>
      <c r="L97" s="19"/>
      <c r="M97" s="19"/>
      <c r="N97" s="19"/>
      <c r="O97" s="19"/>
      <c r="P97" s="19"/>
      <c r="Q97" s="19"/>
      <c r="R97" s="19"/>
      <c r="S97" s="19"/>
      <c r="T97" s="19"/>
      <c r="U97" s="19"/>
      <c r="V97" s="19"/>
      <c r="W97" s="19"/>
      <c r="X97" s="19"/>
      <c r="Y97" s="19"/>
      <c r="Z97" s="19"/>
    </row>
    <row r="98">
      <c r="A98" s="23">
        <v>45469.0</v>
      </c>
      <c r="B98" s="19">
        <v>-0.015828312716124282</v>
      </c>
      <c r="C98" s="19">
        <v>0.006218040326626317</v>
      </c>
      <c r="D98" s="19"/>
      <c r="E98" s="19"/>
      <c r="F98" s="19"/>
      <c r="G98" s="19"/>
      <c r="H98" s="19"/>
      <c r="I98" s="19"/>
      <c r="J98" s="19"/>
      <c r="K98" s="19"/>
      <c r="L98" s="19"/>
      <c r="M98" s="19"/>
      <c r="N98" s="19"/>
      <c r="O98" s="19"/>
      <c r="P98" s="19"/>
      <c r="Q98" s="19"/>
      <c r="R98" s="19"/>
      <c r="S98" s="19"/>
      <c r="T98" s="19"/>
      <c r="U98" s="19"/>
      <c r="V98" s="19"/>
      <c r="W98" s="19"/>
      <c r="X98" s="19"/>
      <c r="Y98" s="19"/>
      <c r="Z98" s="19"/>
    </row>
    <row r="99">
      <c r="A99" s="23">
        <v>45468.0</v>
      </c>
      <c r="B99" s="19">
        <v>-0.012879614315374543</v>
      </c>
      <c r="C99" s="19">
        <v>0.007793829937738694</v>
      </c>
      <c r="D99" s="19"/>
      <c r="E99" s="19"/>
      <c r="F99" s="19"/>
      <c r="G99" s="19"/>
      <c r="H99" s="19"/>
      <c r="I99" s="19"/>
      <c r="J99" s="19"/>
      <c r="K99" s="19"/>
      <c r="L99" s="19"/>
      <c r="M99" s="19"/>
      <c r="N99" s="19"/>
      <c r="O99" s="19"/>
      <c r="P99" s="19"/>
      <c r="Q99" s="19"/>
      <c r="R99" s="19"/>
      <c r="S99" s="19"/>
      <c r="T99" s="19"/>
      <c r="U99" s="19"/>
      <c r="V99" s="19"/>
      <c r="W99" s="19"/>
      <c r="X99" s="19"/>
      <c r="Y99" s="19"/>
      <c r="Z99" s="19"/>
    </row>
    <row r="100">
      <c r="A100" s="23">
        <v>45467.0</v>
      </c>
      <c r="B100" s="19">
        <v>-0.0019667755417414057</v>
      </c>
      <c r="C100" s="19">
        <v>0.0015637565901169825</v>
      </c>
      <c r="D100" s="19"/>
      <c r="E100" s="19"/>
      <c r="F100" s="19"/>
      <c r="G100" s="19"/>
      <c r="H100" s="19"/>
      <c r="I100" s="19"/>
      <c r="J100" s="19"/>
      <c r="K100" s="19"/>
      <c r="L100" s="19"/>
      <c r="M100" s="19"/>
      <c r="N100" s="19"/>
      <c r="O100" s="19"/>
      <c r="P100" s="19"/>
      <c r="Q100" s="19"/>
      <c r="R100" s="19"/>
      <c r="S100" s="19"/>
      <c r="T100" s="19"/>
      <c r="U100" s="19"/>
      <c r="V100" s="19"/>
      <c r="W100" s="19"/>
      <c r="X100" s="19"/>
      <c r="Y100" s="19"/>
      <c r="Z100" s="19"/>
    </row>
    <row r="101">
      <c r="A101" s="23">
        <v>45464.0</v>
      </c>
      <c r="B101" s="19">
        <v>0.002111709428782582</v>
      </c>
      <c r="C101" s="19">
        <v>-0.0027962829380066</v>
      </c>
      <c r="D101" s="19"/>
      <c r="E101" s="19"/>
      <c r="F101" s="19"/>
      <c r="G101" s="19"/>
      <c r="H101" s="19"/>
      <c r="I101" s="19"/>
      <c r="J101" s="19"/>
      <c r="K101" s="19"/>
      <c r="L101" s="19"/>
      <c r="M101" s="19"/>
      <c r="N101" s="19"/>
      <c r="O101" s="19"/>
      <c r="P101" s="19"/>
      <c r="Q101" s="19"/>
      <c r="R101" s="19"/>
      <c r="S101" s="19"/>
      <c r="T101" s="19"/>
      <c r="U101" s="19"/>
      <c r="V101" s="19"/>
      <c r="W101" s="19"/>
      <c r="X101" s="19"/>
      <c r="Y101" s="19"/>
      <c r="Z101" s="19"/>
    </row>
    <row r="102">
      <c r="A102" s="23">
        <v>45463.0</v>
      </c>
      <c r="B102" s="19">
        <v>0.013446996718504911</v>
      </c>
      <c r="C102" s="19">
        <v>0.0021687361796223215</v>
      </c>
      <c r="D102" s="19"/>
      <c r="E102" s="19"/>
      <c r="F102" s="19"/>
      <c r="G102" s="19"/>
      <c r="H102" s="19"/>
      <c r="I102" s="19"/>
      <c r="J102" s="19"/>
      <c r="K102" s="19"/>
      <c r="L102" s="19"/>
      <c r="M102" s="19"/>
      <c r="N102" s="19"/>
      <c r="O102" s="19"/>
      <c r="P102" s="19"/>
      <c r="Q102" s="19"/>
      <c r="R102" s="19"/>
      <c r="S102" s="19"/>
      <c r="T102" s="19"/>
      <c r="U102" s="19"/>
      <c r="V102" s="19"/>
      <c r="W102" s="19"/>
      <c r="X102" s="19"/>
      <c r="Y102" s="19"/>
      <c r="Z102" s="19"/>
    </row>
    <row r="103">
      <c r="A103" s="23">
        <v>45462.0</v>
      </c>
      <c r="B103" s="19">
        <v>0.0017150207231668713</v>
      </c>
      <c r="C103" s="19">
        <v>-0.0017785965642099777</v>
      </c>
      <c r="D103" s="19"/>
      <c r="E103" s="19"/>
      <c r="F103" s="19"/>
      <c r="G103" s="19"/>
      <c r="H103" s="19"/>
      <c r="I103" s="19"/>
      <c r="J103" s="19"/>
      <c r="K103" s="19"/>
      <c r="L103" s="19"/>
      <c r="M103" s="19"/>
      <c r="N103" s="19"/>
      <c r="O103" s="19"/>
      <c r="P103" s="19"/>
      <c r="Q103" s="19"/>
      <c r="R103" s="19"/>
      <c r="S103" s="19"/>
      <c r="T103" s="19"/>
      <c r="U103" s="19"/>
      <c r="V103" s="19"/>
      <c r="W103" s="19"/>
      <c r="X103" s="19"/>
      <c r="Y103" s="19"/>
      <c r="Z103" s="19"/>
    </row>
    <row r="104">
      <c r="A104" s="23">
        <v>45461.0</v>
      </c>
      <c r="B104" s="19">
        <v>0.012663723858455711</v>
      </c>
      <c r="C104" s="19">
        <v>0.003933417428064967</v>
      </c>
      <c r="D104" s="19"/>
      <c r="E104" s="19"/>
      <c r="F104" s="19"/>
      <c r="G104" s="19"/>
      <c r="H104" s="19"/>
      <c r="I104" s="19"/>
      <c r="J104" s="19"/>
      <c r="K104" s="19"/>
      <c r="L104" s="19"/>
      <c r="M104" s="19"/>
      <c r="N104" s="19"/>
      <c r="O104" s="19"/>
      <c r="P104" s="19"/>
      <c r="Q104" s="19"/>
      <c r="R104" s="19"/>
      <c r="S104" s="19"/>
      <c r="T104" s="19"/>
      <c r="U104" s="19"/>
      <c r="V104" s="19"/>
      <c r="W104" s="19"/>
      <c r="X104" s="19"/>
      <c r="Y104" s="19"/>
      <c r="Z104" s="19"/>
    </row>
    <row r="105">
      <c r="A105" s="23">
        <v>45457.0</v>
      </c>
      <c r="B105" s="19">
        <v>-0.011587153994707</v>
      </c>
      <c r="C105" s="19">
        <v>0.002850561351174452</v>
      </c>
      <c r="D105" s="19"/>
      <c r="E105" s="19"/>
      <c r="F105" s="19"/>
      <c r="G105" s="19"/>
      <c r="H105" s="19"/>
      <c r="I105" s="19"/>
      <c r="J105" s="19"/>
      <c r="K105" s="19"/>
      <c r="L105" s="19"/>
      <c r="M105" s="19"/>
      <c r="N105" s="19"/>
      <c r="O105" s="19"/>
      <c r="P105" s="19"/>
      <c r="Q105" s="19"/>
      <c r="R105" s="19"/>
      <c r="S105" s="19"/>
      <c r="T105" s="19"/>
      <c r="U105" s="19"/>
      <c r="V105" s="19"/>
      <c r="W105" s="19"/>
      <c r="X105" s="19"/>
      <c r="Y105" s="19"/>
      <c r="Z105" s="19"/>
    </row>
    <row r="106">
      <c r="A106" s="23">
        <v>45456.0</v>
      </c>
      <c r="B106" s="19">
        <v>-0.043609125423265005</v>
      </c>
      <c r="C106" s="19">
        <v>0.00325644911985834</v>
      </c>
      <c r="D106" s="19"/>
      <c r="E106" s="19"/>
      <c r="F106" s="19"/>
      <c r="G106" s="19"/>
      <c r="H106" s="19"/>
      <c r="I106" s="19"/>
      <c r="J106" s="19"/>
      <c r="K106" s="19"/>
      <c r="L106" s="19"/>
      <c r="M106" s="19"/>
      <c r="N106" s="19"/>
      <c r="O106" s="19"/>
      <c r="P106" s="19"/>
      <c r="Q106" s="19"/>
      <c r="R106" s="19"/>
      <c r="S106" s="19"/>
      <c r="T106" s="19"/>
      <c r="U106" s="19"/>
      <c r="V106" s="19"/>
      <c r="W106" s="19"/>
      <c r="X106" s="19"/>
      <c r="Y106" s="19"/>
      <c r="Z106" s="19"/>
    </row>
    <row r="107">
      <c r="A107" s="23">
        <v>45455.0</v>
      </c>
      <c r="B107" s="19">
        <v>0.0021251071122536658</v>
      </c>
      <c r="C107" s="19">
        <v>0.0024973296625596664</v>
      </c>
      <c r="D107" s="19"/>
      <c r="E107" s="19"/>
      <c r="F107" s="19"/>
      <c r="G107" s="19"/>
      <c r="H107" s="19"/>
      <c r="I107" s="19"/>
      <c r="J107" s="19"/>
      <c r="K107" s="19"/>
      <c r="L107" s="19"/>
      <c r="M107" s="19"/>
      <c r="N107" s="19"/>
      <c r="O107" s="19"/>
      <c r="P107" s="19"/>
      <c r="Q107" s="19"/>
      <c r="R107" s="19"/>
      <c r="S107" s="19"/>
      <c r="T107" s="19"/>
      <c r="U107" s="19"/>
      <c r="V107" s="19"/>
      <c r="W107" s="19"/>
      <c r="X107" s="19"/>
      <c r="Y107" s="19"/>
      <c r="Z107" s="19"/>
    </row>
    <row r="108">
      <c r="A108" s="21">
        <v>45454.0</v>
      </c>
      <c r="B108" s="19">
        <v>-0.011620028457212661</v>
      </c>
      <c r="C108" s="19">
        <v>2.4291463162962046E-4</v>
      </c>
      <c r="D108" s="19"/>
      <c r="E108" s="19"/>
      <c r="F108" s="19"/>
      <c r="G108" s="19"/>
      <c r="H108" s="19"/>
      <c r="I108" s="19"/>
      <c r="J108" s="19"/>
      <c r="K108" s="19"/>
      <c r="L108" s="19"/>
      <c r="M108" s="19"/>
      <c r="N108" s="19"/>
      <c r="O108" s="19"/>
      <c r="P108" s="19"/>
      <c r="Q108" s="19"/>
      <c r="R108" s="19"/>
      <c r="S108" s="19"/>
      <c r="T108" s="19"/>
      <c r="U108" s="19"/>
      <c r="V108" s="19"/>
      <c r="W108" s="19"/>
      <c r="X108" s="19"/>
      <c r="Y108" s="19"/>
      <c r="Z108" s="19"/>
    </row>
    <row r="109">
      <c r="A109" s="21">
        <v>45453.0</v>
      </c>
      <c r="B109" s="19">
        <v>0.08080993006480908</v>
      </c>
      <c r="C109" s="19">
        <v>-0.0013288879633664985</v>
      </c>
      <c r="D109" s="19"/>
      <c r="E109" s="19"/>
      <c r="F109" s="19"/>
      <c r="G109" s="19"/>
      <c r="H109" s="19"/>
      <c r="I109" s="19"/>
      <c r="J109" s="19"/>
      <c r="K109" s="19"/>
      <c r="L109" s="19"/>
      <c r="M109" s="19"/>
      <c r="N109" s="19"/>
      <c r="O109" s="19"/>
      <c r="P109" s="19"/>
      <c r="Q109" s="19"/>
      <c r="R109" s="19"/>
      <c r="S109" s="19"/>
      <c r="T109" s="19"/>
      <c r="U109" s="19"/>
      <c r="V109" s="19"/>
      <c r="W109" s="19"/>
      <c r="X109" s="19"/>
      <c r="Y109" s="19"/>
      <c r="Z109" s="19"/>
    </row>
    <row r="110">
      <c r="A110" s="21">
        <v>45450.0</v>
      </c>
      <c r="B110" s="19">
        <v>0.04756242568370994</v>
      </c>
      <c r="C110" s="19">
        <v>0.020539931818380985</v>
      </c>
      <c r="D110" s="19"/>
      <c r="E110" s="19"/>
      <c r="F110" s="19"/>
      <c r="G110" s="19"/>
      <c r="H110" s="19"/>
      <c r="I110" s="19"/>
      <c r="J110" s="19"/>
      <c r="K110" s="19"/>
      <c r="L110" s="19"/>
      <c r="M110" s="19"/>
      <c r="N110" s="19"/>
      <c r="O110" s="19"/>
      <c r="P110" s="19"/>
      <c r="Q110" s="19"/>
      <c r="R110" s="19"/>
      <c r="S110" s="19"/>
      <c r="T110" s="19"/>
      <c r="U110" s="19"/>
      <c r="V110" s="19"/>
      <c r="W110" s="19"/>
      <c r="X110" s="19"/>
      <c r="Y110" s="19"/>
      <c r="Z110" s="19"/>
    </row>
    <row r="111">
      <c r="A111" s="21">
        <v>45449.0</v>
      </c>
      <c r="B111" s="19">
        <v>0.012033694344163681</v>
      </c>
      <c r="C111" s="19">
        <v>0.008888014553267487</v>
      </c>
      <c r="D111" s="19"/>
      <c r="E111" s="19"/>
      <c r="F111" s="19"/>
      <c r="G111" s="19"/>
      <c r="H111" s="19"/>
      <c r="I111" s="19"/>
      <c r="J111" s="19"/>
      <c r="K111" s="19"/>
      <c r="L111" s="19"/>
      <c r="M111" s="19"/>
      <c r="N111" s="19"/>
      <c r="O111" s="19"/>
      <c r="P111" s="19"/>
      <c r="Q111" s="19"/>
      <c r="R111" s="19"/>
      <c r="S111" s="19"/>
      <c r="T111" s="19"/>
      <c r="U111" s="19"/>
      <c r="V111" s="19"/>
      <c r="W111" s="19"/>
      <c r="X111" s="19"/>
      <c r="Y111" s="19"/>
      <c r="Z111" s="19"/>
    </row>
    <row r="112">
      <c r="A112" s="21">
        <v>45448.0</v>
      </c>
      <c r="B112" s="19">
        <v>0.038415027410512614</v>
      </c>
      <c r="C112" s="19">
        <v>0.03362425460942675</v>
      </c>
      <c r="D112" s="19"/>
      <c r="E112" s="19"/>
      <c r="F112" s="19"/>
      <c r="G112" s="19"/>
      <c r="H112" s="19"/>
      <c r="I112" s="19"/>
      <c r="J112" s="19"/>
      <c r="K112" s="19"/>
      <c r="L112" s="19"/>
      <c r="M112" s="19"/>
      <c r="N112" s="19"/>
      <c r="O112" s="19"/>
      <c r="P112" s="19"/>
      <c r="Q112" s="19"/>
      <c r="R112" s="19"/>
      <c r="S112" s="19"/>
      <c r="T112" s="19"/>
      <c r="U112" s="19"/>
      <c r="V112" s="19"/>
      <c r="W112" s="19"/>
      <c r="X112" s="19"/>
      <c r="Y112" s="19"/>
      <c r="Z112" s="19"/>
    </row>
    <row r="113">
      <c r="A113" s="21">
        <v>45447.0</v>
      </c>
      <c r="B113" s="19">
        <v>-0.03512115436972496</v>
      </c>
      <c r="C113" s="19">
        <v>-0.05929358362097503</v>
      </c>
      <c r="D113" s="19"/>
      <c r="E113" s="19"/>
      <c r="F113" s="19"/>
      <c r="G113" s="19"/>
      <c r="H113" s="19"/>
      <c r="I113" s="19"/>
      <c r="J113" s="19"/>
      <c r="K113" s="19"/>
      <c r="L113" s="19"/>
      <c r="M113" s="19"/>
      <c r="N113" s="19"/>
      <c r="O113" s="19"/>
      <c r="P113" s="19"/>
      <c r="Q113" s="19"/>
      <c r="R113" s="19"/>
      <c r="S113" s="19"/>
      <c r="T113" s="19"/>
      <c r="U113" s="19"/>
      <c r="V113" s="19"/>
      <c r="W113" s="19"/>
      <c r="X113" s="19"/>
      <c r="Y113" s="19"/>
      <c r="Z113" s="19"/>
    </row>
    <row r="114">
      <c r="A114" s="21">
        <v>45446.0</v>
      </c>
      <c r="B114" s="19">
        <v>-0.0036813144230024575</v>
      </c>
      <c r="C114" s="19">
        <v>0.03254226455458564</v>
      </c>
      <c r="D114" s="19"/>
      <c r="E114" s="19"/>
      <c r="F114" s="19"/>
      <c r="G114" s="19"/>
      <c r="H114" s="19"/>
      <c r="I114" s="19"/>
      <c r="J114" s="19"/>
      <c r="K114" s="19"/>
      <c r="L114" s="19"/>
      <c r="M114" s="19"/>
      <c r="N114" s="19"/>
      <c r="O114" s="19"/>
      <c r="P114" s="19"/>
      <c r="Q114" s="19"/>
      <c r="R114" s="19"/>
      <c r="S114" s="19"/>
      <c r="T114" s="19"/>
      <c r="U114" s="19"/>
      <c r="V114" s="19"/>
      <c r="W114" s="19"/>
      <c r="X114" s="19"/>
      <c r="Y114" s="19"/>
      <c r="Z114" s="19"/>
    </row>
    <row r="115">
      <c r="A115" s="21">
        <v>45443.0</v>
      </c>
      <c r="B115" s="19">
        <v>-8.904719501335867E-4</v>
      </c>
      <c r="C115" s="19">
        <v>0.0018698321153114428</v>
      </c>
      <c r="D115" s="19"/>
      <c r="E115" s="19"/>
      <c r="F115" s="19"/>
      <c r="G115" s="19"/>
      <c r="H115" s="19"/>
      <c r="I115" s="19"/>
      <c r="J115" s="19"/>
      <c r="K115" s="19"/>
      <c r="L115" s="19"/>
      <c r="M115" s="19"/>
      <c r="N115" s="19"/>
      <c r="O115" s="19"/>
      <c r="P115" s="19"/>
      <c r="Q115" s="19"/>
      <c r="R115" s="19"/>
      <c r="S115" s="19"/>
      <c r="T115" s="19"/>
      <c r="U115" s="19"/>
      <c r="V115" s="19"/>
      <c r="W115" s="19"/>
      <c r="X115" s="19"/>
      <c r="Y115" s="19"/>
      <c r="Z115" s="19"/>
    </row>
    <row r="116">
      <c r="A116" s="23">
        <v>45442.0</v>
      </c>
      <c r="B116" s="19">
        <v>-0.011746250382613899</v>
      </c>
      <c r="C116" s="19">
        <v>-0.009515650944518117</v>
      </c>
      <c r="D116" s="19"/>
      <c r="E116" s="19"/>
      <c r="F116" s="19"/>
      <c r="G116" s="19"/>
      <c r="H116" s="19"/>
      <c r="I116" s="19"/>
      <c r="J116" s="19"/>
      <c r="K116" s="19"/>
      <c r="L116" s="19"/>
      <c r="M116" s="19"/>
      <c r="N116" s="19"/>
      <c r="O116" s="19"/>
      <c r="P116" s="19"/>
      <c r="Q116" s="19"/>
      <c r="R116" s="19"/>
      <c r="S116" s="19"/>
      <c r="T116" s="19"/>
      <c r="U116" s="19"/>
      <c r="V116" s="19"/>
      <c r="W116" s="19"/>
      <c r="X116" s="19"/>
      <c r="Y116" s="19"/>
      <c r="Z116" s="19"/>
    </row>
    <row r="117">
      <c r="A117" s="23">
        <v>45441.0</v>
      </c>
      <c r="B117" s="19">
        <v>0.012983992868493388</v>
      </c>
      <c r="C117" s="19">
        <v>-0.008015064563977492</v>
      </c>
      <c r="D117" s="19"/>
      <c r="E117" s="19"/>
      <c r="F117" s="19"/>
      <c r="G117" s="19"/>
      <c r="H117" s="19"/>
      <c r="I117" s="19"/>
      <c r="J117" s="19"/>
      <c r="K117" s="19"/>
      <c r="L117" s="19"/>
      <c r="M117" s="19"/>
      <c r="N117" s="19"/>
      <c r="O117" s="19"/>
      <c r="P117" s="19"/>
      <c r="Q117" s="19"/>
      <c r="R117" s="19"/>
      <c r="S117" s="19"/>
      <c r="T117" s="19"/>
      <c r="U117" s="19"/>
      <c r="V117" s="19"/>
      <c r="W117" s="19"/>
      <c r="X117" s="19"/>
      <c r="Y117" s="19"/>
      <c r="Z117" s="19"/>
    </row>
    <row r="118">
      <c r="A118" s="23">
        <v>45440.0</v>
      </c>
      <c r="B118" s="19">
        <v>-0.003129588130747152</v>
      </c>
      <c r="C118" s="19">
        <v>-0.0019317604529824894</v>
      </c>
      <c r="D118" s="19"/>
      <c r="E118" s="19"/>
      <c r="F118" s="19"/>
      <c r="G118" s="19"/>
      <c r="H118" s="19"/>
      <c r="I118" s="19"/>
      <c r="J118" s="19"/>
      <c r="K118" s="19"/>
      <c r="L118" s="19"/>
      <c r="M118" s="19"/>
      <c r="N118" s="19"/>
      <c r="O118" s="19"/>
      <c r="P118" s="19"/>
      <c r="Q118" s="19"/>
      <c r="R118" s="19"/>
      <c r="S118" s="19"/>
      <c r="T118" s="19"/>
      <c r="U118" s="19"/>
      <c r="V118" s="19"/>
      <c r="W118" s="19"/>
      <c r="X118" s="19"/>
      <c r="Y118" s="19"/>
      <c r="Z118" s="19"/>
    </row>
    <row r="119">
      <c r="A119" s="23">
        <v>45439.0</v>
      </c>
      <c r="B119" s="19">
        <v>-0.007097095945064691</v>
      </c>
      <c r="C119" s="19">
        <v>-0.001073741892486324</v>
      </c>
      <c r="D119" s="19"/>
      <c r="E119" s="19"/>
      <c r="F119" s="19"/>
      <c r="G119" s="19"/>
      <c r="H119" s="19"/>
      <c r="I119" s="19"/>
      <c r="J119" s="19"/>
      <c r="K119" s="19"/>
      <c r="L119" s="19"/>
      <c r="M119" s="19"/>
      <c r="N119" s="19"/>
      <c r="O119" s="19"/>
      <c r="P119" s="19"/>
      <c r="Q119" s="19"/>
      <c r="R119" s="19"/>
      <c r="S119" s="19"/>
      <c r="T119" s="19"/>
      <c r="U119" s="19"/>
      <c r="V119" s="19"/>
      <c r="W119" s="19"/>
      <c r="X119" s="19"/>
      <c r="Y119" s="19"/>
      <c r="Z119" s="19"/>
    </row>
    <row r="120">
      <c r="A120" s="23">
        <v>45436.0</v>
      </c>
      <c r="B120" s="19">
        <v>-0.004430355574227662</v>
      </c>
      <c r="C120" s="19">
        <v>-4.593417262978017E-4</v>
      </c>
      <c r="D120" s="19"/>
      <c r="E120" s="19"/>
      <c r="F120" s="19"/>
      <c r="G120" s="19"/>
      <c r="H120" s="19"/>
      <c r="I120" s="19"/>
      <c r="J120" s="19"/>
      <c r="K120" s="19"/>
      <c r="L120" s="19"/>
      <c r="M120" s="19"/>
      <c r="N120" s="19"/>
      <c r="O120" s="19"/>
      <c r="P120" s="19"/>
      <c r="Q120" s="19"/>
      <c r="R120" s="19"/>
      <c r="S120" s="19"/>
      <c r="T120" s="19"/>
      <c r="U120" s="19"/>
      <c r="V120" s="19"/>
      <c r="W120" s="19"/>
      <c r="X120" s="19"/>
      <c r="Y120" s="19"/>
      <c r="Z120" s="19"/>
    </row>
    <row r="121">
      <c r="A121" s="23">
        <v>45435.0</v>
      </c>
      <c r="B121" s="19">
        <v>0.012333745746984315</v>
      </c>
      <c r="C121" s="19">
        <v>0.016366637460283773</v>
      </c>
      <c r="D121" s="19"/>
      <c r="E121" s="19"/>
      <c r="F121" s="19"/>
      <c r="G121" s="19"/>
      <c r="H121" s="19"/>
      <c r="I121" s="19"/>
      <c r="J121" s="19"/>
      <c r="K121" s="19"/>
      <c r="L121" s="19"/>
      <c r="M121" s="19"/>
      <c r="N121" s="19"/>
      <c r="O121" s="19"/>
      <c r="P121" s="19"/>
      <c r="Q121" s="19"/>
      <c r="R121" s="19"/>
      <c r="S121" s="19"/>
      <c r="T121" s="19"/>
      <c r="U121" s="19"/>
      <c r="V121" s="19"/>
      <c r="W121" s="19"/>
      <c r="X121" s="19"/>
      <c r="Y121" s="19"/>
      <c r="Z121" s="19"/>
    </row>
    <row r="122">
      <c r="A122" s="23">
        <v>45434.0</v>
      </c>
      <c r="B122" s="19">
        <v>0.0019757486537790303</v>
      </c>
      <c r="C122" s="19">
        <v>0.003051615580772271</v>
      </c>
      <c r="D122" s="19"/>
      <c r="E122" s="19"/>
      <c r="F122" s="19"/>
      <c r="G122" s="19"/>
      <c r="H122" s="19"/>
      <c r="I122" s="19"/>
      <c r="J122" s="19"/>
      <c r="K122" s="19"/>
      <c r="L122" s="19"/>
      <c r="M122" s="19"/>
      <c r="N122" s="19"/>
      <c r="O122" s="19"/>
      <c r="P122" s="19"/>
      <c r="Q122" s="19"/>
      <c r="R122" s="19"/>
      <c r="S122" s="19"/>
      <c r="T122" s="19"/>
      <c r="U122" s="19"/>
      <c r="V122" s="19"/>
      <c r="W122" s="19"/>
      <c r="X122" s="19"/>
      <c r="Y122" s="19"/>
      <c r="Z122" s="19"/>
    </row>
    <row r="123">
      <c r="A123" s="23">
        <v>45433.0</v>
      </c>
      <c r="B123" s="19">
        <v>-0.01847979010608769</v>
      </c>
      <c r="C123" s="19">
        <v>0.0012021153675227936</v>
      </c>
      <c r="D123" s="19"/>
      <c r="E123" s="19"/>
      <c r="F123" s="19"/>
      <c r="G123" s="19"/>
      <c r="H123" s="19"/>
      <c r="I123" s="19"/>
      <c r="J123" s="19"/>
      <c r="K123" s="19"/>
      <c r="L123" s="19"/>
      <c r="M123" s="19"/>
      <c r="N123" s="19"/>
      <c r="O123" s="19"/>
      <c r="P123" s="19"/>
      <c r="Q123" s="19"/>
      <c r="R123" s="19"/>
      <c r="S123" s="19"/>
      <c r="T123" s="19"/>
      <c r="U123" s="19"/>
      <c r="V123" s="19"/>
      <c r="W123" s="19"/>
      <c r="X123" s="19"/>
      <c r="Y123" s="19"/>
      <c r="Z123" s="19"/>
    </row>
    <row r="124">
      <c r="A124" s="23">
        <v>45430.0</v>
      </c>
      <c r="B124" s="19">
        <v>-0.019645120405576644</v>
      </c>
      <c r="C124" s="19">
        <v>0.0015979631533733496</v>
      </c>
      <c r="D124" s="19"/>
      <c r="E124" s="19"/>
      <c r="F124" s="19"/>
      <c r="G124" s="19"/>
      <c r="H124" s="19"/>
      <c r="I124" s="19"/>
      <c r="J124" s="19"/>
      <c r="K124" s="19"/>
      <c r="L124" s="19"/>
      <c r="M124" s="19"/>
      <c r="N124" s="19"/>
      <c r="O124" s="19"/>
      <c r="P124" s="19"/>
      <c r="Q124" s="19"/>
      <c r="R124" s="19"/>
      <c r="S124" s="19"/>
      <c r="T124" s="19"/>
      <c r="U124" s="19"/>
      <c r="V124" s="19"/>
      <c r="W124" s="19"/>
      <c r="X124" s="19"/>
      <c r="Y124" s="19"/>
      <c r="Z124" s="19"/>
    </row>
    <row r="125">
      <c r="A125" s="23">
        <v>45429.0</v>
      </c>
      <c r="B125" s="19">
        <v>-0.01649802023757152</v>
      </c>
      <c r="C125" s="19">
        <v>0.002778540295529597</v>
      </c>
      <c r="D125" s="19"/>
      <c r="E125" s="19"/>
      <c r="F125" s="19"/>
      <c r="G125" s="19"/>
      <c r="H125" s="19"/>
      <c r="I125" s="19"/>
      <c r="J125" s="19"/>
      <c r="K125" s="19"/>
      <c r="L125" s="19"/>
      <c r="M125" s="19"/>
      <c r="N125" s="19"/>
      <c r="O125" s="19"/>
      <c r="P125" s="19"/>
      <c r="Q125" s="19"/>
      <c r="R125" s="19"/>
      <c r="S125" s="19"/>
      <c r="T125" s="19"/>
      <c r="U125" s="19"/>
      <c r="V125" s="19"/>
      <c r="W125" s="19"/>
      <c r="X125" s="19"/>
      <c r="Y125" s="19"/>
      <c r="Z125" s="19"/>
    </row>
    <row r="126">
      <c r="A126" s="23">
        <v>45428.0</v>
      </c>
      <c r="B126" s="19">
        <v>0.010708859821395578</v>
      </c>
      <c r="C126" s="19">
        <v>0.009157430784372478</v>
      </c>
      <c r="D126" s="19"/>
      <c r="E126" s="19"/>
      <c r="F126" s="19"/>
      <c r="G126" s="19"/>
      <c r="H126" s="19"/>
      <c r="I126" s="19"/>
      <c r="J126" s="19"/>
      <c r="K126" s="19"/>
      <c r="L126" s="19"/>
      <c r="M126" s="19"/>
      <c r="N126" s="19"/>
      <c r="O126" s="19"/>
      <c r="P126" s="19"/>
      <c r="Q126" s="19"/>
      <c r="R126" s="19"/>
      <c r="S126" s="19"/>
      <c r="T126" s="19"/>
      <c r="U126" s="19"/>
      <c r="V126" s="19"/>
      <c r="W126" s="19"/>
      <c r="X126" s="19"/>
      <c r="Y126" s="19"/>
      <c r="Z126" s="19"/>
    </row>
    <row r="127">
      <c r="A127" s="23">
        <v>45427.0</v>
      </c>
      <c r="B127" s="19">
        <v>0.01500676997141559</v>
      </c>
      <c r="C127" s="19">
        <v>-7.78653200017021E-4</v>
      </c>
      <c r="D127" s="19"/>
      <c r="E127" s="19"/>
      <c r="F127" s="19"/>
      <c r="G127" s="19"/>
      <c r="H127" s="19"/>
      <c r="I127" s="19"/>
      <c r="J127" s="19"/>
      <c r="K127" s="19"/>
      <c r="L127" s="19"/>
      <c r="M127" s="19"/>
      <c r="N127" s="19"/>
      <c r="O127" s="19"/>
      <c r="P127" s="19"/>
      <c r="Q127" s="19"/>
      <c r="R127" s="19"/>
      <c r="S127" s="19"/>
      <c r="T127" s="19"/>
      <c r="U127" s="19"/>
      <c r="V127" s="19"/>
      <c r="W127" s="19"/>
      <c r="X127" s="19"/>
      <c r="Y127" s="19"/>
      <c r="Z127" s="19"/>
    </row>
    <row r="128">
      <c r="A128" s="23">
        <v>45426.0</v>
      </c>
      <c r="B128" s="19">
        <v>0.018112196055906526</v>
      </c>
      <c r="C128" s="19">
        <v>0.005148377785971325</v>
      </c>
      <c r="D128" s="19"/>
      <c r="E128" s="19"/>
      <c r="F128" s="19"/>
      <c r="G128" s="19"/>
      <c r="H128" s="19"/>
      <c r="I128" s="19"/>
      <c r="J128" s="19"/>
      <c r="K128" s="19"/>
      <c r="L128" s="19"/>
      <c r="M128" s="19"/>
      <c r="N128" s="19"/>
      <c r="O128" s="19"/>
      <c r="P128" s="19"/>
      <c r="Q128" s="19"/>
      <c r="R128" s="19"/>
      <c r="S128" s="19"/>
      <c r="T128" s="19"/>
      <c r="U128" s="19"/>
      <c r="V128" s="19"/>
      <c r="W128" s="19"/>
      <c r="X128" s="19"/>
      <c r="Y128" s="19"/>
      <c r="Z128" s="19"/>
    </row>
    <row r="129">
      <c r="A129" s="23">
        <v>45425.0</v>
      </c>
      <c r="B129" s="19">
        <v>0.019002653347900633</v>
      </c>
      <c r="C129" s="19">
        <v>0.0022148971671078765</v>
      </c>
      <c r="D129" s="19"/>
      <c r="E129" s="19"/>
      <c r="F129" s="19"/>
      <c r="G129" s="19"/>
      <c r="H129" s="19"/>
      <c r="I129" s="19"/>
      <c r="J129" s="19"/>
      <c r="K129" s="19"/>
      <c r="L129" s="19"/>
      <c r="M129" s="19"/>
      <c r="N129" s="19"/>
      <c r="O129" s="19"/>
      <c r="P129" s="19"/>
      <c r="Q129" s="19"/>
      <c r="R129" s="19"/>
      <c r="S129" s="19"/>
      <c r="T129" s="19"/>
      <c r="U129" s="19"/>
      <c r="V129" s="19"/>
      <c r="W129" s="19"/>
      <c r="X129" s="19"/>
      <c r="Y129" s="19"/>
      <c r="Z129" s="19"/>
    </row>
    <row r="130">
      <c r="A130" s="23">
        <v>45422.0</v>
      </c>
      <c r="B130" s="19">
        <v>0.007073247406475858</v>
      </c>
      <c r="C130" s="19">
        <v>0.0044495047250370234</v>
      </c>
      <c r="D130" s="19"/>
      <c r="E130" s="19"/>
      <c r="F130" s="19"/>
      <c r="G130" s="19"/>
      <c r="H130" s="19"/>
      <c r="I130" s="19"/>
      <c r="J130" s="19"/>
      <c r="K130" s="19"/>
      <c r="L130" s="19"/>
      <c r="M130" s="19"/>
      <c r="N130" s="19"/>
      <c r="O130" s="19"/>
      <c r="P130" s="19"/>
      <c r="Q130" s="19"/>
      <c r="R130" s="19"/>
      <c r="S130" s="19"/>
      <c r="T130" s="19"/>
      <c r="U130" s="19"/>
      <c r="V130" s="19"/>
      <c r="W130" s="19"/>
      <c r="X130" s="19"/>
      <c r="Y130" s="19"/>
      <c r="Z130" s="19"/>
    </row>
    <row r="131">
      <c r="A131" s="21">
        <v>45421.0</v>
      </c>
      <c r="B131" s="19">
        <v>-0.020326455189405457</v>
      </c>
      <c r="C131" s="19">
        <v>-0.01546911781190452</v>
      </c>
      <c r="D131" s="19"/>
      <c r="E131" s="19"/>
      <c r="F131" s="19"/>
      <c r="G131" s="19"/>
      <c r="H131" s="19"/>
      <c r="I131" s="19"/>
      <c r="J131" s="19"/>
      <c r="K131" s="19"/>
      <c r="L131" s="19"/>
      <c r="M131" s="19"/>
      <c r="N131" s="19"/>
      <c r="O131" s="19"/>
      <c r="P131" s="19"/>
      <c r="Q131" s="19"/>
      <c r="R131" s="19"/>
      <c r="S131" s="19"/>
      <c r="T131" s="19"/>
      <c r="U131" s="19"/>
      <c r="V131" s="19"/>
      <c r="W131" s="19"/>
      <c r="X131" s="19"/>
      <c r="Y131" s="19"/>
      <c r="Z131" s="19"/>
    </row>
    <row r="132">
      <c r="A132" s="21">
        <v>45420.0</v>
      </c>
      <c r="B132" s="19">
        <v>0.00460223537146609</v>
      </c>
      <c r="C132" s="19">
        <v>0.0</v>
      </c>
      <c r="D132" s="19"/>
      <c r="E132" s="19"/>
      <c r="F132" s="19"/>
      <c r="G132" s="19"/>
      <c r="H132" s="19"/>
      <c r="I132" s="19"/>
      <c r="J132" s="19"/>
      <c r="K132" s="19"/>
      <c r="L132" s="19"/>
      <c r="M132" s="19"/>
      <c r="N132" s="19"/>
      <c r="O132" s="19"/>
      <c r="P132" s="19"/>
      <c r="Q132" s="19"/>
      <c r="R132" s="19"/>
      <c r="S132" s="19"/>
      <c r="T132" s="19"/>
      <c r="U132" s="19"/>
      <c r="V132" s="19"/>
      <c r="W132" s="19"/>
      <c r="X132" s="19"/>
      <c r="Y132" s="19"/>
      <c r="Z132" s="19"/>
    </row>
    <row r="133">
      <c r="A133" s="21">
        <v>45419.0</v>
      </c>
      <c r="B133" s="19">
        <v>-0.01245082687239829</v>
      </c>
      <c r="C133" s="19">
        <v>-0.006247020189192987</v>
      </c>
      <c r="D133" s="19"/>
      <c r="E133" s="19"/>
      <c r="F133" s="19"/>
      <c r="G133" s="19"/>
      <c r="H133" s="19"/>
      <c r="I133" s="19"/>
      <c r="J133" s="19"/>
      <c r="K133" s="19"/>
      <c r="L133" s="19"/>
      <c r="M133" s="19"/>
      <c r="N133" s="19"/>
      <c r="O133" s="19"/>
      <c r="P133" s="19"/>
      <c r="Q133" s="19"/>
      <c r="R133" s="19"/>
      <c r="S133" s="19"/>
      <c r="T133" s="19"/>
      <c r="U133" s="19"/>
      <c r="V133" s="19"/>
      <c r="W133" s="19"/>
      <c r="X133" s="19"/>
      <c r="Y133" s="19"/>
      <c r="Z133" s="19"/>
    </row>
    <row r="134">
      <c r="A134" s="21">
        <v>45418.0</v>
      </c>
      <c r="B134" s="19">
        <v>0.008007699711260807</v>
      </c>
      <c r="C134" s="19">
        <v>-0.0014749164102803025</v>
      </c>
      <c r="D134" s="19"/>
      <c r="E134" s="19"/>
      <c r="F134" s="19"/>
      <c r="G134" s="19"/>
      <c r="H134" s="19"/>
      <c r="I134" s="19"/>
      <c r="J134" s="19"/>
      <c r="K134" s="19"/>
      <c r="L134" s="19"/>
      <c r="M134" s="19"/>
      <c r="N134" s="19"/>
      <c r="O134" s="19"/>
      <c r="P134" s="19"/>
      <c r="Q134" s="19"/>
      <c r="R134" s="19"/>
      <c r="S134" s="19"/>
      <c r="T134" s="19"/>
      <c r="U134" s="19"/>
      <c r="V134" s="19"/>
      <c r="W134" s="19"/>
      <c r="X134" s="19"/>
      <c r="Y134" s="19"/>
      <c r="Z134" s="19"/>
    </row>
    <row r="135">
      <c r="A135" s="21">
        <v>45415.0</v>
      </c>
      <c r="B135" s="19">
        <v>-0.025255178625037566</v>
      </c>
      <c r="C135" s="19">
        <v>-0.007609876281558847</v>
      </c>
      <c r="D135" s="19"/>
      <c r="E135" s="19"/>
      <c r="F135" s="19"/>
      <c r="G135" s="19"/>
      <c r="H135" s="19"/>
      <c r="I135" s="19"/>
      <c r="J135" s="19"/>
      <c r="K135" s="19"/>
      <c r="L135" s="19"/>
      <c r="M135" s="19"/>
      <c r="N135" s="19"/>
      <c r="O135" s="19"/>
      <c r="P135" s="19"/>
      <c r="Q135" s="19"/>
      <c r="R135" s="19"/>
      <c r="S135" s="19"/>
      <c r="T135" s="19"/>
      <c r="U135" s="19"/>
      <c r="V135" s="19"/>
      <c r="W135" s="19"/>
      <c r="X135" s="19"/>
      <c r="Y135" s="19"/>
      <c r="Z135" s="19"/>
    </row>
    <row r="136">
      <c r="A136" s="21">
        <v>45414.0</v>
      </c>
      <c r="B136" s="19">
        <v>-0.017730104316414086</v>
      </c>
      <c r="C136" s="19">
        <v>0.001917730044658672</v>
      </c>
      <c r="D136" s="19"/>
      <c r="E136" s="19"/>
      <c r="F136" s="19"/>
      <c r="G136" s="19"/>
      <c r="H136" s="19"/>
      <c r="I136" s="19"/>
      <c r="J136" s="19"/>
      <c r="K136" s="19"/>
      <c r="L136" s="19"/>
      <c r="M136" s="19"/>
      <c r="N136" s="19"/>
      <c r="O136" s="19"/>
      <c r="P136" s="19"/>
      <c r="Q136" s="19"/>
      <c r="R136" s="19"/>
      <c r="S136" s="19"/>
      <c r="T136" s="19"/>
      <c r="U136" s="19"/>
      <c r="V136" s="19"/>
      <c r="W136" s="19"/>
      <c r="X136" s="19"/>
      <c r="Y136" s="19"/>
      <c r="Z136" s="19"/>
    </row>
    <row r="137">
      <c r="A137" s="21">
        <v>45412.0</v>
      </c>
      <c r="B137" s="19">
        <v>0.008138238573021317</v>
      </c>
      <c r="C137" s="19">
        <v>-0.0017024828426828176</v>
      </c>
      <c r="D137" s="19"/>
      <c r="E137" s="19"/>
      <c r="F137" s="19"/>
      <c r="G137" s="19"/>
      <c r="H137" s="19"/>
      <c r="I137" s="19"/>
      <c r="J137" s="19"/>
      <c r="K137" s="19"/>
      <c r="L137" s="19"/>
      <c r="M137" s="19"/>
      <c r="N137" s="19"/>
      <c r="O137" s="19"/>
      <c r="P137" s="19"/>
      <c r="Q137" s="19"/>
      <c r="R137" s="19"/>
      <c r="S137" s="19"/>
      <c r="T137" s="19"/>
      <c r="U137" s="19"/>
      <c r="V137" s="19"/>
      <c r="W137" s="19"/>
      <c r="X137" s="19"/>
      <c r="Y137" s="19"/>
      <c r="Z137" s="19"/>
    </row>
    <row r="138">
      <c r="A138" s="23">
        <v>45411.0</v>
      </c>
      <c r="B138" s="19">
        <v>-0.007377351530800436</v>
      </c>
      <c r="C138" s="19">
        <v>0.009966569952207793</v>
      </c>
      <c r="D138" s="19"/>
      <c r="E138" s="19"/>
      <c r="F138" s="19"/>
      <c r="G138" s="19"/>
      <c r="H138" s="19"/>
      <c r="I138" s="19"/>
      <c r="J138" s="19"/>
      <c r="K138" s="19"/>
      <c r="L138" s="19"/>
      <c r="M138" s="19"/>
      <c r="N138" s="19"/>
      <c r="O138" s="19"/>
      <c r="P138" s="19"/>
      <c r="Q138" s="19"/>
      <c r="R138" s="19"/>
      <c r="S138" s="19"/>
      <c r="T138" s="19"/>
      <c r="U138" s="19"/>
      <c r="V138" s="19"/>
      <c r="W138" s="19"/>
      <c r="X138" s="19"/>
      <c r="Y138" s="19"/>
      <c r="Z138" s="19"/>
    </row>
    <row r="139">
      <c r="A139" s="23">
        <v>45408.0</v>
      </c>
      <c r="B139" s="19">
        <v>-0.001215783074825949</v>
      </c>
      <c r="C139" s="19">
        <v>-0.006663609558557937</v>
      </c>
      <c r="D139" s="19"/>
      <c r="E139" s="19"/>
      <c r="F139" s="19"/>
      <c r="G139" s="19"/>
      <c r="H139" s="19"/>
      <c r="I139" s="19"/>
      <c r="J139" s="19"/>
      <c r="K139" s="19"/>
      <c r="L139" s="19"/>
      <c r="M139" s="19"/>
      <c r="N139" s="19"/>
      <c r="O139" s="19"/>
      <c r="P139" s="19"/>
      <c r="Q139" s="19"/>
      <c r="R139" s="19"/>
      <c r="S139" s="19"/>
      <c r="T139" s="19"/>
      <c r="U139" s="19"/>
      <c r="V139" s="19"/>
      <c r="W139" s="19"/>
      <c r="X139" s="19"/>
      <c r="Y139" s="19"/>
      <c r="Z139" s="19"/>
    </row>
    <row r="140">
      <c r="A140" s="23">
        <v>45407.0</v>
      </c>
      <c r="B140" s="19">
        <v>0.015830838323353413</v>
      </c>
      <c r="C140" s="19">
        <v>0.007496964610934409</v>
      </c>
      <c r="D140" s="19"/>
      <c r="E140" s="19"/>
      <c r="F140" s="19"/>
      <c r="G140" s="19"/>
      <c r="H140" s="19"/>
      <c r="I140" s="19"/>
      <c r="J140" s="19"/>
      <c r="K140" s="19"/>
      <c r="L140" s="19"/>
      <c r="M140" s="19"/>
      <c r="N140" s="19"/>
      <c r="O140" s="19"/>
      <c r="P140" s="19"/>
      <c r="Q140" s="19"/>
      <c r="R140" s="19"/>
      <c r="S140" s="19"/>
      <c r="T140" s="19"/>
      <c r="U140" s="19"/>
      <c r="V140" s="19"/>
      <c r="W140" s="19"/>
      <c r="X140" s="19"/>
      <c r="Y140" s="19"/>
      <c r="Z140" s="19"/>
    </row>
    <row r="141">
      <c r="A141" s="23">
        <v>45406.0</v>
      </c>
      <c r="B141" s="19">
        <v>9.740016483104075E-4</v>
      </c>
      <c r="C141" s="19">
        <v>0.0015379113018598733</v>
      </c>
      <c r="D141" s="19"/>
      <c r="E141" s="19"/>
      <c r="F141" s="19"/>
      <c r="G141" s="19"/>
      <c r="H141" s="19"/>
      <c r="I141" s="19"/>
      <c r="J141" s="19"/>
      <c r="K141" s="19"/>
      <c r="L141" s="19"/>
      <c r="M141" s="19"/>
      <c r="N141" s="19"/>
      <c r="O141" s="19"/>
      <c r="P141" s="19"/>
      <c r="Q141" s="19"/>
      <c r="R141" s="19"/>
      <c r="S141" s="19"/>
      <c r="T141" s="19"/>
      <c r="U141" s="19"/>
      <c r="V141" s="19"/>
      <c r="W141" s="19"/>
      <c r="X141" s="19"/>
      <c r="Y141" s="19"/>
      <c r="Z141" s="19"/>
    </row>
    <row r="142">
      <c r="A142" s="23">
        <v>45405.0</v>
      </c>
      <c r="B142" s="19">
        <v>-0.002391808057403466</v>
      </c>
      <c r="C142" s="19">
        <v>0.0014147311115488836</v>
      </c>
      <c r="D142" s="19"/>
      <c r="E142" s="19"/>
      <c r="F142" s="19"/>
      <c r="G142" s="19"/>
      <c r="H142" s="19"/>
      <c r="I142" s="19"/>
      <c r="J142" s="19"/>
      <c r="K142" s="19"/>
      <c r="L142" s="19"/>
      <c r="M142" s="19"/>
      <c r="N142" s="19"/>
      <c r="O142" s="19"/>
      <c r="P142" s="19"/>
      <c r="Q142" s="19"/>
      <c r="R142" s="19"/>
      <c r="S142" s="19"/>
      <c r="T142" s="19"/>
      <c r="U142" s="19"/>
      <c r="V142" s="19"/>
      <c r="W142" s="19"/>
      <c r="X142" s="19"/>
      <c r="Y142" s="19"/>
      <c r="Z142" s="19"/>
    </row>
    <row r="143">
      <c r="A143" s="23">
        <v>45404.0</v>
      </c>
      <c r="B143" s="19">
        <v>0.019974079438896064</v>
      </c>
      <c r="C143" s="19">
        <v>0.008551948345148386</v>
      </c>
      <c r="D143" s="19"/>
      <c r="E143" s="19"/>
      <c r="F143" s="19"/>
      <c r="G143" s="19"/>
      <c r="H143" s="19"/>
      <c r="I143" s="19"/>
      <c r="J143" s="19"/>
      <c r="K143" s="19"/>
      <c r="L143" s="19"/>
      <c r="M143" s="19"/>
      <c r="N143" s="19"/>
      <c r="O143" s="19"/>
      <c r="P143" s="19"/>
      <c r="Q143" s="19"/>
      <c r="R143" s="19"/>
      <c r="S143" s="19"/>
      <c r="T143" s="19"/>
      <c r="U143" s="19"/>
      <c r="V143" s="19"/>
      <c r="W143" s="19"/>
      <c r="X143" s="19"/>
      <c r="Y143" s="19"/>
      <c r="Z143" s="19"/>
    </row>
    <row r="144">
      <c r="A144" s="23">
        <v>45401.0</v>
      </c>
      <c r="B144" s="19">
        <v>-0.0036460311431826264</v>
      </c>
      <c r="C144" s="19">
        <v>0.006871750807538657</v>
      </c>
      <c r="D144" s="19"/>
      <c r="E144" s="19"/>
      <c r="F144" s="19"/>
      <c r="G144" s="19"/>
      <c r="H144" s="19"/>
      <c r="I144" s="19"/>
      <c r="J144" s="19"/>
      <c r="K144" s="19"/>
      <c r="L144" s="19"/>
      <c r="M144" s="19"/>
      <c r="N144" s="19"/>
      <c r="O144" s="19"/>
      <c r="P144" s="19"/>
      <c r="Q144" s="19"/>
      <c r="R144" s="19"/>
      <c r="S144" s="19"/>
      <c r="T144" s="19"/>
      <c r="U144" s="19"/>
      <c r="V144" s="19"/>
      <c r="W144" s="19"/>
      <c r="X144" s="19"/>
      <c r="Y144" s="19"/>
      <c r="Z144" s="19"/>
    </row>
    <row r="145">
      <c r="A145" s="23">
        <v>45400.0</v>
      </c>
      <c r="B145" s="19">
        <v>2.2792888618750062E-4</v>
      </c>
      <c r="C145" s="19">
        <v>-0.006865210697176827</v>
      </c>
      <c r="D145" s="19"/>
      <c r="E145" s="19"/>
      <c r="F145" s="19"/>
      <c r="G145" s="19"/>
      <c r="H145" s="19"/>
      <c r="I145" s="19"/>
      <c r="J145" s="19"/>
      <c r="K145" s="19"/>
      <c r="L145" s="19"/>
      <c r="M145" s="19"/>
      <c r="N145" s="19"/>
      <c r="O145" s="19"/>
      <c r="P145" s="19"/>
      <c r="Q145" s="19"/>
      <c r="R145" s="19"/>
      <c r="S145" s="19"/>
      <c r="T145" s="19"/>
      <c r="U145" s="19"/>
      <c r="V145" s="19"/>
      <c r="W145" s="19"/>
      <c r="X145" s="19"/>
      <c r="Y145" s="19"/>
      <c r="Z145" s="19"/>
    </row>
    <row r="146">
      <c r="A146" s="23">
        <v>45398.0</v>
      </c>
      <c r="B146" s="19">
        <v>0.011994464093495472</v>
      </c>
      <c r="C146" s="19">
        <v>-0.005594342799416285</v>
      </c>
      <c r="D146" s="19"/>
      <c r="E146" s="19"/>
      <c r="F146" s="19"/>
      <c r="G146" s="19"/>
      <c r="H146" s="19"/>
      <c r="I146" s="19"/>
      <c r="J146" s="19"/>
      <c r="K146" s="19"/>
      <c r="L146" s="19"/>
      <c r="M146" s="19"/>
      <c r="N146" s="19"/>
      <c r="O146" s="19"/>
      <c r="P146" s="19"/>
      <c r="Q146" s="19"/>
      <c r="R146" s="19"/>
      <c r="S146" s="19"/>
      <c r="T146" s="19"/>
      <c r="U146" s="19"/>
      <c r="V146" s="19"/>
      <c r="W146" s="19"/>
      <c r="X146" s="19"/>
      <c r="Y146" s="19"/>
      <c r="Z146" s="19"/>
    </row>
    <row r="147">
      <c r="A147" s="23">
        <v>45397.0</v>
      </c>
      <c r="B147" s="19">
        <v>0.005722239406124263</v>
      </c>
      <c r="C147" s="19">
        <v>-0.010963880032327733</v>
      </c>
      <c r="D147" s="19"/>
      <c r="E147" s="19"/>
      <c r="F147" s="19"/>
      <c r="G147" s="19"/>
      <c r="H147" s="19"/>
      <c r="I147" s="19"/>
      <c r="J147" s="19"/>
      <c r="K147" s="19"/>
      <c r="L147" s="19"/>
      <c r="M147" s="19"/>
      <c r="N147" s="19"/>
      <c r="O147" s="19"/>
      <c r="P147" s="19"/>
      <c r="Q147" s="19"/>
      <c r="R147" s="19"/>
      <c r="S147" s="19"/>
      <c r="T147" s="19"/>
      <c r="U147" s="19"/>
      <c r="V147" s="19"/>
      <c r="W147" s="19"/>
      <c r="X147" s="19"/>
      <c r="Y147" s="19"/>
      <c r="Z147" s="19"/>
    </row>
    <row r="148">
      <c r="A148" s="23">
        <v>45394.0</v>
      </c>
      <c r="B148" s="19">
        <v>-0.014742295531598781</v>
      </c>
      <c r="C148" s="19">
        <v>-0.010301576000492085</v>
      </c>
      <c r="D148" s="19"/>
      <c r="E148" s="19"/>
      <c r="F148" s="19"/>
      <c r="G148" s="19"/>
      <c r="H148" s="19"/>
      <c r="I148" s="19"/>
      <c r="J148" s="19"/>
      <c r="K148" s="19"/>
      <c r="L148" s="19"/>
      <c r="M148" s="19"/>
      <c r="N148" s="19"/>
      <c r="O148" s="19"/>
      <c r="P148" s="19"/>
      <c r="Q148" s="19"/>
      <c r="R148" s="19"/>
      <c r="S148" s="19"/>
      <c r="T148" s="19"/>
      <c r="U148" s="19"/>
      <c r="V148" s="19"/>
      <c r="W148" s="19"/>
      <c r="X148" s="19"/>
      <c r="Y148" s="19"/>
      <c r="Z148" s="19"/>
    </row>
    <row r="149">
      <c r="A149" s="21">
        <v>45392.0</v>
      </c>
      <c r="B149" s="19">
        <v>0.016298877274486978</v>
      </c>
      <c r="C149" s="19">
        <v>0.004904439610913025</v>
      </c>
      <c r="D149" s="19"/>
      <c r="E149" s="19"/>
      <c r="F149" s="19"/>
      <c r="G149" s="19"/>
      <c r="H149" s="19"/>
      <c r="I149" s="19"/>
      <c r="J149" s="19"/>
      <c r="K149" s="19"/>
      <c r="L149" s="19"/>
      <c r="M149" s="19"/>
      <c r="N149" s="19"/>
      <c r="O149" s="19"/>
      <c r="P149" s="19"/>
      <c r="Q149" s="19"/>
      <c r="R149" s="19"/>
      <c r="S149" s="19"/>
      <c r="T149" s="19"/>
      <c r="U149" s="19"/>
      <c r="V149" s="19"/>
      <c r="W149" s="19"/>
      <c r="X149" s="19"/>
      <c r="Y149" s="19"/>
      <c r="Z149" s="19"/>
    </row>
    <row r="150">
      <c r="A150" s="21">
        <v>45391.0</v>
      </c>
      <c r="B150" s="19">
        <v>-0.004355702887098745</v>
      </c>
      <c r="C150" s="19">
        <v>-0.0010389873953843276</v>
      </c>
      <c r="D150" s="19"/>
      <c r="E150" s="19"/>
      <c r="F150" s="19"/>
      <c r="G150" s="19"/>
      <c r="H150" s="19"/>
      <c r="I150" s="19"/>
      <c r="J150" s="19"/>
      <c r="K150" s="19"/>
      <c r="L150" s="19"/>
      <c r="M150" s="19"/>
      <c r="N150" s="19"/>
      <c r="O150" s="19"/>
      <c r="P150" s="19"/>
      <c r="Q150" s="19"/>
      <c r="R150" s="19"/>
      <c r="S150" s="19"/>
      <c r="T150" s="19"/>
      <c r="U150" s="19"/>
      <c r="V150" s="19"/>
      <c r="W150" s="19"/>
      <c r="X150" s="19"/>
      <c r="Y150" s="19"/>
      <c r="Z150" s="19"/>
    </row>
    <row r="151">
      <c r="A151" s="21">
        <v>45390.0</v>
      </c>
      <c r="B151" s="19">
        <v>0.012686392380357514</v>
      </c>
      <c r="C151" s="19">
        <v>0.006778095115418603</v>
      </c>
      <c r="D151" s="19"/>
      <c r="E151" s="19"/>
      <c r="F151" s="19"/>
      <c r="G151" s="19"/>
      <c r="H151" s="19"/>
      <c r="I151" s="19"/>
      <c r="J151" s="19"/>
      <c r="K151" s="19"/>
      <c r="L151" s="19"/>
      <c r="M151" s="19"/>
      <c r="N151" s="19"/>
      <c r="O151" s="19"/>
      <c r="P151" s="19"/>
      <c r="Q151" s="19"/>
      <c r="R151" s="19"/>
      <c r="S151" s="19"/>
      <c r="T151" s="19"/>
      <c r="U151" s="19"/>
      <c r="V151" s="19"/>
      <c r="W151" s="19"/>
      <c r="X151" s="19"/>
      <c r="Y151" s="19"/>
      <c r="Z151" s="19"/>
    </row>
    <row r="152">
      <c r="A152" s="21">
        <v>45387.0</v>
      </c>
      <c r="B152" s="19">
        <v>-0.017865358073914983</v>
      </c>
      <c r="C152" s="19">
        <v>-4.2194748752555356E-5</v>
      </c>
      <c r="D152" s="19"/>
      <c r="E152" s="19"/>
      <c r="F152" s="19"/>
      <c r="G152" s="19"/>
      <c r="H152" s="19"/>
      <c r="I152" s="19"/>
      <c r="J152" s="19"/>
      <c r="K152" s="19"/>
      <c r="L152" s="19"/>
      <c r="M152" s="19"/>
      <c r="N152" s="19"/>
      <c r="O152" s="19"/>
      <c r="P152" s="19"/>
      <c r="Q152" s="19"/>
      <c r="R152" s="19"/>
      <c r="S152" s="19"/>
      <c r="T152" s="19"/>
      <c r="U152" s="19"/>
      <c r="V152" s="19"/>
      <c r="W152" s="19"/>
      <c r="X152" s="19"/>
      <c r="Y152" s="19"/>
      <c r="Z152" s="19"/>
    </row>
    <row r="153">
      <c r="A153" s="21">
        <v>45386.0</v>
      </c>
      <c r="B153" s="19">
        <v>-0.008514520298008255</v>
      </c>
      <c r="C153" s="19">
        <v>0.0035659125504521327</v>
      </c>
      <c r="D153" s="19"/>
      <c r="E153" s="19"/>
      <c r="F153" s="19"/>
      <c r="G153" s="19"/>
      <c r="H153" s="19"/>
      <c r="I153" s="19"/>
      <c r="J153" s="19"/>
      <c r="K153" s="19"/>
      <c r="L153" s="19"/>
      <c r="M153" s="19"/>
      <c r="N153" s="19"/>
      <c r="O153" s="19"/>
      <c r="P153" s="19"/>
      <c r="Q153" s="19"/>
      <c r="R153" s="19"/>
      <c r="S153" s="19"/>
      <c r="T153" s="19"/>
      <c r="U153" s="19"/>
      <c r="V153" s="19"/>
      <c r="W153" s="19"/>
      <c r="X153" s="19"/>
      <c r="Y153" s="19"/>
      <c r="Z153" s="19"/>
    </row>
    <row r="154">
      <c r="A154" s="21">
        <v>45385.0</v>
      </c>
      <c r="B154" s="19">
        <v>0.0018660268860200002</v>
      </c>
      <c r="C154" s="19">
        <v>-8.306128720498851E-4</v>
      </c>
      <c r="D154" s="19"/>
      <c r="E154" s="19"/>
      <c r="F154" s="19"/>
      <c r="G154" s="19"/>
      <c r="H154" s="19"/>
      <c r="I154" s="19"/>
      <c r="J154" s="19"/>
      <c r="K154" s="19"/>
      <c r="L154" s="19"/>
      <c r="M154" s="19"/>
      <c r="N154" s="19"/>
      <c r="O154" s="19"/>
      <c r="P154" s="19"/>
      <c r="Q154" s="19"/>
      <c r="R154" s="19"/>
      <c r="S154" s="19"/>
      <c r="T154" s="19"/>
      <c r="U154" s="19"/>
      <c r="V154" s="19"/>
      <c r="W154" s="19"/>
      <c r="X154" s="19"/>
      <c r="Y154" s="19"/>
      <c r="Z154" s="19"/>
    </row>
    <row r="155">
      <c r="A155" s="21">
        <v>45384.0</v>
      </c>
      <c r="B155" s="19">
        <v>-0.0428649535265172</v>
      </c>
      <c r="C155" s="19">
        <v>-3.873208084765878E-4</v>
      </c>
      <c r="D155" s="19"/>
      <c r="E155" s="19"/>
      <c r="F155" s="19"/>
      <c r="G155" s="19"/>
      <c r="H155" s="19"/>
      <c r="I155" s="19"/>
      <c r="J155" s="19"/>
      <c r="K155" s="19"/>
      <c r="L155" s="19"/>
      <c r="M155" s="19"/>
      <c r="N155" s="19"/>
      <c r="O155" s="19"/>
      <c r="P155" s="19"/>
      <c r="Q155" s="19"/>
      <c r="R155" s="19"/>
      <c r="S155" s="19"/>
      <c r="T155" s="19"/>
      <c r="U155" s="19"/>
      <c r="V155" s="19"/>
      <c r="W155" s="19"/>
      <c r="X155" s="19"/>
      <c r="Y155" s="19"/>
      <c r="Z155" s="19"/>
    </row>
    <row r="156">
      <c r="A156" s="21">
        <v>45383.0</v>
      </c>
      <c r="B156" s="19">
        <v>0.042878321359334004</v>
      </c>
      <c r="C156" s="19">
        <v>0.00605099677966936</v>
      </c>
      <c r="D156" s="19"/>
      <c r="E156" s="19"/>
      <c r="F156" s="19"/>
      <c r="G156" s="19"/>
      <c r="H156" s="19"/>
      <c r="I156" s="19"/>
      <c r="J156" s="19"/>
      <c r="K156" s="19"/>
      <c r="L156" s="19"/>
      <c r="M156" s="19"/>
      <c r="N156" s="19"/>
      <c r="O156" s="19"/>
      <c r="P156" s="19"/>
      <c r="Q156" s="19"/>
      <c r="R156" s="19"/>
      <c r="S156" s="19"/>
      <c r="T156" s="19"/>
      <c r="U156" s="19"/>
      <c r="V156" s="19"/>
      <c r="W156" s="19"/>
      <c r="X156" s="19"/>
      <c r="Y156" s="19"/>
      <c r="Z156" s="19"/>
    </row>
    <row r="157">
      <c r="A157" s="21">
        <v>45379.0</v>
      </c>
      <c r="B157" s="19">
        <v>0.041366479296967684</v>
      </c>
      <c r="C157" s="19">
        <v>0.009187001240753778</v>
      </c>
      <c r="D157" s="19"/>
      <c r="E157" s="19"/>
      <c r="F157" s="19"/>
      <c r="G157" s="19"/>
      <c r="H157" s="19"/>
      <c r="I157" s="19"/>
      <c r="J157" s="19"/>
      <c r="K157" s="19"/>
      <c r="L157" s="19"/>
      <c r="M157" s="19"/>
      <c r="N157" s="19"/>
      <c r="O157" s="19"/>
      <c r="P157" s="19"/>
      <c r="Q157" s="19"/>
      <c r="R157" s="19"/>
      <c r="S157" s="19"/>
      <c r="T157" s="19"/>
      <c r="U157" s="19"/>
      <c r="V157" s="19"/>
      <c r="W157" s="19"/>
      <c r="X157" s="19"/>
      <c r="Y157" s="19"/>
      <c r="Z157" s="19"/>
    </row>
    <row r="158">
      <c r="A158" s="23">
        <v>45378.0</v>
      </c>
      <c r="B158" s="19">
        <v>0.005532778728654764</v>
      </c>
      <c r="C158" s="19">
        <v>0.00540566333556014</v>
      </c>
      <c r="D158" s="19"/>
      <c r="E158" s="19"/>
      <c r="F158" s="19"/>
      <c r="G158" s="19"/>
      <c r="H158" s="19"/>
      <c r="I158" s="19"/>
      <c r="J158" s="19"/>
      <c r="K158" s="19"/>
      <c r="L158" s="19"/>
      <c r="M158" s="19"/>
      <c r="N158" s="19"/>
      <c r="O158" s="19"/>
      <c r="P158" s="19"/>
      <c r="Q158" s="19"/>
      <c r="R158" s="19"/>
      <c r="S158" s="19"/>
      <c r="T158" s="19"/>
      <c r="U158" s="19"/>
      <c r="V158" s="19"/>
      <c r="W158" s="19"/>
      <c r="X158" s="19"/>
      <c r="Y158" s="19"/>
      <c r="Z158" s="19"/>
    </row>
    <row r="159">
      <c r="A159" s="23">
        <v>45377.0</v>
      </c>
      <c r="B159" s="19">
        <v>-0.009892015448884628</v>
      </c>
      <c r="C159" s="19">
        <v>-0.004165770984420725</v>
      </c>
      <c r="D159" s="19"/>
      <c r="E159" s="19"/>
      <c r="F159" s="19"/>
      <c r="G159" s="19"/>
      <c r="H159" s="19"/>
      <c r="I159" s="19"/>
      <c r="J159" s="19"/>
      <c r="K159" s="19"/>
      <c r="L159" s="19"/>
      <c r="M159" s="19"/>
      <c r="N159" s="19"/>
      <c r="O159" s="19"/>
      <c r="P159" s="19"/>
      <c r="Q159" s="19"/>
      <c r="R159" s="19"/>
      <c r="S159" s="19"/>
      <c r="T159" s="19"/>
      <c r="U159" s="19"/>
      <c r="V159" s="19"/>
      <c r="W159" s="19"/>
      <c r="X159" s="19"/>
      <c r="Y159" s="19"/>
      <c r="Z159" s="19"/>
    </row>
    <row r="160">
      <c r="A160" s="23">
        <v>45373.0</v>
      </c>
      <c r="B160" s="19">
        <v>0.0013417521704814916</v>
      </c>
      <c r="C160" s="19">
        <v>0.0038524528721899376</v>
      </c>
      <c r="D160" s="19"/>
      <c r="E160" s="19"/>
      <c r="F160" s="19"/>
      <c r="G160" s="19"/>
      <c r="H160" s="19"/>
      <c r="I160" s="19"/>
      <c r="J160" s="19"/>
      <c r="K160" s="19"/>
      <c r="L160" s="19"/>
      <c r="M160" s="19"/>
      <c r="N160" s="19"/>
      <c r="O160" s="19"/>
      <c r="P160" s="19"/>
      <c r="Q160" s="19"/>
      <c r="R160" s="19"/>
      <c r="S160" s="19"/>
      <c r="T160" s="19"/>
      <c r="U160" s="19"/>
      <c r="V160" s="19"/>
      <c r="W160" s="19"/>
      <c r="X160" s="19"/>
      <c r="Y160" s="19"/>
      <c r="Z160" s="19"/>
    </row>
    <row r="161">
      <c r="A161" s="23">
        <v>45372.0</v>
      </c>
      <c r="B161" s="19">
        <v>0.0018582216423514986</v>
      </c>
      <c r="C161" s="19">
        <v>0.007914703444739102</v>
      </c>
      <c r="D161" s="19"/>
      <c r="E161" s="19"/>
      <c r="F161" s="19"/>
      <c r="G161" s="19"/>
      <c r="H161" s="19"/>
      <c r="I161" s="19"/>
      <c r="J161" s="19"/>
      <c r="K161" s="19"/>
      <c r="L161" s="19"/>
      <c r="M161" s="19"/>
      <c r="N161" s="19"/>
      <c r="O161" s="19"/>
      <c r="P161" s="19"/>
      <c r="Q161" s="19"/>
      <c r="R161" s="19"/>
      <c r="S161" s="19"/>
      <c r="T161" s="19"/>
      <c r="U161" s="19"/>
      <c r="V161" s="19"/>
      <c r="W161" s="19"/>
      <c r="X161" s="19"/>
      <c r="Y161" s="19"/>
      <c r="Z161" s="19"/>
    </row>
    <row r="162">
      <c r="A162" s="23">
        <v>45371.0</v>
      </c>
      <c r="B162" s="19">
        <v>-0.008933819207711191</v>
      </c>
      <c r="C162" s="19">
        <v>9.923249508994036E-4</v>
      </c>
      <c r="D162" s="19"/>
      <c r="E162" s="19"/>
      <c r="F162" s="19"/>
      <c r="G162" s="19"/>
      <c r="H162" s="19"/>
      <c r="I162" s="19"/>
      <c r="J162" s="19"/>
      <c r="K162" s="19"/>
      <c r="L162" s="19"/>
      <c r="M162" s="19"/>
      <c r="N162" s="19"/>
      <c r="O162" s="19"/>
      <c r="P162" s="19"/>
      <c r="Q162" s="19"/>
      <c r="R162" s="19"/>
      <c r="S162" s="19"/>
      <c r="T162" s="19"/>
      <c r="U162" s="19"/>
      <c r="V162" s="19"/>
      <c r="W162" s="19"/>
      <c r="X162" s="19"/>
      <c r="Y162" s="19"/>
      <c r="Z162" s="19"/>
    </row>
    <row r="163">
      <c r="A163" s="23">
        <v>45370.0</v>
      </c>
      <c r="B163" s="19">
        <v>-0.006539764101366363</v>
      </c>
      <c r="C163" s="19">
        <v>-0.010802196257656771</v>
      </c>
      <c r="D163" s="19"/>
      <c r="E163" s="19"/>
      <c r="F163" s="19"/>
      <c r="G163" s="19"/>
      <c r="H163" s="19"/>
      <c r="I163" s="19"/>
      <c r="J163" s="19"/>
      <c r="K163" s="19"/>
      <c r="L163" s="19"/>
      <c r="M163" s="19"/>
      <c r="N163" s="19"/>
      <c r="O163" s="19"/>
      <c r="P163" s="19"/>
      <c r="Q163" s="19"/>
      <c r="R163" s="19"/>
      <c r="S163" s="19"/>
      <c r="T163" s="19"/>
      <c r="U163" s="19"/>
      <c r="V163" s="19"/>
      <c r="W163" s="19"/>
      <c r="X163" s="19"/>
      <c r="Y163" s="19"/>
      <c r="Z163" s="19"/>
    </row>
    <row r="164">
      <c r="A164" s="23">
        <v>45369.0</v>
      </c>
      <c r="B164" s="19">
        <v>-1.1676786548331375E-4</v>
      </c>
      <c r="C164" s="19">
        <v>0.0014688955131714199</v>
      </c>
      <c r="D164" s="19"/>
      <c r="E164" s="19"/>
      <c r="F164" s="19"/>
      <c r="G164" s="19"/>
      <c r="H164" s="19"/>
      <c r="I164" s="19"/>
      <c r="J164" s="19"/>
      <c r="K164" s="19"/>
      <c r="L164" s="19"/>
      <c r="M164" s="19"/>
      <c r="N164" s="19"/>
      <c r="O164" s="19"/>
      <c r="P164" s="19"/>
      <c r="Q164" s="19"/>
      <c r="R164" s="19"/>
      <c r="S164" s="19"/>
      <c r="T164" s="19"/>
      <c r="U164" s="19"/>
      <c r="V164" s="19"/>
      <c r="W164" s="19"/>
      <c r="X164" s="19"/>
      <c r="Y164" s="19"/>
      <c r="Z164" s="19"/>
    </row>
    <row r="165">
      <c r="A165" s="23">
        <v>45366.0</v>
      </c>
      <c r="B165" s="19">
        <v>0.0035545486504433565</v>
      </c>
      <c r="C165" s="19">
        <v>-0.005567433449302883</v>
      </c>
      <c r="D165" s="19"/>
      <c r="E165" s="19"/>
      <c r="F165" s="19"/>
      <c r="G165" s="19"/>
      <c r="H165" s="19"/>
      <c r="I165" s="19"/>
      <c r="J165" s="19"/>
      <c r="K165" s="19"/>
      <c r="L165" s="19"/>
      <c r="M165" s="19"/>
      <c r="N165" s="19"/>
      <c r="O165" s="19"/>
      <c r="P165" s="19"/>
      <c r="Q165" s="19"/>
      <c r="R165" s="19"/>
      <c r="S165" s="19"/>
      <c r="T165" s="19"/>
      <c r="U165" s="19"/>
      <c r="V165" s="19"/>
      <c r="W165" s="19"/>
      <c r="X165" s="19"/>
      <c r="Y165" s="19"/>
      <c r="Z165" s="19"/>
    </row>
    <row r="166">
      <c r="A166" s="23">
        <v>45365.0</v>
      </c>
      <c r="B166" s="19">
        <v>0.006566013997011844</v>
      </c>
      <c r="C166" s="19">
        <v>0.006771162439709544</v>
      </c>
      <c r="D166" s="19"/>
      <c r="E166" s="19"/>
      <c r="F166" s="19"/>
      <c r="G166" s="19"/>
      <c r="H166" s="19"/>
      <c r="I166" s="19"/>
      <c r="J166" s="19"/>
      <c r="K166" s="19"/>
      <c r="L166" s="19"/>
      <c r="M166" s="19"/>
      <c r="N166" s="19"/>
      <c r="O166" s="19"/>
      <c r="P166" s="19"/>
      <c r="Q166" s="19"/>
      <c r="R166" s="19"/>
      <c r="S166" s="19"/>
      <c r="T166" s="19"/>
      <c r="U166" s="19"/>
      <c r="V166" s="19"/>
      <c r="W166" s="19"/>
      <c r="X166" s="19"/>
      <c r="Y166" s="19"/>
      <c r="Z166" s="19"/>
    </row>
    <row r="167">
      <c r="A167" s="23">
        <v>45364.0</v>
      </c>
      <c r="B167" s="19">
        <v>-0.03090112402362355</v>
      </c>
      <c r="C167" s="19">
        <v>-0.015132724741109493</v>
      </c>
      <c r="D167" s="19"/>
      <c r="E167" s="19"/>
      <c r="F167" s="19"/>
      <c r="G167" s="19"/>
      <c r="H167" s="19"/>
      <c r="I167" s="19"/>
      <c r="J167" s="19"/>
      <c r="K167" s="19"/>
      <c r="L167" s="19"/>
      <c r="M167" s="19"/>
      <c r="N167" s="19"/>
      <c r="O167" s="19"/>
      <c r="P167" s="19"/>
      <c r="Q167" s="19"/>
      <c r="R167" s="19"/>
      <c r="S167" s="19"/>
      <c r="T167" s="19"/>
      <c r="U167" s="19"/>
      <c r="V167" s="19"/>
      <c r="W167" s="19"/>
      <c r="X167" s="19"/>
      <c r="Y167" s="19"/>
      <c r="Z167" s="19"/>
    </row>
    <row r="168">
      <c r="A168" s="23">
        <v>45363.0</v>
      </c>
      <c r="B168" s="19">
        <v>-0.02293287666133048</v>
      </c>
      <c r="C168" s="19">
        <v>1.365713428544968E-4</v>
      </c>
      <c r="D168" s="19"/>
      <c r="E168" s="19"/>
      <c r="F168" s="19"/>
      <c r="G168" s="19"/>
      <c r="H168" s="19"/>
      <c r="I168" s="19"/>
      <c r="J168" s="19"/>
      <c r="K168" s="19"/>
      <c r="L168" s="19"/>
      <c r="M168" s="19"/>
      <c r="N168" s="19"/>
      <c r="O168" s="19"/>
      <c r="P168" s="19"/>
      <c r="Q168" s="19"/>
      <c r="R168" s="19"/>
      <c r="S168" s="19"/>
      <c r="T168" s="19"/>
      <c r="U168" s="19"/>
      <c r="V168" s="19"/>
      <c r="W168" s="19"/>
      <c r="X168" s="19"/>
      <c r="Y168" s="19"/>
      <c r="Z168" s="19"/>
    </row>
    <row r="169">
      <c r="A169" s="21">
        <v>45362.0</v>
      </c>
      <c r="B169" s="19">
        <v>-0.019134562716815795</v>
      </c>
      <c r="C169" s="19">
        <v>-0.007153161684127163</v>
      </c>
      <c r="D169" s="19"/>
      <c r="E169" s="19"/>
      <c r="F169" s="19"/>
      <c r="G169" s="19"/>
      <c r="H169" s="19"/>
      <c r="I169" s="19"/>
      <c r="J169" s="19"/>
      <c r="K169" s="19"/>
      <c r="L169" s="19"/>
      <c r="M169" s="19"/>
      <c r="N169" s="19"/>
      <c r="O169" s="19"/>
      <c r="P169" s="19"/>
      <c r="Q169" s="19"/>
      <c r="R169" s="19"/>
      <c r="S169" s="19"/>
      <c r="T169" s="19"/>
      <c r="U169" s="19"/>
      <c r="V169" s="19"/>
      <c r="W169" s="19"/>
      <c r="X169" s="19"/>
      <c r="Y169" s="19"/>
      <c r="Z169" s="19"/>
    </row>
    <row r="170">
      <c r="A170" s="21">
        <v>45358.0</v>
      </c>
      <c r="B170" s="19">
        <v>-0.0026586058707845917</v>
      </c>
      <c r="C170" s="19">
        <v>8.67667376374115E-4</v>
      </c>
      <c r="D170" s="19"/>
      <c r="E170" s="19"/>
      <c r="F170" s="19"/>
      <c r="G170" s="19"/>
      <c r="H170" s="19"/>
      <c r="I170" s="19"/>
      <c r="J170" s="19"/>
      <c r="K170" s="19"/>
      <c r="L170" s="19"/>
      <c r="M170" s="19"/>
      <c r="N170" s="19"/>
      <c r="O170" s="19"/>
      <c r="P170" s="19"/>
      <c r="Q170" s="19"/>
      <c r="R170" s="19"/>
      <c r="S170" s="19"/>
      <c r="T170" s="19"/>
      <c r="U170" s="19"/>
      <c r="V170" s="19"/>
      <c r="W170" s="19"/>
      <c r="X170" s="19"/>
      <c r="Y170" s="19"/>
      <c r="Z170" s="19"/>
    </row>
    <row r="171">
      <c r="A171" s="21">
        <v>45357.0</v>
      </c>
      <c r="B171" s="19">
        <v>-0.03999720299279763</v>
      </c>
      <c r="C171" s="19">
        <v>0.005266971726090697</v>
      </c>
      <c r="D171" s="19"/>
      <c r="E171" s="19"/>
      <c r="F171" s="19"/>
      <c r="G171" s="19"/>
      <c r="H171" s="19"/>
      <c r="I171" s="19"/>
      <c r="J171" s="19"/>
      <c r="K171" s="19"/>
      <c r="L171" s="19"/>
      <c r="M171" s="19"/>
      <c r="N171" s="19"/>
      <c r="O171" s="19"/>
      <c r="P171" s="19"/>
      <c r="Q171" s="19"/>
      <c r="R171" s="19"/>
      <c r="S171" s="19"/>
      <c r="T171" s="19"/>
      <c r="U171" s="19"/>
      <c r="V171" s="19"/>
      <c r="W171" s="19"/>
      <c r="X171" s="19"/>
      <c r="Y171" s="19"/>
      <c r="Z171" s="19"/>
    </row>
    <row r="172">
      <c r="A172" s="21">
        <v>45356.0</v>
      </c>
      <c r="B172" s="19">
        <v>-0.04129516658845622</v>
      </c>
      <c r="C172" s="19">
        <v>-0.0022003427714499812</v>
      </c>
      <c r="D172" s="19"/>
      <c r="E172" s="19"/>
      <c r="F172" s="19"/>
      <c r="G172" s="19"/>
      <c r="H172" s="19"/>
      <c r="I172" s="19"/>
      <c r="J172" s="19"/>
      <c r="K172" s="19"/>
      <c r="L172" s="19"/>
      <c r="M172" s="19"/>
      <c r="N172" s="19"/>
      <c r="O172" s="19"/>
      <c r="P172" s="19"/>
      <c r="Q172" s="19"/>
      <c r="R172" s="19"/>
      <c r="S172" s="19"/>
      <c r="T172" s="19"/>
      <c r="U172" s="19"/>
      <c r="V172" s="19"/>
      <c r="W172" s="19"/>
      <c r="X172" s="19"/>
      <c r="Y172" s="19"/>
      <c r="Z172" s="19"/>
    </row>
    <row r="173">
      <c r="A173" s="21">
        <v>45355.0</v>
      </c>
      <c r="B173" s="19">
        <v>-0.027004109320983516</v>
      </c>
      <c r="C173" s="19">
        <v>0.0012154577628427088</v>
      </c>
      <c r="D173" s="19"/>
      <c r="E173" s="19"/>
      <c r="F173" s="19"/>
      <c r="G173" s="19"/>
      <c r="H173" s="19"/>
      <c r="I173" s="19"/>
      <c r="J173" s="19"/>
      <c r="K173" s="19"/>
      <c r="L173" s="19"/>
      <c r="M173" s="19"/>
      <c r="N173" s="19"/>
      <c r="O173" s="19"/>
      <c r="P173" s="19"/>
      <c r="Q173" s="19"/>
      <c r="R173" s="19"/>
      <c r="S173" s="19"/>
      <c r="T173" s="19"/>
      <c r="U173" s="19"/>
      <c r="V173" s="19"/>
      <c r="W173" s="19"/>
      <c r="X173" s="19"/>
      <c r="Y173" s="19"/>
      <c r="Z173" s="19"/>
    </row>
    <row r="174">
      <c r="A174" s="21">
        <v>45353.0</v>
      </c>
      <c r="B174" s="19">
        <v>0.003961887299040567</v>
      </c>
      <c r="C174" s="19">
        <v>0.0017749426445079486</v>
      </c>
      <c r="D174" s="19"/>
      <c r="E174" s="19"/>
      <c r="F174" s="19"/>
      <c r="G174" s="19"/>
      <c r="H174" s="19"/>
      <c r="I174" s="19"/>
      <c r="J174" s="19"/>
      <c r="K174" s="19"/>
      <c r="L174" s="19"/>
      <c r="M174" s="19"/>
      <c r="N174" s="19"/>
      <c r="O174" s="19"/>
      <c r="P174" s="19"/>
      <c r="Q174" s="19"/>
      <c r="R174" s="19"/>
      <c r="S174" s="19"/>
      <c r="T174" s="19"/>
      <c r="U174" s="19"/>
      <c r="V174" s="19"/>
      <c r="W174" s="19"/>
      <c r="X174" s="19"/>
      <c r="Y174" s="19"/>
      <c r="Z174" s="19"/>
    </row>
    <row r="175">
      <c r="A175" s="21">
        <v>45352.0</v>
      </c>
      <c r="B175" s="19">
        <v>0.029703304113283924</v>
      </c>
      <c r="C175" s="19">
        <v>0.016192204814673428</v>
      </c>
      <c r="D175" s="19"/>
      <c r="E175" s="19"/>
      <c r="F175" s="19"/>
      <c r="G175" s="19"/>
      <c r="H175" s="19"/>
      <c r="I175" s="19"/>
      <c r="J175" s="19"/>
      <c r="K175" s="19"/>
      <c r="L175" s="19"/>
      <c r="M175" s="19"/>
      <c r="N175" s="19"/>
      <c r="O175" s="19"/>
      <c r="P175" s="19"/>
      <c r="Q175" s="19"/>
      <c r="R175" s="19"/>
      <c r="S175" s="19"/>
      <c r="T175" s="19"/>
      <c r="U175" s="19"/>
      <c r="V175" s="19"/>
      <c r="W175" s="19"/>
      <c r="X175" s="19"/>
      <c r="Y175" s="19"/>
      <c r="Z175" s="19"/>
    </row>
    <row r="176">
      <c r="A176" s="21">
        <v>45351.0</v>
      </c>
      <c r="B176" s="19">
        <v>0.02120919983473346</v>
      </c>
      <c r="C176" s="19">
        <v>0.0014418378991531977</v>
      </c>
      <c r="D176" s="19"/>
      <c r="E176" s="19"/>
      <c r="F176" s="19"/>
      <c r="G176" s="19"/>
      <c r="H176" s="19"/>
      <c r="I176" s="19"/>
      <c r="J176" s="19"/>
      <c r="K176" s="19"/>
      <c r="L176" s="19"/>
      <c r="M176" s="19"/>
      <c r="N176" s="19"/>
      <c r="O176" s="19"/>
      <c r="P176" s="19"/>
      <c r="Q176" s="19"/>
      <c r="R176" s="19"/>
      <c r="S176" s="19"/>
      <c r="T176" s="19"/>
      <c r="U176" s="19"/>
      <c r="V176" s="19"/>
      <c r="W176" s="19"/>
      <c r="X176" s="19"/>
      <c r="Y176" s="19"/>
      <c r="Z176" s="19"/>
    </row>
    <row r="177">
      <c r="A177" s="23">
        <v>45350.0</v>
      </c>
      <c r="B177" s="19">
        <v>0.013044994768050211</v>
      </c>
      <c r="C177" s="19">
        <v>-0.011135962808046407</v>
      </c>
      <c r="D177" s="19"/>
      <c r="E177" s="19"/>
      <c r="F177" s="19"/>
      <c r="G177" s="19"/>
      <c r="H177" s="19"/>
      <c r="I177" s="19"/>
      <c r="J177" s="19"/>
      <c r="K177" s="19"/>
      <c r="L177" s="19"/>
      <c r="M177" s="19"/>
      <c r="N177" s="19"/>
      <c r="O177" s="19"/>
      <c r="P177" s="19"/>
      <c r="Q177" s="19"/>
      <c r="R177" s="19"/>
      <c r="S177" s="19"/>
      <c r="T177" s="19"/>
      <c r="U177" s="19"/>
      <c r="V177" s="19"/>
      <c r="W177" s="19"/>
      <c r="X177" s="19"/>
      <c r="Y177" s="19"/>
      <c r="Z177" s="19"/>
    </row>
    <row r="178">
      <c r="A178" s="23">
        <v>45349.0</v>
      </c>
      <c r="B178" s="19">
        <v>-0.026981164092991672</v>
      </c>
      <c r="C178" s="19">
        <v>0.0034490474436139618</v>
      </c>
      <c r="D178" s="19"/>
      <c r="E178" s="19"/>
      <c r="F178" s="19"/>
      <c r="G178" s="19"/>
      <c r="H178" s="19"/>
      <c r="I178" s="19"/>
      <c r="J178" s="19"/>
      <c r="K178" s="19"/>
      <c r="L178" s="19"/>
      <c r="M178" s="19"/>
      <c r="N178" s="19"/>
      <c r="O178" s="19"/>
      <c r="P178" s="19"/>
      <c r="Q178" s="19"/>
      <c r="R178" s="19"/>
      <c r="S178" s="19"/>
      <c r="T178" s="19"/>
      <c r="U178" s="19"/>
      <c r="V178" s="19"/>
      <c r="W178" s="19"/>
      <c r="X178" s="19"/>
      <c r="Y178" s="19"/>
      <c r="Z178" s="19"/>
    </row>
    <row r="179">
      <c r="A179" s="23">
        <v>45348.0</v>
      </c>
      <c r="B179" s="19">
        <v>-0.017342004335501038</v>
      </c>
      <c r="C179" s="19">
        <v>-0.004080998707946426</v>
      </c>
      <c r="D179" s="19"/>
      <c r="E179" s="19"/>
      <c r="F179" s="19"/>
      <c r="G179" s="19"/>
      <c r="H179" s="19"/>
      <c r="I179" s="19"/>
      <c r="J179" s="19"/>
      <c r="K179" s="19"/>
      <c r="L179" s="19"/>
      <c r="M179" s="19"/>
      <c r="N179" s="19"/>
      <c r="O179" s="19"/>
      <c r="P179" s="19"/>
      <c r="Q179" s="19"/>
      <c r="R179" s="19"/>
      <c r="S179" s="19"/>
      <c r="T179" s="19"/>
      <c r="U179" s="19"/>
      <c r="V179" s="19"/>
      <c r="W179" s="19"/>
      <c r="X179" s="19"/>
      <c r="Y179" s="19"/>
      <c r="Z179" s="19"/>
    </row>
    <row r="180">
      <c r="A180" s="23">
        <v>45345.0</v>
      </c>
      <c r="B180" s="19">
        <v>-0.01462372658560629</v>
      </c>
      <c r="C180" s="19">
        <v>-2.137959126722322E-4</v>
      </c>
      <c r="D180" s="19"/>
      <c r="E180" s="19"/>
      <c r="F180" s="19"/>
      <c r="G180" s="19"/>
      <c r="H180" s="19"/>
      <c r="I180" s="19"/>
      <c r="J180" s="19"/>
      <c r="K180" s="19"/>
      <c r="L180" s="19"/>
      <c r="M180" s="19"/>
      <c r="N180" s="19"/>
      <c r="O180" s="19"/>
      <c r="P180" s="19"/>
      <c r="Q180" s="19"/>
      <c r="R180" s="19"/>
      <c r="S180" s="19"/>
      <c r="T180" s="19"/>
      <c r="U180" s="19"/>
      <c r="V180" s="19"/>
      <c r="W180" s="19"/>
      <c r="X180" s="19"/>
      <c r="Y180" s="19"/>
      <c r="Z180" s="19"/>
    </row>
    <row r="181">
      <c r="A181" s="23">
        <v>45344.0</v>
      </c>
      <c r="B181" s="19">
        <v>-0.015497104403248252</v>
      </c>
      <c r="C181" s="19">
        <v>0.007363392964423232</v>
      </c>
      <c r="D181" s="19"/>
      <c r="E181" s="19"/>
      <c r="F181" s="19"/>
      <c r="G181" s="19"/>
      <c r="H181" s="19"/>
      <c r="I181" s="19"/>
      <c r="J181" s="19"/>
      <c r="K181" s="19"/>
      <c r="L181" s="19"/>
      <c r="M181" s="19"/>
      <c r="N181" s="19"/>
      <c r="O181" s="19"/>
      <c r="P181" s="19"/>
      <c r="Q181" s="19"/>
      <c r="R181" s="19"/>
      <c r="S181" s="19"/>
      <c r="T181" s="19"/>
      <c r="U181" s="19"/>
      <c r="V181" s="19"/>
      <c r="W181" s="19"/>
      <c r="X181" s="19"/>
      <c r="Y181" s="19"/>
      <c r="Z181" s="19"/>
    </row>
    <row r="182">
      <c r="A182" s="23">
        <v>45343.0</v>
      </c>
      <c r="B182" s="19">
        <v>-0.01059539052496794</v>
      </c>
      <c r="C182" s="19">
        <v>-0.006392770177884866</v>
      </c>
      <c r="D182" s="19"/>
      <c r="E182" s="19"/>
      <c r="F182" s="19"/>
      <c r="G182" s="19"/>
      <c r="H182" s="19"/>
      <c r="I182" s="19"/>
      <c r="J182" s="19"/>
      <c r="K182" s="19"/>
      <c r="L182" s="19"/>
      <c r="M182" s="19"/>
      <c r="N182" s="19"/>
      <c r="O182" s="19"/>
      <c r="P182" s="19"/>
      <c r="Q182" s="19"/>
      <c r="R182" s="19"/>
      <c r="S182" s="19"/>
      <c r="T182" s="19"/>
      <c r="U182" s="19"/>
      <c r="V182" s="19"/>
      <c r="W182" s="19"/>
      <c r="X182" s="19"/>
      <c r="Y182" s="19"/>
      <c r="Z182" s="19"/>
    </row>
    <row r="183">
      <c r="A183" s="23">
        <v>45342.0</v>
      </c>
      <c r="B183" s="19">
        <v>-0.022344620391813286</v>
      </c>
      <c r="C183" s="19">
        <v>0.0033766908881329716</v>
      </c>
      <c r="D183" s="19"/>
      <c r="E183" s="19"/>
      <c r="F183" s="19"/>
      <c r="G183" s="19"/>
      <c r="H183" s="19"/>
      <c r="I183" s="19"/>
      <c r="J183" s="19"/>
      <c r="K183" s="19"/>
      <c r="L183" s="19"/>
      <c r="M183" s="19"/>
      <c r="N183" s="19"/>
      <c r="O183" s="19"/>
      <c r="P183" s="19"/>
      <c r="Q183" s="19"/>
      <c r="R183" s="19"/>
      <c r="S183" s="19"/>
      <c r="T183" s="19"/>
      <c r="U183" s="19"/>
      <c r="V183" s="19"/>
      <c r="W183" s="19"/>
      <c r="X183" s="19"/>
      <c r="Y183" s="19"/>
      <c r="Z183" s="19"/>
    </row>
    <row r="184">
      <c r="A184" s="23">
        <v>45341.0</v>
      </c>
      <c r="B184" s="19">
        <v>0.016122364613476714</v>
      </c>
      <c r="C184" s="19">
        <v>0.0036999732313400813</v>
      </c>
      <c r="D184" s="19"/>
      <c r="E184" s="19"/>
      <c r="F184" s="19"/>
      <c r="G184" s="19"/>
      <c r="H184" s="19"/>
      <c r="I184" s="19"/>
      <c r="J184" s="19"/>
      <c r="K184" s="19"/>
      <c r="L184" s="19"/>
      <c r="M184" s="19"/>
      <c r="N184" s="19"/>
      <c r="O184" s="19"/>
      <c r="P184" s="19"/>
      <c r="Q184" s="19"/>
      <c r="R184" s="19"/>
      <c r="S184" s="19"/>
      <c r="T184" s="19"/>
      <c r="U184" s="19"/>
      <c r="V184" s="19"/>
      <c r="W184" s="19"/>
      <c r="X184" s="19"/>
      <c r="Y184" s="19"/>
      <c r="Z184" s="19"/>
    </row>
    <row r="185">
      <c r="A185" s="23">
        <v>45338.0</v>
      </c>
      <c r="B185" s="19">
        <v>0.018658287713387844</v>
      </c>
      <c r="C185" s="19">
        <v>0.005930878678274354</v>
      </c>
      <c r="D185" s="19"/>
      <c r="E185" s="19"/>
      <c r="F185" s="19"/>
      <c r="G185" s="19"/>
      <c r="H185" s="19"/>
      <c r="I185" s="19"/>
      <c r="J185" s="19"/>
      <c r="K185" s="19"/>
      <c r="L185" s="19"/>
      <c r="M185" s="19"/>
      <c r="N185" s="19"/>
      <c r="O185" s="19"/>
      <c r="P185" s="19"/>
      <c r="Q185" s="19"/>
      <c r="R185" s="19"/>
      <c r="S185" s="19"/>
      <c r="T185" s="19"/>
      <c r="U185" s="19"/>
      <c r="V185" s="19"/>
      <c r="W185" s="19"/>
      <c r="X185" s="19"/>
      <c r="Y185" s="19"/>
      <c r="Z185" s="19"/>
    </row>
    <row r="186">
      <c r="A186" s="23">
        <v>45337.0</v>
      </c>
      <c r="B186" s="19">
        <v>0.017032351584634675</v>
      </c>
      <c r="C186" s="19">
        <v>0.0032371720760713263</v>
      </c>
      <c r="D186" s="19"/>
      <c r="E186" s="19"/>
      <c r="F186" s="19"/>
      <c r="G186" s="19"/>
      <c r="H186" s="19"/>
      <c r="I186" s="19"/>
      <c r="J186" s="19"/>
      <c r="K186" s="19"/>
      <c r="L186" s="19"/>
      <c r="M186" s="19"/>
      <c r="N186" s="19"/>
      <c r="O186" s="19"/>
      <c r="P186" s="19"/>
      <c r="Q186" s="19"/>
      <c r="R186" s="19"/>
      <c r="S186" s="19"/>
      <c r="T186" s="19"/>
      <c r="U186" s="19"/>
      <c r="V186" s="19"/>
      <c r="W186" s="19"/>
      <c r="X186" s="19"/>
      <c r="Y186" s="19"/>
      <c r="Z186" s="19"/>
    </row>
    <row r="187">
      <c r="A187" s="23">
        <v>45336.0</v>
      </c>
      <c r="B187" s="19">
        <v>-0.006187997249779031</v>
      </c>
      <c r="C187" s="19">
        <v>0.0044519563542708696</v>
      </c>
      <c r="D187" s="19"/>
      <c r="E187" s="19"/>
      <c r="F187" s="19"/>
      <c r="G187" s="19"/>
      <c r="H187" s="19"/>
      <c r="I187" s="19"/>
      <c r="J187" s="19"/>
      <c r="K187" s="19"/>
      <c r="L187" s="19"/>
      <c r="M187" s="19"/>
      <c r="N187" s="19"/>
      <c r="O187" s="19"/>
      <c r="P187" s="19"/>
      <c r="Q187" s="19"/>
      <c r="R187" s="19"/>
      <c r="S187" s="19"/>
      <c r="T187" s="19"/>
      <c r="U187" s="19"/>
      <c r="V187" s="19"/>
      <c r="W187" s="19"/>
      <c r="X187" s="19"/>
      <c r="Y187" s="19"/>
      <c r="Z187" s="19"/>
    </row>
    <row r="188">
      <c r="A188" s="23">
        <v>45335.0</v>
      </c>
      <c r="B188" s="19">
        <v>0.030917743949775645</v>
      </c>
      <c r="C188" s="19">
        <v>0.005884516366311265</v>
      </c>
      <c r="D188" s="19"/>
      <c r="E188" s="19"/>
      <c r="F188" s="19"/>
      <c r="G188" s="19"/>
      <c r="H188" s="19"/>
      <c r="I188" s="19"/>
      <c r="J188" s="19"/>
      <c r="K188" s="19"/>
      <c r="L188" s="19"/>
      <c r="M188" s="19"/>
      <c r="N188" s="19"/>
      <c r="O188" s="19"/>
      <c r="P188" s="19"/>
      <c r="Q188" s="19"/>
      <c r="R188" s="19"/>
      <c r="S188" s="19"/>
      <c r="T188" s="19"/>
      <c r="U188" s="19"/>
      <c r="V188" s="19"/>
      <c r="W188" s="19"/>
      <c r="X188" s="19"/>
      <c r="Y188" s="19"/>
      <c r="Z188" s="19"/>
    </row>
    <row r="189">
      <c r="A189" s="23">
        <v>45334.0</v>
      </c>
      <c r="B189" s="19">
        <v>0.03677911534154532</v>
      </c>
      <c r="C189" s="19">
        <v>-0.007641455296683142</v>
      </c>
      <c r="D189" s="19"/>
      <c r="E189" s="19"/>
      <c r="F189" s="19"/>
      <c r="G189" s="19"/>
      <c r="H189" s="19"/>
      <c r="I189" s="19"/>
      <c r="J189" s="19"/>
      <c r="K189" s="19"/>
      <c r="L189" s="19"/>
      <c r="M189" s="19"/>
      <c r="N189" s="19"/>
      <c r="O189" s="19"/>
      <c r="P189" s="19"/>
      <c r="Q189" s="19"/>
      <c r="R189" s="19"/>
      <c r="S189" s="19"/>
      <c r="T189" s="19"/>
      <c r="U189" s="19"/>
      <c r="V189" s="19"/>
      <c r="W189" s="19"/>
      <c r="X189" s="19"/>
      <c r="Y189" s="19"/>
      <c r="Z189" s="19"/>
    </row>
    <row r="190">
      <c r="A190" s="21">
        <v>45331.0</v>
      </c>
      <c r="B190" s="19">
        <v>-0.007708868671435609</v>
      </c>
      <c r="C190" s="19">
        <v>0.0029721958103781088</v>
      </c>
      <c r="D190" s="19"/>
      <c r="E190" s="19"/>
      <c r="F190" s="19"/>
      <c r="G190" s="19"/>
      <c r="H190" s="19"/>
      <c r="I190" s="19"/>
      <c r="J190" s="19"/>
      <c r="K190" s="19"/>
      <c r="L190" s="19"/>
      <c r="M190" s="19"/>
      <c r="N190" s="19"/>
      <c r="O190" s="19"/>
      <c r="P190" s="19"/>
      <c r="Q190" s="19"/>
      <c r="R190" s="19"/>
      <c r="S190" s="19"/>
      <c r="T190" s="19"/>
      <c r="U190" s="19"/>
      <c r="V190" s="19"/>
      <c r="W190" s="19"/>
      <c r="X190" s="19"/>
      <c r="Y190" s="19"/>
      <c r="Z190" s="19"/>
    </row>
    <row r="191">
      <c r="A191" s="21">
        <v>45330.0</v>
      </c>
      <c r="B191" s="19">
        <v>0.028426540961359992</v>
      </c>
      <c r="C191" s="19">
        <v>-0.009691981486970147</v>
      </c>
      <c r="D191" s="19"/>
      <c r="E191" s="19"/>
      <c r="F191" s="19"/>
      <c r="G191" s="19"/>
      <c r="H191" s="19"/>
      <c r="I191" s="19"/>
      <c r="J191" s="19"/>
      <c r="K191" s="19"/>
      <c r="L191" s="19"/>
      <c r="M191" s="19"/>
      <c r="N191" s="19"/>
      <c r="O191" s="19"/>
      <c r="P191" s="19"/>
      <c r="Q191" s="19"/>
      <c r="R191" s="19"/>
      <c r="S191" s="19"/>
      <c r="T191" s="19"/>
      <c r="U191" s="19"/>
      <c r="V191" s="19"/>
      <c r="W191" s="19"/>
      <c r="X191" s="19"/>
      <c r="Y191" s="19"/>
      <c r="Z191" s="19"/>
    </row>
    <row r="192">
      <c r="A192" s="21">
        <v>45329.0</v>
      </c>
      <c r="B192" s="19">
        <v>-0.00804137589004228</v>
      </c>
      <c r="C192" s="19">
        <v>5.0160971116319786E-5</v>
      </c>
      <c r="D192" s="19"/>
      <c r="E192" s="19"/>
      <c r="F192" s="19"/>
      <c r="G192" s="19"/>
      <c r="H192" s="19"/>
      <c r="I192" s="19"/>
      <c r="J192" s="19"/>
      <c r="K192" s="19"/>
      <c r="L192" s="19"/>
      <c r="M192" s="19"/>
      <c r="N192" s="19"/>
      <c r="O192" s="19"/>
      <c r="P192" s="19"/>
      <c r="Q192" s="19"/>
      <c r="R192" s="19"/>
      <c r="S192" s="19"/>
      <c r="T192" s="19"/>
      <c r="U192" s="19"/>
      <c r="V192" s="19"/>
      <c r="W192" s="19"/>
      <c r="X192" s="19"/>
      <c r="Y192" s="19"/>
      <c r="Z192" s="19"/>
    </row>
    <row r="193">
      <c r="A193" s="21">
        <v>45328.0</v>
      </c>
      <c r="B193" s="19">
        <v>0.006381461675579292</v>
      </c>
      <c r="C193" s="19">
        <v>0.007243348016002349</v>
      </c>
      <c r="D193" s="19"/>
      <c r="E193" s="19"/>
      <c r="F193" s="19"/>
      <c r="G193" s="19"/>
      <c r="H193" s="19"/>
      <c r="I193" s="19"/>
      <c r="J193" s="19"/>
      <c r="K193" s="19"/>
      <c r="L193" s="19"/>
      <c r="M193" s="19"/>
      <c r="N193" s="19"/>
      <c r="O193" s="19"/>
      <c r="P193" s="19"/>
      <c r="Q193" s="19"/>
      <c r="R193" s="19"/>
      <c r="S193" s="19"/>
      <c r="T193" s="19"/>
      <c r="U193" s="19"/>
      <c r="V193" s="19"/>
      <c r="W193" s="19"/>
      <c r="X193" s="19"/>
      <c r="Y193" s="19"/>
      <c r="Z193" s="19"/>
    </row>
    <row r="194">
      <c r="A194" s="21">
        <v>45327.0</v>
      </c>
      <c r="B194" s="19">
        <v>0.0010349380821526033</v>
      </c>
      <c r="C194" s="19">
        <v>-0.003756783717248191</v>
      </c>
      <c r="D194" s="19"/>
      <c r="E194" s="19"/>
      <c r="F194" s="19"/>
      <c r="G194" s="19"/>
      <c r="H194" s="19"/>
      <c r="I194" s="19"/>
      <c r="J194" s="19"/>
      <c r="K194" s="19"/>
      <c r="L194" s="19"/>
      <c r="M194" s="19"/>
      <c r="N194" s="19"/>
      <c r="O194" s="19"/>
      <c r="P194" s="19"/>
      <c r="Q194" s="19"/>
      <c r="R194" s="19"/>
      <c r="S194" s="19"/>
      <c r="T194" s="19"/>
      <c r="U194" s="19"/>
      <c r="V194" s="19"/>
      <c r="W194" s="19"/>
      <c r="X194" s="19"/>
      <c r="Y194" s="19"/>
      <c r="Z194" s="19"/>
    </row>
    <row r="195">
      <c r="A195" s="21">
        <v>45324.0</v>
      </c>
      <c r="B195" s="19">
        <v>4.998750312421585E-4</v>
      </c>
      <c r="C195" s="19">
        <v>0.007205915902559923</v>
      </c>
      <c r="D195" s="19"/>
      <c r="E195" s="19"/>
      <c r="F195" s="19"/>
      <c r="G195" s="19"/>
      <c r="H195" s="19"/>
      <c r="I195" s="19"/>
      <c r="J195" s="19"/>
      <c r="K195" s="19"/>
      <c r="L195" s="19"/>
      <c r="M195" s="19"/>
      <c r="N195" s="19"/>
      <c r="O195" s="19"/>
      <c r="P195" s="19"/>
      <c r="Q195" s="19"/>
      <c r="R195" s="19"/>
      <c r="S195" s="19"/>
      <c r="T195" s="19"/>
      <c r="U195" s="19"/>
      <c r="V195" s="19"/>
      <c r="W195" s="19"/>
      <c r="X195" s="19"/>
      <c r="Y195" s="19"/>
      <c r="Z195" s="19"/>
    </row>
    <row r="196">
      <c r="A196" s="21">
        <v>45323.0</v>
      </c>
      <c r="B196" s="19">
        <v>-0.03314116063106298</v>
      </c>
      <c r="C196" s="19">
        <v>-0.0013003033273956133</v>
      </c>
      <c r="D196" s="19"/>
      <c r="E196" s="19"/>
      <c r="F196" s="19"/>
      <c r="G196" s="19"/>
      <c r="H196" s="19"/>
      <c r="I196" s="19"/>
      <c r="J196" s="19"/>
      <c r="K196" s="19"/>
      <c r="L196" s="19"/>
      <c r="M196" s="19"/>
      <c r="N196" s="19"/>
      <c r="O196" s="19"/>
      <c r="P196" s="19"/>
      <c r="Q196" s="19"/>
      <c r="R196" s="19"/>
      <c r="S196" s="19"/>
      <c r="T196" s="19"/>
      <c r="U196" s="19"/>
      <c r="V196" s="19"/>
      <c r="W196" s="19"/>
      <c r="X196" s="19"/>
      <c r="Y196" s="19"/>
      <c r="Z196" s="19"/>
    </row>
    <row r="197">
      <c r="A197" s="21">
        <v>45322.0</v>
      </c>
      <c r="B197" s="19">
        <v>-6.90393178915949E-5</v>
      </c>
      <c r="C197" s="19">
        <v>0.00946004339725226</v>
      </c>
      <c r="D197" s="19"/>
      <c r="E197" s="19"/>
      <c r="F197" s="19"/>
      <c r="G197" s="19"/>
      <c r="H197" s="19"/>
      <c r="I197" s="19"/>
      <c r="J197" s="19"/>
      <c r="K197" s="19"/>
      <c r="L197" s="19"/>
      <c r="M197" s="19"/>
      <c r="N197" s="19"/>
      <c r="O197" s="19"/>
      <c r="P197" s="19"/>
      <c r="Q197" s="19"/>
      <c r="R197" s="19"/>
      <c r="S197" s="19"/>
      <c r="T197" s="19"/>
      <c r="U197" s="19"/>
      <c r="V197" s="19"/>
      <c r="W197" s="19"/>
      <c r="X197" s="19"/>
      <c r="Y197" s="19"/>
      <c r="Z197" s="19"/>
    </row>
    <row r="198">
      <c r="A198" s="23">
        <v>45321.0</v>
      </c>
      <c r="B198" s="19">
        <v>0.01978385609180844</v>
      </c>
      <c r="C198" s="19">
        <v>-0.00991369792433383</v>
      </c>
      <c r="D198" s="19"/>
      <c r="E198" s="19"/>
      <c r="F198" s="19"/>
      <c r="G198" s="19"/>
      <c r="H198" s="19"/>
      <c r="I198" s="19"/>
      <c r="J198" s="19"/>
      <c r="K198" s="19"/>
      <c r="L198" s="19"/>
      <c r="M198" s="19"/>
      <c r="N198" s="19"/>
      <c r="O198" s="19"/>
      <c r="P198" s="19"/>
      <c r="Q198" s="19"/>
      <c r="R198" s="19"/>
      <c r="S198" s="19"/>
      <c r="T198" s="19"/>
      <c r="U198" s="19"/>
      <c r="V198" s="19"/>
      <c r="W198" s="19"/>
      <c r="X198" s="19"/>
      <c r="Y198" s="19"/>
      <c r="Z198" s="19"/>
    </row>
    <row r="199">
      <c r="A199" s="23">
        <v>45320.0</v>
      </c>
      <c r="B199" s="19">
        <v>-0.01807811959903216</v>
      </c>
      <c r="C199" s="19">
        <v>0.01803059112239258</v>
      </c>
      <c r="D199" s="19"/>
      <c r="E199" s="19"/>
      <c r="F199" s="19"/>
      <c r="G199" s="19"/>
      <c r="H199" s="19"/>
      <c r="I199" s="19"/>
      <c r="J199" s="19"/>
      <c r="K199" s="19"/>
      <c r="L199" s="19"/>
      <c r="M199" s="19"/>
      <c r="N199" s="19"/>
      <c r="O199" s="19"/>
      <c r="P199" s="19"/>
      <c r="Q199" s="19"/>
      <c r="R199" s="19"/>
      <c r="S199" s="19"/>
      <c r="T199" s="19"/>
      <c r="U199" s="19"/>
      <c r="V199" s="19"/>
      <c r="W199" s="19"/>
      <c r="X199" s="19"/>
      <c r="Y199" s="19"/>
      <c r="Z199" s="19"/>
    </row>
    <row r="200">
      <c r="A200" s="23">
        <v>45316.0</v>
      </c>
      <c r="B200" s="19">
        <v>-0.022503040951479925</v>
      </c>
      <c r="C200" s="19">
        <v>-0.00472407179097567</v>
      </c>
      <c r="D200" s="19"/>
      <c r="E200" s="19"/>
      <c r="F200" s="19"/>
      <c r="G200" s="19"/>
      <c r="H200" s="19"/>
      <c r="I200" s="19"/>
      <c r="J200" s="19"/>
      <c r="K200" s="19"/>
      <c r="L200" s="19"/>
      <c r="M200" s="19"/>
      <c r="N200" s="19"/>
      <c r="O200" s="19"/>
      <c r="P200" s="19"/>
      <c r="Q200" s="19"/>
      <c r="R200" s="19"/>
      <c r="S200" s="19"/>
      <c r="T200" s="19"/>
      <c r="U200" s="19"/>
      <c r="V200" s="19"/>
      <c r="W200" s="19"/>
      <c r="X200" s="19"/>
      <c r="Y200" s="19"/>
      <c r="Z200" s="19"/>
    </row>
    <row r="201">
      <c r="A201" s="23">
        <v>45315.0</v>
      </c>
      <c r="B201" s="19">
        <v>-0.01615584070208098</v>
      </c>
      <c r="C201" s="19">
        <v>0.010130045011959243</v>
      </c>
      <c r="D201" s="19"/>
      <c r="E201" s="19"/>
      <c r="F201" s="19"/>
      <c r="G201" s="19"/>
      <c r="H201" s="19"/>
      <c r="I201" s="19"/>
      <c r="J201" s="19"/>
      <c r="K201" s="19"/>
      <c r="L201" s="19"/>
      <c r="M201" s="19"/>
      <c r="N201" s="19"/>
      <c r="O201" s="19"/>
      <c r="P201" s="19"/>
      <c r="Q201" s="19"/>
      <c r="R201" s="19"/>
      <c r="S201" s="19"/>
      <c r="T201" s="19"/>
      <c r="U201" s="19"/>
      <c r="V201" s="19"/>
      <c r="W201" s="19"/>
      <c r="X201" s="19"/>
      <c r="Y201" s="19"/>
      <c r="Z201" s="19"/>
    </row>
    <row r="202">
      <c r="A202" s="23">
        <v>45314.0</v>
      </c>
      <c r="B202" s="19">
        <v>0.045239749826268216</v>
      </c>
      <c r="C202" s="19">
        <v>-0.015436820293160514</v>
      </c>
      <c r="D202" s="19"/>
      <c r="E202" s="19"/>
      <c r="F202" s="19"/>
      <c r="G202" s="19"/>
      <c r="H202" s="19"/>
      <c r="I202" s="19"/>
      <c r="J202" s="19"/>
      <c r="K202" s="19"/>
      <c r="L202" s="19"/>
      <c r="M202" s="19"/>
      <c r="N202" s="19"/>
      <c r="O202" s="19"/>
      <c r="P202" s="19"/>
      <c r="Q202" s="19"/>
      <c r="R202" s="19"/>
      <c r="S202" s="19"/>
      <c r="T202" s="19"/>
      <c r="U202" s="19"/>
      <c r="V202" s="19"/>
      <c r="W202" s="19"/>
      <c r="X202" s="19"/>
      <c r="Y202" s="19"/>
      <c r="Z202" s="19"/>
    </row>
    <row r="203">
      <c r="A203" s="23">
        <v>45311.0</v>
      </c>
      <c r="B203" s="19">
        <v>-0.02585973463308966</v>
      </c>
      <c r="C203" s="19">
        <v>-0.0023401657540329523</v>
      </c>
      <c r="D203" s="19"/>
      <c r="E203" s="19"/>
      <c r="F203" s="19"/>
      <c r="G203" s="19"/>
      <c r="H203" s="19"/>
      <c r="I203" s="19"/>
      <c r="J203" s="19"/>
      <c r="K203" s="19"/>
      <c r="L203" s="19"/>
      <c r="M203" s="19"/>
      <c r="N203" s="19"/>
      <c r="O203" s="19"/>
      <c r="P203" s="19"/>
      <c r="Q203" s="19"/>
      <c r="R203" s="19"/>
      <c r="S203" s="19"/>
      <c r="T203" s="19"/>
      <c r="U203" s="19"/>
      <c r="V203" s="19"/>
      <c r="W203" s="19"/>
      <c r="X203" s="19"/>
      <c r="Y203" s="19"/>
      <c r="Z203" s="19"/>
    </row>
    <row r="204">
      <c r="A204" s="23">
        <v>45310.0</v>
      </c>
      <c r="B204" s="19">
        <v>0.01833723976285695</v>
      </c>
      <c r="C204" s="19">
        <v>0.007461938985893868</v>
      </c>
      <c r="D204" s="19"/>
      <c r="E204" s="19"/>
      <c r="F204" s="19"/>
      <c r="G204" s="19"/>
      <c r="H204" s="19"/>
      <c r="I204" s="19"/>
      <c r="J204" s="19"/>
      <c r="K204" s="19"/>
      <c r="L204" s="19"/>
      <c r="M204" s="19"/>
      <c r="N204" s="19"/>
      <c r="O204" s="19"/>
      <c r="P204" s="19"/>
      <c r="Q204" s="19"/>
      <c r="R204" s="19"/>
      <c r="S204" s="19"/>
      <c r="T204" s="19"/>
      <c r="U204" s="19"/>
      <c r="V204" s="19"/>
      <c r="W204" s="19"/>
      <c r="X204" s="19"/>
      <c r="Y204" s="19"/>
      <c r="Z204" s="19"/>
    </row>
    <row r="205">
      <c r="A205" s="23">
        <v>45309.0</v>
      </c>
      <c r="B205" s="19">
        <v>-0.01986486486486494</v>
      </c>
      <c r="C205" s="19">
        <v>-0.005085307540579342</v>
      </c>
      <c r="D205" s="19"/>
      <c r="E205" s="19"/>
      <c r="F205" s="19"/>
      <c r="G205" s="19"/>
      <c r="H205" s="19"/>
      <c r="I205" s="19"/>
      <c r="J205" s="19"/>
      <c r="K205" s="19"/>
      <c r="L205" s="19"/>
      <c r="M205" s="19"/>
      <c r="N205" s="19"/>
      <c r="O205" s="19"/>
      <c r="P205" s="19"/>
      <c r="Q205" s="19"/>
      <c r="R205" s="19"/>
      <c r="S205" s="19"/>
      <c r="T205" s="19"/>
      <c r="U205" s="19"/>
      <c r="V205" s="19"/>
      <c r="W205" s="19"/>
      <c r="X205" s="19"/>
      <c r="Y205" s="19"/>
      <c r="Z205" s="19"/>
    </row>
    <row r="206">
      <c r="A206" s="23">
        <v>45308.0</v>
      </c>
      <c r="B206" s="19">
        <v>0.0031517944894432492</v>
      </c>
      <c r="C206" s="19">
        <v>-0.02089432333437724</v>
      </c>
      <c r="D206" s="19"/>
      <c r="E206" s="19"/>
      <c r="F206" s="19"/>
      <c r="G206" s="19"/>
      <c r="H206" s="19"/>
      <c r="I206" s="19"/>
      <c r="J206" s="19"/>
      <c r="K206" s="19"/>
      <c r="L206" s="19"/>
      <c r="M206" s="19"/>
      <c r="N206" s="19"/>
      <c r="O206" s="19"/>
      <c r="P206" s="19"/>
      <c r="Q206" s="19"/>
      <c r="R206" s="19"/>
      <c r="S206" s="19"/>
      <c r="T206" s="19"/>
      <c r="U206" s="19"/>
      <c r="V206" s="19"/>
      <c r="W206" s="19"/>
      <c r="X206" s="19"/>
      <c r="Y206" s="19"/>
      <c r="Z206" s="19"/>
    </row>
    <row r="207">
      <c r="A207" s="23">
        <v>45307.0</v>
      </c>
      <c r="B207" s="19">
        <v>0.012246998284733968</v>
      </c>
      <c r="C207" s="19">
        <v>-0.002948303989826928</v>
      </c>
      <c r="D207" s="19"/>
      <c r="E207" s="19"/>
      <c r="F207" s="19"/>
      <c r="G207" s="19"/>
      <c r="H207" s="19"/>
      <c r="I207" s="19"/>
      <c r="J207" s="19"/>
      <c r="K207" s="19"/>
      <c r="L207" s="19"/>
      <c r="M207" s="19"/>
      <c r="N207" s="19"/>
      <c r="O207" s="19"/>
      <c r="P207" s="19"/>
      <c r="Q207" s="19"/>
      <c r="R207" s="19"/>
      <c r="S207" s="19"/>
      <c r="T207" s="19"/>
      <c r="U207" s="19"/>
      <c r="V207" s="19"/>
      <c r="W207" s="19"/>
      <c r="X207" s="19"/>
      <c r="Y207" s="19"/>
      <c r="Z207" s="19"/>
    </row>
    <row r="208">
      <c r="A208" s="23">
        <v>45306.0</v>
      </c>
      <c r="B208" s="19">
        <v>0.0106438303921228</v>
      </c>
      <c r="C208" s="19">
        <v>0.009267146390311787</v>
      </c>
      <c r="D208" s="19"/>
      <c r="E208" s="19"/>
      <c r="F208" s="19"/>
      <c r="G208" s="19"/>
      <c r="H208" s="19"/>
      <c r="I208" s="19"/>
      <c r="J208" s="19"/>
      <c r="K208" s="19"/>
      <c r="L208" s="19"/>
      <c r="M208" s="19"/>
      <c r="N208" s="19"/>
      <c r="O208" s="19"/>
      <c r="P208" s="19"/>
      <c r="Q208" s="19"/>
      <c r="R208" s="19"/>
      <c r="S208" s="19"/>
      <c r="T208" s="19"/>
      <c r="U208" s="19"/>
      <c r="V208" s="19"/>
      <c r="W208" s="19"/>
      <c r="X208" s="19"/>
      <c r="Y208" s="19"/>
      <c r="Z208" s="19"/>
    </row>
    <row r="209">
      <c r="A209" s="23">
        <v>45303.0</v>
      </c>
      <c r="B209" s="19">
        <v>0.008637571688348222</v>
      </c>
      <c r="C209" s="19">
        <v>0.01142642004508665</v>
      </c>
      <c r="D209" s="19"/>
      <c r="E209" s="19"/>
      <c r="F209" s="19"/>
      <c r="G209" s="19"/>
      <c r="H209" s="19"/>
      <c r="I209" s="19"/>
      <c r="J209" s="19"/>
      <c r="K209" s="19"/>
      <c r="L209" s="19"/>
      <c r="M209" s="19"/>
      <c r="N209" s="19"/>
      <c r="O209" s="19"/>
      <c r="P209" s="19"/>
      <c r="Q209" s="19"/>
      <c r="R209" s="19"/>
      <c r="S209" s="19"/>
      <c r="T209" s="19"/>
      <c r="U209" s="19"/>
      <c r="V209" s="19"/>
      <c r="W209" s="19"/>
      <c r="X209" s="19"/>
      <c r="Y209" s="19"/>
      <c r="Z209" s="19"/>
    </row>
    <row r="210">
      <c r="A210" s="21">
        <v>45302.0</v>
      </c>
      <c r="B210" s="19">
        <v>-0.005771504067867306</v>
      </c>
      <c r="C210" s="19">
        <v>0.0013183031357111297</v>
      </c>
      <c r="D210" s="19"/>
      <c r="E210" s="19"/>
      <c r="F210" s="19"/>
      <c r="G210" s="19"/>
      <c r="H210" s="19"/>
      <c r="I210" s="19"/>
      <c r="J210" s="19"/>
      <c r="K210" s="19"/>
      <c r="L210" s="19"/>
      <c r="M210" s="19"/>
      <c r="N210" s="19"/>
      <c r="O210" s="19"/>
      <c r="P210" s="19"/>
      <c r="Q210" s="19"/>
      <c r="R210" s="19"/>
      <c r="S210" s="19"/>
      <c r="T210" s="19"/>
      <c r="U210" s="19"/>
      <c r="V210" s="19"/>
      <c r="W210" s="19"/>
      <c r="X210" s="19"/>
      <c r="Y210" s="19"/>
      <c r="Z210" s="19"/>
    </row>
    <row r="211">
      <c r="A211" s="21">
        <v>45301.0</v>
      </c>
      <c r="B211" s="19">
        <v>-0.0048783863266790295</v>
      </c>
      <c r="C211" s="19">
        <v>0.003427733309816494</v>
      </c>
      <c r="D211" s="19"/>
      <c r="E211" s="19"/>
      <c r="F211" s="19"/>
      <c r="G211" s="19"/>
      <c r="H211" s="19"/>
      <c r="I211" s="19"/>
      <c r="J211" s="19"/>
      <c r="K211" s="19"/>
      <c r="L211" s="19"/>
      <c r="M211" s="19"/>
      <c r="N211" s="19"/>
      <c r="O211" s="19"/>
      <c r="P211" s="19"/>
      <c r="Q211" s="19"/>
      <c r="R211" s="19"/>
      <c r="S211" s="19"/>
      <c r="T211" s="19"/>
      <c r="U211" s="19"/>
      <c r="V211" s="19"/>
      <c r="W211" s="19"/>
      <c r="X211" s="19"/>
      <c r="Y211" s="19"/>
      <c r="Z211" s="19"/>
    </row>
    <row r="212">
      <c r="A212" s="21">
        <v>45300.0</v>
      </c>
      <c r="B212" s="19">
        <v>0.03997553252734609</v>
      </c>
      <c r="C212" s="19">
        <v>0.0014805001626922998</v>
      </c>
      <c r="D212" s="19"/>
      <c r="E212" s="19"/>
      <c r="F212" s="19"/>
      <c r="G212" s="19"/>
      <c r="H212" s="19"/>
      <c r="I212" s="19"/>
      <c r="J212" s="19"/>
      <c r="K212" s="19"/>
      <c r="L212" s="19"/>
      <c r="M212" s="19"/>
      <c r="N212" s="19"/>
      <c r="O212" s="19"/>
      <c r="P212" s="19"/>
      <c r="Q212" s="19"/>
      <c r="R212" s="19"/>
      <c r="S212" s="19"/>
      <c r="T212" s="19"/>
      <c r="U212" s="19"/>
      <c r="V212" s="19"/>
      <c r="W212" s="19"/>
      <c r="X212" s="19"/>
      <c r="Y212" s="19"/>
      <c r="Z212" s="19"/>
    </row>
    <row r="213">
      <c r="A213" s="21">
        <v>45299.0</v>
      </c>
      <c r="B213" s="19">
        <v>-0.007251294874084713</v>
      </c>
      <c r="C213" s="19">
        <v>-0.00911067302909152</v>
      </c>
      <c r="D213" s="19"/>
      <c r="E213" s="19"/>
      <c r="F213" s="19"/>
      <c r="G213" s="19"/>
      <c r="H213" s="19"/>
      <c r="I213" s="19"/>
      <c r="J213" s="19"/>
      <c r="K213" s="19"/>
      <c r="L213" s="19"/>
      <c r="M213" s="19"/>
      <c r="N213" s="19"/>
      <c r="O213" s="19"/>
      <c r="P213" s="19"/>
      <c r="Q213" s="19"/>
      <c r="R213" s="19"/>
      <c r="S213" s="19"/>
      <c r="T213" s="19"/>
      <c r="U213" s="19"/>
      <c r="V213" s="19"/>
      <c r="W213" s="19"/>
      <c r="X213" s="19"/>
      <c r="Y213" s="19"/>
      <c r="Z213" s="19"/>
    </row>
    <row r="214">
      <c r="A214" s="21">
        <v>45296.0</v>
      </c>
      <c r="B214" s="19">
        <v>-0.005046735615026443</v>
      </c>
      <c r="C214" s="19">
        <v>0.002410128078453866</v>
      </c>
      <c r="D214" s="19"/>
      <c r="E214" s="19"/>
      <c r="F214" s="19"/>
      <c r="G214" s="19"/>
      <c r="H214" s="19"/>
      <c r="I214" s="19"/>
      <c r="J214" s="19"/>
      <c r="K214" s="19"/>
      <c r="L214" s="19"/>
      <c r="M214" s="19"/>
      <c r="N214" s="19"/>
      <c r="O214" s="19"/>
      <c r="P214" s="19"/>
      <c r="Q214" s="19"/>
      <c r="R214" s="19"/>
      <c r="S214" s="19"/>
      <c r="T214" s="19"/>
      <c r="U214" s="19"/>
      <c r="V214" s="19"/>
      <c r="W214" s="19"/>
      <c r="X214" s="19"/>
      <c r="Y214" s="19"/>
      <c r="Z214" s="19"/>
    </row>
    <row r="215">
      <c r="A215" s="21">
        <v>45295.0</v>
      </c>
      <c r="B215" s="19">
        <v>0.005108237479459765</v>
      </c>
      <c r="C215" s="19">
        <v>0.006564470067178307</v>
      </c>
      <c r="D215" s="19"/>
      <c r="E215" s="19"/>
      <c r="F215" s="19"/>
      <c r="G215" s="19"/>
      <c r="H215" s="19"/>
      <c r="I215" s="19"/>
      <c r="J215" s="19"/>
      <c r="K215" s="19"/>
      <c r="L215" s="19"/>
      <c r="M215" s="19"/>
      <c r="N215" s="19"/>
      <c r="O215" s="19"/>
      <c r="P215" s="19"/>
      <c r="Q215" s="19"/>
      <c r="R215" s="19"/>
      <c r="S215" s="19"/>
      <c r="T215" s="19"/>
      <c r="U215" s="19"/>
      <c r="V215" s="19"/>
      <c r="W215" s="19"/>
      <c r="X215" s="19"/>
      <c r="Y215" s="19"/>
      <c r="Z215" s="19"/>
    </row>
    <row r="216">
      <c r="A216" s="21">
        <v>45294.0</v>
      </c>
      <c r="B216" s="19">
        <v>0.004124968614369173</v>
      </c>
      <c r="C216" s="19">
        <v>-0.0068518125340398806</v>
      </c>
      <c r="D216" s="19"/>
      <c r="E216" s="19"/>
      <c r="F216" s="19"/>
      <c r="G216" s="19"/>
      <c r="H216" s="19"/>
      <c r="I216" s="19"/>
      <c r="J216" s="19"/>
      <c r="K216" s="19"/>
      <c r="L216" s="19"/>
      <c r="M216" s="19"/>
      <c r="N216" s="19"/>
      <c r="O216" s="19"/>
      <c r="P216" s="19"/>
      <c r="Q216" s="19"/>
      <c r="R216" s="19"/>
      <c r="S216" s="19"/>
      <c r="T216" s="19"/>
      <c r="U216" s="19"/>
      <c r="V216" s="19"/>
      <c r="W216" s="19"/>
      <c r="X216" s="19"/>
      <c r="Y216" s="19"/>
      <c r="Z216" s="19"/>
    </row>
    <row r="217">
      <c r="A217" s="21">
        <v>45293.0</v>
      </c>
      <c r="B217" s="19">
        <v>0.02802463217670259</v>
      </c>
      <c r="C217" s="19">
        <v>-0.003500154080370299</v>
      </c>
      <c r="D217" s="19"/>
      <c r="E217" s="19"/>
      <c r="F217" s="19"/>
      <c r="G217" s="19"/>
      <c r="H217" s="19"/>
      <c r="I217" s="19"/>
      <c r="J217" s="19"/>
      <c r="K217" s="19"/>
      <c r="L217" s="19"/>
      <c r="M217" s="19"/>
      <c r="N217" s="19"/>
      <c r="O217" s="19"/>
      <c r="P217" s="19"/>
      <c r="Q217" s="19"/>
      <c r="R217" s="19"/>
      <c r="S217" s="19"/>
      <c r="T217" s="19"/>
      <c r="U217" s="19"/>
      <c r="V217" s="19"/>
      <c r="W217" s="19"/>
      <c r="X217" s="19"/>
      <c r="Y217" s="19"/>
      <c r="Z217" s="19"/>
    </row>
    <row r="218">
      <c r="A218" s="21">
        <v>45292.0</v>
      </c>
      <c r="B218" s="19">
        <v>-1.474763116174893E-4</v>
      </c>
      <c r="C218" s="19">
        <v>4.831718158977427E-4</v>
      </c>
      <c r="D218" s="19"/>
      <c r="E218" s="19"/>
      <c r="F218" s="19"/>
      <c r="G218" s="19"/>
      <c r="H218" s="19"/>
      <c r="I218" s="19"/>
      <c r="J218" s="19"/>
      <c r="K218" s="19"/>
      <c r="L218" s="19"/>
      <c r="M218" s="19"/>
      <c r="N218" s="19"/>
      <c r="O218" s="19"/>
      <c r="P218" s="19"/>
      <c r="Q218" s="19"/>
      <c r="R218" s="19"/>
      <c r="S218" s="19"/>
      <c r="T218" s="19"/>
      <c r="U218" s="19"/>
      <c r="V218" s="19"/>
      <c r="W218" s="19"/>
      <c r="X218" s="19"/>
      <c r="Y218" s="19"/>
      <c r="Z218" s="19"/>
    </row>
    <row r="219">
      <c r="A219" s="21">
        <v>45289.0</v>
      </c>
      <c r="B219" s="19">
        <v>-0.012667904335480928</v>
      </c>
      <c r="C219" s="19">
        <v>-0.0021718468044464867</v>
      </c>
      <c r="D219" s="19"/>
      <c r="E219" s="19"/>
      <c r="F219" s="19"/>
      <c r="G219" s="19"/>
      <c r="H219" s="19"/>
      <c r="I219" s="19"/>
      <c r="J219" s="19"/>
      <c r="K219" s="19"/>
      <c r="L219" s="19"/>
      <c r="M219" s="19"/>
      <c r="N219" s="19"/>
      <c r="O219" s="19"/>
      <c r="P219" s="19"/>
      <c r="Q219" s="19"/>
      <c r="R219" s="19"/>
      <c r="S219" s="19"/>
      <c r="T219" s="19"/>
      <c r="U219" s="19"/>
      <c r="V219" s="19"/>
      <c r="W219" s="19"/>
      <c r="X219" s="19"/>
      <c r="Y219" s="19"/>
      <c r="Z219" s="19"/>
    </row>
    <row r="220">
      <c r="A220" s="22">
        <v>45288.0</v>
      </c>
      <c r="B220" s="19">
        <v>-0.013289752523257037</v>
      </c>
      <c r="C220" s="19">
        <v>0.005723917385331179</v>
      </c>
      <c r="D220" s="19"/>
      <c r="E220" s="19"/>
      <c r="F220" s="19"/>
      <c r="G220" s="19"/>
      <c r="H220" s="19"/>
      <c r="I220" s="19"/>
      <c r="J220" s="19"/>
      <c r="K220" s="19"/>
      <c r="L220" s="19"/>
      <c r="M220" s="19"/>
      <c r="N220" s="19"/>
      <c r="O220" s="19"/>
      <c r="P220" s="19"/>
      <c r="Q220" s="19"/>
      <c r="R220" s="19"/>
      <c r="S220" s="19"/>
      <c r="T220" s="19"/>
      <c r="U220" s="19"/>
      <c r="V220" s="19"/>
      <c r="W220" s="19"/>
      <c r="X220" s="19"/>
      <c r="Y220" s="19"/>
      <c r="Z220" s="19"/>
    </row>
    <row r="221">
      <c r="A221" s="22">
        <v>45287.0</v>
      </c>
      <c r="B221" s="19">
        <v>-0.02044191119555272</v>
      </c>
      <c r="C221" s="19">
        <v>0.009952731521102987</v>
      </c>
      <c r="D221" s="19"/>
      <c r="E221" s="19"/>
      <c r="F221" s="19"/>
      <c r="G221" s="19"/>
      <c r="H221" s="19"/>
      <c r="I221" s="19"/>
      <c r="J221" s="19"/>
      <c r="K221" s="19"/>
      <c r="L221" s="19"/>
      <c r="M221" s="19"/>
      <c r="N221" s="19"/>
      <c r="O221" s="19"/>
      <c r="P221" s="19"/>
      <c r="Q221" s="19"/>
      <c r="R221" s="19"/>
      <c r="S221" s="19"/>
      <c r="T221" s="19"/>
      <c r="U221" s="19"/>
      <c r="V221" s="19"/>
      <c r="W221" s="19"/>
      <c r="X221" s="19"/>
      <c r="Y221" s="19"/>
      <c r="Z221" s="19"/>
    </row>
    <row r="222">
      <c r="A222" s="22">
        <v>45286.0</v>
      </c>
      <c r="B222" s="19">
        <v>0.010883482714468595</v>
      </c>
      <c r="C222" s="19">
        <v>0.004306912606443225</v>
      </c>
      <c r="D222" s="19"/>
      <c r="E222" s="19"/>
      <c r="F222" s="19"/>
      <c r="G222" s="19"/>
      <c r="H222" s="19"/>
      <c r="I222" s="19"/>
      <c r="J222" s="19"/>
      <c r="K222" s="19"/>
      <c r="L222" s="19"/>
      <c r="M222" s="19"/>
      <c r="N222" s="19"/>
      <c r="O222" s="19"/>
      <c r="P222" s="19"/>
      <c r="Q222" s="19"/>
      <c r="R222" s="19"/>
      <c r="S222" s="19"/>
      <c r="T222" s="19"/>
      <c r="U222" s="19"/>
      <c r="V222" s="19"/>
      <c r="W222" s="19"/>
      <c r="X222" s="19"/>
      <c r="Y222" s="19"/>
      <c r="Z222" s="19"/>
    </row>
    <row r="223">
      <c r="A223" s="22">
        <v>45282.0</v>
      </c>
      <c r="B223" s="19">
        <v>0.08063648243523702</v>
      </c>
      <c r="C223" s="19">
        <v>0.004438945097753333</v>
      </c>
      <c r="D223" s="19"/>
      <c r="E223" s="19"/>
      <c r="F223" s="19"/>
      <c r="G223" s="19"/>
      <c r="H223" s="19"/>
      <c r="I223" s="19"/>
      <c r="J223" s="19"/>
      <c r="K223" s="19"/>
      <c r="L223" s="19"/>
      <c r="M223" s="19"/>
      <c r="N223" s="19"/>
      <c r="O223" s="19"/>
      <c r="P223" s="19"/>
      <c r="Q223" s="19"/>
      <c r="R223" s="19"/>
      <c r="S223" s="19"/>
      <c r="T223" s="19"/>
      <c r="U223" s="19"/>
      <c r="V223" s="19"/>
      <c r="W223" s="19"/>
      <c r="X223" s="19"/>
      <c r="Y223" s="19"/>
      <c r="Z223" s="19"/>
    </row>
    <row r="224">
      <c r="A224" s="22">
        <v>45281.0</v>
      </c>
      <c r="B224" s="19">
        <v>0.010957413739508981</v>
      </c>
      <c r="C224" s="19">
        <v>0.00495977569899031</v>
      </c>
      <c r="D224" s="19"/>
      <c r="E224" s="19"/>
      <c r="F224" s="19"/>
      <c r="G224" s="19"/>
      <c r="H224" s="19"/>
      <c r="I224" s="19"/>
      <c r="J224" s="19"/>
      <c r="K224" s="19"/>
      <c r="L224" s="19"/>
      <c r="M224" s="19"/>
      <c r="N224" s="19"/>
      <c r="O224" s="19"/>
      <c r="P224" s="19"/>
      <c r="Q224" s="19"/>
      <c r="R224" s="19"/>
      <c r="S224" s="19"/>
      <c r="T224" s="19"/>
      <c r="U224" s="19"/>
      <c r="V224" s="19"/>
      <c r="W224" s="19"/>
      <c r="X224" s="19"/>
      <c r="Y224" s="19"/>
      <c r="Z224" s="19"/>
    </row>
    <row r="225">
      <c r="A225" s="22">
        <v>45280.0</v>
      </c>
      <c r="B225" s="19">
        <v>-0.0077878016809315165</v>
      </c>
      <c r="C225" s="19">
        <v>-0.014121502253753415</v>
      </c>
      <c r="D225" s="19"/>
      <c r="E225" s="19"/>
      <c r="F225" s="19"/>
      <c r="G225" s="19"/>
      <c r="H225" s="19"/>
      <c r="I225" s="19"/>
      <c r="J225" s="19"/>
      <c r="K225" s="19"/>
      <c r="L225" s="19"/>
      <c r="M225" s="19"/>
      <c r="N225" s="19"/>
      <c r="O225" s="19"/>
      <c r="P225" s="19"/>
      <c r="Q225" s="19"/>
      <c r="R225" s="19"/>
      <c r="S225" s="19"/>
      <c r="T225" s="19"/>
      <c r="U225" s="19"/>
      <c r="V225" s="19"/>
      <c r="W225" s="19"/>
      <c r="X225" s="19"/>
      <c r="Y225" s="19"/>
      <c r="Z225" s="19"/>
    </row>
    <row r="226">
      <c r="A226" s="22">
        <v>45279.0</v>
      </c>
      <c r="B226" s="19">
        <v>0.0011579434923576493</v>
      </c>
      <c r="C226" s="19">
        <v>0.0016084113611267714</v>
      </c>
      <c r="D226" s="19"/>
      <c r="E226" s="19"/>
      <c r="F226" s="19"/>
      <c r="G226" s="19"/>
      <c r="H226" s="19"/>
      <c r="I226" s="19"/>
      <c r="J226" s="19"/>
      <c r="K226" s="19"/>
      <c r="L226" s="19"/>
      <c r="M226" s="19"/>
      <c r="N226" s="19"/>
      <c r="O226" s="19"/>
      <c r="P226" s="19"/>
      <c r="Q226" s="19"/>
      <c r="R226" s="19"/>
      <c r="S226" s="19"/>
      <c r="T226" s="19"/>
      <c r="U226" s="19"/>
      <c r="V226" s="19"/>
      <c r="W226" s="19"/>
      <c r="X226" s="19"/>
      <c r="Y226" s="19"/>
      <c r="Z226" s="19"/>
    </row>
    <row r="227">
      <c r="A227" s="22">
        <v>45278.0</v>
      </c>
      <c r="B227" s="19">
        <v>0.02024100181145161</v>
      </c>
      <c r="C227" s="19">
        <v>-0.0017710127163373945</v>
      </c>
      <c r="D227" s="19"/>
      <c r="E227" s="19"/>
      <c r="F227" s="19"/>
      <c r="G227" s="19"/>
      <c r="H227" s="19"/>
      <c r="I227" s="19"/>
      <c r="J227" s="19"/>
      <c r="K227" s="19"/>
      <c r="L227" s="19"/>
      <c r="M227" s="19"/>
      <c r="N227" s="19"/>
      <c r="O227" s="19"/>
      <c r="P227" s="19"/>
      <c r="Q227" s="19"/>
      <c r="R227" s="19"/>
      <c r="S227" s="19"/>
      <c r="T227" s="19"/>
      <c r="U227" s="19"/>
      <c r="V227" s="19"/>
      <c r="W227" s="19"/>
      <c r="X227" s="19"/>
      <c r="Y227" s="19"/>
      <c r="Z227" s="19"/>
    </row>
    <row r="228">
      <c r="A228" s="22">
        <v>45275.0</v>
      </c>
      <c r="B228" s="19">
        <v>0.014502017498302155</v>
      </c>
      <c r="C228" s="19">
        <v>0.012932723401643864</v>
      </c>
      <c r="D228" s="19"/>
      <c r="E228" s="19"/>
      <c r="F228" s="19"/>
      <c r="G228" s="19"/>
      <c r="H228" s="19"/>
      <c r="I228" s="19"/>
      <c r="J228" s="19"/>
      <c r="K228" s="19"/>
      <c r="L228" s="19"/>
      <c r="M228" s="19"/>
      <c r="N228" s="19"/>
      <c r="O228" s="19"/>
      <c r="P228" s="19"/>
      <c r="Q228" s="19"/>
      <c r="R228" s="19"/>
      <c r="S228" s="19"/>
      <c r="T228" s="19"/>
      <c r="U228" s="19"/>
      <c r="V228" s="19"/>
      <c r="W228" s="19"/>
      <c r="X228" s="19"/>
      <c r="Y228" s="19"/>
      <c r="Z228" s="19"/>
    </row>
    <row r="229">
      <c r="A229" s="22">
        <v>45274.0</v>
      </c>
      <c r="B229" s="19">
        <v>0.024768689101776875</v>
      </c>
      <c r="C229" s="19">
        <v>0.012250105727946048</v>
      </c>
      <c r="D229" s="19"/>
      <c r="E229" s="19"/>
      <c r="F229" s="19"/>
      <c r="G229" s="19"/>
      <c r="H229" s="19"/>
      <c r="I229" s="19"/>
      <c r="J229" s="19"/>
      <c r="K229" s="19"/>
      <c r="L229" s="19"/>
      <c r="M229" s="19"/>
      <c r="N229" s="19"/>
      <c r="O229" s="19"/>
      <c r="P229" s="19"/>
      <c r="Q229" s="19"/>
      <c r="R229" s="19"/>
      <c r="S229" s="19"/>
      <c r="T229" s="19"/>
      <c r="U229" s="19"/>
      <c r="V229" s="19"/>
      <c r="W229" s="19"/>
      <c r="X229" s="19"/>
      <c r="Y229" s="19"/>
      <c r="Z229" s="19"/>
    </row>
    <row r="230">
      <c r="A230" s="22">
        <v>45273.0</v>
      </c>
      <c r="B230" s="19">
        <v>0.019449081803004864</v>
      </c>
      <c r="C230" s="19">
        <v>9.542532430260042E-4</v>
      </c>
      <c r="D230" s="19"/>
      <c r="E230" s="19"/>
      <c r="F230" s="19"/>
      <c r="G230" s="19"/>
      <c r="H230" s="19"/>
      <c r="I230" s="19"/>
      <c r="J230" s="19"/>
      <c r="K230" s="19"/>
      <c r="L230" s="19"/>
      <c r="M230" s="19"/>
      <c r="N230" s="19"/>
      <c r="O230" s="19"/>
      <c r="P230" s="19"/>
      <c r="Q230" s="19"/>
      <c r="R230" s="19"/>
      <c r="S230" s="19"/>
      <c r="T230" s="19"/>
      <c r="U230" s="19"/>
      <c r="V230" s="19"/>
      <c r="W230" s="19"/>
      <c r="X230" s="19"/>
      <c r="Y230" s="19"/>
      <c r="Z230" s="19"/>
    </row>
    <row r="231">
      <c r="A231" s="22">
        <v>45272.0</v>
      </c>
      <c r="B231" s="19">
        <v>-0.004073489068085578</v>
      </c>
      <c r="C231" s="19">
        <v>-0.004319644141333678</v>
      </c>
      <c r="D231" s="19"/>
      <c r="E231" s="19"/>
      <c r="F231" s="19"/>
      <c r="G231" s="19"/>
      <c r="H231" s="19"/>
      <c r="I231" s="19"/>
      <c r="J231" s="19"/>
      <c r="K231" s="19"/>
      <c r="L231" s="19"/>
      <c r="M231" s="19"/>
      <c r="N231" s="19"/>
      <c r="O231" s="19"/>
      <c r="P231" s="19"/>
      <c r="Q231" s="19"/>
      <c r="R231" s="19"/>
      <c r="S231" s="19"/>
      <c r="T231" s="19"/>
      <c r="U231" s="19"/>
      <c r="V231" s="19"/>
      <c r="W231" s="19"/>
      <c r="X231" s="19"/>
      <c r="Y231" s="19"/>
      <c r="Z231" s="19"/>
    </row>
    <row r="232">
      <c r="A232" s="15">
        <v>45271.0</v>
      </c>
      <c r="B232" s="19">
        <v>-0.0057856021158773085</v>
      </c>
      <c r="C232" s="19">
        <v>0.0013209724646388032</v>
      </c>
      <c r="D232" s="19"/>
      <c r="E232" s="19"/>
      <c r="F232" s="19"/>
      <c r="G232" s="19"/>
      <c r="H232" s="19"/>
      <c r="I232" s="19"/>
      <c r="J232" s="19"/>
      <c r="K232" s="19"/>
      <c r="L232" s="19"/>
      <c r="M232" s="19"/>
      <c r="N232" s="19"/>
      <c r="O232" s="19"/>
      <c r="P232" s="19"/>
      <c r="Q232" s="19"/>
      <c r="R232" s="19"/>
      <c r="S232" s="19"/>
      <c r="T232" s="19"/>
      <c r="U232" s="19"/>
      <c r="V232" s="19"/>
      <c r="W232" s="19"/>
      <c r="X232" s="19"/>
      <c r="Y232" s="19"/>
      <c r="Z232" s="19"/>
    </row>
    <row r="233">
      <c r="A233" s="15">
        <v>45268.0</v>
      </c>
      <c r="B233" s="19">
        <v>-0.01710061334741453</v>
      </c>
      <c r="C233" s="19">
        <v>0.0032653705657343934</v>
      </c>
      <c r="D233" s="19"/>
      <c r="E233" s="19"/>
      <c r="F233" s="19"/>
      <c r="G233" s="19"/>
      <c r="H233" s="19"/>
      <c r="I233" s="19"/>
      <c r="J233" s="19"/>
      <c r="K233" s="19"/>
      <c r="L233" s="19"/>
      <c r="M233" s="19"/>
      <c r="N233" s="19"/>
      <c r="O233" s="19"/>
      <c r="P233" s="19"/>
      <c r="Q233" s="19"/>
      <c r="R233" s="19"/>
      <c r="S233" s="19"/>
      <c r="T233" s="19"/>
      <c r="U233" s="19"/>
      <c r="V233" s="19"/>
      <c r="W233" s="19"/>
      <c r="X233" s="19"/>
      <c r="Y233" s="19"/>
      <c r="Z233" s="19"/>
    </row>
    <row r="234">
      <c r="A234" s="21">
        <v>45267.0</v>
      </c>
      <c r="B234" s="19">
        <v>0.021111571961841546</v>
      </c>
      <c r="C234" s="19">
        <v>-0.001745654966877841</v>
      </c>
      <c r="D234" s="19"/>
      <c r="E234" s="19"/>
      <c r="F234" s="19"/>
      <c r="G234" s="19"/>
      <c r="H234" s="19"/>
      <c r="I234" s="19"/>
      <c r="J234" s="19"/>
      <c r="K234" s="19"/>
      <c r="L234" s="19"/>
      <c r="M234" s="19"/>
      <c r="N234" s="19"/>
      <c r="O234" s="19"/>
      <c r="P234" s="19"/>
      <c r="Q234" s="19"/>
      <c r="R234" s="19"/>
      <c r="S234" s="19"/>
      <c r="T234" s="19"/>
      <c r="U234" s="19"/>
      <c r="V234" s="19"/>
      <c r="W234" s="19"/>
      <c r="X234" s="19"/>
      <c r="Y234" s="19"/>
      <c r="Z234" s="19"/>
    </row>
    <row r="235">
      <c r="A235" s="21">
        <v>45266.0</v>
      </c>
      <c r="B235" s="19">
        <v>-0.035599999999999965</v>
      </c>
      <c r="C235" s="19">
        <v>0.003960661900446416</v>
      </c>
      <c r="D235" s="19"/>
      <c r="E235" s="19"/>
      <c r="F235" s="19"/>
      <c r="G235" s="19"/>
      <c r="H235" s="19"/>
      <c r="I235" s="19"/>
      <c r="J235" s="19"/>
      <c r="K235" s="19"/>
      <c r="L235" s="19"/>
      <c r="M235" s="19"/>
      <c r="N235" s="19"/>
      <c r="O235" s="19"/>
      <c r="P235" s="19"/>
      <c r="Q235" s="19"/>
      <c r="R235" s="19"/>
      <c r="S235" s="19"/>
      <c r="T235" s="19"/>
      <c r="U235" s="19"/>
      <c r="V235" s="19"/>
      <c r="W235" s="19"/>
      <c r="X235" s="19"/>
      <c r="Y235" s="19"/>
      <c r="Z235" s="19"/>
    </row>
    <row r="236">
      <c r="A236" s="21">
        <v>45265.0</v>
      </c>
      <c r="B236" s="19">
        <v>-0.006398791780930724</v>
      </c>
      <c r="C236" s="19">
        <v>0.00813562271593482</v>
      </c>
      <c r="D236" s="19"/>
      <c r="E236" s="19"/>
      <c r="F236" s="19"/>
      <c r="G236" s="19"/>
      <c r="H236" s="19"/>
      <c r="I236" s="19"/>
      <c r="J236" s="19"/>
      <c r="K236" s="19"/>
      <c r="L236" s="19"/>
      <c r="M236" s="19"/>
      <c r="N236" s="19"/>
      <c r="O236" s="19"/>
      <c r="P236" s="19"/>
      <c r="Q236" s="19"/>
      <c r="R236" s="19"/>
      <c r="S236" s="19"/>
      <c r="T236" s="19"/>
      <c r="U236" s="19"/>
      <c r="V236" s="19"/>
      <c r="W236" s="19"/>
      <c r="X236" s="19"/>
      <c r="Y236" s="19"/>
      <c r="Z236" s="19"/>
    </row>
    <row r="237">
      <c r="A237" s="21">
        <v>45264.0</v>
      </c>
      <c r="B237" s="19">
        <v>-0.02812005098690573</v>
      </c>
      <c r="C237" s="19">
        <v>0.020668150129021567</v>
      </c>
      <c r="D237" s="19"/>
      <c r="E237" s="19"/>
      <c r="F237" s="19"/>
      <c r="G237" s="19"/>
      <c r="H237" s="19"/>
      <c r="I237" s="19"/>
      <c r="J237" s="19"/>
      <c r="K237" s="19"/>
      <c r="L237" s="19"/>
      <c r="M237" s="19"/>
      <c r="N237" s="19"/>
      <c r="O237" s="19"/>
      <c r="P237" s="19"/>
      <c r="Q237" s="19"/>
      <c r="R237" s="19"/>
      <c r="S237" s="19"/>
      <c r="T237" s="19"/>
      <c r="U237" s="19"/>
      <c r="V237" s="19"/>
      <c r="W237" s="19"/>
      <c r="X237" s="19"/>
      <c r="Y237" s="19"/>
      <c r="Z237" s="19"/>
    </row>
    <row r="238">
      <c r="A238" s="21">
        <v>45261.0</v>
      </c>
      <c r="B238" s="19">
        <v>0.03143426294820717</v>
      </c>
      <c r="C238" s="19">
        <v>0.0066929417403636116</v>
      </c>
      <c r="D238" s="19"/>
      <c r="E238" s="19"/>
      <c r="F238" s="19"/>
      <c r="G238" s="19"/>
      <c r="H238" s="19"/>
      <c r="I238" s="19"/>
      <c r="J238" s="19"/>
      <c r="K238" s="19"/>
      <c r="L238" s="19"/>
      <c r="M238" s="19"/>
      <c r="N238" s="19"/>
      <c r="O238" s="19"/>
      <c r="P238" s="19"/>
      <c r="Q238" s="19"/>
      <c r="R238" s="19"/>
      <c r="S238" s="19"/>
      <c r="T238" s="19"/>
      <c r="U238" s="19"/>
      <c r="V238" s="19"/>
      <c r="W238" s="19"/>
      <c r="X238" s="19"/>
      <c r="Y238" s="19"/>
      <c r="Z238" s="19"/>
    </row>
    <row r="239">
      <c r="A239" s="21">
        <v>45260.0</v>
      </c>
      <c r="B239" s="19">
        <v>-0.0011937922801432688</v>
      </c>
      <c r="C239" s="19">
        <v>0.0018187156036346686</v>
      </c>
      <c r="D239" s="19"/>
      <c r="E239" s="19"/>
      <c r="F239" s="19"/>
      <c r="G239" s="19"/>
      <c r="H239" s="19"/>
      <c r="I239" s="19"/>
      <c r="J239" s="19"/>
      <c r="K239" s="19"/>
      <c r="L239" s="19"/>
      <c r="M239" s="19"/>
      <c r="N239" s="19"/>
      <c r="O239" s="19"/>
      <c r="P239" s="19"/>
      <c r="Q239" s="19"/>
      <c r="R239" s="19"/>
      <c r="S239" s="19"/>
      <c r="T239" s="19"/>
      <c r="U239" s="19"/>
      <c r="V239" s="19"/>
      <c r="W239" s="19"/>
      <c r="X239" s="19"/>
      <c r="Y239" s="19"/>
      <c r="Z239" s="19"/>
    </row>
    <row r="240">
      <c r="A240" s="22">
        <v>45259.0</v>
      </c>
      <c r="B240" s="19">
        <v>0.0038347846928177276</v>
      </c>
      <c r="C240" s="19">
        <v>0.0104023690653956</v>
      </c>
      <c r="D240" s="19"/>
      <c r="E240" s="19"/>
      <c r="F240" s="19"/>
      <c r="G240" s="19"/>
      <c r="H240" s="19"/>
      <c r="I240" s="19"/>
      <c r="J240" s="19"/>
      <c r="K240" s="19"/>
      <c r="L240" s="19"/>
      <c r="M240" s="19"/>
      <c r="N240" s="19"/>
      <c r="O240" s="19"/>
      <c r="P240" s="19"/>
      <c r="Q240" s="19"/>
      <c r="R240" s="19"/>
      <c r="S240" s="19"/>
      <c r="T240" s="19"/>
      <c r="U240" s="19"/>
      <c r="V240" s="19"/>
      <c r="W240" s="19"/>
      <c r="X240" s="19"/>
      <c r="Y240" s="19"/>
      <c r="Z240" s="19"/>
    </row>
    <row r="241">
      <c r="A241" s="22">
        <v>45258.0</v>
      </c>
      <c r="B241" s="19">
        <v>0.0180975232827687</v>
      </c>
      <c r="C241" s="19">
        <v>0.004799264449574903</v>
      </c>
      <c r="D241" s="19"/>
      <c r="E241" s="19"/>
      <c r="F241" s="19"/>
      <c r="G241" s="19"/>
      <c r="H241" s="19"/>
      <c r="I241" s="19"/>
      <c r="J241" s="19"/>
      <c r="K241" s="19"/>
      <c r="L241" s="19"/>
      <c r="M241" s="19"/>
      <c r="N241" s="19"/>
      <c r="O241" s="19"/>
      <c r="P241" s="19"/>
      <c r="Q241" s="19"/>
      <c r="R241" s="19"/>
      <c r="S241" s="19"/>
      <c r="T241" s="19"/>
      <c r="U241" s="19"/>
      <c r="V241" s="19"/>
      <c r="W241" s="19"/>
      <c r="X241" s="19"/>
      <c r="Y241" s="19"/>
      <c r="Z241" s="19"/>
    </row>
    <row r="242">
      <c r="A242" s="22">
        <v>45254.0</v>
      </c>
      <c r="B242" s="19">
        <v>3.6615134255502113E-4</v>
      </c>
      <c r="C242" s="19">
        <v>-3.6864963135030404E-4</v>
      </c>
      <c r="D242" s="19"/>
      <c r="E242" s="19"/>
      <c r="F242" s="19"/>
      <c r="G242" s="19"/>
      <c r="H242" s="19"/>
      <c r="I242" s="19"/>
      <c r="J242" s="19"/>
      <c r="K242" s="19"/>
      <c r="L242" s="19"/>
      <c r="M242" s="19"/>
      <c r="N242" s="19"/>
      <c r="O242" s="19"/>
      <c r="P242" s="19"/>
      <c r="Q242" s="19"/>
      <c r="R242" s="19"/>
      <c r="S242" s="19"/>
      <c r="T242" s="19"/>
      <c r="U242" s="19"/>
      <c r="V242" s="19"/>
      <c r="W242" s="19"/>
      <c r="X242" s="19"/>
      <c r="Y242" s="19"/>
      <c r="Z242" s="19"/>
    </row>
    <row r="243">
      <c r="A243" s="22">
        <v>45253.0</v>
      </c>
      <c r="B243" s="19">
        <v>0.00700561268384603</v>
      </c>
      <c r="C243" s="19">
        <v>-4.971771944567438E-4</v>
      </c>
      <c r="D243" s="19"/>
      <c r="E243" s="19"/>
      <c r="F243" s="19"/>
      <c r="G243" s="19"/>
      <c r="H243" s="19"/>
      <c r="I243" s="19"/>
      <c r="J243" s="19"/>
      <c r="K243" s="19"/>
      <c r="L243" s="19"/>
      <c r="M243" s="19"/>
      <c r="N243" s="19"/>
      <c r="O243" s="19"/>
      <c r="P243" s="19"/>
      <c r="Q243" s="19"/>
      <c r="R243" s="19"/>
      <c r="S243" s="19"/>
      <c r="T243" s="19"/>
      <c r="U243" s="19"/>
      <c r="V243" s="19"/>
      <c r="W243" s="19"/>
      <c r="X243" s="19"/>
      <c r="Y243" s="19"/>
      <c r="Z243" s="19"/>
    </row>
    <row r="244">
      <c r="A244" s="22">
        <v>45252.0</v>
      </c>
      <c r="B244" s="19">
        <v>-0.024537425568477045</v>
      </c>
      <c r="C244" s="19">
        <v>0.0014380743451578581</v>
      </c>
      <c r="D244" s="19"/>
      <c r="E244" s="19"/>
      <c r="F244" s="19"/>
      <c r="G244" s="19"/>
      <c r="H244" s="19"/>
      <c r="I244" s="19"/>
      <c r="J244" s="19"/>
      <c r="K244" s="19"/>
      <c r="L244" s="19"/>
      <c r="M244" s="19"/>
      <c r="N244" s="19"/>
      <c r="O244" s="19"/>
      <c r="P244" s="19"/>
      <c r="Q244" s="19"/>
      <c r="R244" s="19"/>
      <c r="S244" s="19"/>
      <c r="T244" s="19"/>
      <c r="U244" s="19"/>
      <c r="V244" s="19"/>
      <c r="W244" s="19"/>
      <c r="X244" s="19"/>
      <c r="Y244" s="19"/>
      <c r="Z244" s="19"/>
    </row>
    <row r="245">
      <c r="A245" s="22">
        <v>45251.0</v>
      </c>
      <c r="B245" s="19">
        <v>-0.014532136105860016</v>
      </c>
      <c r="C245" s="19">
        <v>0.004539453640702851</v>
      </c>
      <c r="D245" s="19"/>
      <c r="E245" s="19"/>
      <c r="F245" s="19"/>
      <c r="G245" s="19"/>
      <c r="H245" s="19"/>
      <c r="I245" s="19"/>
      <c r="J245" s="19"/>
      <c r="K245" s="19"/>
      <c r="L245" s="19"/>
      <c r="M245" s="19"/>
      <c r="N245" s="19"/>
      <c r="O245" s="19"/>
      <c r="P245" s="19"/>
      <c r="Q245" s="19"/>
      <c r="R245" s="19"/>
      <c r="S245" s="19"/>
      <c r="T245" s="19"/>
      <c r="U245" s="19"/>
      <c r="V245" s="19"/>
      <c r="W245" s="19"/>
      <c r="X245" s="19"/>
      <c r="Y245" s="19"/>
      <c r="Z245" s="19"/>
    </row>
    <row r="246">
      <c r="A246" s="22">
        <v>45250.0</v>
      </c>
      <c r="B246" s="19">
        <v>-0.012982974422762972</v>
      </c>
      <c r="C246" s="19">
        <v>-0.001915689394784037</v>
      </c>
      <c r="D246" s="19"/>
      <c r="E246" s="19"/>
      <c r="F246" s="19"/>
      <c r="G246" s="19"/>
      <c r="H246" s="19"/>
      <c r="I246" s="19"/>
      <c r="J246" s="19"/>
      <c r="K246" s="19"/>
      <c r="L246" s="19"/>
      <c r="M246" s="19"/>
      <c r="N246" s="19"/>
      <c r="O246" s="19"/>
      <c r="P246" s="19"/>
      <c r="Q246" s="19"/>
      <c r="R246" s="19"/>
      <c r="S246" s="19"/>
      <c r="T246" s="19"/>
      <c r="U246" s="19"/>
      <c r="V246" s="19"/>
      <c r="W246" s="19"/>
      <c r="X246" s="19"/>
      <c r="Y246" s="19"/>
      <c r="Z246" s="19"/>
    </row>
    <row r="247">
      <c r="A247" s="22">
        <v>45247.0</v>
      </c>
      <c r="B247" s="19">
        <v>0.0014013234721681478</v>
      </c>
      <c r="C247" s="19">
        <v>-0.0016898387064133713</v>
      </c>
      <c r="D247" s="19"/>
      <c r="E247" s="19"/>
      <c r="F247" s="19"/>
      <c r="G247" s="19"/>
      <c r="H247" s="19"/>
      <c r="I247" s="19"/>
      <c r="J247" s="19"/>
      <c r="K247" s="19"/>
      <c r="L247" s="19"/>
      <c r="M247" s="19"/>
      <c r="N247" s="19"/>
      <c r="O247" s="19"/>
      <c r="P247" s="19"/>
      <c r="Q247" s="19"/>
      <c r="R247" s="19"/>
      <c r="S247" s="19"/>
      <c r="T247" s="19"/>
      <c r="U247" s="19"/>
      <c r="V247" s="19"/>
      <c r="W247" s="19"/>
      <c r="X247" s="19"/>
      <c r="Y247" s="19"/>
      <c r="Z247" s="19"/>
    </row>
    <row r="248">
      <c r="A248" s="22">
        <v>45246.0</v>
      </c>
      <c r="B248" s="19">
        <v>-0.021817766439477637</v>
      </c>
      <c r="C248" s="19">
        <v>0.004561522099875814</v>
      </c>
      <c r="D248" s="19"/>
      <c r="E248" s="19"/>
      <c r="F248" s="19"/>
      <c r="G248" s="19"/>
      <c r="H248" s="19"/>
      <c r="I248" s="19"/>
      <c r="J248" s="19"/>
      <c r="K248" s="19"/>
      <c r="L248" s="19"/>
      <c r="M248" s="19"/>
      <c r="N248" s="19"/>
      <c r="O248" s="19"/>
      <c r="P248" s="19"/>
      <c r="Q248" s="19"/>
      <c r="R248" s="19"/>
      <c r="S248" s="19"/>
      <c r="T248" s="19"/>
      <c r="U248" s="19"/>
      <c r="V248" s="19"/>
      <c r="W248" s="19"/>
      <c r="X248" s="19"/>
      <c r="Y248" s="19"/>
      <c r="Z248" s="19"/>
    </row>
    <row r="249">
      <c r="A249" s="22">
        <v>45245.0</v>
      </c>
      <c r="B249" s="19">
        <v>0.040489679489719155</v>
      </c>
      <c r="C249" s="19">
        <v>0.011926834348665816</v>
      </c>
      <c r="D249" s="19"/>
      <c r="E249" s="19"/>
      <c r="F249" s="19"/>
      <c r="G249" s="19"/>
      <c r="H249" s="19"/>
      <c r="I249" s="19"/>
      <c r="J249" s="19"/>
      <c r="K249" s="19"/>
      <c r="L249" s="19"/>
      <c r="M249" s="19"/>
      <c r="N249" s="19"/>
      <c r="O249" s="19"/>
      <c r="P249" s="19"/>
      <c r="Q249" s="19"/>
      <c r="R249" s="19"/>
      <c r="S249" s="19"/>
      <c r="T249" s="19"/>
      <c r="U249" s="19"/>
      <c r="V249" s="19"/>
      <c r="W249" s="19"/>
      <c r="X249" s="19"/>
      <c r="Y249" s="19"/>
      <c r="Z249" s="19"/>
    </row>
    <row r="250">
      <c r="A250" s="22">
        <v>45243.0</v>
      </c>
      <c r="B250" s="19">
        <v>-0.024162993891595153</v>
      </c>
      <c r="C250" s="19">
        <v>-0.004199625618740543</v>
      </c>
      <c r="D250" s="19"/>
      <c r="E250" s="19"/>
      <c r="F250" s="19"/>
      <c r="G250" s="19"/>
      <c r="H250" s="19"/>
      <c r="I250" s="19"/>
      <c r="J250" s="19"/>
      <c r="K250" s="19"/>
      <c r="L250" s="19"/>
      <c r="M250" s="19"/>
      <c r="N250" s="19"/>
      <c r="O250" s="19"/>
      <c r="P250" s="19"/>
      <c r="Q250" s="19"/>
      <c r="R250" s="19"/>
      <c r="S250" s="19"/>
      <c r="T250" s="19"/>
      <c r="U250" s="19"/>
      <c r="V250" s="19"/>
      <c r="W250" s="19"/>
      <c r="X250" s="19"/>
      <c r="Y250" s="19"/>
      <c r="Z250" s="19"/>
    </row>
    <row r="251">
      <c r="A251" s="22">
        <v>45242.0</v>
      </c>
      <c r="B251" s="19">
        <v>0.07864887406171817</v>
      </c>
      <c r="C251" s="19">
        <v>0.005158208217612481</v>
      </c>
      <c r="D251" s="19"/>
      <c r="E251" s="19"/>
      <c r="F251" s="19"/>
      <c r="G251" s="19"/>
      <c r="H251" s="19"/>
      <c r="I251" s="19"/>
      <c r="J251" s="19"/>
      <c r="K251" s="19"/>
      <c r="L251" s="19"/>
      <c r="M251" s="19"/>
      <c r="N251" s="19"/>
      <c r="O251" s="19"/>
      <c r="P251" s="19"/>
      <c r="Q251" s="19"/>
      <c r="R251" s="19"/>
      <c r="S251" s="19"/>
      <c r="T251" s="19"/>
      <c r="U251" s="19"/>
      <c r="V251" s="19"/>
      <c r="W251" s="19"/>
      <c r="X251" s="19"/>
      <c r="Y251" s="19"/>
      <c r="Z251" s="19"/>
    </row>
    <row r="252">
      <c r="A252" s="15">
        <v>45240.0</v>
      </c>
      <c r="B252" s="19">
        <v>0.0836458945275429</v>
      </c>
      <c r="C252" s="19">
        <v>0.001549344428804833</v>
      </c>
      <c r="D252" s="19"/>
      <c r="E252" s="19"/>
      <c r="F252" s="19"/>
      <c r="G252" s="19"/>
      <c r="H252" s="19"/>
      <c r="I252" s="19"/>
      <c r="J252" s="19"/>
      <c r="K252" s="19"/>
      <c r="L252" s="19"/>
      <c r="M252" s="19"/>
      <c r="N252" s="19"/>
      <c r="O252" s="19"/>
      <c r="P252" s="19"/>
      <c r="Q252" s="19"/>
      <c r="R252" s="19"/>
      <c r="S252" s="19"/>
      <c r="T252" s="19"/>
      <c r="U252" s="19"/>
      <c r="V252" s="19"/>
      <c r="W252" s="19"/>
      <c r="X252" s="19"/>
      <c r="Y252" s="19"/>
      <c r="Z252" s="19"/>
    </row>
    <row r="253">
      <c r="A253" s="15">
        <v>45239.0</v>
      </c>
      <c r="B253" s="19">
        <v>0.008154897494305313</v>
      </c>
      <c r="C253" s="19">
        <v>-0.0024789775503382128</v>
      </c>
      <c r="D253" s="19"/>
      <c r="E253" s="19"/>
      <c r="F253" s="19"/>
      <c r="G253" s="19"/>
      <c r="H253" s="19"/>
      <c r="I253" s="19"/>
      <c r="J253" s="19"/>
      <c r="K253" s="19"/>
      <c r="L253" s="19"/>
      <c r="M253" s="19"/>
      <c r="N253" s="19"/>
      <c r="O253" s="19"/>
      <c r="P253" s="19"/>
      <c r="Q253" s="19"/>
      <c r="R253" s="19"/>
      <c r="S253" s="19"/>
      <c r="T253" s="19"/>
      <c r="U253" s="19"/>
      <c r="V253" s="19"/>
      <c r="W253" s="19"/>
      <c r="X253" s="19"/>
      <c r="Y253" s="19"/>
      <c r="Z253" s="19"/>
    </row>
    <row r="254">
      <c r="A254" s="21">
        <v>45238.0</v>
      </c>
      <c r="B254" s="19">
        <v>0.020028811747757835</v>
      </c>
      <c r="C254" s="19">
        <v>0.0018962523252279428</v>
      </c>
      <c r="D254" s="19"/>
      <c r="E254" s="19"/>
      <c r="F254" s="19"/>
      <c r="G254" s="19"/>
      <c r="H254" s="19"/>
      <c r="I254" s="19"/>
      <c r="J254" s="19"/>
      <c r="K254" s="19"/>
      <c r="L254" s="19"/>
      <c r="M254" s="19"/>
      <c r="N254" s="19"/>
      <c r="O254" s="19"/>
      <c r="P254" s="19"/>
      <c r="Q254" s="19"/>
      <c r="R254" s="19"/>
      <c r="S254" s="19"/>
      <c r="T254" s="19"/>
      <c r="U254" s="19"/>
      <c r="V254" s="19"/>
      <c r="W254" s="19"/>
      <c r="X254" s="19"/>
      <c r="Y254" s="19"/>
      <c r="Z254" s="19"/>
    </row>
    <row r="255">
      <c r="A255" s="21">
        <v>45237.0</v>
      </c>
      <c r="B255" s="19">
        <v>-0.014201291859453069</v>
      </c>
      <c r="C255" s="19">
        <v>-2.601517122361452E-4</v>
      </c>
      <c r="D255" s="19"/>
      <c r="E255" s="19"/>
      <c r="F255" s="19"/>
      <c r="G255" s="19"/>
      <c r="H255" s="19"/>
      <c r="I255" s="19"/>
      <c r="J255" s="19"/>
      <c r="K255" s="19"/>
      <c r="L255" s="19"/>
      <c r="M255" s="19"/>
      <c r="N255" s="19"/>
      <c r="O255" s="19"/>
      <c r="P255" s="19"/>
      <c r="Q255" s="19"/>
      <c r="R255" s="19"/>
      <c r="S255" s="19"/>
      <c r="T255" s="19"/>
      <c r="U255" s="19"/>
      <c r="V255" s="19"/>
      <c r="W255" s="19"/>
      <c r="X255" s="19"/>
      <c r="Y255" s="19"/>
      <c r="Z255" s="19"/>
    </row>
    <row r="256">
      <c r="A256" s="21">
        <v>45236.0</v>
      </c>
      <c r="B256" s="19">
        <v>0.036367089208564796</v>
      </c>
      <c r="C256" s="19">
        <v>0.009419882894969644</v>
      </c>
      <c r="D256" s="19"/>
      <c r="E256" s="19"/>
      <c r="F256" s="19"/>
      <c r="G256" s="19"/>
      <c r="H256" s="19"/>
      <c r="I256" s="19"/>
      <c r="J256" s="19"/>
      <c r="K256" s="19"/>
      <c r="L256" s="19"/>
      <c r="M256" s="19"/>
      <c r="N256" s="19"/>
      <c r="O256" s="19"/>
      <c r="P256" s="19"/>
      <c r="Q256" s="19"/>
      <c r="R256" s="19"/>
      <c r="S256" s="19"/>
      <c r="T256" s="19"/>
      <c r="U256" s="19"/>
      <c r="V256" s="19"/>
      <c r="W256" s="19"/>
      <c r="X256" s="19"/>
      <c r="Y256" s="19"/>
      <c r="Z256" s="19"/>
    </row>
    <row r="257">
      <c r="A257" s="21">
        <v>45233.0</v>
      </c>
      <c r="B257" s="19">
        <v>0.043963124504361684</v>
      </c>
      <c r="C257" s="19">
        <v>0.005088001254360819</v>
      </c>
      <c r="D257" s="19"/>
      <c r="E257" s="19"/>
      <c r="F257" s="19"/>
      <c r="G257" s="19"/>
      <c r="H257" s="19"/>
      <c r="I257" s="19"/>
      <c r="J257" s="19"/>
      <c r="K257" s="19"/>
      <c r="L257" s="19"/>
      <c r="M257" s="19"/>
      <c r="N257" s="19"/>
      <c r="O257" s="19"/>
      <c r="P257" s="19"/>
      <c r="Q257" s="19"/>
      <c r="R257" s="19"/>
      <c r="S257" s="19"/>
      <c r="T257" s="19"/>
      <c r="U257" s="19"/>
      <c r="V257" s="19"/>
      <c r="W257" s="19"/>
      <c r="X257" s="19"/>
      <c r="Y257" s="19"/>
      <c r="Z257" s="19"/>
    </row>
    <row r="258">
      <c r="A258" s="21">
        <v>45232.0</v>
      </c>
      <c r="B258" s="19">
        <v>-0.011561826376641271</v>
      </c>
      <c r="C258" s="19">
        <v>0.007588543984327734</v>
      </c>
      <c r="D258" s="19"/>
      <c r="E258" s="19"/>
      <c r="F258" s="19"/>
      <c r="G258" s="19"/>
      <c r="H258" s="19"/>
      <c r="I258" s="19"/>
      <c r="J258" s="19"/>
      <c r="K258" s="19"/>
      <c r="L258" s="19"/>
      <c r="M258" s="19"/>
      <c r="N258" s="19"/>
      <c r="O258" s="19"/>
      <c r="P258" s="19"/>
      <c r="Q258" s="19"/>
      <c r="R258" s="19"/>
      <c r="S258" s="19"/>
      <c r="T258" s="19"/>
      <c r="U258" s="19"/>
      <c r="V258" s="19"/>
      <c r="W258" s="19"/>
      <c r="X258" s="19"/>
      <c r="Y258" s="19"/>
      <c r="Z258" s="19"/>
    </row>
    <row r="259">
      <c r="A259" s="21">
        <v>45231.0</v>
      </c>
      <c r="B259" s="19">
        <v>-0.004778156996587013</v>
      </c>
      <c r="C259" s="19">
        <v>-0.004740665422755086</v>
      </c>
      <c r="D259" s="19"/>
      <c r="E259" s="19"/>
      <c r="F259" s="19"/>
      <c r="G259" s="19"/>
      <c r="H259" s="19"/>
      <c r="I259" s="19"/>
      <c r="J259" s="19"/>
      <c r="K259" s="19"/>
      <c r="L259" s="19"/>
      <c r="M259" s="19"/>
      <c r="N259" s="19"/>
      <c r="O259" s="19"/>
      <c r="P259" s="19"/>
      <c r="Q259" s="19"/>
      <c r="R259" s="19"/>
      <c r="S259" s="19"/>
      <c r="T259" s="19"/>
      <c r="U259" s="19"/>
      <c r="V259" s="19"/>
      <c r="W259" s="19"/>
      <c r="X259" s="19"/>
      <c r="Y259" s="19"/>
      <c r="Z259" s="19"/>
    </row>
    <row r="260">
      <c r="A260" s="21">
        <v>45230.0</v>
      </c>
      <c r="B260" s="19">
        <v>0.010444378756527817</v>
      </c>
      <c r="C260" s="19">
        <v>-0.0032025662325179116</v>
      </c>
      <c r="D260" s="19"/>
      <c r="E260" s="19"/>
      <c r="F260" s="19"/>
      <c r="G260" s="19"/>
      <c r="H260" s="19"/>
      <c r="I260" s="19"/>
      <c r="J260" s="19"/>
      <c r="K260" s="19"/>
      <c r="L260" s="19"/>
      <c r="M260" s="19"/>
      <c r="N260" s="19"/>
      <c r="O260" s="19"/>
      <c r="P260" s="19"/>
      <c r="Q260" s="19"/>
      <c r="R260" s="19"/>
      <c r="S260" s="19"/>
      <c r="T260" s="19"/>
      <c r="U260" s="19"/>
      <c r="V260" s="19"/>
      <c r="W260" s="19"/>
      <c r="X260" s="19"/>
      <c r="Y260" s="19"/>
      <c r="Z260" s="19"/>
    </row>
    <row r="261">
      <c r="A261" s="22">
        <v>45229.0</v>
      </c>
      <c r="B261" s="19">
        <v>-0.0017213396940933823</v>
      </c>
      <c r="C261" s="19">
        <v>0.004916720261455065</v>
      </c>
      <c r="D261" s="19"/>
      <c r="E261" s="19"/>
      <c r="F261" s="19"/>
      <c r="G261" s="19"/>
      <c r="H261" s="19"/>
      <c r="I261" s="19"/>
      <c r="J261" s="19"/>
      <c r="K261" s="19"/>
      <c r="L261" s="19"/>
      <c r="M261" s="19"/>
      <c r="N261" s="19"/>
      <c r="O261" s="19"/>
      <c r="P261" s="19"/>
      <c r="Q261" s="19"/>
      <c r="R261" s="19"/>
      <c r="S261" s="19"/>
      <c r="T261" s="19"/>
      <c r="U261" s="19"/>
      <c r="V261" s="19"/>
      <c r="W261" s="19"/>
      <c r="X261" s="19"/>
      <c r="Y261" s="19"/>
      <c r="Z261" s="19"/>
    </row>
    <row r="262">
      <c r="A262" s="22">
        <v>45226.0</v>
      </c>
      <c r="B262" s="19">
        <v>0.04084975684668546</v>
      </c>
      <c r="C262" s="19">
        <v>0.010075700327460302</v>
      </c>
      <c r="D262" s="19"/>
      <c r="E262" s="19"/>
      <c r="F262" s="19"/>
      <c r="G262" s="19"/>
      <c r="H262" s="19"/>
      <c r="I262" s="19"/>
      <c r="J262" s="19"/>
      <c r="K262" s="19"/>
      <c r="L262" s="19"/>
      <c r="M262" s="19"/>
      <c r="N262" s="19"/>
      <c r="O262" s="19"/>
      <c r="P262" s="19"/>
      <c r="Q262" s="19"/>
      <c r="R262" s="19"/>
      <c r="S262" s="19"/>
      <c r="T262" s="19"/>
      <c r="U262" s="19"/>
      <c r="V262" s="19"/>
      <c r="W262" s="19"/>
      <c r="X262" s="19"/>
      <c r="Y262" s="19"/>
      <c r="Z262" s="19"/>
    </row>
    <row r="263">
      <c r="A263" s="22">
        <v>45225.0</v>
      </c>
      <c r="B263" s="19">
        <v>-0.023005751437859434</v>
      </c>
      <c r="C263" s="19">
        <v>-0.013853044767455636</v>
      </c>
      <c r="D263" s="19"/>
      <c r="E263" s="19"/>
      <c r="F263" s="19"/>
      <c r="G263" s="19"/>
      <c r="H263" s="19"/>
      <c r="I263" s="19"/>
      <c r="J263" s="19"/>
      <c r="K263" s="19"/>
      <c r="L263" s="19"/>
      <c r="M263" s="19"/>
      <c r="N263" s="19"/>
      <c r="O263" s="19"/>
      <c r="P263" s="19"/>
      <c r="Q263" s="19"/>
      <c r="R263" s="19"/>
      <c r="S263" s="19"/>
      <c r="T263" s="19"/>
      <c r="U263" s="19"/>
      <c r="V263" s="19"/>
      <c r="W263" s="19"/>
      <c r="X263" s="19"/>
      <c r="Y263" s="19"/>
      <c r="Z263" s="19"/>
    </row>
    <row r="264">
      <c r="A264" s="22">
        <v>45224.0</v>
      </c>
      <c r="B264" s="19">
        <v>0.00235612592741119</v>
      </c>
      <c r="C264" s="19">
        <v>-0.008277256991714887</v>
      </c>
      <c r="D264" s="19"/>
      <c r="E264" s="19"/>
      <c r="F264" s="19"/>
      <c r="G264" s="19"/>
      <c r="H264" s="19"/>
      <c r="I264" s="19"/>
      <c r="J264" s="19"/>
      <c r="K264" s="19"/>
      <c r="L264" s="19"/>
      <c r="M264" s="19"/>
      <c r="N264" s="19"/>
      <c r="O264" s="19"/>
      <c r="P264" s="19"/>
      <c r="Q264" s="19"/>
      <c r="R264" s="19"/>
      <c r="S264" s="19"/>
      <c r="T264" s="19"/>
      <c r="U264" s="19"/>
      <c r="V264" s="19"/>
      <c r="W264" s="19"/>
      <c r="X264" s="19"/>
      <c r="Y264" s="19"/>
      <c r="Z264" s="19"/>
    </row>
    <row r="265">
      <c r="A265" s="22">
        <v>45222.0</v>
      </c>
      <c r="B265" s="19">
        <v>-0.06386972640668265</v>
      </c>
      <c r="C265" s="19">
        <v>-0.013350287704072983</v>
      </c>
      <c r="D265" s="19"/>
      <c r="E265" s="19"/>
      <c r="F265" s="19"/>
      <c r="G265" s="19"/>
      <c r="H265" s="19"/>
      <c r="I265" s="19"/>
      <c r="J265" s="19"/>
      <c r="K265" s="19"/>
      <c r="L265" s="19"/>
      <c r="M265" s="19"/>
      <c r="N265" s="19"/>
      <c r="O265" s="19"/>
      <c r="P265" s="19"/>
      <c r="Q265" s="19"/>
      <c r="R265" s="19"/>
      <c r="S265" s="19"/>
      <c r="T265" s="19"/>
      <c r="U265" s="19"/>
      <c r="V265" s="19"/>
      <c r="W265" s="19"/>
      <c r="X265" s="19"/>
      <c r="Y265" s="19"/>
      <c r="Z265" s="19"/>
    </row>
    <row r="266">
      <c r="A266" s="22">
        <v>45219.0</v>
      </c>
      <c r="B266" s="19">
        <v>-0.006619738007552001</v>
      </c>
      <c r="C266" s="19">
        <v>-0.0041809556324428065</v>
      </c>
      <c r="D266" s="19"/>
      <c r="E266" s="19"/>
      <c r="F266" s="19"/>
      <c r="G266" s="19"/>
      <c r="H266" s="19"/>
      <c r="I266" s="19"/>
      <c r="J266" s="19"/>
      <c r="K266" s="19"/>
      <c r="L266" s="19"/>
      <c r="M266" s="19"/>
      <c r="N266" s="19"/>
      <c r="O266" s="19"/>
      <c r="P266" s="19"/>
      <c r="Q266" s="19"/>
      <c r="R266" s="19"/>
      <c r="S266" s="19"/>
      <c r="T266" s="19"/>
      <c r="U266" s="19"/>
      <c r="V266" s="19"/>
      <c r="W266" s="19"/>
      <c r="X266" s="19"/>
      <c r="Y266" s="19"/>
      <c r="Z266" s="19"/>
    </row>
    <row r="267">
      <c r="A267" s="22">
        <v>45218.0</v>
      </c>
      <c r="B267" s="19">
        <v>-0.014562660786475723</v>
      </c>
      <c r="C267" s="19">
        <v>-0.002358790306591807</v>
      </c>
      <c r="D267" s="19"/>
      <c r="E267" s="19"/>
      <c r="F267" s="19"/>
      <c r="G267" s="19"/>
      <c r="H267" s="19"/>
      <c r="I267" s="19"/>
      <c r="J267" s="19"/>
      <c r="K267" s="19"/>
      <c r="L267" s="19"/>
      <c r="M267" s="19"/>
      <c r="N267" s="19"/>
      <c r="O267" s="19"/>
      <c r="P267" s="19"/>
      <c r="Q267" s="19"/>
      <c r="R267" s="19"/>
      <c r="S267" s="19"/>
      <c r="T267" s="19"/>
      <c r="U267" s="19"/>
      <c r="V267" s="19"/>
      <c r="W267" s="19"/>
      <c r="X267" s="19"/>
      <c r="Y267" s="19"/>
      <c r="Z267" s="19"/>
    </row>
    <row r="268">
      <c r="A268" s="22">
        <v>45217.0</v>
      </c>
      <c r="B268" s="19">
        <v>0.016958654519972027</v>
      </c>
      <c r="C268" s="19">
        <v>-0.007086793024253635</v>
      </c>
      <c r="D268" s="19"/>
      <c r="E268" s="19"/>
      <c r="F268" s="19"/>
      <c r="G268" s="19"/>
      <c r="H268" s="19"/>
      <c r="I268" s="19"/>
      <c r="J268" s="19"/>
      <c r="K268" s="19"/>
      <c r="L268" s="19"/>
      <c r="M268" s="19"/>
      <c r="N268" s="19"/>
      <c r="O268" s="19"/>
      <c r="P268" s="19"/>
      <c r="Q268" s="19"/>
      <c r="R268" s="19"/>
      <c r="S268" s="19"/>
      <c r="T268" s="19"/>
      <c r="U268" s="19"/>
      <c r="V268" s="19"/>
      <c r="W268" s="19"/>
      <c r="X268" s="19"/>
      <c r="Y268" s="19"/>
      <c r="Z268" s="19"/>
    </row>
    <row r="269">
      <c r="A269" s="22">
        <v>45216.0</v>
      </c>
      <c r="B269" s="19">
        <v>-0.02090385143170792</v>
      </c>
      <c r="C269" s="19">
        <v>0.004041709427698992</v>
      </c>
      <c r="D269" s="19"/>
      <c r="E269" s="19"/>
      <c r="F269" s="19"/>
      <c r="G269" s="19"/>
      <c r="H269" s="19"/>
      <c r="I269" s="19"/>
      <c r="J269" s="19"/>
      <c r="K269" s="19"/>
      <c r="L269" s="19"/>
      <c r="M269" s="19"/>
      <c r="N269" s="19"/>
      <c r="O269" s="19"/>
      <c r="P269" s="19"/>
      <c r="Q269" s="19"/>
      <c r="R269" s="19"/>
      <c r="S269" s="19"/>
      <c r="T269" s="19"/>
      <c r="U269" s="19"/>
      <c r="V269" s="19"/>
      <c r="W269" s="19"/>
      <c r="X269" s="19"/>
      <c r="Y269" s="19"/>
      <c r="Z269" s="19"/>
    </row>
    <row r="270">
      <c r="A270" s="22">
        <v>45215.0</v>
      </c>
      <c r="B270" s="19">
        <v>-0.013358606372416482</v>
      </c>
      <c r="C270" s="19">
        <v>-9.771632394226515E-4</v>
      </c>
      <c r="D270" s="19"/>
      <c r="E270" s="19"/>
      <c r="F270" s="19"/>
      <c r="G270" s="19"/>
      <c r="H270" s="19"/>
      <c r="I270" s="19"/>
      <c r="J270" s="19"/>
      <c r="K270" s="19"/>
      <c r="L270" s="19"/>
      <c r="M270" s="19"/>
      <c r="N270" s="19"/>
      <c r="O270" s="19"/>
      <c r="P270" s="19"/>
      <c r="Q270" s="19"/>
      <c r="R270" s="19"/>
      <c r="S270" s="19"/>
      <c r="T270" s="19"/>
      <c r="U270" s="19"/>
      <c r="V270" s="19"/>
      <c r="W270" s="19"/>
      <c r="X270" s="19"/>
      <c r="Y270" s="19"/>
      <c r="Z270" s="19"/>
    </row>
    <row r="271">
      <c r="A271" s="22">
        <v>45212.0</v>
      </c>
      <c r="B271" s="19">
        <v>-0.004626926014105304</v>
      </c>
      <c r="C271" s="19">
        <v>-0.0021698494493280762</v>
      </c>
      <c r="D271" s="19"/>
      <c r="E271" s="19"/>
      <c r="F271" s="19"/>
      <c r="G271" s="19"/>
      <c r="H271" s="19"/>
      <c r="I271" s="19"/>
      <c r="J271" s="19"/>
      <c r="K271" s="19"/>
      <c r="L271" s="19"/>
      <c r="M271" s="19"/>
      <c r="N271" s="19"/>
      <c r="O271" s="19"/>
      <c r="P271" s="19"/>
      <c r="Q271" s="19"/>
      <c r="R271" s="19"/>
      <c r="S271" s="19"/>
      <c r="T271" s="19"/>
      <c r="U271" s="19"/>
      <c r="V271" s="19"/>
      <c r="W271" s="19"/>
      <c r="X271" s="19"/>
      <c r="Y271" s="19"/>
      <c r="Z271" s="19"/>
    </row>
    <row r="272">
      <c r="A272" s="22">
        <v>45211.0</v>
      </c>
      <c r="B272" s="19">
        <v>0.03872894405300742</v>
      </c>
      <c r="C272" s="19">
        <v>-8.757606119723649E-4</v>
      </c>
      <c r="D272" s="19"/>
      <c r="E272" s="19"/>
      <c r="F272" s="19"/>
      <c r="G272" s="19"/>
      <c r="H272" s="19"/>
      <c r="I272" s="19"/>
      <c r="J272" s="19"/>
      <c r="K272" s="19"/>
      <c r="L272" s="19"/>
      <c r="M272" s="19"/>
      <c r="N272" s="19"/>
      <c r="O272" s="19"/>
      <c r="P272" s="19"/>
      <c r="Q272" s="19"/>
      <c r="R272" s="19"/>
      <c r="S272" s="19"/>
      <c r="T272" s="19"/>
      <c r="U272" s="19"/>
      <c r="V272" s="19"/>
      <c r="W272" s="19"/>
      <c r="X272" s="19"/>
      <c r="Y272" s="19"/>
      <c r="Z272" s="19"/>
    </row>
    <row r="273">
      <c r="A273" s="15">
        <v>45210.0</v>
      </c>
      <c r="B273" s="19">
        <v>0.01366947308674682</v>
      </c>
      <c r="C273" s="19">
        <v>0.006170692006287615</v>
      </c>
      <c r="D273" s="19"/>
      <c r="E273" s="19"/>
      <c r="F273" s="19"/>
      <c r="G273" s="19"/>
      <c r="H273" s="19"/>
      <c r="I273" s="19"/>
      <c r="J273" s="19"/>
      <c r="K273" s="19"/>
      <c r="L273" s="19"/>
      <c r="M273" s="19"/>
      <c r="N273" s="19"/>
      <c r="O273" s="19"/>
      <c r="P273" s="19"/>
      <c r="Q273" s="19"/>
      <c r="R273" s="19"/>
      <c r="S273" s="19"/>
      <c r="T273" s="19"/>
      <c r="U273" s="19"/>
      <c r="V273" s="19"/>
      <c r="W273" s="19"/>
      <c r="X273" s="19"/>
      <c r="Y273" s="19"/>
      <c r="Z273" s="19"/>
    </row>
    <row r="274">
      <c r="A274" s="15">
        <v>45209.0</v>
      </c>
      <c r="B274" s="19">
        <v>0.003893637226970448</v>
      </c>
      <c r="C274" s="19">
        <v>0.009096802794127834</v>
      </c>
      <c r="D274" s="19"/>
      <c r="E274" s="19"/>
      <c r="F274" s="19"/>
      <c r="G274" s="19"/>
      <c r="H274" s="19"/>
      <c r="I274" s="19"/>
      <c r="J274" s="19"/>
      <c r="K274" s="19"/>
      <c r="L274" s="19"/>
      <c r="M274" s="19"/>
      <c r="N274" s="19"/>
      <c r="O274" s="19"/>
      <c r="P274" s="19"/>
      <c r="Q274" s="19"/>
      <c r="R274" s="19"/>
      <c r="S274" s="19"/>
      <c r="T274" s="19"/>
      <c r="U274" s="19"/>
      <c r="V274" s="19"/>
      <c r="W274" s="19"/>
      <c r="X274" s="19"/>
      <c r="Y274" s="19"/>
      <c r="Z274" s="19"/>
    </row>
    <row r="275">
      <c r="A275" s="15">
        <v>45208.0</v>
      </c>
      <c r="B275" s="19">
        <v>-0.024954859021251052</v>
      </c>
      <c r="C275" s="19">
        <v>-0.007181926883252476</v>
      </c>
      <c r="D275" s="19"/>
      <c r="E275" s="19"/>
      <c r="F275" s="19"/>
      <c r="G275" s="19"/>
      <c r="H275" s="19"/>
      <c r="I275" s="19"/>
      <c r="J275" s="19"/>
      <c r="K275" s="19"/>
      <c r="L275" s="19"/>
      <c r="M275" s="19"/>
      <c r="N275" s="19"/>
      <c r="O275" s="19"/>
      <c r="P275" s="19"/>
      <c r="Q275" s="19"/>
      <c r="R275" s="19"/>
      <c r="S275" s="19"/>
      <c r="T275" s="19"/>
      <c r="U275" s="19"/>
      <c r="V275" s="19"/>
      <c r="W275" s="19"/>
      <c r="X275" s="19"/>
      <c r="Y275" s="19"/>
      <c r="Z275" s="19"/>
    </row>
    <row r="276">
      <c r="A276" s="21">
        <v>45205.0</v>
      </c>
      <c r="B276" s="19">
        <v>-0.0018946395563770313</v>
      </c>
      <c r="C276" s="19">
        <v>0.0055127073660514725</v>
      </c>
      <c r="D276" s="19"/>
      <c r="E276" s="19"/>
      <c r="F276" s="19"/>
      <c r="G276" s="19"/>
      <c r="H276" s="19"/>
      <c r="I276" s="19"/>
      <c r="J276" s="19"/>
      <c r="K276" s="19"/>
      <c r="L276" s="19"/>
      <c r="M276" s="19"/>
      <c r="N276" s="19"/>
      <c r="O276" s="19"/>
      <c r="P276" s="19"/>
      <c r="Q276" s="19"/>
      <c r="R276" s="19"/>
      <c r="S276" s="19"/>
      <c r="T276" s="19"/>
      <c r="U276" s="19"/>
      <c r="V276" s="19"/>
      <c r="W276" s="19"/>
      <c r="X276" s="19"/>
      <c r="Y276" s="19"/>
      <c r="Z276" s="19"/>
    </row>
    <row r="277">
      <c r="A277" s="21">
        <v>45204.0</v>
      </c>
      <c r="B277" s="19">
        <v>0.008528685277531922</v>
      </c>
      <c r="C277" s="19">
        <v>0.005641563893991064</v>
      </c>
      <c r="D277" s="19"/>
      <c r="E277" s="19"/>
      <c r="F277" s="19"/>
      <c r="G277" s="19"/>
      <c r="H277" s="19"/>
      <c r="I277" s="19"/>
      <c r="J277" s="19"/>
      <c r="K277" s="19"/>
      <c r="L277" s="19"/>
      <c r="M277" s="19"/>
      <c r="N277" s="19"/>
      <c r="O277" s="19"/>
      <c r="P277" s="19"/>
      <c r="Q277" s="19"/>
      <c r="R277" s="19"/>
      <c r="S277" s="19"/>
      <c r="T277" s="19"/>
      <c r="U277" s="19"/>
      <c r="V277" s="19"/>
      <c r="W277" s="19"/>
      <c r="X277" s="19"/>
      <c r="Y277" s="19"/>
      <c r="Z277" s="19"/>
    </row>
    <row r="278">
      <c r="A278" s="21">
        <v>45203.0</v>
      </c>
      <c r="B278" s="19">
        <v>0.021664603371107427</v>
      </c>
      <c r="C278" s="19">
        <v>-0.0047442872687705195</v>
      </c>
      <c r="D278" s="19"/>
      <c r="E278" s="19"/>
      <c r="F278" s="19"/>
      <c r="G278" s="19"/>
      <c r="H278" s="19"/>
      <c r="I278" s="19"/>
      <c r="J278" s="19"/>
      <c r="K278" s="19"/>
      <c r="L278" s="19"/>
      <c r="M278" s="19"/>
      <c r="N278" s="19"/>
      <c r="O278" s="19"/>
      <c r="P278" s="19"/>
      <c r="Q278" s="19"/>
      <c r="R278" s="19"/>
      <c r="S278" s="19"/>
      <c r="T278" s="19"/>
      <c r="U278" s="19"/>
      <c r="V278" s="19"/>
      <c r="W278" s="19"/>
      <c r="X278" s="19"/>
      <c r="Y278" s="19"/>
      <c r="Z278" s="19"/>
    </row>
    <row r="279">
      <c r="A279" s="21">
        <v>45202.0</v>
      </c>
      <c r="B279" s="19">
        <v>0.018673909880196016</v>
      </c>
      <c r="C279" s="19">
        <v>-0.005578385094432758</v>
      </c>
      <c r="D279" s="19"/>
      <c r="E279" s="19"/>
      <c r="F279" s="19"/>
      <c r="G279" s="19"/>
      <c r="H279" s="19"/>
      <c r="I279" s="19"/>
      <c r="J279" s="19"/>
      <c r="K279" s="19"/>
      <c r="L279" s="19"/>
      <c r="M279" s="19"/>
      <c r="N279" s="19"/>
      <c r="O279" s="19"/>
      <c r="P279" s="19"/>
      <c r="Q279" s="19"/>
      <c r="R279" s="19"/>
      <c r="S279" s="19"/>
      <c r="T279" s="19"/>
      <c r="U279" s="19"/>
      <c r="V279" s="19"/>
      <c r="W279" s="19"/>
      <c r="X279" s="19"/>
      <c r="Y279" s="19"/>
      <c r="Z279" s="19"/>
    </row>
    <row r="280">
      <c r="A280" s="21">
        <v>45198.0</v>
      </c>
      <c r="B280" s="19">
        <v>0.003162709225379423</v>
      </c>
      <c r="C280" s="19">
        <v>0.005877517152362177</v>
      </c>
      <c r="D280" s="19"/>
      <c r="E280" s="19"/>
      <c r="F280" s="19"/>
      <c r="G280" s="19"/>
      <c r="H280" s="19"/>
      <c r="I280" s="19"/>
      <c r="J280" s="19"/>
      <c r="K280" s="19"/>
      <c r="L280" s="19"/>
      <c r="M280" s="19"/>
      <c r="N280" s="19"/>
      <c r="O280" s="19"/>
      <c r="P280" s="19"/>
      <c r="Q280" s="19"/>
      <c r="R280" s="19"/>
      <c r="S280" s="19"/>
      <c r="T280" s="19"/>
      <c r="U280" s="19"/>
      <c r="V280" s="19"/>
      <c r="W280" s="19"/>
      <c r="X280" s="19"/>
      <c r="Y280" s="19"/>
      <c r="Z280" s="19"/>
    </row>
    <row r="281">
      <c r="A281" s="23">
        <v>45197.0</v>
      </c>
      <c r="B281" s="19">
        <v>0.005381078172389975</v>
      </c>
      <c r="C281" s="19">
        <v>-0.00978370852765087</v>
      </c>
      <c r="D281" s="19"/>
      <c r="E281" s="19"/>
      <c r="F281" s="19"/>
      <c r="G281" s="19"/>
      <c r="H281" s="19"/>
      <c r="I281" s="19"/>
      <c r="J281" s="19"/>
      <c r="K281" s="19"/>
      <c r="L281" s="19"/>
      <c r="M281" s="19"/>
      <c r="N281" s="19"/>
      <c r="O281" s="19"/>
      <c r="P281" s="19"/>
      <c r="Q281" s="19"/>
      <c r="R281" s="19"/>
      <c r="S281" s="19"/>
      <c r="T281" s="19"/>
      <c r="U281" s="19"/>
      <c r="V281" s="19"/>
      <c r="W281" s="19"/>
      <c r="X281" s="19"/>
      <c r="Y281" s="19"/>
      <c r="Z281" s="19"/>
    </row>
    <row r="282">
      <c r="A282" s="23">
        <v>45196.0</v>
      </c>
      <c r="B282" s="19">
        <v>0.00828647528854698</v>
      </c>
      <c r="C282" s="19">
        <v>0.0026316190941126916</v>
      </c>
      <c r="D282" s="19"/>
      <c r="E282" s="19"/>
      <c r="F282" s="19"/>
      <c r="G282" s="19"/>
      <c r="H282" s="19"/>
      <c r="I282" s="19"/>
      <c r="J282" s="19"/>
      <c r="K282" s="19"/>
      <c r="L282" s="19"/>
      <c r="M282" s="19"/>
      <c r="N282" s="19"/>
      <c r="O282" s="19"/>
      <c r="P282" s="19"/>
      <c r="Q282" s="19"/>
      <c r="R282" s="19"/>
      <c r="S282" s="19"/>
      <c r="T282" s="19"/>
      <c r="U282" s="19"/>
      <c r="V282" s="19"/>
      <c r="W282" s="19"/>
      <c r="X282" s="19"/>
      <c r="Y282" s="19"/>
      <c r="Z282" s="19"/>
    </row>
    <row r="283">
      <c r="A283" s="23">
        <v>45195.0</v>
      </c>
      <c r="B283" s="19">
        <v>0.015884150924487583</v>
      </c>
      <c r="C283" s="19">
        <v>-5.006467746402343E-4</v>
      </c>
      <c r="D283" s="19"/>
      <c r="E283" s="19"/>
      <c r="F283" s="19"/>
      <c r="G283" s="19"/>
      <c r="H283" s="19"/>
      <c r="I283" s="19"/>
      <c r="J283" s="19"/>
      <c r="K283" s="19"/>
      <c r="L283" s="19"/>
      <c r="M283" s="19"/>
      <c r="N283" s="19"/>
      <c r="O283" s="19"/>
      <c r="P283" s="19"/>
      <c r="Q283" s="19"/>
      <c r="R283" s="19"/>
      <c r="S283" s="19"/>
      <c r="T283" s="19"/>
      <c r="U283" s="19"/>
      <c r="V283" s="19"/>
      <c r="W283" s="19"/>
      <c r="X283" s="19"/>
      <c r="Y283" s="19"/>
      <c r="Z283" s="19"/>
    </row>
    <row r="284">
      <c r="A284" s="23">
        <v>45194.0</v>
      </c>
      <c r="B284" s="19">
        <v>-0.0019503900780155625</v>
      </c>
      <c r="C284" s="19">
        <v>1.524835762478638E-5</v>
      </c>
      <c r="D284" s="19"/>
      <c r="E284" s="19"/>
      <c r="F284" s="19"/>
      <c r="G284" s="19"/>
      <c r="H284" s="19"/>
      <c r="I284" s="19"/>
      <c r="J284" s="19"/>
      <c r="K284" s="19"/>
      <c r="L284" s="19"/>
      <c r="M284" s="19"/>
      <c r="N284" s="19"/>
      <c r="O284" s="19"/>
      <c r="P284" s="19"/>
      <c r="Q284" s="19"/>
      <c r="R284" s="19"/>
      <c r="S284" s="19"/>
      <c r="T284" s="19"/>
      <c r="U284" s="19"/>
      <c r="V284" s="19"/>
      <c r="W284" s="19"/>
      <c r="X284" s="19"/>
      <c r="Y284" s="19"/>
      <c r="Z284" s="19"/>
    </row>
    <row r="285">
      <c r="A285" s="23">
        <v>45191.0</v>
      </c>
      <c r="B285" s="19">
        <v>-0.003587801474985053</v>
      </c>
      <c r="C285" s="19">
        <v>-0.0034494373770092013</v>
      </c>
      <c r="D285" s="19"/>
      <c r="E285" s="19"/>
      <c r="F285" s="19"/>
      <c r="G285" s="19"/>
      <c r="H285" s="19"/>
      <c r="I285" s="19"/>
      <c r="J285" s="19"/>
      <c r="K285" s="19"/>
      <c r="L285" s="19"/>
      <c r="M285" s="19"/>
      <c r="N285" s="19"/>
      <c r="O285" s="19"/>
      <c r="P285" s="19"/>
      <c r="Q285" s="19"/>
      <c r="R285" s="19"/>
      <c r="S285" s="19"/>
      <c r="T285" s="19"/>
      <c r="U285" s="19"/>
      <c r="V285" s="19"/>
      <c r="W285" s="19"/>
      <c r="X285" s="19"/>
      <c r="Y285" s="19"/>
      <c r="Z285" s="19"/>
    </row>
    <row r="286">
      <c r="A286" s="23">
        <v>45190.0</v>
      </c>
      <c r="B286" s="19">
        <v>-0.020834349841424737</v>
      </c>
      <c r="C286" s="19">
        <v>-0.00799190006733208</v>
      </c>
      <c r="D286" s="19"/>
      <c r="E286" s="19"/>
      <c r="F286" s="19"/>
      <c r="G286" s="19"/>
      <c r="H286" s="19"/>
      <c r="I286" s="19"/>
      <c r="J286" s="19"/>
      <c r="K286" s="19"/>
      <c r="L286" s="19"/>
      <c r="M286" s="19"/>
      <c r="N286" s="19"/>
      <c r="O286" s="19"/>
      <c r="P286" s="19"/>
      <c r="Q286" s="19"/>
      <c r="R286" s="19"/>
      <c r="S286" s="19"/>
      <c r="T286" s="19"/>
      <c r="U286" s="19"/>
      <c r="V286" s="19"/>
      <c r="W286" s="19"/>
      <c r="X286" s="19"/>
      <c r="Y286" s="19"/>
      <c r="Z286" s="19"/>
    </row>
    <row r="287">
      <c r="A287" s="23">
        <v>45189.0</v>
      </c>
      <c r="B287" s="19">
        <v>-0.018156558398007117</v>
      </c>
      <c r="C287" s="19">
        <v>-0.011518230990448575</v>
      </c>
      <c r="D287" s="19"/>
      <c r="E287" s="19"/>
      <c r="F287" s="19"/>
      <c r="G287" s="19"/>
      <c r="H287" s="19"/>
      <c r="I287" s="19"/>
      <c r="J287" s="19"/>
      <c r="K287" s="19"/>
      <c r="L287" s="19"/>
      <c r="M287" s="19"/>
      <c r="N287" s="19"/>
      <c r="O287" s="19"/>
      <c r="P287" s="19"/>
      <c r="Q287" s="19"/>
      <c r="R287" s="19"/>
      <c r="S287" s="19"/>
      <c r="T287" s="19"/>
      <c r="U287" s="19"/>
      <c r="V287" s="19"/>
      <c r="W287" s="19"/>
      <c r="X287" s="19"/>
      <c r="Y287" s="19"/>
      <c r="Z287" s="19"/>
    </row>
    <row r="288">
      <c r="A288" s="23">
        <v>45187.0</v>
      </c>
      <c r="B288" s="19">
        <v>-0.001052833078101001</v>
      </c>
      <c r="C288" s="19">
        <v>-0.0029243748251194246</v>
      </c>
      <c r="D288" s="19"/>
      <c r="E288" s="19"/>
      <c r="F288" s="19"/>
      <c r="G288" s="19"/>
      <c r="H288" s="19"/>
      <c r="I288" s="19"/>
      <c r="J288" s="19"/>
      <c r="K288" s="19"/>
      <c r="L288" s="19"/>
      <c r="M288" s="19"/>
      <c r="N288" s="19"/>
      <c r="O288" s="19"/>
      <c r="P288" s="19"/>
      <c r="Q288" s="19"/>
      <c r="R288" s="19"/>
      <c r="S288" s="19"/>
      <c r="T288" s="19"/>
      <c r="U288" s="19"/>
      <c r="V288" s="19"/>
      <c r="W288" s="19"/>
      <c r="X288" s="19"/>
      <c r="Y288" s="19"/>
      <c r="Z288" s="19"/>
    </row>
    <row r="289">
      <c r="A289" s="23">
        <v>45184.0</v>
      </c>
      <c r="B289" s="19">
        <v>0.012403100775193687</v>
      </c>
      <c r="C289" s="19">
        <v>0.004439613790907959</v>
      </c>
      <c r="D289" s="19"/>
      <c r="E289" s="19"/>
      <c r="F289" s="19"/>
      <c r="G289" s="19"/>
      <c r="H289" s="19"/>
      <c r="I289" s="19"/>
      <c r="J289" s="19"/>
      <c r="K289" s="19"/>
      <c r="L289" s="19"/>
      <c r="M289" s="19"/>
      <c r="N289" s="19"/>
      <c r="O289" s="19"/>
      <c r="P289" s="19"/>
      <c r="Q289" s="19"/>
      <c r="R289" s="19"/>
      <c r="S289" s="19"/>
      <c r="T289" s="19"/>
      <c r="U289" s="19"/>
      <c r="V289" s="19"/>
      <c r="W289" s="19"/>
      <c r="X289" s="19"/>
      <c r="Y289" s="19"/>
      <c r="Z289" s="19"/>
    </row>
    <row r="290">
      <c r="A290" s="23">
        <v>45183.0</v>
      </c>
      <c r="B290" s="19">
        <v>0.031123544986761287</v>
      </c>
      <c r="C290" s="19">
        <v>0.0016492277030393243</v>
      </c>
      <c r="D290" s="19"/>
      <c r="E290" s="19"/>
      <c r="F290" s="19"/>
      <c r="G290" s="19"/>
      <c r="H290" s="19"/>
      <c r="I290" s="19"/>
      <c r="J290" s="19"/>
      <c r="K290" s="19"/>
      <c r="L290" s="19"/>
      <c r="M290" s="19"/>
      <c r="N290" s="19"/>
      <c r="O290" s="19"/>
      <c r="P290" s="19"/>
      <c r="Q290" s="19"/>
      <c r="R290" s="19"/>
      <c r="S290" s="19"/>
      <c r="T290" s="19"/>
      <c r="U290" s="19"/>
      <c r="V290" s="19"/>
      <c r="W290" s="19"/>
      <c r="X290" s="19"/>
      <c r="Y290" s="19"/>
      <c r="Z290" s="19"/>
    </row>
    <row r="291">
      <c r="A291" s="23">
        <v>45182.0</v>
      </c>
      <c r="B291" s="19">
        <v>0.02994597375868291</v>
      </c>
      <c r="C291" s="19">
        <v>0.0038413060440549707</v>
      </c>
      <c r="D291" s="19"/>
      <c r="E291" s="19"/>
      <c r="F291" s="19"/>
      <c r="G291" s="19"/>
      <c r="H291" s="19"/>
      <c r="I291" s="19"/>
      <c r="J291" s="19"/>
      <c r="K291" s="19"/>
      <c r="L291" s="19"/>
      <c r="M291" s="19"/>
      <c r="N291" s="19"/>
      <c r="O291" s="19"/>
      <c r="P291" s="19"/>
      <c r="Q291" s="19"/>
      <c r="R291" s="19"/>
      <c r="S291" s="19"/>
      <c r="T291" s="19"/>
      <c r="U291" s="19"/>
      <c r="V291" s="19"/>
      <c r="W291" s="19"/>
      <c r="X291" s="19"/>
      <c r="Y291" s="19"/>
      <c r="Z291" s="19"/>
    </row>
    <row r="292">
      <c r="A292" s="23">
        <v>45181.0</v>
      </c>
      <c r="B292" s="19">
        <v>-0.06301224568508335</v>
      </c>
      <c r="C292" s="19">
        <v>-1.5752874899654934E-4</v>
      </c>
      <c r="D292" s="19"/>
      <c r="E292" s="19"/>
      <c r="F292" s="19"/>
      <c r="G292" s="19"/>
      <c r="H292" s="19"/>
      <c r="I292" s="19"/>
      <c r="J292" s="19"/>
      <c r="K292" s="19"/>
      <c r="L292" s="19"/>
      <c r="M292" s="19"/>
      <c r="N292" s="19"/>
      <c r="O292" s="19"/>
      <c r="P292" s="19"/>
      <c r="Q292" s="19"/>
      <c r="R292" s="19"/>
      <c r="S292" s="19"/>
      <c r="T292" s="19"/>
      <c r="U292" s="19"/>
      <c r="V292" s="19"/>
      <c r="W292" s="19"/>
      <c r="X292" s="19"/>
      <c r="Y292" s="19"/>
      <c r="Z292" s="19"/>
    </row>
    <row r="293">
      <c r="A293" s="21">
        <v>45180.0</v>
      </c>
      <c r="B293" s="19">
        <v>-0.026105737627946435</v>
      </c>
      <c r="C293" s="19">
        <v>0.008900123360553236</v>
      </c>
      <c r="D293" s="19"/>
      <c r="E293" s="19"/>
      <c r="F293" s="19"/>
      <c r="G293" s="19"/>
      <c r="H293" s="19"/>
      <c r="I293" s="19"/>
      <c r="J293" s="19"/>
      <c r="K293" s="19"/>
      <c r="L293" s="19"/>
      <c r="M293" s="19"/>
      <c r="N293" s="19"/>
      <c r="O293" s="19"/>
      <c r="P293" s="19"/>
      <c r="Q293" s="19"/>
      <c r="R293" s="19"/>
      <c r="S293" s="19"/>
      <c r="T293" s="19"/>
      <c r="U293" s="19"/>
      <c r="V293" s="19"/>
      <c r="W293" s="19"/>
      <c r="X293" s="19"/>
      <c r="Y293" s="19"/>
      <c r="Z293" s="19"/>
    </row>
    <row r="294">
      <c r="A294" s="21">
        <v>45177.0</v>
      </c>
      <c r="B294" s="19">
        <v>-0.005834850394435875</v>
      </c>
      <c r="C294" s="19">
        <v>0.004709269759036516</v>
      </c>
      <c r="D294" s="19"/>
      <c r="E294" s="19"/>
      <c r="F294" s="19"/>
      <c r="G294" s="19"/>
      <c r="H294" s="19"/>
      <c r="I294" s="19"/>
      <c r="J294" s="19"/>
      <c r="K294" s="19"/>
      <c r="L294" s="19"/>
      <c r="M294" s="19"/>
      <c r="N294" s="19"/>
      <c r="O294" s="19"/>
      <c r="P294" s="19"/>
      <c r="Q294" s="19"/>
      <c r="R294" s="19"/>
      <c r="S294" s="19"/>
      <c r="T294" s="19"/>
      <c r="U294" s="19"/>
      <c r="V294" s="19"/>
      <c r="W294" s="19"/>
      <c r="X294" s="19"/>
      <c r="Y294" s="19"/>
      <c r="Z294" s="19"/>
    </row>
    <row r="295">
      <c r="A295" s="21">
        <v>45176.0</v>
      </c>
      <c r="B295" s="19">
        <v>-0.020080504985819925</v>
      </c>
      <c r="C295" s="19">
        <v>0.00591503259641879</v>
      </c>
      <c r="D295" s="19"/>
      <c r="E295" s="19"/>
      <c r="F295" s="19"/>
      <c r="G295" s="19"/>
      <c r="H295" s="19"/>
      <c r="I295" s="19"/>
      <c r="J295" s="19"/>
      <c r="K295" s="19"/>
      <c r="L295" s="19"/>
      <c r="M295" s="19"/>
      <c r="N295" s="19"/>
      <c r="O295" s="19"/>
      <c r="P295" s="19"/>
      <c r="Q295" s="19"/>
      <c r="R295" s="19"/>
      <c r="S295" s="19"/>
      <c r="T295" s="19"/>
      <c r="U295" s="19"/>
      <c r="V295" s="19"/>
      <c r="W295" s="19"/>
      <c r="X295" s="19"/>
      <c r="Y295" s="19"/>
      <c r="Z295" s="19"/>
    </row>
    <row r="296">
      <c r="A296" s="21">
        <v>45175.0</v>
      </c>
      <c r="B296" s="19">
        <v>-0.01880526008706973</v>
      </c>
      <c r="C296" s="19">
        <v>0.0018467527292602703</v>
      </c>
      <c r="D296" s="19"/>
      <c r="E296" s="19"/>
      <c r="F296" s="19"/>
      <c r="G296" s="19"/>
      <c r="H296" s="19"/>
      <c r="I296" s="19"/>
      <c r="J296" s="19"/>
      <c r="K296" s="19"/>
      <c r="L296" s="19"/>
      <c r="M296" s="19"/>
      <c r="N296" s="19"/>
      <c r="O296" s="19"/>
      <c r="P296" s="19"/>
      <c r="Q296" s="19"/>
      <c r="R296" s="19"/>
      <c r="S296" s="19"/>
      <c r="T296" s="19"/>
      <c r="U296" s="19"/>
      <c r="V296" s="19"/>
      <c r="W296" s="19"/>
      <c r="X296" s="19"/>
      <c r="Y296" s="19"/>
      <c r="Z296" s="19"/>
    </row>
    <row r="297">
      <c r="A297" s="21">
        <v>45174.0</v>
      </c>
      <c r="B297" s="19">
        <v>0.03908035256260778</v>
      </c>
      <c r="C297" s="19">
        <v>0.002360616115685721</v>
      </c>
      <c r="D297" s="19"/>
      <c r="E297" s="19"/>
      <c r="F297" s="19"/>
      <c r="G297" s="19"/>
      <c r="H297" s="19"/>
      <c r="I297" s="19"/>
      <c r="J297" s="19"/>
      <c r="K297" s="19"/>
      <c r="L297" s="19"/>
      <c r="M297" s="19"/>
      <c r="N297" s="19"/>
      <c r="O297" s="19"/>
      <c r="P297" s="19"/>
      <c r="Q297" s="19"/>
      <c r="R297" s="19"/>
      <c r="S297" s="19"/>
      <c r="T297" s="19"/>
      <c r="U297" s="19"/>
      <c r="V297" s="19"/>
      <c r="W297" s="19"/>
      <c r="X297" s="19"/>
      <c r="Y297" s="19"/>
      <c r="Z297" s="19"/>
    </row>
    <row r="298">
      <c r="A298" s="21">
        <v>45173.0</v>
      </c>
      <c r="B298" s="19">
        <v>-0.022028641795128978</v>
      </c>
      <c r="C298" s="19">
        <v>0.004810833895026123</v>
      </c>
      <c r="D298" s="19"/>
      <c r="E298" s="19"/>
      <c r="F298" s="19"/>
      <c r="G298" s="19"/>
      <c r="H298" s="19"/>
      <c r="I298" s="19"/>
      <c r="J298" s="19"/>
      <c r="K298" s="19"/>
      <c r="L298" s="19"/>
      <c r="M298" s="19"/>
      <c r="N298" s="19"/>
      <c r="O298" s="19"/>
      <c r="P298" s="19"/>
      <c r="Q298" s="19"/>
      <c r="R298" s="19"/>
      <c r="S298" s="19"/>
      <c r="T298" s="19"/>
      <c r="U298" s="19"/>
      <c r="V298" s="19"/>
      <c r="W298" s="19"/>
      <c r="X298" s="19"/>
      <c r="Y298" s="19"/>
      <c r="Z298" s="19"/>
    </row>
    <row r="299">
      <c r="A299" s="21">
        <v>45170.0</v>
      </c>
      <c r="B299" s="19">
        <v>0.037573348476244606</v>
      </c>
      <c r="C299" s="19">
        <v>0.009426710571419639</v>
      </c>
      <c r="D299" s="19"/>
      <c r="E299" s="19"/>
      <c r="F299" s="19"/>
      <c r="G299" s="19"/>
      <c r="H299" s="19"/>
      <c r="I299" s="19"/>
      <c r="J299" s="19"/>
      <c r="K299" s="19"/>
      <c r="L299" s="19"/>
      <c r="M299" s="19"/>
      <c r="N299" s="19"/>
      <c r="O299" s="19"/>
      <c r="P299" s="19"/>
      <c r="Q299" s="19"/>
      <c r="R299" s="19"/>
      <c r="S299" s="19"/>
      <c r="T299" s="19"/>
      <c r="U299" s="19"/>
      <c r="V299" s="19"/>
      <c r="W299" s="19"/>
      <c r="X299" s="19"/>
      <c r="Y299" s="19"/>
      <c r="Z299" s="19"/>
    </row>
    <row r="300">
      <c r="A300" s="21">
        <v>45169.0</v>
      </c>
      <c r="B300" s="19">
        <v>-0.01916918078440477</v>
      </c>
      <c r="C300" s="19">
        <v>-0.004840431167931758</v>
      </c>
      <c r="D300" s="19"/>
      <c r="E300" s="19"/>
      <c r="F300" s="19"/>
      <c r="G300" s="19"/>
      <c r="H300" s="19"/>
      <c r="I300" s="19"/>
      <c r="J300" s="19"/>
      <c r="K300" s="19"/>
      <c r="L300" s="19"/>
      <c r="M300" s="19"/>
      <c r="N300" s="19"/>
      <c r="O300" s="19"/>
      <c r="P300" s="19"/>
      <c r="Q300" s="19"/>
      <c r="R300" s="19"/>
      <c r="S300" s="19"/>
      <c r="T300" s="19"/>
      <c r="U300" s="19"/>
      <c r="V300" s="19"/>
      <c r="W300" s="19"/>
      <c r="X300" s="19"/>
      <c r="Y300" s="19"/>
      <c r="Z300" s="19"/>
    </row>
    <row r="301">
      <c r="A301" s="23">
        <v>45168.0</v>
      </c>
      <c r="B301" s="19">
        <v>0.017569546120058455</v>
      </c>
      <c r="C301" s="19">
        <v>2.4815627641494586E-4</v>
      </c>
      <c r="D301" s="19"/>
      <c r="E301" s="19"/>
      <c r="F301" s="19"/>
      <c r="G301" s="19"/>
      <c r="H301" s="19"/>
      <c r="I301" s="19"/>
      <c r="J301" s="19"/>
      <c r="K301" s="19"/>
      <c r="L301" s="19"/>
      <c r="M301" s="19"/>
      <c r="N301" s="19"/>
      <c r="O301" s="19"/>
      <c r="P301" s="19"/>
      <c r="Q301" s="19"/>
      <c r="R301" s="19"/>
      <c r="S301" s="19"/>
      <c r="T301" s="19"/>
      <c r="U301" s="19"/>
      <c r="V301" s="19"/>
      <c r="W301" s="19"/>
      <c r="X301" s="19"/>
      <c r="Y301" s="19"/>
      <c r="Z301" s="19"/>
    </row>
    <row r="302">
      <c r="A302" s="23">
        <v>45167.0</v>
      </c>
      <c r="B302" s="19">
        <v>0.04008449182099527</v>
      </c>
      <c r="C302" s="19">
        <v>0.0018957787843707496</v>
      </c>
      <c r="D302" s="19"/>
      <c r="E302" s="19"/>
      <c r="F302" s="19"/>
      <c r="G302" s="19"/>
      <c r="H302" s="19"/>
      <c r="I302" s="19"/>
      <c r="J302" s="19"/>
      <c r="K302" s="19"/>
      <c r="L302" s="19"/>
      <c r="M302" s="19"/>
      <c r="N302" s="19"/>
      <c r="O302" s="19"/>
      <c r="P302" s="19"/>
      <c r="Q302" s="19"/>
      <c r="R302" s="19"/>
      <c r="S302" s="19"/>
      <c r="T302" s="19"/>
      <c r="U302" s="19"/>
      <c r="V302" s="19"/>
      <c r="W302" s="19"/>
      <c r="X302" s="19"/>
      <c r="Y302" s="19"/>
      <c r="Z302" s="19"/>
    </row>
    <row r="303">
      <c r="A303" s="23">
        <v>45166.0</v>
      </c>
      <c r="B303" s="19">
        <v>-0.00760493345683233</v>
      </c>
      <c r="C303" s="19">
        <v>0.0020891943236200916</v>
      </c>
      <c r="D303" s="19"/>
      <c r="E303" s="19"/>
      <c r="F303" s="19"/>
      <c r="G303" s="19"/>
      <c r="H303" s="19"/>
      <c r="I303" s="19"/>
      <c r="J303" s="19"/>
      <c r="K303" s="19"/>
      <c r="L303" s="19"/>
      <c r="M303" s="19"/>
      <c r="N303" s="19"/>
      <c r="O303" s="19"/>
      <c r="P303" s="19"/>
      <c r="Q303" s="19"/>
      <c r="R303" s="19"/>
      <c r="S303" s="19"/>
      <c r="T303" s="19"/>
      <c r="U303" s="19"/>
      <c r="V303" s="19"/>
      <c r="W303" s="19"/>
      <c r="X303" s="19"/>
      <c r="Y303" s="19"/>
      <c r="Z303" s="19"/>
    </row>
    <row r="304">
      <c r="A304" s="23">
        <v>45163.0</v>
      </c>
      <c r="B304" s="19">
        <v>0.0025414202629394644</v>
      </c>
      <c r="C304" s="19">
        <v>-0.006236234119267436</v>
      </c>
      <c r="D304" s="19"/>
      <c r="E304" s="19"/>
      <c r="F304" s="19"/>
      <c r="G304" s="19"/>
      <c r="H304" s="19"/>
      <c r="I304" s="19"/>
      <c r="J304" s="19"/>
      <c r="K304" s="19"/>
      <c r="L304" s="19"/>
      <c r="M304" s="19"/>
      <c r="N304" s="19"/>
      <c r="O304" s="19"/>
      <c r="P304" s="19"/>
      <c r="Q304" s="19"/>
      <c r="R304" s="19"/>
      <c r="S304" s="19"/>
      <c r="T304" s="19"/>
      <c r="U304" s="19"/>
      <c r="V304" s="19"/>
      <c r="W304" s="19"/>
      <c r="X304" s="19"/>
      <c r="Y304" s="19"/>
      <c r="Z304" s="19"/>
    </row>
    <row r="305">
      <c r="A305" s="23">
        <v>45162.0</v>
      </c>
      <c r="B305" s="19">
        <v>-0.00616864192733646</v>
      </c>
      <c r="C305" s="19">
        <v>-0.0029469245011314316</v>
      </c>
      <c r="D305" s="19"/>
      <c r="E305" s="19"/>
      <c r="F305" s="19"/>
      <c r="G305" s="19"/>
      <c r="H305" s="19"/>
      <c r="I305" s="19"/>
      <c r="J305" s="19"/>
      <c r="K305" s="19"/>
      <c r="L305" s="19"/>
      <c r="M305" s="19"/>
      <c r="N305" s="19"/>
      <c r="O305" s="19"/>
      <c r="P305" s="19"/>
      <c r="Q305" s="19"/>
      <c r="R305" s="19"/>
      <c r="S305" s="19"/>
      <c r="T305" s="19"/>
      <c r="U305" s="19"/>
      <c r="V305" s="19"/>
      <c r="W305" s="19"/>
      <c r="X305" s="19"/>
      <c r="Y305" s="19"/>
      <c r="Z305" s="19"/>
    </row>
    <row r="306">
      <c r="A306" s="23">
        <v>45161.0</v>
      </c>
      <c r="B306" s="19">
        <v>4.857434303229269E-5</v>
      </c>
      <c r="C306" s="19">
        <v>0.0024514795233148146</v>
      </c>
      <c r="D306" s="19"/>
      <c r="E306" s="19"/>
      <c r="F306" s="19"/>
      <c r="G306" s="19"/>
      <c r="H306" s="19"/>
      <c r="I306" s="19"/>
      <c r="J306" s="19"/>
      <c r="K306" s="19"/>
      <c r="L306" s="19"/>
      <c r="M306" s="19"/>
      <c r="N306" s="19"/>
      <c r="O306" s="19"/>
      <c r="P306" s="19"/>
      <c r="Q306" s="19"/>
      <c r="R306" s="19"/>
      <c r="S306" s="19"/>
      <c r="T306" s="19"/>
      <c r="U306" s="19"/>
      <c r="V306" s="19"/>
      <c r="W306" s="19"/>
      <c r="X306" s="19"/>
      <c r="Y306" s="19"/>
      <c r="Z306" s="19"/>
    </row>
    <row r="307">
      <c r="A307" s="23">
        <v>45160.0</v>
      </c>
      <c r="B307" s="19">
        <v>-0.002905991185160106</v>
      </c>
      <c r="C307" s="19">
        <v>1.4695569672484865E-4</v>
      </c>
      <c r="D307" s="19"/>
      <c r="E307" s="19"/>
      <c r="F307" s="19"/>
      <c r="G307" s="19"/>
      <c r="H307" s="19"/>
      <c r="I307" s="19"/>
      <c r="J307" s="19"/>
      <c r="K307" s="19"/>
      <c r="L307" s="19"/>
      <c r="M307" s="19"/>
      <c r="N307" s="19"/>
      <c r="O307" s="19"/>
      <c r="P307" s="19"/>
      <c r="Q307" s="19"/>
      <c r="R307" s="19"/>
      <c r="S307" s="19"/>
      <c r="T307" s="19"/>
      <c r="U307" s="19"/>
      <c r="V307" s="19"/>
      <c r="W307" s="19"/>
      <c r="X307" s="19"/>
      <c r="Y307" s="19"/>
      <c r="Z307" s="19"/>
    </row>
    <row r="308">
      <c r="A308" s="23">
        <v>45159.0</v>
      </c>
      <c r="B308" s="19">
        <v>-0.02341311134235169</v>
      </c>
      <c r="C308" s="19">
        <v>0.004321561458610956</v>
      </c>
      <c r="D308" s="19"/>
      <c r="E308" s="19"/>
      <c r="F308" s="19"/>
      <c r="G308" s="19"/>
      <c r="H308" s="19"/>
      <c r="I308" s="19"/>
      <c r="J308" s="19"/>
      <c r="K308" s="19"/>
      <c r="L308" s="19"/>
      <c r="M308" s="19"/>
      <c r="N308" s="19"/>
      <c r="O308" s="19"/>
      <c r="P308" s="19"/>
      <c r="Q308" s="19"/>
      <c r="R308" s="19"/>
      <c r="S308" s="19"/>
      <c r="T308" s="19"/>
      <c r="U308" s="19"/>
      <c r="V308" s="19"/>
      <c r="W308" s="19"/>
      <c r="X308" s="19"/>
      <c r="Y308" s="19"/>
      <c r="Z308" s="19"/>
    </row>
    <row r="309">
      <c r="A309" s="23">
        <v>45156.0</v>
      </c>
      <c r="B309" s="19">
        <v>0.007481534429354175</v>
      </c>
      <c r="C309" s="19">
        <v>-0.0028453027975366973</v>
      </c>
      <c r="D309" s="19"/>
      <c r="E309" s="19"/>
      <c r="F309" s="19"/>
      <c r="G309" s="19"/>
      <c r="H309" s="19"/>
      <c r="I309" s="19"/>
      <c r="J309" s="19"/>
      <c r="K309" s="19"/>
      <c r="L309" s="19"/>
      <c r="M309" s="19"/>
      <c r="N309" s="19"/>
      <c r="O309" s="19"/>
      <c r="P309" s="19"/>
      <c r="Q309" s="19"/>
      <c r="R309" s="19"/>
      <c r="S309" s="19"/>
      <c r="T309" s="19"/>
      <c r="U309" s="19"/>
      <c r="V309" s="19"/>
      <c r="W309" s="19"/>
      <c r="X309" s="19"/>
      <c r="Y309" s="19"/>
      <c r="Z309" s="19"/>
    </row>
    <row r="310">
      <c r="A310" s="23">
        <v>45155.0</v>
      </c>
      <c r="B310" s="19">
        <v>-0.012005649717514166</v>
      </c>
      <c r="C310" s="19">
        <v>-0.005124582584125403</v>
      </c>
      <c r="D310" s="19"/>
      <c r="E310" s="19"/>
      <c r="F310" s="19"/>
      <c r="G310" s="19"/>
      <c r="H310" s="19"/>
      <c r="I310" s="19"/>
      <c r="J310" s="19"/>
      <c r="K310" s="19"/>
      <c r="L310" s="19"/>
      <c r="M310" s="19"/>
      <c r="N310" s="19"/>
      <c r="O310" s="19"/>
      <c r="P310" s="19"/>
      <c r="Q310" s="19"/>
      <c r="R310" s="19"/>
      <c r="S310" s="19"/>
      <c r="T310" s="19"/>
      <c r="U310" s="19"/>
      <c r="V310" s="19"/>
      <c r="W310" s="19"/>
      <c r="X310" s="19"/>
      <c r="Y310" s="19"/>
      <c r="Z310" s="19"/>
    </row>
    <row r="311">
      <c r="A311" s="23">
        <v>45154.0</v>
      </c>
      <c r="B311" s="19">
        <v>0.04625387911925527</v>
      </c>
      <c r="C311" s="19">
        <v>0.0015667972759854099</v>
      </c>
      <c r="D311" s="19"/>
      <c r="E311" s="19"/>
      <c r="F311" s="19"/>
      <c r="G311" s="19"/>
      <c r="H311" s="19"/>
      <c r="I311" s="19"/>
      <c r="J311" s="19"/>
      <c r="K311" s="19"/>
      <c r="L311" s="19"/>
      <c r="M311" s="19"/>
      <c r="N311" s="19"/>
      <c r="O311" s="19"/>
      <c r="P311" s="19"/>
      <c r="Q311" s="19"/>
      <c r="R311" s="19"/>
      <c r="S311" s="19"/>
      <c r="T311" s="19"/>
      <c r="U311" s="19"/>
      <c r="V311" s="19"/>
      <c r="W311" s="19"/>
      <c r="X311" s="19"/>
      <c r="Y311" s="19"/>
      <c r="Z311" s="19"/>
    </row>
    <row r="312">
      <c r="A312" s="23">
        <v>45152.0</v>
      </c>
      <c r="B312" s="19">
        <v>-0.01685311637367437</v>
      </c>
      <c r="C312" s="19">
        <v>3.216956707483565E-4</v>
      </c>
      <c r="D312" s="19"/>
      <c r="E312" s="19"/>
      <c r="F312" s="19"/>
      <c r="G312" s="19"/>
      <c r="H312" s="19"/>
      <c r="I312" s="19"/>
      <c r="J312" s="19"/>
      <c r="K312" s="19"/>
      <c r="L312" s="19"/>
      <c r="M312" s="19"/>
      <c r="N312" s="19"/>
      <c r="O312" s="19"/>
      <c r="P312" s="19"/>
      <c r="Q312" s="19"/>
      <c r="R312" s="19"/>
      <c r="S312" s="19"/>
      <c r="T312" s="19"/>
      <c r="U312" s="19"/>
      <c r="V312" s="19"/>
      <c r="W312" s="19"/>
      <c r="X312" s="19"/>
      <c r="Y312" s="19"/>
      <c r="Z312" s="19"/>
    </row>
    <row r="313">
      <c r="A313" s="23">
        <v>45149.0</v>
      </c>
      <c r="B313" s="19">
        <v>-0.02883077791364863</v>
      </c>
      <c r="C313" s="19">
        <v>-0.005874196007798149</v>
      </c>
      <c r="D313" s="19"/>
      <c r="E313" s="19"/>
      <c r="F313" s="19"/>
      <c r="G313" s="19"/>
      <c r="H313" s="19"/>
      <c r="I313" s="19"/>
      <c r="J313" s="19"/>
      <c r="K313" s="19"/>
      <c r="L313" s="19"/>
      <c r="M313" s="19"/>
      <c r="N313" s="19"/>
      <c r="O313" s="19"/>
      <c r="P313" s="19"/>
      <c r="Q313" s="19"/>
      <c r="R313" s="19"/>
      <c r="S313" s="19"/>
      <c r="T313" s="19"/>
      <c r="U313" s="19"/>
      <c r="V313" s="19"/>
      <c r="W313" s="19"/>
      <c r="X313" s="19"/>
      <c r="Y313" s="19"/>
      <c r="Z313" s="19"/>
    </row>
    <row r="314">
      <c r="A314" s="21">
        <v>45148.0</v>
      </c>
      <c r="B314" s="19">
        <v>0.05476733802956635</v>
      </c>
      <c r="C314" s="19">
        <v>-0.0045562089489139534</v>
      </c>
      <c r="D314" s="19"/>
      <c r="E314" s="19"/>
      <c r="F314" s="19"/>
      <c r="G314" s="19"/>
      <c r="H314" s="19"/>
      <c r="I314" s="19"/>
      <c r="J314" s="19"/>
      <c r="K314" s="19"/>
      <c r="L314" s="19"/>
      <c r="M314" s="19"/>
      <c r="N314" s="19"/>
      <c r="O314" s="19"/>
      <c r="P314" s="19"/>
      <c r="Q314" s="19"/>
      <c r="R314" s="19"/>
      <c r="S314" s="19"/>
      <c r="T314" s="19"/>
      <c r="U314" s="19"/>
      <c r="V314" s="19"/>
      <c r="W314" s="19"/>
      <c r="X314" s="19"/>
      <c r="Y314" s="19"/>
      <c r="Z314" s="19"/>
    </row>
    <row r="315">
      <c r="A315" s="21">
        <v>45147.0</v>
      </c>
      <c r="B315" s="19">
        <v>0.012354359180393626</v>
      </c>
      <c r="C315" s="19">
        <v>0.003152647943242215</v>
      </c>
      <c r="D315" s="19"/>
      <c r="E315" s="19"/>
      <c r="F315" s="19"/>
      <c r="G315" s="19"/>
      <c r="H315" s="19"/>
      <c r="I315" s="19"/>
      <c r="J315" s="19"/>
      <c r="K315" s="19"/>
      <c r="L315" s="19"/>
      <c r="M315" s="19"/>
      <c r="N315" s="19"/>
      <c r="O315" s="19"/>
      <c r="P315" s="19"/>
      <c r="Q315" s="19"/>
      <c r="R315" s="19"/>
      <c r="S315" s="19"/>
      <c r="T315" s="19"/>
      <c r="U315" s="19"/>
      <c r="V315" s="19"/>
      <c r="W315" s="19"/>
      <c r="X315" s="19"/>
      <c r="Y315" s="19"/>
      <c r="Z315" s="19"/>
    </row>
    <row r="316">
      <c r="A316" s="21">
        <v>45146.0</v>
      </c>
      <c r="B316" s="19">
        <v>0.11116071428571428</v>
      </c>
      <c r="C316" s="19">
        <v>-0.0013496757206350463</v>
      </c>
      <c r="D316" s="19"/>
      <c r="E316" s="19"/>
      <c r="F316" s="19"/>
      <c r="G316" s="19"/>
      <c r="H316" s="19"/>
      <c r="I316" s="19"/>
      <c r="J316" s="19"/>
      <c r="K316" s="19"/>
      <c r="L316" s="19"/>
      <c r="M316" s="19"/>
      <c r="N316" s="19"/>
      <c r="O316" s="19"/>
      <c r="P316" s="19"/>
      <c r="Q316" s="19"/>
      <c r="R316" s="19"/>
      <c r="S316" s="19"/>
      <c r="T316" s="19"/>
      <c r="U316" s="19"/>
      <c r="V316" s="19"/>
      <c r="W316" s="19"/>
      <c r="X316" s="19"/>
      <c r="Y316" s="19"/>
      <c r="Z316" s="19"/>
    </row>
    <row r="317">
      <c r="A317" s="21">
        <v>45145.0</v>
      </c>
      <c r="B317" s="19">
        <v>-0.05743740795287189</v>
      </c>
      <c r="C317" s="19">
        <v>0.004114361838397196</v>
      </c>
      <c r="D317" s="19"/>
      <c r="E317" s="19"/>
      <c r="F317" s="19"/>
      <c r="G317" s="19"/>
      <c r="H317" s="19"/>
      <c r="I317" s="19"/>
      <c r="J317" s="19"/>
      <c r="K317" s="19"/>
      <c r="L317" s="19"/>
      <c r="M317" s="19"/>
      <c r="N317" s="19"/>
      <c r="O317" s="19"/>
      <c r="P317" s="19"/>
      <c r="Q317" s="19"/>
      <c r="R317" s="19"/>
      <c r="S317" s="19"/>
      <c r="T317" s="19"/>
      <c r="U317" s="19"/>
      <c r="V317" s="19"/>
      <c r="W317" s="19"/>
      <c r="X317" s="19"/>
      <c r="Y317" s="19"/>
      <c r="Z317" s="19"/>
    </row>
    <row r="318">
      <c r="A318" s="21">
        <v>45142.0</v>
      </c>
      <c r="B318" s="19">
        <v>0.012784998934583403</v>
      </c>
      <c r="C318" s="19">
        <v>0.006983409565233023</v>
      </c>
      <c r="D318" s="19"/>
      <c r="E318" s="19"/>
      <c r="F318" s="19"/>
      <c r="G318" s="19"/>
      <c r="H318" s="19"/>
      <c r="I318" s="19"/>
      <c r="J318" s="19"/>
      <c r="K318" s="19"/>
      <c r="L318" s="19"/>
      <c r="M318" s="19"/>
      <c r="N318" s="19"/>
      <c r="O318" s="19"/>
      <c r="P318" s="19"/>
      <c r="Q318" s="19"/>
      <c r="R318" s="19"/>
      <c r="S318" s="19"/>
      <c r="T318" s="19"/>
      <c r="U318" s="19"/>
      <c r="V318" s="19"/>
      <c r="W318" s="19"/>
      <c r="X318" s="19"/>
      <c r="Y318" s="19"/>
      <c r="Z318" s="19"/>
    </row>
    <row r="319">
      <c r="A319" s="21">
        <v>45141.0</v>
      </c>
      <c r="B319" s="19">
        <v>0.028377341952448676</v>
      </c>
      <c r="C319" s="19">
        <v>-0.0074206657089961325</v>
      </c>
      <c r="D319" s="19"/>
      <c r="E319" s="19"/>
      <c r="F319" s="19"/>
      <c r="G319" s="19"/>
      <c r="H319" s="19"/>
      <c r="I319" s="19"/>
      <c r="J319" s="19"/>
      <c r="K319" s="19"/>
      <c r="L319" s="19"/>
      <c r="M319" s="19"/>
      <c r="N319" s="19"/>
      <c r="O319" s="19"/>
      <c r="P319" s="19"/>
      <c r="Q319" s="19"/>
      <c r="R319" s="19"/>
      <c r="S319" s="19"/>
      <c r="T319" s="19"/>
      <c r="U319" s="19"/>
      <c r="V319" s="19"/>
      <c r="W319" s="19"/>
      <c r="X319" s="19"/>
      <c r="Y319" s="19"/>
      <c r="Z319" s="19"/>
    </row>
    <row r="320">
      <c r="A320" s="21">
        <v>45140.0</v>
      </c>
      <c r="B320" s="19">
        <v>0.005785442724117074</v>
      </c>
      <c r="C320" s="19">
        <v>-0.010489749690248296</v>
      </c>
      <c r="D320" s="19"/>
      <c r="E320" s="19"/>
      <c r="F320" s="19"/>
      <c r="G320" s="19"/>
      <c r="H320" s="19"/>
      <c r="I320" s="19"/>
      <c r="J320" s="19"/>
      <c r="K320" s="19"/>
      <c r="L320" s="19"/>
      <c r="M320" s="19"/>
      <c r="N320" s="19"/>
      <c r="O320" s="19"/>
      <c r="P320" s="19"/>
      <c r="Q320" s="19"/>
      <c r="R320" s="19"/>
      <c r="S320" s="19"/>
      <c r="T320" s="19"/>
      <c r="U320" s="19"/>
      <c r="V320" s="19"/>
      <c r="W320" s="19"/>
      <c r="X320" s="19"/>
      <c r="Y320" s="19"/>
      <c r="Z320" s="19"/>
    </row>
    <row r="321">
      <c r="A321" s="21">
        <v>45139.0</v>
      </c>
      <c r="B321" s="19">
        <v>-0.0011007760471132277</v>
      </c>
      <c r="C321" s="19">
        <v>-0.0010251192175683155</v>
      </c>
      <c r="D321" s="19"/>
      <c r="E321" s="19"/>
      <c r="F321" s="19"/>
      <c r="G321" s="19"/>
      <c r="H321" s="19"/>
      <c r="I321" s="19"/>
      <c r="J321" s="19"/>
      <c r="K321" s="19"/>
      <c r="L321" s="19"/>
      <c r="M321" s="19"/>
      <c r="N321" s="19"/>
      <c r="O321" s="19"/>
      <c r="P321" s="19"/>
      <c r="Q321" s="19"/>
      <c r="R321" s="19"/>
      <c r="S321" s="19"/>
      <c r="T321" s="19"/>
      <c r="U321" s="19"/>
      <c r="V321" s="19"/>
      <c r="W321" s="19"/>
      <c r="X321" s="19"/>
      <c r="Y321" s="19"/>
      <c r="Z321" s="19"/>
    </row>
    <row r="322">
      <c r="A322" s="21">
        <v>45138.0</v>
      </c>
      <c r="B322" s="19">
        <v>0.0377541695225041</v>
      </c>
      <c r="C322" s="19">
        <v>0.00548456305465983</v>
      </c>
      <c r="D322" s="19"/>
      <c r="E322" s="19"/>
      <c r="F322" s="19"/>
      <c r="G322" s="19"/>
      <c r="H322" s="19"/>
      <c r="I322" s="19"/>
      <c r="J322" s="19"/>
      <c r="K322" s="19"/>
      <c r="L322" s="19"/>
      <c r="M322" s="19"/>
      <c r="N322" s="19"/>
      <c r="O322" s="19"/>
      <c r="P322" s="19"/>
      <c r="Q322" s="19"/>
      <c r="R322" s="19"/>
      <c r="S322" s="19"/>
      <c r="T322" s="19"/>
      <c r="U322" s="19"/>
      <c r="V322" s="19"/>
      <c r="W322" s="19"/>
      <c r="X322" s="19"/>
      <c r="Y322" s="19"/>
      <c r="Z322" s="19"/>
    </row>
    <row r="323">
      <c r="A323" s="23">
        <v>45135.0</v>
      </c>
      <c r="B323" s="19">
        <v>0.024518696237345594</v>
      </c>
      <c r="C323" s="19">
        <v>-7.044796769059003E-4</v>
      </c>
      <c r="D323" s="19"/>
      <c r="E323" s="19"/>
      <c r="F323" s="19"/>
      <c r="G323" s="19"/>
      <c r="H323" s="19"/>
      <c r="I323" s="19"/>
      <c r="J323" s="19"/>
      <c r="K323" s="19"/>
      <c r="L323" s="19"/>
      <c r="M323" s="19"/>
      <c r="N323" s="19"/>
      <c r="O323" s="19"/>
      <c r="P323" s="19"/>
      <c r="Q323" s="19"/>
      <c r="R323" s="19"/>
      <c r="S323" s="19"/>
      <c r="T323" s="19"/>
      <c r="U323" s="19"/>
      <c r="V323" s="19"/>
      <c r="W323" s="19"/>
      <c r="X323" s="19"/>
      <c r="Y323" s="19"/>
      <c r="Z323" s="19"/>
    </row>
    <row r="324">
      <c r="A324" s="23">
        <v>45134.0</v>
      </c>
      <c r="B324" s="19">
        <v>0.014786223277909682</v>
      </c>
      <c r="C324" s="19">
        <v>-0.005986358787155477</v>
      </c>
      <c r="D324" s="19"/>
      <c r="E324" s="19"/>
      <c r="F324" s="19"/>
      <c r="G324" s="19"/>
      <c r="H324" s="19"/>
      <c r="I324" s="19"/>
      <c r="J324" s="19"/>
      <c r="K324" s="19"/>
      <c r="L324" s="19"/>
      <c r="M324" s="19"/>
      <c r="N324" s="19"/>
      <c r="O324" s="19"/>
      <c r="P324" s="19"/>
      <c r="Q324" s="19"/>
      <c r="R324" s="19"/>
      <c r="S324" s="19"/>
      <c r="T324" s="19"/>
      <c r="U324" s="19"/>
      <c r="V324" s="19"/>
      <c r="W324" s="19"/>
      <c r="X324" s="19"/>
      <c r="Y324" s="19"/>
      <c r="Z324" s="19"/>
    </row>
    <row r="325">
      <c r="A325" s="23">
        <v>45133.0</v>
      </c>
      <c r="B325" s="19">
        <v>-0.018533628628045196</v>
      </c>
      <c r="C325" s="19">
        <v>0.004964279544322769</v>
      </c>
      <c r="D325" s="19"/>
      <c r="E325" s="19"/>
      <c r="F325" s="19"/>
      <c r="G325" s="19"/>
      <c r="H325" s="19"/>
      <c r="I325" s="19"/>
      <c r="J325" s="19"/>
      <c r="K325" s="19"/>
      <c r="L325" s="19"/>
      <c r="M325" s="19"/>
      <c r="N325" s="19"/>
      <c r="O325" s="19"/>
      <c r="P325" s="19"/>
      <c r="Q325" s="19"/>
      <c r="R325" s="19"/>
      <c r="S325" s="19"/>
      <c r="T325" s="19"/>
      <c r="U325" s="19"/>
      <c r="V325" s="19"/>
      <c r="W325" s="19"/>
      <c r="X325" s="19"/>
      <c r="Y325" s="19"/>
      <c r="Z325" s="19"/>
    </row>
    <row r="326">
      <c r="A326" s="23">
        <v>45132.0</v>
      </c>
      <c r="B326" s="19">
        <v>0.005155243116578667</v>
      </c>
      <c r="C326" s="19">
        <v>4.1937033450500927E-4</v>
      </c>
      <c r="D326" s="19"/>
      <c r="E326" s="19"/>
      <c r="F326" s="19"/>
      <c r="G326" s="19"/>
      <c r="H326" s="19"/>
      <c r="I326" s="19"/>
      <c r="J326" s="19"/>
      <c r="K326" s="19"/>
      <c r="L326" s="19"/>
      <c r="M326" s="19"/>
      <c r="N326" s="19"/>
      <c r="O326" s="19"/>
      <c r="P326" s="19"/>
      <c r="Q326" s="19"/>
      <c r="R326" s="19"/>
      <c r="S326" s="19"/>
      <c r="T326" s="19"/>
      <c r="U326" s="19"/>
      <c r="V326" s="19"/>
      <c r="W326" s="19"/>
      <c r="X326" s="19"/>
      <c r="Y326" s="19"/>
      <c r="Z326" s="19"/>
    </row>
    <row r="327">
      <c r="A327" s="23">
        <v>45131.0</v>
      </c>
      <c r="B327" s="19">
        <v>8.208255159474209E-4</v>
      </c>
      <c r="C327" s="19">
        <v>-0.003679412509496105</v>
      </c>
      <c r="D327" s="19"/>
      <c r="E327" s="19"/>
      <c r="F327" s="19"/>
      <c r="G327" s="19"/>
      <c r="H327" s="19"/>
      <c r="I327" s="19"/>
      <c r="J327" s="19"/>
      <c r="K327" s="19"/>
      <c r="L327" s="19"/>
      <c r="M327" s="19"/>
      <c r="N327" s="19"/>
      <c r="O327" s="19"/>
      <c r="P327" s="19"/>
      <c r="Q327" s="19"/>
      <c r="R327" s="19"/>
      <c r="S327" s="19"/>
      <c r="T327" s="19"/>
      <c r="U327" s="19"/>
      <c r="V327" s="19"/>
      <c r="W327" s="19"/>
      <c r="X327" s="19"/>
      <c r="Y327" s="19"/>
      <c r="Z327" s="19"/>
    </row>
    <row r="328">
      <c r="A328" s="23">
        <v>45128.0</v>
      </c>
      <c r="B328" s="19">
        <v>-0.006408015845275505</v>
      </c>
      <c r="C328" s="19">
        <v>-0.011719717805812602</v>
      </c>
      <c r="D328" s="19"/>
      <c r="E328" s="19"/>
      <c r="F328" s="19"/>
      <c r="G328" s="19"/>
      <c r="H328" s="19"/>
      <c r="I328" s="19"/>
      <c r="J328" s="19"/>
      <c r="K328" s="19"/>
      <c r="L328" s="19"/>
      <c r="M328" s="19"/>
      <c r="N328" s="19"/>
      <c r="O328" s="19"/>
      <c r="P328" s="19"/>
      <c r="Q328" s="19"/>
      <c r="R328" s="19"/>
      <c r="S328" s="19"/>
      <c r="T328" s="19"/>
      <c r="U328" s="19"/>
      <c r="V328" s="19"/>
      <c r="W328" s="19"/>
      <c r="X328" s="19"/>
      <c r="Y328" s="19"/>
      <c r="Z328" s="19"/>
    </row>
    <row r="329">
      <c r="A329" s="23">
        <v>45127.0</v>
      </c>
      <c r="B329" s="19">
        <v>-0.01180127799205577</v>
      </c>
      <c r="C329" s="19">
        <v>0.007361412584486082</v>
      </c>
      <c r="D329" s="19"/>
      <c r="E329" s="19"/>
      <c r="F329" s="19"/>
      <c r="G329" s="19"/>
      <c r="H329" s="19"/>
      <c r="I329" s="19"/>
      <c r="J329" s="19"/>
      <c r="K329" s="19"/>
      <c r="L329" s="19"/>
      <c r="M329" s="19"/>
      <c r="N329" s="19"/>
      <c r="O329" s="19"/>
      <c r="P329" s="19"/>
      <c r="Q329" s="19"/>
      <c r="R329" s="19"/>
      <c r="S329" s="19"/>
      <c r="T329" s="19"/>
      <c r="U329" s="19"/>
      <c r="V329" s="19"/>
      <c r="W329" s="19"/>
      <c r="X329" s="19"/>
      <c r="Y329" s="19"/>
      <c r="Z329" s="19"/>
    </row>
    <row r="330">
      <c r="A330" s="23">
        <v>45126.0</v>
      </c>
      <c r="B330" s="19">
        <v>0.010705765985919546</v>
      </c>
      <c r="C330" s="19">
        <v>0.004248262592250418</v>
      </c>
      <c r="D330" s="19"/>
      <c r="E330" s="19"/>
      <c r="F330" s="19"/>
      <c r="G330" s="19"/>
      <c r="H330" s="19"/>
      <c r="I330" s="19"/>
      <c r="J330" s="19"/>
      <c r="K330" s="19"/>
      <c r="L330" s="19"/>
      <c r="M330" s="19"/>
      <c r="N330" s="19"/>
      <c r="O330" s="19"/>
      <c r="P330" s="19"/>
      <c r="Q330" s="19"/>
      <c r="R330" s="19"/>
      <c r="S330" s="19"/>
      <c r="T330" s="19"/>
      <c r="U330" s="19"/>
      <c r="V330" s="19"/>
      <c r="W330" s="19"/>
      <c r="X330" s="19"/>
      <c r="Y330" s="19"/>
      <c r="Z330" s="19"/>
    </row>
    <row r="331">
      <c r="A331" s="23">
        <v>45125.0</v>
      </c>
      <c r="B331" s="19">
        <v>-0.020516327577363658</v>
      </c>
      <c r="C331" s="19">
        <v>0.0019176671427012515</v>
      </c>
      <c r="D331" s="19"/>
      <c r="E331" s="19"/>
      <c r="F331" s="19"/>
      <c r="G331" s="19"/>
      <c r="H331" s="19"/>
      <c r="I331" s="19"/>
      <c r="J331" s="19"/>
      <c r="K331" s="19"/>
      <c r="L331" s="19"/>
      <c r="M331" s="19"/>
      <c r="N331" s="19"/>
      <c r="O331" s="19"/>
      <c r="P331" s="19"/>
      <c r="Q331" s="19"/>
      <c r="R331" s="19"/>
      <c r="S331" s="19"/>
      <c r="T331" s="19"/>
      <c r="U331" s="19"/>
      <c r="V331" s="19"/>
      <c r="W331" s="19"/>
      <c r="X331" s="19"/>
      <c r="Y331" s="19"/>
      <c r="Z331" s="19"/>
    </row>
    <row r="332">
      <c r="A332" s="23">
        <v>45124.0</v>
      </c>
      <c r="B332" s="19">
        <v>0.06902644084318266</v>
      </c>
      <c r="C332" s="19">
        <v>0.007511053183061112</v>
      </c>
      <c r="D332" s="19"/>
      <c r="E332" s="19"/>
      <c r="F332" s="19"/>
      <c r="G332" s="19"/>
      <c r="H332" s="19"/>
      <c r="I332" s="19"/>
      <c r="J332" s="19"/>
      <c r="K332" s="19"/>
      <c r="L332" s="19"/>
      <c r="M332" s="19"/>
      <c r="N332" s="19"/>
      <c r="O332" s="19"/>
      <c r="P332" s="19"/>
      <c r="Q332" s="19"/>
      <c r="R332" s="19"/>
      <c r="S332" s="19"/>
      <c r="T332" s="19"/>
      <c r="U332" s="19"/>
      <c r="V332" s="19"/>
      <c r="W332" s="19"/>
      <c r="X332" s="19"/>
      <c r="Y332" s="19"/>
      <c r="Z332" s="19"/>
    </row>
    <row r="333">
      <c r="A333" s="23">
        <v>45121.0</v>
      </c>
      <c r="B333" s="19">
        <v>0.017985611510791255</v>
      </c>
      <c r="C333" s="19">
        <v>0.007765114931427508</v>
      </c>
      <c r="D333" s="19"/>
      <c r="E333" s="19"/>
      <c r="F333" s="19"/>
      <c r="G333" s="19"/>
      <c r="H333" s="19"/>
      <c r="I333" s="19"/>
      <c r="J333" s="19"/>
      <c r="K333" s="19"/>
      <c r="L333" s="19"/>
      <c r="M333" s="19"/>
      <c r="N333" s="19"/>
      <c r="O333" s="19"/>
      <c r="P333" s="19"/>
      <c r="Q333" s="19"/>
      <c r="R333" s="19"/>
      <c r="S333" s="19"/>
      <c r="T333" s="19"/>
      <c r="U333" s="19"/>
      <c r="V333" s="19"/>
      <c r="W333" s="19"/>
      <c r="X333" s="19"/>
      <c r="Y333" s="19"/>
      <c r="Z333" s="19"/>
    </row>
    <row r="334">
      <c r="A334" s="23">
        <v>45120.0</v>
      </c>
      <c r="B334" s="19">
        <v>-0.019817629179331275</v>
      </c>
      <c r="C334" s="19">
        <v>0.0015192707500399916</v>
      </c>
      <c r="D334" s="19"/>
      <c r="E334" s="19"/>
      <c r="F334" s="19"/>
      <c r="G334" s="19"/>
      <c r="H334" s="19"/>
      <c r="I334" s="19"/>
      <c r="J334" s="19"/>
      <c r="K334" s="19"/>
      <c r="L334" s="19"/>
      <c r="M334" s="19"/>
      <c r="N334" s="19"/>
      <c r="O334" s="19"/>
      <c r="P334" s="19"/>
      <c r="Q334" s="19"/>
      <c r="R334" s="19"/>
      <c r="S334" s="19"/>
      <c r="T334" s="19"/>
      <c r="U334" s="19"/>
      <c r="V334" s="19"/>
      <c r="W334" s="19"/>
      <c r="X334" s="19"/>
      <c r="Y334" s="19"/>
      <c r="Z334" s="19"/>
    </row>
    <row r="335">
      <c r="A335" s="23">
        <v>45119.0</v>
      </c>
      <c r="B335" s="19">
        <v>0.009759990178626277</v>
      </c>
      <c r="C335" s="19">
        <v>-0.00283444962293089</v>
      </c>
      <c r="D335" s="19"/>
      <c r="E335" s="19"/>
      <c r="F335" s="19"/>
      <c r="G335" s="19"/>
      <c r="H335" s="19"/>
      <c r="I335" s="19"/>
      <c r="J335" s="19"/>
      <c r="K335" s="19"/>
      <c r="L335" s="19"/>
      <c r="M335" s="19"/>
      <c r="N335" s="19"/>
      <c r="O335" s="19"/>
      <c r="P335" s="19"/>
      <c r="Q335" s="19"/>
      <c r="R335" s="19"/>
      <c r="S335" s="19"/>
      <c r="T335" s="19"/>
      <c r="U335" s="19"/>
      <c r="V335" s="19"/>
      <c r="W335" s="19"/>
      <c r="X335" s="19"/>
      <c r="Y335" s="19"/>
      <c r="Z335" s="19"/>
    </row>
    <row r="336">
      <c r="A336" s="21">
        <v>45118.0</v>
      </c>
      <c r="B336" s="19">
        <v>-0.009002980716588671</v>
      </c>
      <c r="C336" s="19">
        <v>0.0043139301194985435</v>
      </c>
      <c r="D336" s="19"/>
      <c r="E336" s="19"/>
      <c r="F336" s="19"/>
      <c r="G336" s="19"/>
      <c r="H336" s="19"/>
      <c r="I336" s="19"/>
      <c r="J336" s="19"/>
      <c r="K336" s="19"/>
      <c r="L336" s="19"/>
      <c r="M336" s="19"/>
      <c r="N336" s="19"/>
      <c r="O336" s="19"/>
      <c r="P336" s="19"/>
      <c r="Q336" s="19"/>
      <c r="R336" s="19"/>
      <c r="S336" s="19"/>
      <c r="T336" s="19"/>
      <c r="U336" s="19"/>
      <c r="V336" s="19"/>
      <c r="W336" s="19"/>
      <c r="X336" s="19"/>
      <c r="Y336" s="19"/>
      <c r="Z336" s="19"/>
    </row>
    <row r="337">
      <c r="A337" s="21">
        <v>45117.0</v>
      </c>
      <c r="B337" s="19">
        <v>0.045405405405405386</v>
      </c>
      <c r="C337" s="19">
        <v>0.0012466505964268126</v>
      </c>
      <c r="D337" s="19"/>
      <c r="E337" s="19"/>
      <c r="F337" s="19"/>
      <c r="G337" s="19"/>
      <c r="H337" s="19"/>
      <c r="I337" s="19"/>
      <c r="J337" s="19"/>
      <c r="K337" s="19"/>
      <c r="L337" s="19"/>
      <c r="M337" s="19"/>
      <c r="N337" s="19"/>
      <c r="O337" s="19"/>
      <c r="P337" s="19"/>
      <c r="Q337" s="19"/>
      <c r="R337" s="19"/>
      <c r="S337" s="19"/>
      <c r="T337" s="19"/>
      <c r="U337" s="19"/>
      <c r="V337" s="19"/>
      <c r="W337" s="19"/>
      <c r="X337" s="19"/>
      <c r="Y337" s="19"/>
      <c r="Z337" s="19"/>
    </row>
    <row r="338">
      <c r="A338" s="21">
        <v>45114.0</v>
      </c>
      <c r="B338" s="19">
        <v>-0.011503645964294651</v>
      </c>
      <c r="C338" s="19">
        <v>-0.008488354797843822</v>
      </c>
      <c r="D338" s="19"/>
      <c r="E338" s="19"/>
      <c r="F338" s="19"/>
      <c r="G338" s="19"/>
      <c r="H338" s="19"/>
      <c r="I338" s="19"/>
      <c r="J338" s="19"/>
      <c r="K338" s="19"/>
      <c r="L338" s="19"/>
      <c r="M338" s="19"/>
      <c r="N338" s="19"/>
      <c r="O338" s="19"/>
      <c r="P338" s="19"/>
      <c r="Q338" s="19"/>
      <c r="R338" s="19"/>
      <c r="S338" s="19"/>
      <c r="T338" s="19"/>
      <c r="U338" s="19"/>
      <c r="V338" s="19"/>
      <c r="W338" s="19"/>
      <c r="X338" s="19"/>
      <c r="Y338" s="19"/>
      <c r="Z338" s="19"/>
    </row>
    <row r="339">
      <c r="A339" s="21">
        <v>45113.0</v>
      </c>
      <c r="B339" s="19">
        <v>0.00772836690738643</v>
      </c>
      <c r="C339" s="19">
        <v>0.0050931773075237885</v>
      </c>
      <c r="D339" s="19"/>
      <c r="E339" s="19"/>
      <c r="F339" s="19"/>
      <c r="G339" s="19"/>
      <c r="H339" s="19"/>
      <c r="I339" s="19"/>
      <c r="J339" s="19"/>
      <c r="K339" s="19"/>
      <c r="L339" s="19"/>
      <c r="M339" s="19"/>
      <c r="N339" s="19"/>
      <c r="O339" s="19"/>
      <c r="P339" s="19"/>
      <c r="Q339" s="19"/>
      <c r="R339" s="19"/>
      <c r="S339" s="19"/>
      <c r="T339" s="19"/>
      <c r="U339" s="19"/>
      <c r="V339" s="19"/>
      <c r="W339" s="19"/>
      <c r="X339" s="19"/>
      <c r="Y339" s="19"/>
      <c r="Z339" s="19"/>
    </row>
    <row r="340">
      <c r="A340" s="21">
        <v>45112.0</v>
      </c>
      <c r="B340" s="19">
        <v>-0.0010125300594862052</v>
      </c>
      <c r="C340" s="19">
        <v>4.899685388621844E-4</v>
      </c>
      <c r="D340" s="19"/>
      <c r="E340" s="19"/>
      <c r="F340" s="19"/>
      <c r="G340" s="19"/>
      <c r="H340" s="19"/>
      <c r="I340" s="19"/>
      <c r="J340" s="19"/>
      <c r="K340" s="19"/>
      <c r="L340" s="19"/>
      <c r="M340" s="19"/>
      <c r="N340" s="19"/>
      <c r="O340" s="19"/>
      <c r="P340" s="19"/>
      <c r="Q340" s="19"/>
      <c r="R340" s="19"/>
      <c r="S340" s="19"/>
      <c r="T340" s="19"/>
      <c r="U340" s="19"/>
      <c r="V340" s="19"/>
      <c r="W340" s="19"/>
      <c r="X340" s="19"/>
      <c r="Y340" s="19"/>
      <c r="Z340" s="19"/>
    </row>
    <row r="341">
      <c r="A341" s="21">
        <v>45111.0</v>
      </c>
      <c r="B341" s="19">
        <v>-0.02318105952896088</v>
      </c>
      <c r="C341" s="19">
        <v>0.0034389870902133968</v>
      </c>
      <c r="D341" s="19"/>
      <c r="E341" s="19"/>
      <c r="F341" s="19"/>
      <c r="G341" s="19"/>
      <c r="H341" s="19"/>
      <c r="I341" s="19"/>
      <c r="J341" s="19"/>
      <c r="K341" s="19"/>
      <c r="L341" s="19"/>
      <c r="M341" s="19"/>
      <c r="N341" s="19"/>
      <c r="O341" s="19"/>
      <c r="P341" s="19"/>
      <c r="Q341" s="19"/>
      <c r="R341" s="19"/>
      <c r="S341" s="19"/>
      <c r="T341" s="19"/>
      <c r="U341" s="19"/>
      <c r="V341" s="19"/>
      <c r="W341" s="19"/>
      <c r="X341" s="19"/>
      <c r="Y341" s="19"/>
      <c r="Z341" s="19"/>
    </row>
    <row r="342">
      <c r="A342" s="21">
        <v>45110.0</v>
      </c>
      <c r="B342" s="19">
        <v>0.0028516520984440685</v>
      </c>
      <c r="C342" s="19">
        <v>0.0069570927169402275</v>
      </c>
      <c r="D342" s="19"/>
      <c r="E342" s="19"/>
      <c r="F342" s="19"/>
      <c r="G342" s="19"/>
      <c r="H342" s="19"/>
      <c r="I342" s="19"/>
      <c r="J342" s="19"/>
      <c r="K342" s="19"/>
      <c r="L342" s="19"/>
      <c r="M342" s="19"/>
      <c r="N342" s="19"/>
      <c r="O342" s="19"/>
      <c r="P342" s="19"/>
      <c r="Q342" s="19"/>
      <c r="R342" s="19"/>
      <c r="S342" s="19"/>
      <c r="T342" s="19"/>
      <c r="U342" s="19"/>
      <c r="V342" s="19"/>
      <c r="W342" s="19"/>
      <c r="X342" s="19"/>
      <c r="Y342" s="19"/>
      <c r="Z342" s="19"/>
    </row>
    <row r="343">
      <c r="A343" s="21">
        <v>45107.0</v>
      </c>
      <c r="B343" s="19">
        <v>0.005046728971962455</v>
      </c>
      <c r="C343" s="19">
        <v>0.011435212759789426</v>
      </c>
      <c r="D343" s="19"/>
      <c r="E343" s="19"/>
      <c r="F343" s="19"/>
      <c r="G343" s="19"/>
      <c r="H343" s="19"/>
      <c r="I343" s="19"/>
      <c r="J343" s="19"/>
      <c r="K343" s="19"/>
      <c r="L343" s="19"/>
      <c r="M343" s="19"/>
      <c r="N343" s="19"/>
      <c r="O343" s="19"/>
      <c r="P343" s="19"/>
      <c r="Q343" s="19"/>
      <c r="R343" s="19"/>
      <c r="S343" s="19"/>
      <c r="T343" s="19"/>
      <c r="U343" s="19"/>
      <c r="V343" s="19"/>
      <c r="W343" s="19"/>
      <c r="X343" s="19"/>
      <c r="Y343" s="19"/>
      <c r="Z343" s="19"/>
    </row>
    <row r="344">
      <c r="A344" s="23">
        <v>45105.0</v>
      </c>
      <c r="B344" s="19">
        <v>-0.008586076965841016</v>
      </c>
      <c r="C344" s="19">
        <v>0.008221114500408966</v>
      </c>
      <c r="D344" s="19"/>
      <c r="E344" s="19"/>
      <c r="F344" s="19"/>
      <c r="G344" s="19"/>
      <c r="H344" s="19"/>
      <c r="I344" s="19"/>
      <c r="J344" s="19"/>
      <c r="K344" s="19"/>
      <c r="L344" s="19"/>
      <c r="M344" s="19"/>
      <c r="N344" s="19"/>
      <c r="O344" s="19"/>
      <c r="P344" s="19"/>
      <c r="Q344" s="19"/>
      <c r="R344" s="19"/>
      <c r="S344" s="19"/>
      <c r="T344" s="19"/>
      <c r="U344" s="19"/>
      <c r="V344" s="19"/>
      <c r="W344" s="19"/>
      <c r="X344" s="19"/>
      <c r="Y344" s="19"/>
      <c r="Z344" s="19"/>
    </row>
    <row r="345">
      <c r="A345" s="23">
        <v>45104.0</v>
      </c>
      <c r="B345" s="19">
        <v>0.015493664533935636</v>
      </c>
      <c r="C345" s="19">
        <v>0.0067518404382811426</v>
      </c>
      <c r="D345" s="19"/>
      <c r="E345" s="19"/>
      <c r="F345" s="19"/>
      <c r="G345" s="19"/>
      <c r="H345" s="19"/>
      <c r="I345" s="19"/>
      <c r="J345" s="19"/>
      <c r="K345" s="19"/>
      <c r="L345" s="19"/>
      <c r="M345" s="19"/>
      <c r="N345" s="19"/>
      <c r="O345" s="19"/>
      <c r="P345" s="19"/>
      <c r="Q345" s="19"/>
      <c r="R345" s="19"/>
      <c r="S345" s="19"/>
      <c r="T345" s="19"/>
      <c r="U345" s="19"/>
      <c r="V345" s="19"/>
      <c r="W345" s="19"/>
      <c r="X345" s="19"/>
      <c r="Y345" s="19"/>
      <c r="Z345" s="19"/>
    </row>
    <row r="346">
      <c r="A346" s="23">
        <v>45103.0</v>
      </c>
      <c r="B346" s="19">
        <v>0.012833545108005051</v>
      </c>
      <c r="C346" s="19">
        <v>0.001376871768771215</v>
      </c>
      <c r="D346" s="19"/>
      <c r="E346" s="19"/>
      <c r="F346" s="19"/>
      <c r="G346" s="19"/>
      <c r="H346" s="19"/>
      <c r="I346" s="19"/>
      <c r="J346" s="19"/>
      <c r="K346" s="19"/>
      <c r="L346" s="19"/>
      <c r="M346" s="19"/>
      <c r="N346" s="19"/>
      <c r="O346" s="19"/>
      <c r="P346" s="19"/>
      <c r="Q346" s="19"/>
      <c r="R346" s="19"/>
      <c r="S346" s="19"/>
      <c r="T346" s="19"/>
      <c r="U346" s="19"/>
      <c r="V346" s="19"/>
      <c r="W346" s="19"/>
      <c r="X346" s="19"/>
      <c r="Y346" s="19"/>
      <c r="Z346" s="19"/>
    </row>
    <row r="347">
      <c r="A347" s="23">
        <v>45100.0</v>
      </c>
      <c r="B347" s="19">
        <v>0.0012085745181604768</v>
      </c>
      <c r="C347" s="19">
        <v>-0.005633615236065759</v>
      </c>
      <c r="D347" s="19"/>
      <c r="E347" s="19"/>
      <c r="F347" s="19"/>
      <c r="G347" s="19"/>
      <c r="H347" s="19"/>
      <c r="I347" s="19"/>
      <c r="J347" s="19"/>
      <c r="K347" s="19"/>
      <c r="L347" s="19"/>
      <c r="M347" s="19"/>
      <c r="N347" s="19"/>
      <c r="O347" s="19"/>
      <c r="P347" s="19"/>
      <c r="Q347" s="19"/>
      <c r="R347" s="19"/>
      <c r="S347" s="19"/>
      <c r="T347" s="19"/>
      <c r="U347" s="19"/>
      <c r="V347" s="19"/>
      <c r="W347" s="19"/>
      <c r="X347" s="19"/>
      <c r="Y347" s="19"/>
      <c r="Z347" s="19"/>
    </row>
    <row r="348">
      <c r="A348" s="23">
        <v>45099.0</v>
      </c>
      <c r="B348" s="19">
        <v>-0.019337533528787976</v>
      </c>
      <c r="C348" s="19">
        <v>-0.004539464438652163</v>
      </c>
      <c r="D348" s="19"/>
      <c r="E348" s="19"/>
      <c r="F348" s="19"/>
      <c r="G348" s="19"/>
      <c r="H348" s="19"/>
      <c r="I348" s="19"/>
      <c r="J348" s="19"/>
      <c r="K348" s="19"/>
      <c r="L348" s="19"/>
      <c r="M348" s="19"/>
      <c r="N348" s="19"/>
      <c r="O348" s="19"/>
      <c r="P348" s="19"/>
      <c r="Q348" s="19"/>
      <c r="R348" s="19"/>
      <c r="S348" s="19"/>
      <c r="T348" s="19"/>
      <c r="U348" s="19"/>
      <c r="V348" s="19"/>
      <c r="W348" s="19"/>
      <c r="X348" s="19"/>
      <c r="Y348" s="19"/>
      <c r="Z348" s="19"/>
    </row>
    <row r="349">
      <c r="A349" s="23">
        <v>45098.0</v>
      </c>
      <c r="B349" s="19">
        <v>-0.005952750046505972</v>
      </c>
      <c r="C349" s="19">
        <v>0.002133742898595248</v>
      </c>
      <c r="D349" s="19"/>
      <c r="E349" s="19"/>
      <c r="F349" s="19"/>
      <c r="G349" s="19"/>
      <c r="H349" s="19"/>
      <c r="I349" s="19"/>
      <c r="J349" s="19"/>
      <c r="K349" s="19"/>
      <c r="L349" s="19"/>
      <c r="M349" s="19"/>
      <c r="N349" s="19"/>
      <c r="O349" s="19"/>
      <c r="P349" s="19"/>
      <c r="Q349" s="19"/>
      <c r="R349" s="19"/>
      <c r="S349" s="19"/>
      <c r="T349" s="19"/>
      <c r="U349" s="19"/>
      <c r="V349" s="19"/>
      <c r="W349" s="19"/>
      <c r="X349" s="19"/>
      <c r="Y349" s="19"/>
      <c r="Z349" s="19"/>
    </row>
    <row r="350">
      <c r="A350" s="23">
        <v>45097.0</v>
      </c>
      <c r="B350" s="19">
        <v>-0.009762986614269886</v>
      </c>
      <c r="C350" s="19">
        <v>0.0032657174314665305</v>
      </c>
      <c r="D350" s="19"/>
      <c r="E350" s="19"/>
      <c r="F350" s="19"/>
      <c r="G350" s="19"/>
      <c r="H350" s="19"/>
      <c r="I350" s="19"/>
      <c r="J350" s="19"/>
      <c r="K350" s="19"/>
      <c r="L350" s="19"/>
      <c r="M350" s="19"/>
      <c r="N350" s="19"/>
      <c r="O350" s="19"/>
      <c r="P350" s="19"/>
      <c r="Q350" s="19"/>
      <c r="R350" s="19"/>
      <c r="S350" s="19"/>
      <c r="T350" s="19"/>
      <c r="U350" s="19"/>
      <c r="V350" s="19"/>
      <c r="W350" s="19"/>
      <c r="X350" s="19"/>
      <c r="Y350" s="19"/>
      <c r="Z350" s="19"/>
    </row>
    <row r="351">
      <c r="A351" s="23">
        <v>45096.0</v>
      </c>
      <c r="B351" s="19">
        <v>0.0025238534933824663</v>
      </c>
      <c r="C351" s="19">
        <v>-0.0037474768936576197</v>
      </c>
      <c r="D351" s="19"/>
      <c r="E351" s="19"/>
      <c r="F351" s="19"/>
      <c r="G351" s="19"/>
      <c r="H351" s="19"/>
      <c r="I351" s="19"/>
      <c r="J351" s="19"/>
      <c r="K351" s="19"/>
      <c r="L351" s="19"/>
      <c r="M351" s="19"/>
      <c r="N351" s="19"/>
      <c r="O351" s="19"/>
      <c r="P351" s="19"/>
      <c r="Q351" s="19"/>
      <c r="R351" s="19"/>
      <c r="S351" s="19"/>
      <c r="T351" s="19"/>
      <c r="U351" s="19"/>
      <c r="V351" s="19"/>
      <c r="W351" s="19"/>
      <c r="X351" s="19"/>
      <c r="Y351" s="19"/>
      <c r="Z351" s="19"/>
    </row>
    <row r="352">
      <c r="A352" s="23">
        <v>45093.0</v>
      </c>
      <c r="B352" s="19">
        <v>0.0013560993650989506</v>
      </c>
      <c r="C352" s="19">
        <v>0.007379027295444818</v>
      </c>
      <c r="D352" s="19"/>
      <c r="E352" s="19"/>
      <c r="F352" s="19"/>
      <c r="G352" s="19"/>
      <c r="H352" s="19"/>
      <c r="I352" s="19"/>
      <c r="J352" s="19"/>
      <c r="K352" s="19"/>
      <c r="L352" s="19"/>
      <c r="M352" s="19"/>
      <c r="N352" s="19"/>
      <c r="O352" s="19"/>
      <c r="P352" s="19"/>
      <c r="Q352" s="19"/>
      <c r="R352" s="19"/>
      <c r="S352" s="19"/>
      <c r="T352" s="19"/>
      <c r="U352" s="19"/>
      <c r="V352" s="19"/>
      <c r="W352" s="19"/>
      <c r="X352" s="19"/>
      <c r="Y352" s="19"/>
      <c r="Z352" s="19"/>
    </row>
    <row r="353">
      <c r="A353" s="23">
        <v>45092.0</v>
      </c>
      <c r="B353" s="19">
        <v>0.0012961362794716713</v>
      </c>
      <c r="C353" s="19">
        <v>-0.0036148625232594878</v>
      </c>
      <c r="D353" s="19"/>
      <c r="E353" s="19"/>
      <c r="F353" s="19"/>
      <c r="G353" s="19"/>
      <c r="H353" s="19"/>
      <c r="I353" s="19"/>
      <c r="J353" s="19"/>
      <c r="K353" s="19"/>
      <c r="L353" s="19"/>
      <c r="M353" s="19"/>
      <c r="N353" s="19"/>
      <c r="O353" s="19"/>
      <c r="P353" s="19"/>
      <c r="Q353" s="19"/>
      <c r="R353" s="19"/>
      <c r="S353" s="19"/>
      <c r="T353" s="19"/>
      <c r="U353" s="19"/>
      <c r="V353" s="19"/>
      <c r="W353" s="19"/>
      <c r="X353" s="19"/>
      <c r="Y353" s="19"/>
      <c r="Z353" s="19"/>
    </row>
    <row r="354">
      <c r="A354" s="23">
        <v>45091.0</v>
      </c>
      <c r="B354" s="19">
        <v>-0.008870129075671418</v>
      </c>
      <c r="C354" s="19">
        <v>0.002123834228727528</v>
      </c>
      <c r="D354" s="19"/>
      <c r="E354" s="19"/>
      <c r="F354" s="19"/>
      <c r="G354" s="19"/>
      <c r="H354" s="19"/>
      <c r="I354" s="19"/>
      <c r="J354" s="19"/>
      <c r="K354" s="19"/>
      <c r="L354" s="19"/>
      <c r="M354" s="19"/>
      <c r="N354" s="19"/>
      <c r="O354" s="19"/>
      <c r="P354" s="19"/>
      <c r="Q354" s="19"/>
      <c r="R354" s="19"/>
      <c r="S354" s="19"/>
      <c r="T354" s="19"/>
      <c r="U354" s="19"/>
      <c r="V354" s="19"/>
      <c r="W354" s="19"/>
      <c r="X354" s="19"/>
      <c r="Y354" s="19"/>
      <c r="Z354" s="19"/>
    </row>
    <row r="355">
      <c r="A355" s="23">
        <v>45090.0</v>
      </c>
      <c r="B355" s="19">
        <v>0.0075192604006164565</v>
      </c>
      <c r="C355" s="19">
        <v>0.006163481439668939</v>
      </c>
      <c r="D355" s="19"/>
      <c r="E355" s="19"/>
      <c r="F355" s="19"/>
      <c r="G355" s="19"/>
      <c r="H355" s="19"/>
      <c r="I355" s="19"/>
      <c r="J355" s="19"/>
      <c r="K355" s="19"/>
      <c r="L355" s="19"/>
      <c r="M355" s="19"/>
      <c r="N355" s="19"/>
      <c r="O355" s="19"/>
      <c r="P355" s="19"/>
      <c r="Q355" s="19"/>
      <c r="R355" s="19"/>
      <c r="S355" s="19"/>
      <c r="T355" s="19"/>
      <c r="U355" s="19"/>
      <c r="V355" s="19"/>
      <c r="W355" s="19"/>
      <c r="X355" s="19"/>
      <c r="Y355" s="19"/>
      <c r="Z355" s="19"/>
    </row>
    <row r="356">
      <c r="A356" s="23">
        <v>45089.0</v>
      </c>
      <c r="B356" s="19">
        <v>0.013999125054684036</v>
      </c>
      <c r="C356" s="19">
        <v>0.0020524257409741953</v>
      </c>
      <c r="D356" s="19"/>
      <c r="E356" s="19"/>
      <c r="F356" s="19"/>
      <c r="G356" s="19"/>
      <c r="H356" s="19"/>
      <c r="I356" s="19"/>
      <c r="J356" s="19"/>
      <c r="K356" s="19"/>
      <c r="L356" s="19"/>
      <c r="M356" s="19"/>
      <c r="N356" s="19"/>
      <c r="O356" s="19"/>
      <c r="P356" s="19"/>
      <c r="Q356" s="19"/>
      <c r="R356" s="19"/>
      <c r="S356" s="19"/>
      <c r="T356" s="19"/>
      <c r="U356" s="19"/>
      <c r="V356" s="19"/>
      <c r="W356" s="19"/>
      <c r="X356" s="19"/>
      <c r="Y356" s="19"/>
      <c r="Z356" s="19"/>
    </row>
    <row r="357">
      <c r="A357" s="21">
        <v>45086.0</v>
      </c>
      <c r="B357" s="19">
        <v>-0.01106304079110021</v>
      </c>
      <c r="C357" s="19">
        <v>-0.0038181764518058214</v>
      </c>
      <c r="D357" s="19"/>
      <c r="E357" s="19"/>
      <c r="F357" s="19"/>
      <c r="G357" s="19"/>
      <c r="H357" s="19"/>
      <c r="I357" s="19"/>
      <c r="J357" s="19"/>
      <c r="K357" s="19"/>
      <c r="L357" s="19"/>
      <c r="M357" s="19"/>
      <c r="N357" s="19"/>
      <c r="O357" s="19"/>
      <c r="P357" s="19"/>
      <c r="Q357" s="19"/>
      <c r="R357" s="19"/>
      <c r="S357" s="19"/>
      <c r="T357" s="19"/>
      <c r="U357" s="19"/>
      <c r="V357" s="19"/>
      <c r="W357" s="19"/>
      <c r="X357" s="19"/>
      <c r="Y357" s="19"/>
      <c r="Z357" s="19"/>
    </row>
    <row r="358">
      <c r="A358" s="21">
        <v>45085.0</v>
      </c>
      <c r="B358" s="19">
        <v>0.04064831489580656</v>
      </c>
      <c r="C358" s="19">
        <v>-0.004904840225564033</v>
      </c>
      <c r="D358" s="19"/>
      <c r="E358" s="19"/>
      <c r="F358" s="19"/>
      <c r="G358" s="19"/>
      <c r="H358" s="19"/>
      <c r="I358" s="19"/>
      <c r="J358" s="19"/>
      <c r="K358" s="19"/>
      <c r="L358" s="19"/>
      <c r="M358" s="19"/>
      <c r="N358" s="19"/>
      <c r="O358" s="19"/>
      <c r="P358" s="19"/>
      <c r="Q358" s="19"/>
      <c r="R358" s="19"/>
      <c r="S358" s="19"/>
      <c r="T358" s="19"/>
      <c r="U358" s="19"/>
      <c r="V358" s="19"/>
      <c r="W358" s="19"/>
      <c r="X358" s="19"/>
      <c r="Y358" s="19"/>
      <c r="Z358" s="19"/>
    </row>
    <row r="359">
      <c r="A359" s="21">
        <v>45084.0</v>
      </c>
      <c r="B359" s="19">
        <v>0.004198152812762368</v>
      </c>
      <c r="C359" s="19">
        <v>0.00684983063605582</v>
      </c>
      <c r="D359" s="19"/>
      <c r="E359" s="19"/>
      <c r="F359" s="19"/>
      <c r="G359" s="19"/>
      <c r="H359" s="19"/>
      <c r="I359" s="19"/>
      <c r="J359" s="19"/>
      <c r="K359" s="19"/>
      <c r="L359" s="19"/>
      <c r="M359" s="19"/>
      <c r="N359" s="19"/>
      <c r="O359" s="19"/>
      <c r="P359" s="19"/>
      <c r="Q359" s="19"/>
      <c r="R359" s="19"/>
      <c r="S359" s="19"/>
      <c r="T359" s="19"/>
      <c r="U359" s="19"/>
      <c r="V359" s="19"/>
      <c r="W359" s="19"/>
      <c r="X359" s="19"/>
      <c r="Y359" s="19"/>
      <c r="Z359" s="19"/>
    </row>
    <row r="360">
      <c r="A360" s="21">
        <v>45083.0</v>
      </c>
      <c r="B360" s="19">
        <v>0.014214594523778379</v>
      </c>
      <c r="C360" s="19">
        <v>2.7697330031184464E-4</v>
      </c>
      <c r="D360" s="19"/>
      <c r="E360" s="19"/>
      <c r="F360" s="19"/>
      <c r="G360" s="19"/>
      <c r="H360" s="19"/>
      <c r="I360" s="19"/>
      <c r="J360" s="19"/>
      <c r="K360" s="19"/>
      <c r="L360" s="19"/>
      <c r="M360" s="19"/>
      <c r="N360" s="19"/>
      <c r="O360" s="19"/>
      <c r="P360" s="19"/>
      <c r="Q360" s="19"/>
      <c r="R360" s="19"/>
      <c r="S360" s="19"/>
      <c r="T360" s="19"/>
      <c r="U360" s="19"/>
      <c r="V360" s="19"/>
      <c r="W360" s="19"/>
      <c r="X360" s="19"/>
      <c r="Y360" s="19"/>
      <c r="Z360" s="19"/>
    </row>
    <row r="361">
      <c r="A361" s="21">
        <v>45082.0</v>
      </c>
      <c r="B361" s="19">
        <v>0.002363755745239615</v>
      </c>
      <c r="C361" s="19">
        <v>0.003223787505193032</v>
      </c>
      <c r="D361" s="19"/>
      <c r="E361" s="19"/>
      <c r="F361" s="19"/>
      <c r="G361" s="19"/>
      <c r="H361" s="19"/>
      <c r="I361" s="19"/>
      <c r="J361" s="19"/>
      <c r="K361" s="19"/>
      <c r="L361" s="19"/>
      <c r="M361" s="19"/>
      <c r="N361" s="19"/>
      <c r="O361" s="19"/>
      <c r="P361" s="19"/>
      <c r="Q361" s="19"/>
      <c r="R361" s="19"/>
      <c r="S361" s="19"/>
      <c r="T361" s="19"/>
      <c r="U361" s="19"/>
      <c r="V361" s="19"/>
      <c r="W361" s="19"/>
      <c r="X361" s="19"/>
      <c r="Y361" s="19"/>
      <c r="Z361" s="19"/>
    </row>
    <row r="362">
      <c r="A362" s="21">
        <v>45079.0</v>
      </c>
      <c r="B362" s="19">
        <v>0.006276841757515639</v>
      </c>
      <c r="C362" s="19">
        <v>0.002507065489310456</v>
      </c>
      <c r="D362" s="19"/>
      <c r="E362" s="19"/>
      <c r="F362" s="19"/>
      <c r="G362" s="19"/>
      <c r="H362" s="19"/>
      <c r="I362" s="19"/>
      <c r="J362" s="19"/>
      <c r="K362" s="19"/>
      <c r="L362" s="19"/>
      <c r="M362" s="19"/>
      <c r="N362" s="19"/>
      <c r="O362" s="19"/>
      <c r="P362" s="19"/>
      <c r="Q362" s="19"/>
      <c r="R362" s="19"/>
      <c r="S362" s="19"/>
      <c r="T362" s="19"/>
      <c r="U362" s="19"/>
      <c r="V362" s="19"/>
      <c r="W362" s="19"/>
      <c r="X362" s="19"/>
      <c r="Y362" s="19"/>
      <c r="Z362" s="19"/>
    </row>
    <row r="363">
      <c r="A363" s="21">
        <v>45078.0</v>
      </c>
      <c r="B363" s="19">
        <v>0.012239165329053003</v>
      </c>
      <c r="C363" s="19">
        <v>-0.0025169414709945714</v>
      </c>
      <c r="D363" s="19"/>
      <c r="E363" s="19"/>
      <c r="F363" s="19"/>
      <c r="G363" s="19"/>
      <c r="H363" s="19"/>
      <c r="I363" s="19"/>
      <c r="J363" s="19"/>
      <c r="K363" s="19"/>
      <c r="L363" s="19"/>
      <c r="M363" s="19"/>
      <c r="N363" s="19"/>
      <c r="O363" s="19"/>
      <c r="P363" s="19"/>
      <c r="Q363" s="19"/>
      <c r="R363" s="19"/>
      <c r="S363" s="19"/>
      <c r="T363" s="19"/>
      <c r="U363" s="19"/>
      <c r="V363" s="19"/>
      <c r="W363" s="19"/>
      <c r="X363" s="19"/>
      <c r="Y363" s="19"/>
      <c r="Z363" s="19"/>
    </row>
    <row r="364">
      <c r="A364" s="21">
        <v>45077.0</v>
      </c>
      <c r="B364" s="19">
        <v>0.005649717514124353</v>
      </c>
      <c r="C364" s="19">
        <v>-0.005337061315831004</v>
      </c>
      <c r="D364" s="19"/>
      <c r="E364" s="19"/>
      <c r="F364" s="19"/>
      <c r="G364" s="19"/>
      <c r="H364" s="19"/>
      <c r="I364" s="19"/>
      <c r="J364" s="19"/>
      <c r="K364" s="19"/>
      <c r="L364" s="19"/>
      <c r="M364" s="19"/>
      <c r="N364" s="19"/>
      <c r="O364" s="19"/>
      <c r="P364" s="19"/>
      <c r="Q364" s="19"/>
      <c r="R364" s="19"/>
      <c r="S364" s="19"/>
      <c r="T364" s="19"/>
      <c r="U364" s="19"/>
      <c r="V364" s="19"/>
      <c r="W364" s="19"/>
      <c r="X364" s="19"/>
      <c r="Y364" s="19"/>
      <c r="Z364" s="19"/>
    </row>
    <row r="365">
      <c r="A365" s="23">
        <v>45076.0</v>
      </c>
      <c r="B365" s="19">
        <v>0.01019160211985315</v>
      </c>
      <c r="C365" s="19">
        <v>0.0018926104851695325</v>
      </c>
      <c r="D365" s="19"/>
      <c r="E365" s="19"/>
      <c r="F365" s="19"/>
      <c r="G365" s="19"/>
      <c r="H365" s="19"/>
      <c r="I365" s="19"/>
      <c r="J365" s="19"/>
      <c r="K365" s="19"/>
      <c r="L365" s="19"/>
      <c r="M365" s="19"/>
      <c r="N365" s="19"/>
      <c r="O365" s="19"/>
      <c r="P365" s="19"/>
      <c r="Q365" s="19"/>
      <c r="R365" s="19"/>
      <c r="S365" s="19"/>
      <c r="T365" s="19"/>
      <c r="U365" s="19"/>
      <c r="V365" s="19"/>
      <c r="W365" s="19"/>
      <c r="X365" s="19"/>
      <c r="Y365" s="19"/>
      <c r="Z365" s="19"/>
    </row>
    <row r="366">
      <c r="A366" s="23">
        <v>45075.0</v>
      </c>
      <c r="B366" s="19">
        <v>-6.111224281931671E-4</v>
      </c>
      <c r="C366" s="19">
        <v>0.005367756164405879</v>
      </c>
      <c r="D366" s="19"/>
      <c r="E366" s="19"/>
      <c r="F366" s="19"/>
      <c r="G366" s="19"/>
      <c r="H366" s="19"/>
      <c r="I366" s="19"/>
      <c r="J366" s="19"/>
      <c r="K366" s="19"/>
      <c r="L366" s="19"/>
      <c r="M366" s="19"/>
      <c r="N366" s="19"/>
      <c r="O366" s="19"/>
      <c r="P366" s="19"/>
      <c r="Q366" s="19"/>
      <c r="R366" s="19"/>
      <c r="S366" s="19"/>
      <c r="T366" s="19"/>
      <c r="U366" s="19"/>
      <c r="V366" s="19"/>
      <c r="W366" s="19"/>
      <c r="X366" s="19"/>
      <c r="Y366" s="19"/>
      <c r="Z366" s="19"/>
    </row>
    <row r="367">
      <c r="A367" s="23">
        <v>45072.0</v>
      </c>
      <c r="B367" s="19">
        <v>-0.0012207527975585108</v>
      </c>
      <c r="C367" s="19">
        <v>0.009726463677225405</v>
      </c>
      <c r="D367" s="19"/>
      <c r="E367" s="19"/>
      <c r="F367" s="19"/>
      <c r="G367" s="19"/>
      <c r="H367" s="19"/>
      <c r="I367" s="19"/>
      <c r="J367" s="19"/>
      <c r="K367" s="19"/>
      <c r="L367" s="19"/>
      <c r="M367" s="19"/>
      <c r="N367" s="19"/>
      <c r="O367" s="19"/>
      <c r="P367" s="19"/>
      <c r="Q367" s="19"/>
      <c r="R367" s="19"/>
      <c r="S367" s="19"/>
      <c r="T367" s="19"/>
      <c r="U367" s="19"/>
      <c r="V367" s="19"/>
      <c r="W367" s="19"/>
      <c r="X367" s="19"/>
      <c r="Y367" s="19"/>
      <c r="Z367" s="19"/>
    </row>
    <row r="368">
      <c r="A368" s="23">
        <v>45071.0</v>
      </c>
      <c r="B368" s="19">
        <v>-0.007538534024365662</v>
      </c>
      <c r="C368" s="19">
        <v>0.001955111728482839</v>
      </c>
      <c r="D368" s="19"/>
      <c r="E368" s="19"/>
      <c r="F368" s="19"/>
      <c r="G368" s="19"/>
      <c r="H368" s="19"/>
      <c r="I368" s="19"/>
      <c r="J368" s="19"/>
      <c r="K368" s="19"/>
      <c r="L368" s="19"/>
      <c r="M368" s="19"/>
      <c r="N368" s="19"/>
      <c r="O368" s="19"/>
      <c r="P368" s="19"/>
      <c r="Q368" s="19"/>
      <c r="R368" s="19"/>
      <c r="S368" s="19"/>
      <c r="T368" s="19"/>
      <c r="U368" s="19"/>
      <c r="V368" s="19"/>
      <c r="W368" s="19"/>
      <c r="X368" s="19"/>
      <c r="Y368" s="19"/>
      <c r="Z368" s="19"/>
    </row>
    <row r="369">
      <c r="A369" s="23">
        <v>45070.0</v>
      </c>
      <c r="B369" s="19">
        <v>0.037065475359486344</v>
      </c>
      <c r="C369" s="19">
        <v>-0.003411816001744006</v>
      </c>
      <c r="D369" s="19"/>
      <c r="E369" s="19"/>
      <c r="F369" s="19"/>
      <c r="G369" s="19"/>
      <c r="H369" s="19"/>
      <c r="I369" s="19"/>
      <c r="J369" s="19"/>
      <c r="K369" s="19"/>
      <c r="L369" s="19"/>
      <c r="M369" s="19"/>
      <c r="N369" s="19"/>
      <c r="O369" s="19"/>
      <c r="P369" s="19"/>
      <c r="Q369" s="19"/>
      <c r="R369" s="19"/>
      <c r="S369" s="19"/>
      <c r="T369" s="19"/>
      <c r="U369" s="19"/>
      <c r="V369" s="19"/>
      <c r="W369" s="19"/>
      <c r="X369" s="19"/>
      <c r="Y369" s="19"/>
      <c r="Z369" s="19"/>
    </row>
    <row r="370">
      <c r="A370" s="23">
        <v>45069.0</v>
      </c>
      <c r="B370" s="19">
        <v>0.00738344701497784</v>
      </c>
      <c r="C370" s="19">
        <v>0.001834621936836589</v>
      </c>
      <c r="D370" s="19"/>
      <c r="E370" s="19"/>
      <c r="F370" s="19"/>
      <c r="G370" s="19"/>
      <c r="H370" s="19"/>
      <c r="I370" s="19"/>
      <c r="J370" s="19"/>
      <c r="K370" s="19"/>
      <c r="L370" s="19"/>
      <c r="M370" s="19"/>
      <c r="N370" s="19"/>
      <c r="O370" s="19"/>
      <c r="P370" s="19"/>
      <c r="Q370" s="19"/>
      <c r="R370" s="19"/>
      <c r="S370" s="19"/>
      <c r="T370" s="19"/>
      <c r="U370" s="19"/>
      <c r="V370" s="19"/>
      <c r="W370" s="19"/>
      <c r="X370" s="19"/>
      <c r="Y370" s="19"/>
      <c r="Z370" s="19"/>
    </row>
    <row r="371">
      <c r="A371" s="23">
        <v>45068.0</v>
      </c>
      <c r="B371" s="19">
        <v>0.015640622768175794</v>
      </c>
      <c r="C371" s="19">
        <v>0.006097761956557646</v>
      </c>
      <c r="D371" s="19"/>
      <c r="E371" s="19"/>
      <c r="F371" s="19"/>
      <c r="G371" s="19"/>
      <c r="H371" s="19"/>
      <c r="I371" s="19"/>
      <c r="J371" s="19"/>
      <c r="K371" s="19"/>
      <c r="L371" s="19"/>
      <c r="M371" s="19"/>
      <c r="N371" s="19"/>
      <c r="O371" s="19"/>
      <c r="P371" s="19"/>
      <c r="Q371" s="19"/>
      <c r="R371" s="19"/>
      <c r="S371" s="19"/>
      <c r="T371" s="19"/>
      <c r="U371" s="19"/>
      <c r="V371" s="19"/>
      <c r="W371" s="19"/>
      <c r="X371" s="19"/>
      <c r="Y371" s="19"/>
      <c r="Z371" s="19"/>
    </row>
    <row r="372">
      <c r="A372" s="23">
        <v>45065.0</v>
      </c>
      <c r="B372" s="19">
        <v>-0.007372749184743954</v>
      </c>
      <c r="C372" s="19">
        <v>0.004051307367091583</v>
      </c>
      <c r="D372" s="19"/>
      <c r="E372" s="19"/>
      <c r="F372" s="19"/>
      <c r="G372" s="19"/>
      <c r="H372" s="19"/>
      <c r="I372" s="19"/>
      <c r="J372" s="19"/>
      <c r="K372" s="19"/>
      <c r="L372" s="19"/>
      <c r="M372" s="19"/>
      <c r="N372" s="19"/>
      <c r="O372" s="19"/>
      <c r="P372" s="19"/>
      <c r="Q372" s="19"/>
      <c r="R372" s="19"/>
      <c r="S372" s="19"/>
      <c r="T372" s="19"/>
      <c r="U372" s="19"/>
      <c r="V372" s="19"/>
      <c r="W372" s="19"/>
      <c r="X372" s="19"/>
      <c r="Y372" s="19"/>
      <c r="Z372" s="19"/>
    </row>
    <row r="373">
      <c r="A373" s="23">
        <v>45064.0</v>
      </c>
      <c r="B373" s="19">
        <v>-0.00556926330630958</v>
      </c>
      <c r="C373" s="19">
        <v>-0.0028490106837900653</v>
      </c>
      <c r="D373" s="19"/>
      <c r="E373" s="19"/>
      <c r="F373" s="19"/>
      <c r="G373" s="19"/>
      <c r="H373" s="19"/>
      <c r="I373" s="19"/>
      <c r="J373" s="19"/>
      <c r="K373" s="19"/>
      <c r="L373" s="19"/>
      <c r="M373" s="19"/>
      <c r="N373" s="19"/>
      <c r="O373" s="19"/>
      <c r="P373" s="19"/>
      <c r="Q373" s="19"/>
      <c r="R373" s="19"/>
      <c r="S373" s="19"/>
      <c r="T373" s="19"/>
      <c r="U373" s="19"/>
      <c r="V373" s="19"/>
      <c r="W373" s="19"/>
      <c r="X373" s="19"/>
      <c r="Y373" s="19"/>
      <c r="Z373" s="19"/>
    </row>
    <row r="374">
      <c r="A374" s="23">
        <v>45063.0</v>
      </c>
      <c r="B374" s="19">
        <v>-0.013629093943397508</v>
      </c>
      <c r="C374" s="19">
        <v>-0.005728269488420423</v>
      </c>
      <c r="D374" s="19"/>
      <c r="E374" s="19"/>
      <c r="F374" s="19"/>
      <c r="G374" s="19"/>
      <c r="H374" s="19"/>
      <c r="I374" s="19"/>
      <c r="J374" s="19"/>
      <c r="K374" s="19"/>
      <c r="L374" s="19"/>
      <c r="M374" s="19"/>
      <c r="N374" s="19"/>
      <c r="O374" s="19"/>
      <c r="P374" s="19"/>
      <c r="Q374" s="19"/>
      <c r="R374" s="19"/>
      <c r="S374" s="19"/>
      <c r="T374" s="19"/>
      <c r="U374" s="19"/>
      <c r="V374" s="19"/>
      <c r="W374" s="19"/>
      <c r="X374" s="19"/>
      <c r="Y374" s="19"/>
      <c r="Z374" s="19"/>
    </row>
    <row r="375">
      <c r="A375" s="23">
        <v>45062.0</v>
      </c>
      <c r="B375" s="19">
        <v>0.016396918510142022</v>
      </c>
      <c r="C375" s="19">
        <v>-0.006106359908363723</v>
      </c>
      <c r="D375" s="19"/>
      <c r="E375" s="19"/>
      <c r="F375" s="19"/>
      <c r="G375" s="19"/>
      <c r="H375" s="19"/>
      <c r="I375" s="19"/>
      <c r="J375" s="19"/>
      <c r="K375" s="19"/>
      <c r="L375" s="19"/>
      <c r="M375" s="19"/>
      <c r="N375" s="19"/>
      <c r="O375" s="19"/>
      <c r="P375" s="19"/>
      <c r="Q375" s="19"/>
      <c r="R375" s="19"/>
      <c r="S375" s="19"/>
      <c r="T375" s="19"/>
      <c r="U375" s="19"/>
      <c r="V375" s="19"/>
      <c r="W375" s="19"/>
      <c r="X375" s="19"/>
      <c r="Y375" s="19"/>
      <c r="Z375" s="19"/>
    </row>
    <row r="376">
      <c r="A376" s="23">
        <v>45061.0</v>
      </c>
      <c r="B376" s="19">
        <v>0.001061270694778571</v>
      </c>
      <c r="C376" s="19">
        <v>0.004589184703081672</v>
      </c>
      <c r="D376" s="19"/>
      <c r="E376" s="19"/>
      <c r="F376" s="19"/>
      <c r="G376" s="19"/>
      <c r="H376" s="19"/>
      <c r="I376" s="19"/>
      <c r="J376" s="19"/>
      <c r="K376" s="19"/>
      <c r="L376" s="19"/>
      <c r="M376" s="19"/>
      <c r="N376" s="19"/>
      <c r="O376" s="19"/>
      <c r="P376" s="19"/>
      <c r="Q376" s="19"/>
      <c r="R376" s="19"/>
      <c r="S376" s="19"/>
      <c r="T376" s="19"/>
      <c r="U376" s="19"/>
      <c r="V376" s="19"/>
      <c r="W376" s="19"/>
      <c r="X376" s="19"/>
      <c r="Y376" s="19"/>
      <c r="Z376" s="19"/>
    </row>
    <row r="377">
      <c r="A377" s="23">
        <v>45058.0</v>
      </c>
      <c r="B377" s="19">
        <v>0.030700794866185488</v>
      </c>
      <c r="C377" s="19">
        <v>9.72837077116484E-4</v>
      </c>
      <c r="D377" s="19"/>
      <c r="E377" s="19"/>
      <c r="F377" s="19"/>
      <c r="G377" s="19"/>
      <c r="H377" s="19"/>
      <c r="I377" s="19"/>
      <c r="J377" s="19"/>
      <c r="K377" s="19"/>
      <c r="L377" s="19"/>
      <c r="M377" s="19"/>
      <c r="N377" s="19"/>
      <c r="O377" s="19"/>
      <c r="P377" s="19"/>
      <c r="Q377" s="19"/>
      <c r="R377" s="19"/>
      <c r="S377" s="19"/>
      <c r="T377" s="19"/>
      <c r="U377" s="19"/>
      <c r="V377" s="19"/>
      <c r="W377" s="19"/>
      <c r="X377" s="19"/>
      <c r="Y377" s="19"/>
      <c r="Z377" s="19"/>
    </row>
    <row r="378">
      <c r="A378" s="21">
        <v>45057.0</v>
      </c>
      <c r="B378" s="19">
        <v>0.006902122035391534</v>
      </c>
      <c r="C378" s="19">
        <v>-9.882555923800274E-4</v>
      </c>
      <c r="D378" s="19"/>
      <c r="E378" s="19"/>
      <c r="F378" s="19"/>
      <c r="G378" s="19"/>
      <c r="H378" s="19"/>
      <c r="I378" s="19"/>
      <c r="J378" s="19"/>
      <c r="K378" s="19"/>
      <c r="L378" s="19"/>
      <c r="M378" s="19"/>
      <c r="N378" s="19"/>
      <c r="O378" s="19"/>
      <c r="P378" s="19"/>
      <c r="Q378" s="19"/>
      <c r="R378" s="19"/>
      <c r="S378" s="19"/>
      <c r="T378" s="19"/>
      <c r="U378" s="19"/>
      <c r="V378" s="19"/>
      <c r="W378" s="19"/>
      <c r="X378" s="19"/>
      <c r="Y378" s="19"/>
      <c r="Z378" s="19"/>
    </row>
    <row r="379">
      <c r="A379" s="21">
        <v>45056.0</v>
      </c>
      <c r="B379" s="19">
        <v>-0.0062750820868295865</v>
      </c>
      <c r="C379" s="19">
        <v>0.002690799000325539</v>
      </c>
      <c r="D379" s="19"/>
      <c r="E379" s="19"/>
      <c r="F379" s="19"/>
      <c r="G379" s="19"/>
      <c r="H379" s="19"/>
      <c r="I379" s="19"/>
      <c r="J379" s="19"/>
      <c r="K379" s="19"/>
      <c r="L379" s="19"/>
      <c r="M379" s="19"/>
      <c r="N379" s="19"/>
      <c r="O379" s="19"/>
      <c r="P379" s="19"/>
      <c r="Q379" s="19"/>
      <c r="R379" s="19"/>
      <c r="S379" s="19"/>
      <c r="T379" s="19"/>
      <c r="U379" s="19"/>
      <c r="V379" s="19"/>
      <c r="W379" s="19"/>
      <c r="X379" s="19"/>
      <c r="Y379" s="19"/>
      <c r="Z379" s="19"/>
    </row>
    <row r="380">
      <c r="A380" s="21">
        <v>45055.0</v>
      </c>
      <c r="B380" s="19">
        <v>-5.833880259606961E-4</v>
      </c>
      <c r="C380" s="19">
        <v>8.486454523559672E-5</v>
      </c>
      <c r="D380" s="19"/>
      <c r="E380" s="19"/>
      <c r="F380" s="19"/>
      <c r="G380" s="19"/>
      <c r="H380" s="19"/>
      <c r="I380" s="19"/>
      <c r="J380" s="19"/>
      <c r="K380" s="19"/>
      <c r="L380" s="19"/>
      <c r="M380" s="19"/>
      <c r="N380" s="19"/>
      <c r="O380" s="19"/>
      <c r="P380" s="19"/>
      <c r="Q380" s="19"/>
      <c r="R380" s="19"/>
      <c r="S380" s="19"/>
      <c r="T380" s="19"/>
      <c r="U380" s="19"/>
      <c r="V380" s="19"/>
      <c r="W380" s="19"/>
      <c r="X380" s="19"/>
      <c r="Y380" s="19"/>
      <c r="Z380" s="19"/>
    </row>
    <row r="381">
      <c r="A381" s="21">
        <v>45054.0</v>
      </c>
      <c r="B381" s="19">
        <v>0.012627381479840327</v>
      </c>
      <c r="C381" s="19">
        <v>0.010814101499806439</v>
      </c>
      <c r="D381" s="19"/>
      <c r="E381" s="19"/>
      <c r="F381" s="19"/>
      <c r="G381" s="19"/>
      <c r="H381" s="19"/>
      <c r="I381" s="19"/>
      <c r="J381" s="19"/>
      <c r="K381" s="19"/>
      <c r="L381" s="19"/>
      <c r="M381" s="19"/>
      <c r="N381" s="19"/>
      <c r="O381" s="19"/>
      <c r="P381" s="19"/>
      <c r="Q381" s="19"/>
      <c r="R381" s="19"/>
      <c r="S381" s="19"/>
      <c r="T381" s="19"/>
      <c r="U381" s="19"/>
      <c r="V381" s="19"/>
      <c r="W381" s="19"/>
      <c r="X381" s="19"/>
      <c r="Y381" s="19"/>
      <c r="Z381" s="19"/>
    </row>
    <row r="382">
      <c r="A382" s="21">
        <v>45051.0</v>
      </c>
      <c r="B382" s="19">
        <v>-0.0012537797772697035</v>
      </c>
      <c r="C382" s="19">
        <v>-0.010232364508813596</v>
      </c>
      <c r="D382" s="19"/>
      <c r="E382" s="19"/>
      <c r="F382" s="19"/>
      <c r="G382" s="19"/>
      <c r="H382" s="19"/>
      <c r="I382" s="19"/>
      <c r="J382" s="19"/>
      <c r="K382" s="19"/>
      <c r="L382" s="19"/>
      <c r="M382" s="19"/>
      <c r="N382" s="19"/>
      <c r="O382" s="19"/>
      <c r="P382" s="19"/>
      <c r="Q382" s="19"/>
      <c r="R382" s="19"/>
      <c r="S382" s="19"/>
      <c r="T382" s="19"/>
      <c r="U382" s="19"/>
      <c r="V382" s="19"/>
      <c r="W382" s="19"/>
      <c r="X382" s="19"/>
      <c r="Y382" s="19"/>
      <c r="Z382" s="19"/>
    </row>
    <row r="383">
      <c r="A383" s="21">
        <v>45050.0</v>
      </c>
      <c r="B383" s="19">
        <v>-0.010219724067450198</v>
      </c>
      <c r="C383" s="19">
        <v>0.009173652628407636</v>
      </c>
      <c r="D383" s="19"/>
      <c r="E383" s="19"/>
      <c r="F383" s="19"/>
      <c r="G383" s="19"/>
      <c r="H383" s="19"/>
      <c r="I383" s="19"/>
      <c r="J383" s="19"/>
      <c r="K383" s="19"/>
      <c r="L383" s="19"/>
      <c r="M383" s="19"/>
      <c r="N383" s="19"/>
      <c r="O383" s="19"/>
      <c r="P383" s="19"/>
      <c r="Q383" s="19"/>
      <c r="R383" s="19"/>
      <c r="S383" s="19"/>
      <c r="T383" s="19"/>
      <c r="U383" s="19"/>
      <c r="V383" s="19"/>
      <c r="W383" s="19"/>
      <c r="X383" s="19"/>
      <c r="Y383" s="19"/>
      <c r="Z383" s="19"/>
    </row>
    <row r="384">
      <c r="A384" s="21">
        <v>45049.0</v>
      </c>
      <c r="B384" s="19">
        <v>2.920774005112925E-4</v>
      </c>
      <c r="C384" s="19">
        <v>-0.003184985383782646</v>
      </c>
      <c r="D384" s="19"/>
      <c r="E384" s="19"/>
      <c r="F384" s="19"/>
      <c r="G384" s="19"/>
      <c r="H384" s="19"/>
      <c r="I384" s="19"/>
      <c r="J384" s="19"/>
      <c r="K384" s="19"/>
      <c r="L384" s="19"/>
      <c r="M384" s="19"/>
      <c r="N384" s="19"/>
      <c r="O384" s="19"/>
      <c r="P384" s="19"/>
      <c r="Q384" s="19"/>
      <c r="R384" s="19"/>
      <c r="S384" s="19"/>
      <c r="T384" s="19"/>
      <c r="U384" s="19"/>
      <c r="V384" s="19"/>
      <c r="W384" s="19"/>
      <c r="X384" s="19"/>
      <c r="Y384" s="19"/>
      <c r="Z384" s="19"/>
    </row>
    <row r="385">
      <c r="A385" s="21">
        <v>45048.0</v>
      </c>
      <c r="B385" s="19">
        <v>0.009509066784608722</v>
      </c>
      <c r="C385" s="19">
        <v>0.004575145308607809</v>
      </c>
      <c r="D385" s="19"/>
      <c r="E385" s="19"/>
      <c r="F385" s="19"/>
      <c r="G385" s="19"/>
      <c r="H385" s="19"/>
      <c r="I385" s="19"/>
      <c r="J385" s="19"/>
      <c r="K385" s="19"/>
      <c r="L385" s="19"/>
      <c r="M385" s="19"/>
      <c r="N385" s="19"/>
      <c r="O385" s="19"/>
      <c r="P385" s="19"/>
      <c r="Q385" s="19"/>
      <c r="R385" s="19"/>
      <c r="S385" s="19"/>
      <c r="T385" s="19"/>
      <c r="U385" s="19"/>
      <c r="V385" s="19"/>
      <c r="W385" s="19"/>
      <c r="X385" s="19"/>
      <c r="Y385" s="19"/>
      <c r="Z385" s="19"/>
    </row>
    <row r="386">
      <c r="A386" s="21">
        <v>45044.0</v>
      </c>
      <c r="B386" s="19">
        <v>0.006827964969570832</v>
      </c>
      <c r="C386" s="19">
        <v>0.008370057577288481</v>
      </c>
      <c r="D386" s="19"/>
      <c r="E386" s="19"/>
      <c r="F386" s="19"/>
      <c r="G386" s="19"/>
      <c r="H386" s="19"/>
      <c r="I386" s="19"/>
      <c r="J386" s="19"/>
      <c r="K386" s="19"/>
      <c r="L386" s="19"/>
      <c r="M386" s="19"/>
      <c r="N386" s="19"/>
      <c r="O386" s="19"/>
      <c r="P386" s="19"/>
      <c r="Q386" s="19"/>
      <c r="R386" s="19"/>
      <c r="S386" s="19"/>
      <c r="T386" s="19"/>
      <c r="U386" s="19"/>
      <c r="V386" s="19"/>
      <c r="W386" s="19"/>
      <c r="X386" s="19"/>
      <c r="Y386" s="19"/>
      <c r="Z386" s="19"/>
    </row>
    <row r="387">
      <c r="A387" s="23">
        <v>45043.0</v>
      </c>
      <c r="B387" s="19">
        <v>0.029335370511841097</v>
      </c>
      <c r="C387" s="19">
        <v>0.00569508689989684</v>
      </c>
      <c r="D387" s="19"/>
      <c r="E387" s="19"/>
      <c r="F387" s="19"/>
      <c r="G387" s="19"/>
      <c r="H387" s="19"/>
      <c r="I387" s="19"/>
      <c r="J387" s="19"/>
      <c r="K387" s="19"/>
      <c r="L387" s="19"/>
      <c r="M387" s="19"/>
      <c r="N387" s="19"/>
      <c r="O387" s="19"/>
      <c r="P387" s="19"/>
      <c r="Q387" s="19"/>
      <c r="R387" s="19"/>
      <c r="S387" s="19"/>
      <c r="T387" s="19"/>
      <c r="U387" s="19"/>
      <c r="V387" s="19"/>
      <c r="W387" s="19"/>
      <c r="X387" s="19"/>
      <c r="Y387" s="19"/>
      <c r="Z387" s="19"/>
    </row>
    <row r="388">
      <c r="A388" s="23">
        <v>45042.0</v>
      </c>
      <c r="B388" s="19">
        <v>-0.001677852348993314</v>
      </c>
      <c r="C388" s="19">
        <v>0.002495884744713406</v>
      </c>
      <c r="D388" s="19"/>
      <c r="E388" s="19"/>
      <c r="F388" s="19"/>
      <c r="G388" s="19"/>
      <c r="H388" s="19"/>
      <c r="I388" s="19"/>
      <c r="J388" s="19"/>
      <c r="K388" s="19"/>
      <c r="L388" s="19"/>
      <c r="M388" s="19"/>
      <c r="N388" s="19"/>
      <c r="O388" s="19"/>
      <c r="P388" s="19"/>
      <c r="Q388" s="19"/>
      <c r="R388" s="19"/>
      <c r="S388" s="19"/>
      <c r="T388" s="19"/>
      <c r="U388" s="19"/>
      <c r="V388" s="19"/>
      <c r="W388" s="19"/>
      <c r="X388" s="19"/>
      <c r="Y388" s="19"/>
      <c r="Z388" s="19"/>
    </row>
    <row r="389">
      <c r="A389" s="23">
        <v>45041.0</v>
      </c>
      <c r="B389" s="19">
        <v>-6.85923329014404E-4</v>
      </c>
      <c r="C389" s="19">
        <v>0.0014568797411995682</v>
      </c>
      <c r="D389" s="19"/>
      <c r="E389" s="19"/>
      <c r="F389" s="19"/>
      <c r="G389" s="19"/>
      <c r="H389" s="19"/>
      <c r="I389" s="19"/>
      <c r="J389" s="19"/>
      <c r="K389" s="19"/>
      <c r="L389" s="19"/>
      <c r="M389" s="19"/>
      <c r="N389" s="19"/>
      <c r="O389" s="19"/>
      <c r="P389" s="19"/>
      <c r="Q389" s="19"/>
      <c r="R389" s="19"/>
      <c r="S389" s="19"/>
      <c r="T389" s="19"/>
      <c r="U389" s="19"/>
      <c r="V389" s="19"/>
      <c r="W389" s="19"/>
      <c r="X389" s="19"/>
      <c r="Y389" s="19"/>
      <c r="Z389" s="19"/>
    </row>
    <row r="390">
      <c r="A390" s="23">
        <v>45040.0</v>
      </c>
      <c r="B390" s="19">
        <v>-0.02030911670275526</v>
      </c>
      <c r="C390" s="19">
        <v>0.006771996221073051</v>
      </c>
      <c r="D390" s="19"/>
      <c r="E390" s="19"/>
      <c r="F390" s="19"/>
      <c r="G390" s="19"/>
      <c r="H390" s="19"/>
      <c r="I390" s="19"/>
      <c r="J390" s="19"/>
      <c r="K390" s="19"/>
      <c r="L390" s="19"/>
      <c r="M390" s="19"/>
      <c r="N390" s="19"/>
      <c r="O390" s="19"/>
      <c r="P390" s="19"/>
      <c r="Q390" s="19"/>
      <c r="R390" s="19"/>
      <c r="S390" s="19"/>
      <c r="T390" s="19"/>
      <c r="U390" s="19"/>
      <c r="V390" s="19"/>
      <c r="W390" s="19"/>
      <c r="X390" s="19"/>
      <c r="Y390" s="19"/>
      <c r="Z390" s="19"/>
    </row>
    <row r="391">
      <c r="A391" s="23">
        <v>45037.0</v>
      </c>
      <c r="B391" s="19">
        <v>-4.4779461153832134E-4</v>
      </c>
      <c r="C391" s="19">
        <v>-2.2695743697065396E-5</v>
      </c>
      <c r="D391" s="19"/>
      <c r="E391" s="19"/>
      <c r="F391" s="19"/>
      <c r="G391" s="19"/>
      <c r="H391" s="19"/>
      <c r="I391" s="19"/>
      <c r="J391" s="19"/>
      <c r="K391" s="19"/>
      <c r="L391" s="19"/>
      <c r="M391" s="19"/>
      <c r="N391" s="19"/>
      <c r="O391" s="19"/>
      <c r="P391" s="19"/>
      <c r="Q391" s="19"/>
      <c r="R391" s="19"/>
      <c r="S391" s="19"/>
      <c r="T391" s="19"/>
      <c r="U391" s="19"/>
      <c r="V391" s="19"/>
      <c r="W391" s="19"/>
      <c r="X391" s="19"/>
      <c r="Y391" s="19"/>
      <c r="Z391" s="19"/>
    </row>
    <row r="392">
      <c r="A392" s="23">
        <v>45036.0</v>
      </c>
      <c r="B392" s="19">
        <v>-0.009682187730968184</v>
      </c>
      <c r="C392" s="19">
        <v>3.23518978361248E-4</v>
      </c>
      <c r="D392" s="19"/>
      <c r="E392" s="19"/>
      <c r="F392" s="19"/>
      <c r="G392" s="19"/>
      <c r="H392" s="19"/>
      <c r="I392" s="19"/>
      <c r="J392" s="19"/>
      <c r="K392" s="19"/>
      <c r="L392" s="19"/>
      <c r="M392" s="19"/>
      <c r="N392" s="19"/>
      <c r="O392" s="19"/>
      <c r="P392" s="19"/>
      <c r="Q392" s="19"/>
      <c r="R392" s="19"/>
      <c r="S392" s="19"/>
      <c r="T392" s="19"/>
      <c r="U392" s="19"/>
      <c r="V392" s="19"/>
      <c r="W392" s="19"/>
      <c r="X392" s="19"/>
      <c r="Y392" s="19"/>
      <c r="Z392" s="19"/>
    </row>
    <row r="393">
      <c r="A393" s="23">
        <v>45035.0</v>
      </c>
      <c r="B393" s="19">
        <v>0.09060132194099646</v>
      </c>
      <c r="C393" s="19">
        <v>-0.002344260949086019</v>
      </c>
      <c r="D393" s="19"/>
      <c r="E393" s="19"/>
      <c r="F393" s="19"/>
      <c r="G393" s="19"/>
      <c r="H393" s="19"/>
      <c r="I393" s="19"/>
      <c r="J393" s="19"/>
      <c r="K393" s="19"/>
      <c r="L393" s="19"/>
      <c r="M393" s="19"/>
      <c r="N393" s="19"/>
      <c r="O393" s="19"/>
      <c r="P393" s="19"/>
      <c r="Q393" s="19"/>
      <c r="R393" s="19"/>
      <c r="S393" s="19"/>
      <c r="T393" s="19"/>
      <c r="U393" s="19"/>
      <c r="V393" s="19"/>
      <c r="W393" s="19"/>
      <c r="X393" s="19"/>
      <c r="Y393" s="19"/>
      <c r="Z393" s="19"/>
    </row>
    <row r="394">
      <c r="A394" s="23">
        <v>45034.0</v>
      </c>
      <c r="B394" s="19">
        <v>8.061265618697355E-5</v>
      </c>
      <c r="C394" s="19">
        <v>-0.0026373973914048943</v>
      </c>
      <c r="D394" s="19"/>
      <c r="E394" s="19"/>
      <c r="F394" s="19"/>
      <c r="G394" s="19"/>
      <c r="H394" s="19"/>
      <c r="I394" s="19"/>
      <c r="J394" s="19"/>
      <c r="K394" s="19"/>
      <c r="L394" s="19"/>
      <c r="M394" s="19"/>
      <c r="N394" s="19"/>
      <c r="O394" s="19"/>
      <c r="P394" s="19"/>
      <c r="Q394" s="19"/>
      <c r="R394" s="19"/>
      <c r="S394" s="19"/>
      <c r="T394" s="19"/>
      <c r="U394" s="19"/>
      <c r="V394" s="19"/>
      <c r="W394" s="19"/>
      <c r="X394" s="19"/>
      <c r="Y394" s="19"/>
      <c r="Z394" s="19"/>
    </row>
    <row r="395">
      <c r="A395" s="23">
        <v>45033.0</v>
      </c>
      <c r="B395" s="19">
        <v>-0.013047975177022941</v>
      </c>
      <c r="C395" s="19">
        <v>-0.006795490240071866</v>
      </c>
      <c r="D395" s="19"/>
      <c r="E395" s="19"/>
      <c r="F395" s="19"/>
      <c r="G395" s="19"/>
      <c r="H395" s="19"/>
      <c r="I395" s="19"/>
      <c r="J395" s="19"/>
      <c r="K395" s="19"/>
      <c r="L395" s="19"/>
      <c r="M395" s="19"/>
      <c r="N395" s="19"/>
      <c r="O395" s="19"/>
      <c r="P395" s="19"/>
      <c r="Q395" s="19"/>
      <c r="R395" s="19"/>
      <c r="S395" s="19"/>
      <c r="T395" s="19"/>
      <c r="U395" s="19"/>
      <c r="V395" s="19"/>
      <c r="W395" s="19"/>
      <c r="X395" s="19"/>
      <c r="Y395" s="19"/>
      <c r="Z395" s="19"/>
    </row>
    <row r="396">
      <c r="A396" s="23">
        <v>45029.0</v>
      </c>
      <c r="B396" s="19">
        <v>-0.008284677292094034</v>
      </c>
      <c r="C396" s="19">
        <v>8.757943904245113E-4</v>
      </c>
      <c r="D396" s="19"/>
      <c r="E396" s="19"/>
      <c r="F396" s="19"/>
      <c r="G396" s="19"/>
      <c r="H396" s="19"/>
      <c r="I396" s="19"/>
      <c r="J396" s="19"/>
      <c r="K396" s="19"/>
      <c r="L396" s="19"/>
      <c r="M396" s="19"/>
      <c r="N396" s="19"/>
      <c r="O396" s="19"/>
      <c r="P396" s="19"/>
      <c r="Q396" s="19"/>
      <c r="R396" s="19"/>
      <c r="S396" s="19"/>
      <c r="T396" s="19"/>
      <c r="U396" s="19"/>
      <c r="V396" s="19"/>
      <c r="W396" s="19"/>
      <c r="X396" s="19"/>
      <c r="Y396" s="19"/>
      <c r="Z396" s="19"/>
    </row>
    <row r="397">
      <c r="A397" s="23">
        <v>45028.0</v>
      </c>
      <c r="B397" s="19">
        <v>-0.002518495199118398</v>
      </c>
      <c r="C397" s="19">
        <v>0.005083990227002344</v>
      </c>
      <c r="D397" s="19"/>
      <c r="E397" s="19"/>
      <c r="F397" s="19"/>
      <c r="G397" s="19"/>
      <c r="H397" s="19"/>
      <c r="I397" s="19"/>
      <c r="J397" s="19"/>
      <c r="K397" s="19"/>
      <c r="L397" s="19"/>
      <c r="M397" s="19"/>
      <c r="N397" s="19"/>
      <c r="O397" s="19"/>
      <c r="P397" s="19"/>
      <c r="Q397" s="19"/>
      <c r="R397" s="19"/>
      <c r="S397" s="19"/>
      <c r="T397" s="19"/>
      <c r="U397" s="19"/>
      <c r="V397" s="19"/>
      <c r="W397" s="19"/>
      <c r="X397" s="19"/>
      <c r="Y397" s="19"/>
      <c r="Z397" s="19"/>
    </row>
    <row r="398">
      <c r="A398" s="21">
        <v>45027.0</v>
      </c>
      <c r="B398" s="19">
        <v>0.034269434269434296</v>
      </c>
      <c r="C398" s="19">
        <v>0.005574768569085897</v>
      </c>
      <c r="D398" s="19"/>
      <c r="E398" s="19"/>
      <c r="F398" s="19"/>
      <c r="G398" s="19"/>
      <c r="H398" s="19"/>
      <c r="I398" s="19"/>
      <c r="J398" s="19"/>
      <c r="K398" s="19"/>
      <c r="L398" s="19"/>
      <c r="M398" s="19"/>
      <c r="N398" s="19"/>
      <c r="O398" s="19"/>
      <c r="P398" s="19"/>
      <c r="Q398" s="19"/>
      <c r="R398" s="19"/>
      <c r="S398" s="19"/>
      <c r="T398" s="19"/>
      <c r="U398" s="19"/>
      <c r="V398" s="19"/>
      <c r="W398" s="19"/>
      <c r="X398" s="19"/>
      <c r="Y398" s="19"/>
      <c r="Z398" s="19"/>
    </row>
    <row r="399">
      <c r="A399" s="21">
        <v>45026.0</v>
      </c>
      <c r="B399" s="19">
        <v>9.77756049865608E-4</v>
      </c>
      <c r="C399" s="19">
        <v>0.0014148410576646508</v>
      </c>
      <c r="D399" s="19"/>
      <c r="E399" s="19"/>
      <c r="F399" s="19"/>
      <c r="G399" s="19"/>
      <c r="H399" s="19"/>
      <c r="I399" s="19"/>
      <c r="J399" s="19"/>
      <c r="K399" s="19"/>
      <c r="L399" s="19"/>
      <c r="M399" s="19"/>
      <c r="N399" s="19"/>
      <c r="O399" s="19"/>
      <c r="P399" s="19"/>
      <c r="Q399" s="19"/>
      <c r="R399" s="19"/>
      <c r="S399" s="19"/>
      <c r="T399" s="19"/>
      <c r="U399" s="19"/>
      <c r="V399" s="19"/>
      <c r="W399" s="19"/>
      <c r="X399" s="19"/>
      <c r="Y399" s="19"/>
      <c r="Z399" s="19"/>
    </row>
    <row r="400">
      <c r="A400" s="21">
        <v>45022.0</v>
      </c>
      <c r="B400" s="19">
        <v>-0.0013832384052074875</v>
      </c>
      <c r="C400" s="19">
        <v>0.002397897141034555</v>
      </c>
      <c r="D400" s="19"/>
      <c r="E400" s="19"/>
      <c r="F400" s="19"/>
      <c r="G400" s="19"/>
      <c r="H400" s="19"/>
      <c r="I400" s="19"/>
      <c r="J400" s="19"/>
      <c r="K400" s="19"/>
      <c r="L400" s="19"/>
      <c r="M400" s="19"/>
      <c r="N400" s="19"/>
      <c r="O400" s="19"/>
      <c r="P400" s="19"/>
      <c r="Q400" s="19"/>
      <c r="R400" s="19"/>
      <c r="S400" s="19"/>
      <c r="T400" s="19"/>
      <c r="U400" s="19"/>
      <c r="V400" s="19"/>
      <c r="W400" s="19"/>
      <c r="X400" s="19"/>
      <c r="Y400" s="19"/>
      <c r="Z400" s="19"/>
    </row>
    <row r="401">
      <c r="A401" s="21">
        <v>45021.0</v>
      </c>
      <c r="B401" s="19">
        <v>0.007542220036071523</v>
      </c>
      <c r="C401" s="19">
        <v>0.009138955227740997</v>
      </c>
      <c r="D401" s="19"/>
      <c r="E401" s="19"/>
      <c r="F401" s="19"/>
      <c r="G401" s="19"/>
      <c r="H401" s="19"/>
      <c r="I401" s="19"/>
      <c r="J401" s="19"/>
      <c r="K401" s="19"/>
      <c r="L401" s="19"/>
      <c r="M401" s="19"/>
      <c r="N401" s="19"/>
      <c r="O401" s="19"/>
      <c r="P401" s="19"/>
      <c r="Q401" s="19"/>
      <c r="R401" s="19"/>
      <c r="S401" s="19"/>
      <c r="T401" s="19"/>
      <c r="U401" s="19"/>
      <c r="V401" s="19"/>
      <c r="W401" s="19"/>
      <c r="X401" s="19"/>
      <c r="Y401" s="19"/>
      <c r="Z401" s="19"/>
    </row>
    <row r="402">
      <c r="A402" s="21">
        <v>45019.0</v>
      </c>
      <c r="B402" s="19">
        <v>0.02340800402718335</v>
      </c>
      <c r="C402" s="19">
        <v>0.0022062529702329137</v>
      </c>
      <c r="D402" s="19"/>
      <c r="E402" s="19"/>
      <c r="F402" s="19"/>
      <c r="G402" s="19"/>
      <c r="H402" s="19"/>
      <c r="I402" s="19"/>
      <c r="J402" s="19"/>
      <c r="K402" s="19"/>
      <c r="L402" s="19"/>
      <c r="M402" s="19"/>
      <c r="N402" s="19"/>
      <c r="O402" s="19"/>
      <c r="P402" s="19"/>
      <c r="Q402" s="19"/>
      <c r="R402" s="19"/>
      <c r="S402" s="19"/>
      <c r="T402" s="19"/>
      <c r="U402" s="19"/>
      <c r="V402" s="19"/>
      <c r="W402" s="19"/>
      <c r="X402" s="19"/>
      <c r="Y402" s="19"/>
      <c r="Z402" s="19"/>
    </row>
    <row r="403">
      <c r="A403" s="21">
        <v>45016.0</v>
      </c>
      <c r="B403" s="19">
        <v>0.005822784810126658</v>
      </c>
      <c r="C403" s="19">
        <v>0.016337152458622883</v>
      </c>
      <c r="D403" s="19"/>
      <c r="E403" s="19"/>
      <c r="F403" s="19"/>
      <c r="G403" s="19"/>
      <c r="H403" s="19"/>
      <c r="I403" s="19"/>
      <c r="J403" s="19"/>
      <c r="K403" s="19"/>
      <c r="L403" s="19"/>
      <c r="M403" s="19"/>
      <c r="N403" s="19"/>
      <c r="O403" s="19"/>
      <c r="P403" s="19"/>
      <c r="Q403" s="19"/>
      <c r="R403" s="19"/>
      <c r="S403" s="19"/>
      <c r="T403" s="19"/>
      <c r="U403" s="19"/>
      <c r="V403" s="19"/>
      <c r="W403" s="19"/>
      <c r="X403" s="19"/>
      <c r="Y403" s="19"/>
      <c r="Z403" s="19"/>
    </row>
    <row r="404">
      <c r="A404" s="23">
        <v>45014.0</v>
      </c>
      <c r="B404" s="19">
        <v>0.01429427373106229</v>
      </c>
      <c r="C404" s="19">
        <v>0.0076098562386073265</v>
      </c>
      <c r="D404" s="19"/>
      <c r="E404" s="19"/>
      <c r="F404" s="19"/>
      <c r="G404" s="19"/>
      <c r="H404" s="19"/>
      <c r="I404" s="19"/>
      <c r="J404" s="19"/>
      <c r="K404" s="19"/>
      <c r="L404" s="19"/>
      <c r="M404" s="19"/>
      <c r="N404" s="19"/>
      <c r="O404" s="19"/>
      <c r="P404" s="19"/>
      <c r="Q404" s="19"/>
      <c r="R404" s="19"/>
      <c r="S404" s="19"/>
      <c r="T404" s="19"/>
      <c r="U404" s="19"/>
      <c r="V404" s="19"/>
      <c r="W404" s="19"/>
      <c r="X404" s="19"/>
      <c r="Y404" s="19"/>
      <c r="Z404" s="19"/>
    </row>
    <row r="405">
      <c r="A405" s="23">
        <v>45013.0</v>
      </c>
      <c r="B405" s="19">
        <v>-0.0129266644136532</v>
      </c>
      <c r="C405" s="19">
        <v>-0.0020016837692883316</v>
      </c>
      <c r="D405" s="19"/>
      <c r="E405" s="19"/>
      <c r="F405" s="19"/>
      <c r="G405" s="19"/>
      <c r="H405" s="19"/>
      <c r="I405" s="19"/>
      <c r="J405" s="19"/>
      <c r="K405" s="19"/>
      <c r="L405" s="19"/>
      <c r="M405" s="19"/>
      <c r="N405" s="19"/>
      <c r="O405" s="19"/>
      <c r="P405" s="19"/>
      <c r="Q405" s="19"/>
      <c r="R405" s="19"/>
      <c r="S405" s="19"/>
      <c r="T405" s="19"/>
      <c r="U405" s="19"/>
      <c r="V405" s="19"/>
      <c r="W405" s="19"/>
      <c r="X405" s="19"/>
      <c r="Y405" s="19"/>
      <c r="Z405" s="19"/>
    </row>
    <row r="406">
      <c r="A406" s="23">
        <v>45012.0</v>
      </c>
      <c r="B406" s="19">
        <v>-0.009705488621151392</v>
      </c>
      <c r="C406" s="19">
        <v>0.0023989306611666983</v>
      </c>
      <c r="D406" s="19"/>
      <c r="E406" s="19"/>
      <c r="F406" s="19"/>
      <c r="G406" s="19"/>
      <c r="H406" s="19"/>
      <c r="I406" s="19"/>
      <c r="J406" s="19"/>
      <c r="K406" s="19"/>
      <c r="L406" s="19"/>
      <c r="M406" s="19"/>
      <c r="N406" s="19"/>
      <c r="O406" s="19"/>
      <c r="P406" s="19"/>
      <c r="Q406" s="19"/>
      <c r="R406" s="19"/>
      <c r="S406" s="19"/>
      <c r="T406" s="19"/>
      <c r="U406" s="19"/>
      <c r="V406" s="19"/>
      <c r="W406" s="19"/>
      <c r="X406" s="19"/>
      <c r="Y406" s="19"/>
      <c r="Z406" s="19"/>
    </row>
    <row r="407">
      <c r="A407" s="23">
        <v>45009.0</v>
      </c>
      <c r="B407" s="19">
        <v>-0.00697906281156524</v>
      </c>
      <c r="C407" s="19">
        <v>-0.007720956379670962</v>
      </c>
      <c r="D407" s="19"/>
      <c r="E407" s="19"/>
      <c r="F407" s="19"/>
      <c r="G407" s="19"/>
      <c r="H407" s="19"/>
      <c r="I407" s="19"/>
      <c r="J407" s="19"/>
      <c r="K407" s="19"/>
      <c r="L407" s="19"/>
      <c r="M407" s="19"/>
      <c r="N407" s="19"/>
      <c r="O407" s="19"/>
      <c r="P407" s="19"/>
      <c r="Q407" s="19"/>
      <c r="R407" s="19"/>
      <c r="S407" s="19"/>
      <c r="T407" s="19"/>
      <c r="U407" s="19"/>
      <c r="V407" s="19"/>
      <c r="W407" s="19"/>
      <c r="X407" s="19"/>
      <c r="Y407" s="19"/>
      <c r="Z407" s="19"/>
    </row>
    <row r="408">
      <c r="A408" s="23">
        <v>45008.0</v>
      </c>
      <c r="B408" s="19">
        <v>-0.004054613156805997</v>
      </c>
      <c r="C408" s="19">
        <v>-0.0043726934042293</v>
      </c>
      <c r="D408" s="19"/>
      <c r="E408" s="19"/>
      <c r="F408" s="19"/>
      <c r="G408" s="19"/>
      <c r="H408" s="19"/>
      <c r="I408" s="19"/>
      <c r="J408" s="19"/>
      <c r="K408" s="19"/>
      <c r="L408" s="19"/>
      <c r="M408" s="19"/>
      <c r="N408" s="19"/>
      <c r="O408" s="19"/>
      <c r="P408" s="19"/>
      <c r="Q408" s="19"/>
      <c r="R408" s="19"/>
      <c r="S408" s="19"/>
      <c r="T408" s="19"/>
      <c r="U408" s="19"/>
      <c r="V408" s="19"/>
      <c r="W408" s="19"/>
      <c r="X408" s="19"/>
      <c r="Y408" s="19"/>
      <c r="Z408" s="19"/>
    </row>
    <row r="409">
      <c r="A409" s="23">
        <v>45007.0</v>
      </c>
      <c r="B409" s="19">
        <v>-0.016600211571324075</v>
      </c>
      <c r="C409" s="19">
        <v>0.0025953529153881494</v>
      </c>
      <c r="D409" s="19"/>
      <c r="E409" s="19"/>
      <c r="F409" s="19"/>
      <c r="G409" s="19"/>
      <c r="H409" s="19"/>
      <c r="I409" s="19"/>
      <c r="J409" s="19"/>
      <c r="K409" s="19"/>
      <c r="L409" s="19"/>
      <c r="M409" s="19"/>
      <c r="N409" s="19"/>
      <c r="O409" s="19"/>
      <c r="P409" s="19"/>
      <c r="Q409" s="19"/>
      <c r="R409" s="19"/>
      <c r="S409" s="19"/>
      <c r="T409" s="19"/>
      <c r="U409" s="19"/>
      <c r="V409" s="19"/>
      <c r="W409" s="19"/>
      <c r="X409" s="19"/>
      <c r="Y409" s="19"/>
      <c r="Z409" s="19"/>
    </row>
    <row r="410">
      <c r="A410" s="23">
        <v>45006.0</v>
      </c>
      <c r="B410" s="19">
        <v>-0.026999208234362526</v>
      </c>
      <c r="C410" s="19">
        <v>0.007010666101575191</v>
      </c>
      <c r="D410" s="19"/>
      <c r="E410" s="19"/>
      <c r="F410" s="19"/>
      <c r="G410" s="19"/>
      <c r="H410" s="19"/>
      <c r="I410" s="19"/>
      <c r="J410" s="19"/>
      <c r="K410" s="19"/>
      <c r="L410" s="19"/>
      <c r="M410" s="19"/>
      <c r="N410" s="19"/>
      <c r="O410" s="19"/>
      <c r="P410" s="19"/>
      <c r="Q410" s="19"/>
      <c r="R410" s="19"/>
      <c r="S410" s="19"/>
      <c r="T410" s="19"/>
      <c r="U410" s="19"/>
      <c r="V410" s="19"/>
      <c r="W410" s="19"/>
      <c r="X410" s="19"/>
      <c r="Y410" s="19"/>
      <c r="Z410" s="19"/>
    </row>
    <row r="411">
      <c r="A411" s="23">
        <v>45005.0</v>
      </c>
      <c r="B411" s="19">
        <v>0.034228627579430126</v>
      </c>
      <c r="C411" s="19">
        <v>-0.0065292206747932235</v>
      </c>
      <c r="D411" s="19"/>
      <c r="E411" s="19"/>
      <c r="F411" s="19"/>
      <c r="G411" s="19"/>
      <c r="H411" s="19"/>
      <c r="I411" s="19"/>
      <c r="J411" s="19"/>
      <c r="K411" s="19"/>
      <c r="L411" s="19"/>
      <c r="M411" s="19"/>
      <c r="N411" s="19"/>
      <c r="O411" s="19"/>
      <c r="P411" s="19"/>
      <c r="Q411" s="19"/>
      <c r="R411" s="19"/>
      <c r="S411" s="19"/>
      <c r="T411" s="19"/>
      <c r="U411" s="19"/>
      <c r="V411" s="19"/>
      <c r="W411" s="19"/>
      <c r="X411" s="19"/>
      <c r="Y411" s="19"/>
      <c r="Z411" s="19"/>
    </row>
    <row r="412">
      <c r="A412" s="23">
        <v>45002.0</v>
      </c>
      <c r="B412" s="19">
        <v>-0.005213424568263125</v>
      </c>
      <c r="C412" s="19">
        <v>0.006738060474755114</v>
      </c>
      <c r="D412" s="19"/>
      <c r="E412" s="19"/>
      <c r="F412" s="19"/>
      <c r="G412" s="19"/>
      <c r="H412" s="19"/>
      <c r="I412" s="19"/>
      <c r="J412" s="19"/>
      <c r="K412" s="19"/>
      <c r="L412" s="19"/>
      <c r="M412" s="19"/>
      <c r="N412" s="19"/>
      <c r="O412" s="19"/>
      <c r="P412" s="19"/>
      <c r="Q412" s="19"/>
      <c r="R412" s="19"/>
      <c r="S412" s="19"/>
      <c r="T412" s="19"/>
      <c r="U412" s="19"/>
      <c r="V412" s="19"/>
      <c r="W412" s="19"/>
      <c r="X412" s="19"/>
      <c r="Y412" s="19"/>
      <c r="Z412" s="19"/>
    </row>
    <row r="413">
      <c r="A413" s="23">
        <v>45001.0</v>
      </c>
      <c r="B413" s="19">
        <v>-0.0252501191043355</v>
      </c>
      <c r="C413" s="19">
        <v>7.924747306615743E-4</v>
      </c>
      <c r="D413" s="19"/>
      <c r="E413" s="19"/>
      <c r="F413" s="19"/>
      <c r="G413" s="19"/>
      <c r="H413" s="19"/>
      <c r="I413" s="19"/>
      <c r="J413" s="19"/>
      <c r="K413" s="19"/>
      <c r="L413" s="19"/>
      <c r="M413" s="19"/>
      <c r="N413" s="19"/>
      <c r="O413" s="19"/>
      <c r="P413" s="19"/>
      <c r="Q413" s="19"/>
      <c r="R413" s="19"/>
      <c r="S413" s="19"/>
      <c r="T413" s="19"/>
      <c r="U413" s="19"/>
      <c r="V413" s="19"/>
      <c r="W413" s="19"/>
      <c r="X413" s="19"/>
      <c r="Y413" s="19"/>
      <c r="Z413" s="19"/>
    </row>
    <row r="414">
      <c r="A414" s="23">
        <v>45000.0</v>
      </c>
      <c r="B414" s="19">
        <v>-0.01145996860282572</v>
      </c>
      <c r="C414" s="19">
        <v>-0.004174661010484915</v>
      </c>
      <c r="D414" s="19"/>
      <c r="E414" s="19"/>
      <c r="F414" s="19"/>
      <c r="G414" s="19"/>
      <c r="H414" s="19"/>
      <c r="I414" s="19"/>
      <c r="J414" s="19"/>
      <c r="K414" s="19"/>
      <c r="L414" s="19"/>
      <c r="M414" s="19"/>
      <c r="N414" s="19"/>
      <c r="O414" s="19"/>
      <c r="P414" s="19"/>
      <c r="Q414" s="19"/>
      <c r="R414" s="19"/>
      <c r="S414" s="19"/>
      <c r="T414" s="19"/>
      <c r="U414" s="19"/>
      <c r="V414" s="19"/>
      <c r="W414" s="19"/>
      <c r="X414" s="19"/>
      <c r="Y414" s="19"/>
      <c r="Z414" s="19"/>
    </row>
    <row r="415">
      <c r="A415" s="23">
        <v>44999.0</v>
      </c>
      <c r="B415" s="19">
        <v>-0.022706351641607836</v>
      </c>
      <c r="C415" s="19">
        <v>-0.006470680820552244</v>
      </c>
      <c r="D415" s="19"/>
      <c r="E415" s="19"/>
      <c r="F415" s="19"/>
      <c r="G415" s="19"/>
      <c r="H415" s="19"/>
      <c r="I415" s="19"/>
      <c r="J415" s="19"/>
      <c r="K415" s="19"/>
      <c r="L415" s="19"/>
      <c r="M415" s="19"/>
      <c r="N415" s="19"/>
      <c r="O415" s="19"/>
      <c r="P415" s="19"/>
      <c r="Q415" s="19"/>
      <c r="R415" s="19"/>
      <c r="S415" s="19"/>
      <c r="T415" s="19"/>
      <c r="U415" s="19"/>
      <c r="V415" s="19"/>
      <c r="W415" s="19"/>
      <c r="X415" s="19"/>
      <c r="Y415" s="19"/>
      <c r="Z415" s="19"/>
    </row>
    <row r="416">
      <c r="A416" s="23">
        <v>44998.0</v>
      </c>
      <c r="B416" s="19">
        <v>-0.011075709300561454</v>
      </c>
      <c r="C416" s="19">
        <v>-0.014851058697862074</v>
      </c>
      <c r="D416" s="19"/>
      <c r="E416" s="19"/>
      <c r="F416" s="19"/>
      <c r="G416" s="19"/>
      <c r="H416" s="19"/>
      <c r="I416" s="19"/>
      <c r="J416" s="19"/>
      <c r="K416" s="19"/>
      <c r="L416" s="19"/>
      <c r="M416" s="19"/>
      <c r="N416" s="19"/>
      <c r="O416" s="19"/>
      <c r="P416" s="19"/>
      <c r="Q416" s="19"/>
      <c r="R416" s="19"/>
      <c r="S416" s="19"/>
      <c r="T416" s="19"/>
      <c r="U416" s="19"/>
      <c r="V416" s="19"/>
      <c r="W416" s="19"/>
      <c r="X416" s="19"/>
      <c r="Y416" s="19"/>
      <c r="Z416" s="19"/>
    </row>
    <row r="417">
      <c r="A417" s="23">
        <v>44995.0</v>
      </c>
      <c r="B417" s="19">
        <v>-0.006107215562089929</v>
      </c>
      <c r="C417" s="19">
        <v>-0.010045708827943645</v>
      </c>
      <c r="D417" s="19"/>
      <c r="E417" s="19"/>
      <c r="F417" s="19"/>
      <c r="G417" s="19"/>
      <c r="H417" s="19"/>
      <c r="I417" s="19"/>
      <c r="J417" s="19"/>
      <c r="K417" s="19"/>
      <c r="L417" s="19"/>
      <c r="M417" s="19"/>
      <c r="N417" s="19"/>
      <c r="O417" s="19"/>
      <c r="P417" s="19"/>
      <c r="Q417" s="19"/>
      <c r="R417" s="19"/>
      <c r="S417" s="19"/>
      <c r="T417" s="19"/>
      <c r="U417" s="19"/>
      <c r="V417" s="19"/>
      <c r="W417" s="19"/>
      <c r="X417" s="19"/>
      <c r="Y417" s="19"/>
      <c r="Z417" s="19"/>
    </row>
    <row r="418">
      <c r="A418" s="21">
        <v>44994.0</v>
      </c>
      <c r="B418" s="19">
        <v>0.005458267000227446</v>
      </c>
      <c r="C418" s="19">
        <v>-0.009282206101023038</v>
      </c>
      <c r="D418" s="19"/>
      <c r="E418" s="19"/>
      <c r="F418" s="19"/>
      <c r="G418" s="19"/>
      <c r="H418" s="19"/>
      <c r="I418" s="19"/>
      <c r="J418" s="19"/>
      <c r="K418" s="19"/>
      <c r="L418" s="19"/>
      <c r="M418" s="19"/>
      <c r="N418" s="19"/>
      <c r="O418" s="19"/>
      <c r="P418" s="19"/>
      <c r="Q418" s="19"/>
      <c r="R418" s="19"/>
      <c r="S418" s="19"/>
      <c r="T418" s="19"/>
      <c r="U418" s="19"/>
      <c r="V418" s="19"/>
      <c r="W418" s="19"/>
      <c r="X418" s="19"/>
      <c r="Y418" s="19"/>
      <c r="Z418" s="19"/>
    </row>
    <row r="419">
      <c r="A419" s="21">
        <v>44993.0</v>
      </c>
      <c r="B419" s="19">
        <v>-0.009907678450799429</v>
      </c>
      <c r="C419" s="19">
        <v>0.002424984967351662</v>
      </c>
      <c r="D419" s="19"/>
      <c r="E419" s="19"/>
      <c r="F419" s="19"/>
      <c r="G419" s="19"/>
      <c r="H419" s="19"/>
      <c r="I419" s="19"/>
      <c r="J419" s="19"/>
      <c r="K419" s="19"/>
      <c r="L419" s="19"/>
      <c r="M419" s="19"/>
      <c r="N419" s="19"/>
      <c r="O419" s="19"/>
      <c r="P419" s="19"/>
      <c r="Q419" s="19"/>
      <c r="R419" s="19"/>
      <c r="S419" s="19"/>
      <c r="T419" s="19"/>
      <c r="U419" s="19"/>
      <c r="V419" s="19"/>
      <c r="W419" s="19"/>
      <c r="X419" s="19"/>
      <c r="Y419" s="19"/>
      <c r="Z419" s="19"/>
    </row>
    <row r="420">
      <c r="A420" s="21">
        <v>44991.0</v>
      </c>
      <c r="B420" s="19">
        <v>0.003464638095955319</v>
      </c>
      <c r="C420" s="19">
        <v>0.006655545672332508</v>
      </c>
      <c r="D420" s="19"/>
      <c r="E420" s="19"/>
      <c r="F420" s="19"/>
      <c r="G420" s="19"/>
      <c r="H420" s="19"/>
      <c r="I420" s="19"/>
      <c r="J420" s="19"/>
      <c r="K420" s="19"/>
      <c r="L420" s="19"/>
      <c r="M420" s="19"/>
      <c r="N420" s="19"/>
      <c r="O420" s="19"/>
      <c r="P420" s="19"/>
      <c r="Q420" s="19"/>
      <c r="R420" s="19"/>
      <c r="S420" s="19"/>
      <c r="T420" s="19"/>
      <c r="U420" s="19"/>
      <c r="V420" s="19"/>
      <c r="W420" s="19"/>
      <c r="X420" s="19"/>
      <c r="Y420" s="19"/>
      <c r="Z420" s="19"/>
    </row>
    <row r="421">
      <c r="A421" s="21">
        <v>44988.0</v>
      </c>
      <c r="B421" s="19">
        <v>0.012197911107722836</v>
      </c>
      <c r="C421" s="19">
        <v>0.015728644086387522</v>
      </c>
      <c r="D421" s="19"/>
      <c r="E421" s="19"/>
      <c r="F421" s="19"/>
      <c r="G421" s="19"/>
      <c r="H421" s="19"/>
      <c r="I421" s="19"/>
      <c r="J421" s="19"/>
      <c r="K421" s="19"/>
      <c r="L421" s="19"/>
      <c r="M421" s="19"/>
      <c r="N421" s="19"/>
      <c r="O421" s="19"/>
      <c r="P421" s="19"/>
      <c r="Q421" s="19"/>
      <c r="R421" s="19"/>
      <c r="S421" s="19"/>
      <c r="T421" s="19"/>
      <c r="U421" s="19"/>
      <c r="V421" s="19"/>
      <c r="W421" s="19"/>
      <c r="X421" s="19"/>
      <c r="Y421" s="19"/>
      <c r="Z421" s="19"/>
    </row>
    <row r="422">
      <c r="A422" s="21">
        <v>44987.0</v>
      </c>
      <c r="B422" s="19">
        <v>-0.006137293529322574</v>
      </c>
      <c r="C422" s="19">
        <v>-0.007392168885272388</v>
      </c>
      <c r="D422" s="19"/>
      <c r="E422" s="19"/>
      <c r="F422" s="19"/>
      <c r="G422" s="19"/>
      <c r="H422" s="19"/>
      <c r="I422" s="19"/>
      <c r="J422" s="19"/>
      <c r="K422" s="19"/>
      <c r="L422" s="19"/>
      <c r="M422" s="19"/>
      <c r="N422" s="19"/>
      <c r="O422" s="19"/>
      <c r="P422" s="19"/>
      <c r="Q422" s="19"/>
      <c r="R422" s="19"/>
      <c r="S422" s="19"/>
      <c r="T422" s="19"/>
      <c r="U422" s="19"/>
      <c r="V422" s="19"/>
      <c r="W422" s="19"/>
      <c r="X422" s="19"/>
      <c r="Y422" s="19"/>
      <c r="Z422" s="19"/>
    </row>
    <row r="423">
      <c r="A423" s="21">
        <v>44986.0</v>
      </c>
      <c r="B423" s="19">
        <v>0.010179869881362436</v>
      </c>
      <c r="C423" s="19">
        <v>0.008492280664241347</v>
      </c>
      <c r="D423" s="19"/>
      <c r="E423" s="19"/>
      <c r="F423" s="19"/>
      <c r="G423" s="19"/>
      <c r="H423" s="19"/>
      <c r="I423" s="19"/>
      <c r="J423" s="19"/>
      <c r="K423" s="19"/>
      <c r="L423" s="19"/>
      <c r="M423" s="19"/>
      <c r="N423" s="19"/>
      <c r="O423" s="19"/>
      <c r="P423" s="19"/>
      <c r="Q423" s="19"/>
      <c r="R423" s="19"/>
      <c r="S423" s="19"/>
      <c r="T423" s="19"/>
      <c r="U423" s="19"/>
      <c r="V423" s="19"/>
      <c r="W423" s="19"/>
      <c r="X423" s="19"/>
      <c r="Y423" s="19"/>
      <c r="Z423" s="19"/>
    </row>
    <row r="424">
      <c r="A424" s="21">
        <v>44985.0</v>
      </c>
      <c r="B424" s="19">
        <v>-0.015151515151515138</v>
      </c>
      <c r="C424" s="19">
        <v>-0.005102715507080524</v>
      </c>
      <c r="D424" s="19"/>
      <c r="E424" s="19"/>
      <c r="F424" s="19"/>
      <c r="G424" s="19"/>
      <c r="H424" s="19"/>
      <c r="I424" s="19"/>
      <c r="J424" s="19"/>
      <c r="K424" s="19"/>
      <c r="L424" s="19"/>
      <c r="M424" s="19"/>
      <c r="N424" s="19"/>
      <c r="O424" s="19"/>
      <c r="P424" s="19"/>
      <c r="Q424" s="19"/>
      <c r="R424" s="19"/>
      <c r="S424" s="19"/>
      <c r="T424" s="19"/>
      <c r="U424" s="19"/>
      <c r="V424" s="19"/>
      <c r="W424" s="19"/>
      <c r="X424" s="19"/>
      <c r="Y424" s="19"/>
      <c r="Z424" s="19"/>
    </row>
    <row r="425">
      <c r="A425" s="23">
        <v>44984.0</v>
      </c>
      <c r="B425" s="19">
        <v>-0.007778608825729338</v>
      </c>
      <c r="C425" s="19">
        <v>-0.004185322172474137</v>
      </c>
      <c r="D425" s="19"/>
      <c r="E425" s="19"/>
      <c r="F425" s="19"/>
      <c r="G425" s="19"/>
      <c r="H425" s="19"/>
      <c r="I425" s="19"/>
      <c r="J425" s="19"/>
      <c r="K425" s="19"/>
      <c r="L425" s="19"/>
      <c r="M425" s="19"/>
      <c r="N425" s="19"/>
      <c r="O425" s="19"/>
      <c r="P425" s="19"/>
      <c r="Q425" s="19"/>
      <c r="R425" s="19"/>
      <c r="S425" s="19"/>
      <c r="T425" s="19"/>
      <c r="U425" s="19"/>
      <c r="V425" s="19"/>
      <c r="W425" s="19"/>
      <c r="X425" s="19"/>
      <c r="Y425" s="19"/>
      <c r="Z425" s="19"/>
    </row>
    <row r="426">
      <c r="A426" s="23">
        <v>44981.0</v>
      </c>
      <c r="B426" s="19">
        <v>0.0035277339938453167</v>
      </c>
      <c r="C426" s="19">
        <v>-0.0025954743379256184</v>
      </c>
      <c r="D426" s="19"/>
      <c r="E426" s="19"/>
      <c r="F426" s="19"/>
      <c r="G426" s="19"/>
      <c r="H426" s="19"/>
      <c r="I426" s="19"/>
      <c r="J426" s="19"/>
      <c r="K426" s="19"/>
      <c r="L426" s="19"/>
      <c r="M426" s="19"/>
      <c r="N426" s="19"/>
      <c r="O426" s="19"/>
      <c r="P426" s="19"/>
      <c r="Q426" s="19"/>
      <c r="R426" s="19"/>
      <c r="S426" s="19"/>
      <c r="T426" s="19"/>
      <c r="U426" s="19"/>
      <c r="V426" s="19"/>
      <c r="W426" s="19"/>
      <c r="X426" s="19"/>
      <c r="Y426" s="19"/>
      <c r="Z426" s="19"/>
    </row>
    <row r="427">
      <c r="A427" s="23">
        <v>44980.0</v>
      </c>
      <c r="B427" s="19">
        <v>-0.006857994781960475</v>
      </c>
      <c r="C427" s="19">
        <v>-0.00245239058236435</v>
      </c>
      <c r="D427" s="19"/>
      <c r="E427" s="19"/>
      <c r="F427" s="19"/>
      <c r="G427" s="19"/>
      <c r="H427" s="19"/>
      <c r="I427" s="19"/>
      <c r="J427" s="19"/>
      <c r="K427" s="19"/>
      <c r="L427" s="19"/>
      <c r="M427" s="19"/>
      <c r="N427" s="19"/>
      <c r="O427" s="19"/>
      <c r="P427" s="19"/>
      <c r="Q427" s="19"/>
      <c r="R427" s="19"/>
      <c r="S427" s="19"/>
      <c r="T427" s="19"/>
      <c r="U427" s="19"/>
      <c r="V427" s="19"/>
      <c r="W427" s="19"/>
      <c r="X427" s="19"/>
      <c r="Y427" s="19"/>
      <c r="Z427" s="19"/>
    </row>
    <row r="428">
      <c r="A428" s="23">
        <v>44979.0</v>
      </c>
      <c r="B428" s="19">
        <v>-0.0036393345216875206</v>
      </c>
      <c r="C428" s="19">
        <v>-0.01528045011134993</v>
      </c>
      <c r="D428" s="19"/>
      <c r="E428" s="19"/>
      <c r="F428" s="19"/>
      <c r="G428" s="19"/>
      <c r="H428" s="19"/>
      <c r="I428" s="19"/>
      <c r="J428" s="19"/>
      <c r="K428" s="19"/>
      <c r="L428" s="19"/>
      <c r="M428" s="19"/>
      <c r="N428" s="19"/>
      <c r="O428" s="19"/>
      <c r="P428" s="19"/>
      <c r="Q428" s="19"/>
      <c r="R428" s="19"/>
      <c r="S428" s="19"/>
      <c r="T428" s="19"/>
      <c r="U428" s="19"/>
      <c r="V428" s="19"/>
      <c r="W428" s="19"/>
      <c r="X428" s="19"/>
      <c r="Y428" s="19"/>
      <c r="Z428" s="19"/>
    </row>
    <row r="429">
      <c r="A429" s="23">
        <v>44978.0</v>
      </c>
      <c r="B429" s="19">
        <v>-0.012468827930174564</v>
      </c>
      <c r="C429" s="19">
        <v>-0.0010031045806573324</v>
      </c>
      <c r="D429" s="19"/>
      <c r="E429" s="19"/>
      <c r="F429" s="19"/>
      <c r="G429" s="19"/>
      <c r="H429" s="19"/>
      <c r="I429" s="19"/>
      <c r="J429" s="19"/>
      <c r="K429" s="19"/>
      <c r="L429" s="19"/>
      <c r="M429" s="19"/>
      <c r="N429" s="19"/>
      <c r="O429" s="19"/>
      <c r="P429" s="19"/>
      <c r="Q429" s="19"/>
      <c r="R429" s="19"/>
      <c r="S429" s="19"/>
      <c r="T429" s="19"/>
      <c r="U429" s="19"/>
      <c r="V429" s="19"/>
      <c r="W429" s="19"/>
      <c r="X429" s="19"/>
      <c r="Y429" s="19"/>
      <c r="Z429" s="19"/>
    </row>
    <row r="430">
      <c r="A430" s="23">
        <v>44977.0</v>
      </c>
      <c r="B430" s="19">
        <v>-0.0075702431212694155</v>
      </c>
      <c r="C430" s="19">
        <v>-0.0055505400073562194</v>
      </c>
      <c r="D430" s="19"/>
      <c r="E430" s="19"/>
      <c r="F430" s="19"/>
      <c r="G430" s="19"/>
      <c r="H430" s="19"/>
      <c r="I430" s="19"/>
      <c r="J430" s="19"/>
      <c r="K430" s="19"/>
      <c r="L430" s="19"/>
      <c r="M430" s="19"/>
      <c r="N430" s="19"/>
      <c r="O430" s="19"/>
      <c r="P430" s="19"/>
      <c r="Q430" s="19"/>
      <c r="R430" s="19"/>
      <c r="S430" s="19"/>
      <c r="T430" s="19"/>
      <c r="U430" s="19"/>
      <c r="V430" s="19"/>
      <c r="W430" s="19"/>
      <c r="X430" s="19"/>
      <c r="Y430" s="19"/>
      <c r="Z430" s="19"/>
    </row>
    <row r="431">
      <c r="A431" s="23">
        <v>44974.0</v>
      </c>
      <c r="B431" s="19">
        <v>-0.007800086667629658</v>
      </c>
      <c r="C431" s="19">
        <v>-0.005081545921040487</v>
      </c>
      <c r="D431" s="19"/>
      <c r="E431" s="19"/>
      <c r="F431" s="19"/>
      <c r="G431" s="19"/>
      <c r="H431" s="19"/>
      <c r="I431" s="19"/>
      <c r="J431" s="19"/>
      <c r="K431" s="19"/>
      <c r="L431" s="19"/>
      <c r="M431" s="19"/>
      <c r="N431" s="19"/>
      <c r="O431" s="19"/>
      <c r="P431" s="19"/>
      <c r="Q431" s="19"/>
      <c r="R431" s="19"/>
      <c r="S431" s="19"/>
      <c r="T431" s="19"/>
      <c r="U431" s="19"/>
      <c r="V431" s="19"/>
      <c r="W431" s="19"/>
      <c r="X431" s="19"/>
      <c r="Y431" s="19"/>
      <c r="Z431" s="19"/>
    </row>
    <row r="432">
      <c r="A432" s="23">
        <v>44973.0</v>
      </c>
      <c r="B432" s="19">
        <v>0.012504570383912172</v>
      </c>
      <c r="C432" s="19">
        <v>0.0011101335768226583</v>
      </c>
      <c r="D432" s="19"/>
      <c r="E432" s="19"/>
      <c r="F432" s="19"/>
      <c r="G432" s="19"/>
      <c r="H432" s="19"/>
      <c r="I432" s="19"/>
      <c r="J432" s="19"/>
      <c r="K432" s="19"/>
      <c r="L432" s="19"/>
      <c r="M432" s="19"/>
      <c r="N432" s="19"/>
      <c r="O432" s="19"/>
      <c r="P432" s="19"/>
      <c r="Q432" s="19"/>
      <c r="R432" s="19"/>
      <c r="S432" s="19"/>
      <c r="T432" s="19"/>
      <c r="U432" s="19"/>
      <c r="V432" s="19"/>
      <c r="W432" s="19"/>
      <c r="X432" s="19"/>
      <c r="Y432" s="19"/>
      <c r="Z432" s="19"/>
    </row>
    <row r="433">
      <c r="A433" s="23">
        <v>44972.0</v>
      </c>
      <c r="B433" s="19">
        <v>-0.01837628310961159</v>
      </c>
      <c r="C433" s="19">
        <v>0.004796470689938825</v>
      </c>
      <c r="D433" s="19"/>
      <c r="E433" s="19"/>
      <c r="F433" s="19"/>
      <c r="G433" s="19"/>
      <c r="H433" s="19"/>
      <c r="I433" s="19"/>
      <c r="J433" s="19"/>
      <c r="K433" s="19"/>
      <c r="L433" s="19"/>
      <c r="M433" s="19"/>
      <c r="N433" s="19"/>
      <c r="O433" s="19"/>
      <c r="P433" s="19"/>
      <c r="Q433" s="19"/>
      <c r="R433" s="19"/>
      <c r="S433" s="19"/>
      <c r="T433" s="19"/>
      <c r="U433" s="19"/>
      <c r="V433" s="19"/>
      <c r="W433" s="19"/>
      <c r="X433" s="19"/>
      <c r="Y433" s="19"/>
      <c r="Z433" s="19"/>
    </row>
    <row r="434">
      <c r="A434" s="23">
        <v>44971.0</v>
      </c>
      <c r="B434" s="19">
        <v>-0.011284599006387563</v>
      </c>
      <c r="C434" s="19">
        <v>0.008944397863923426</v>
      </c>
      <c r="D434" s="19"/>
      <c r="E434" s="19"/>
      <c r="F434" s="19"/>
      <c r="G434" s="19"/>
      <c r="H434" s="19"/>
      <c r="I434" s="19"/>
      <c r="J434" s="19"/>
      <c r="K434" s="19"/>
      <c r="L434" s="19"/>
      <c r="M434" s="19"/>
      <c r="N434" s="19"/>
      <c r="O434" s="19"/>
      <c r="P434" s="19"/>
      <c r="Q434" s="19"/>
      <c r="R434" s="19"/>
      <c r="S434" s="19"/>
      <c r="T434" s="19"/>
      <c r="U434" s="19"/>
      <c r="V434" s="19"/>
      <c r="W434" s="19"/>
      <c r="X434" s="19"/>
      <c r="Y434" s="19"/>
      <c r="Z434" s="19"/>
    </row>
    <row r="435">
      <c r="A435" s="23">
        <v>44970.0</v>
      </c>
      <c r="B435" s="19">
        <v>-0.011505542303914762</v>
      </c>
      <c r="C435" s="19">
        <v>-0.004793772575812594</v>
      </c>
      <c r="D435" s="19"/>
      <c r="E435" s="19"/>
      <c r="F435" s="19"/>
      <c r="G435" s="19"/>
      <c r="H435" s="19"/>
      <c r="I435" s="19"/>
      <c r="J435" s="19"/>
      <c r="K435" s="19"/>
      <c r="L435" s="19"/>
      <c r="M435" s="19"/>
      <c r="N435" s="19"/>
      <c r="O435" s="19"/>
      <c r="P435" s="19"/>
      <c r="Q435" s="19"/>
      <c r="R435" s="19"/>
      <c r="S435" s="19"/>
      <c r="T435" s="19"/>
      <c r="U435" s="19"/>
      <c r="V435" s="19"/>
      <c r="W435" s="19"/>
      <c r="X435" s="19"/>
      <c r="Y435" s="19"/>
      <c r="Z435" s="19"/>
    </row>
    <row r="436">
      <c r="A436" s="23">
        <v>44967.0</v>
      </c>
      <c r="B436" s="19">
        <v>0.013437611091361656</v>
      </c>
      <c r="C436" s="19">
        <v>-0.0020650014390740656</v>
      </c>
      <c r="D436" s="19"/>
      <c r="E436" s="19"/>
      <c r="F436" s="19"/>
      <c r="G436" s="19"/>
      <c r="H436" s="19"/>
      <c r="I436" s="19"/>
      <c r="J436" s="19"/>
      <c r="K436" s="19"/>
      <c r="L436" s="19"/>
      <c r="M436" s="19"/>
      <c r="N436" s="19"/>
      <c r="O436" s="19"/>
      <c r="P436" s="19"/>
      <c r="Q436" s="19"/>
      <c r="R436" s="19"/>
      <c r="S436" s="19"/>
      <c r="T436" s="19"/>
      <c r="U436" s="19"/>
      <c r="V436" s="19"/>
      <c r="W436" s="19"/>
      <c r="X436" s="19"/>
      <c r="Y436" s="19"/>
      <c r="Z436" s="19"/>
    </row>
    <row r="437">
      <c r="A437" s="21">
        <v>44966.0</v>
      </c>
      <c r="B437" s="19">
        <v>-0.003047916075985202</v>
      </c>
      <c r="C437" s="19">
        <v>0.0012170078951638796</v>
      </c>
      <c r="D437" s="19"/>
      <c r="E437" s="19"/>
      <c r="F437" s="19"/>
      <c r="G437" s="19"/>
      <c r="H437" s="19"/>
      <c r="I437" s="19"/>
      <c r="J437" s="19"/>
      <c r="K437" s="19"/>
      <c r="L437" s="19"/>
      <c r="M437" s="19"/>
      <c r="N437" s="19"/>
      <c r="O437" s="19"/>
      <c r="P437" s="19"/>
      <c r="Q437" s="19"/>
      <c r="R437" s="19"/>
      <c r="S437" s="19"/>
      <c r="T437" s="19"/>
      <c r="U437" s="19"/>
      <c r="V437" s="19"/>
      <c r="W437" s="19"/>
      <c r="X437" s="19"/>
      <c r="Y437" s="19"/>
      <c r="Z437" s="19"/>
    </row>
    <row r="438">
      <c r="A438" s="21">
        <v>44965.0</v>
      </c>
      <c r="B438" s="19">
        <v>-7.083156254427125E-4</v>
      </c>
      <c r="C438" s="19">
        <v>0.008475580509550662</v>
      </c>
      <c r="D438" s="19"/>
      <c r="E438" s="19"/>
      <c r="F438" s="19"/>
      <c r="G438" s="19"/>
      <c r="H438" s="19"/>
      <c r="I438" s="19"/>
      <c r="J438" s="19"/>
      <c r="K438" s="19"/>
      <c r="L438" s="19"/>
      <c r="M438" s="19"/>
      <c r="N438" s="19"/>
      <c r="O438" s="19"/>
      <c r="P438" s="19"/>
      <c r="Q438" s="19"/>
      <c r="R438" s="19"/>
      <c r="S438" s="19"/>
      <c r="T438" s="19"/>
      <c r="U438" s="19"/>
      <c r="V438" s="19"/>
      <c r="W438" s="19"/>
      <c r="X438" s="19"/>
      <c r="Y438" s="19"/>
      <c r="Z438" s="19"/>
    </row>
    <row r="439">
      <c r="A439" s="21">
        <v>44964.0</v>
      </c>
      <c r="B439" s="19">
        <v>0.015464288283104421</v>
      </c>
      <c r="C439" s="19">
        <v>-0.00242617340103346</v>
      </c>
      <c r="D439" s="19"/>
      <c r="E439" s="19"/>
      <c r="F439" s="19"/>
      <c r="G439" s="19"/>
      <c r="H439" s="19"/>
      <c r="I439" s="19"/>
      <c r="J439" s="19"/>
      <c r="K439" s="19"/>
      <c r="L439" s="19"/>
      <c r="M439" s="19"/>
      <c r="N439" s="19"/>
      <c r="O439" s="19"/>
      <c r="P439" s="19"/>
      <c r="Q439" s="19"/>
      <c r="R439" s="19"/>
      <c r="S439" s="19"/>
      <c r="T439" s="19"/>
      <c r="U439" s="19"/>
      <c r="V439" s="19"/>
      <c r="W439" s="19"/>
      <c r="X439" s="19"/>
      <c r="Y439" s="19"/>
      <c r="Z439" s="19"/>
    </row>
    <row r="440">
      <c r="A440" s="21">
        <v>44963.0</v>
      </c>
      <c r="B440" s="19">
        <v>0.002523795788866412</v>
      </c>
      <c r="C440" s="19">
        <v>-0.005010067743733249</v>
      </c>
      <c r="D440" s="19"/>
      <c r="E440" s="19"/>
      <c r="F440" s="19"/>
      <c r="G440" s="19"/>
      <c r="H440" s="19"/>
      <c r="I440" s="19"/>
      <c r="J440" s="19"/>
      <c r="K440" s="19"/>
      <c r="L440" s="19"/>
      <c r="M440" s="19"/>
      <c r="N440" s="19"/>
      <c r="O440" s="19"/>
      <c r="P440" s="19"/>
      <c r="Q440" s="19"/>
      <c r="R440" s="19"/>
      <c r="S440" s="19"/>
      <c r="T440" s="19"/>
      <c r="U440" s="19"/>
      <c r="V440" s="19"/>
      <c r="W440" s="19"/>
      <c r="X440" s="19"/>
      <c r="Y440" s="19"/>
      <c r="Z440" s="19"/>
    </row>
    <row r="441">
      <c r="A441" s="21">
        <v>44960.0</v>
      </c>
      <c r="B441" s="19">
        <v>-0.008224272330687232</v>
      </c>
      <c r="C441" s="19">
        <v>0.0138355744332892</v>
      </c>
      <c r="D441" s="19"/>
      <c r="E441" s="19"/>
      <c r="F441" s="19"/>
      <c r="G441" s="19"/>
      <c r="H441" s="19"/>
      <c r="I441" s="19"/>
      <c r="J441" s="19"/>
      <c r="K441" s="19"/>
      <c r="L441" s="19"/>
      <c r="M441" s="19"/>
      <c r="N441" s="19"/>
      <c r="O441" s="19"/>
      <c r="P441" s="19"/>
      <c r="Q441" s="19"/>
      <c r="R441" s="19"/>
      <c r="S441" s="19"/>
      <c r="T441" s="19"/>
      <c r="U441" s="19"/>
      <c r="V441" s="19"/>
      <c r="W441" s="19"/>
      <c r="X441" s="19"/>
      <c r="Y441" s="19"/>
      <c r="Z441" s="19"/>
    </row>
    <row r="442">
      <c r="A442" s="21">
        <v>44959.0</v>
      </c>
      <c r="B442" s="19">
        <v>0.00880167376091201</v>
      </c>
      <c r="C442" s="19">
        <v>-3.349170938277135E-4</v>
      </c>
      <c r="D442" s="19"/>
      <c r="E442" s="19"/>
      <c r="F442" s="19"/>
      <c r="G442" s="19"/>
      <c r="H442" s="19"/>
      <c r="I442" s="19"/>
      <c r="J442" s="19"/>
      <c r="K442" s="19"/>
      <c r="L442" s="19"/>
      <c r="M442" s="19"/>
      <c r="N442" s="19"/>
      <c r="O442" s="19"/>
      <c r="P442" s="19"/>
      <c r="Q442" s="19"/>
      <c r="R442" s="19"/>
      <c r="S442" s="19"/>
      <c r="T442" s="19"/>
      <c r="U442" s="19"/>
      <c r="V442" s="19"/>
      <c r="W442" s="19"/>
      <c r="X442" s="19"/>
      <c r="Y442" s="19"/>
      <c r="Z442" s="19"/>
    </row>
    <row r="443">
      <c r="A443" s="21">
        <v>44958.0</v>
      </c>
      <c r="B443" s="19">
        <v>1.4431055631702883E-4</v>
      </c>
      <c r="C443" s="19">
        <v>-0.0025959466995808533</v>
      </c>
      <c r="D443" s="19"/>
      <c r="E443" s="19"/>
      <c r="F443" s="19"/>
      <c r="G443" s="19"/>
      <c r="H443" s="19"/>
      <c r="I443" s="19"/>
      <c r="J443" s="19"/>
      <c r="K443" s="19"/>
      <c r="L443" s="19"/>
      <c r="M443" s="19"/>
      <c r="N443" s="19"/>
      <c r="O443" s="19"/>
      <c r="P443" s="19"/>
      <c r="Q443" s="19"/>
      <c r="R443" s="19"/>
      <c r="S443" s="19"/>
      <c r="T443" s="19"/>
      <c r="U443" s="19"/>
      <c r="V443" s="19"/>
      <c r="W443" s="19"/>
      <c r="X443" s="19"/>
      <c r="Y443" s="19"/>
      <c r="Z443" s="19"/>
    </row>
    <row r="444">
      <c r="A444" s="21">
        <v>44957.0</v>
      </c>
      <c r="B444" s="19">
        <v>0.014865260691271365</v>
      </c>
      <c r="C444" s="19">
        <v>7.479198479229954E-4</v>
      </c>
      <c r="D444" s="19"/>
      <c r="E444" s="19"/>
      <c r="F444" s="19"/>
      <c r="G444" s="19"/>
      <c r="H444" s="19"/>
      <c r="I444" s="19"/>
      <c r="J444" s="19"/>
      <c r="K444" s="19"/>
      <c r="L444" s="19"/>
      <c r="M444" s="19"/>
      <c r="N444" s="19"/>
      <c r="O444" s="19"/>
      <c r="P444" s="19"/>
      <c r="Q444" s="19"/>
      <c r="R444" s="19"/>
      <c r="S444" s="19"/>
      <c r="T444" s="19"/>
      <c r="U444" s="19"/>
      <c r="V444" s="19"/>
      <c r="W444" s="19"/>
      <c r="X444" s="19"/>
      <c r="Y444" s="19"/>
      <c r="Z444" s="19"/>
    </row>
    <row r="445">
      <c r="A445" s="23">
        <v>44956.0</v>
      </c>
      <c r="B445" s="19">
        <v>-0.003938730853391803</v>
      </c>
      <c r="C445" s="19">
        <v>0.0025334647402490695</v>
      </c>
      <c r="D445" s="19"/>
      <c r="E445" s="19"/>
      <c r="F445" s="19"/>
      <c r="G445" s="19"/>
      <c r="H445" s="19"/>
      <c r="I445" s="19"/>
      <c r="J445" s="19"/>
      <c r="K445" s="19"/>
      <c r="L445" s="19"/>
      <c r="M445" s="19"/>
      <c r="N445" s="19"/>
      <c r="O445" s="19"/>
      <c r="P445" s="19"/>
      <c r="Q445" s="19"/>
      <c r="R445" s="19"/>
      <c r="S445" s="19"/>
      <c r="T445" s="19"/>
      <c r="U445" s="19"/>
      <c r="V445" s="19"/>
      <c r="W445" s="19"/>
      <c r="X445" s="19"/>
      <c r="Y445" s="19"/>
      <c r="Z445" s="19"/>
    </row>
    <row r="446">
      <c r="A446" s="23">
        <v>44953.0</v>
      </c>
      <c r="B446" s="19">
        <v>-0.002256022123571677</v>
      </c>
      <c r="C446" s="19">
        <v>-0.016074268036742945</v>
      </c>
      <c r="D446" s="19"/>
      <c r="E446" s="19"/>
      <c r="F446" s="19"/>
      <c r="G446" s="19"/>
      <c r="H446" s="19"/>
      <c r="I446" s="19"/>
      <c r="J446" s="19"/>
      <c r="K446" s="19"/>
      <c r="L446" s="19"/>
      <c r="M446" s="19"/>
      <c r="N446" s="19"/>
      <c r="O446" s="19"/>
      <c r="P446" s="19"/>
      <c r="Q446" s="19"/>
      <c r="R446" s="19"/>
      <c r="S446" s="19"/>
      <c r="T446" s="19"/>
      <c r="U446" s="19"/>
      <c r="V446" s="19"/>
      <c r="W446" s="19"/>
      <c r="X446" s="19"/>
      <c r="Y446" s="19"/>
      <c r="Z446" s="19"/>
    </row>
    <row r="447">
      <c r="A447" s="23">
        <v>44951.0</v>
      </c>
      <c r="B447" s="19">
        <v>-0.008728899148752078</v>
      </c>
      <c r="C447" s="19">
        <v>-0.012492893924926696</v>
      </c>
      <c r="D447" s="19"/>
      <c r="E447" s="19"/>
      <c r="F447" s="19"/>
      <c r="G447" s="19"/>
      <c r="H447" s="19"/>
      <c r="I447" s="19"/>
      <c r="J447" s="19"/>
      <c r="K447" s="19"/>
      <c r="L447" s="19"/>
      <c r="M447" s="19"/>
      <c r="N447" s="19"/>
      <c r="O447" s="19"/>
      <c r="P447" s="19"/>
      <c r="Q447" s="19"/>
      <c r="R447" s="19"/>
      <c r="S447" s="19"/>
      <c r="T447" s="19"/>
      <c r="U447" s="19"/>
      <c r="V447" s="19"/>
      <c r="W447" s="19"/>
      <c r="X447" s="19"/>
      <c r="Y447" s="19"/>
      <c r="Z447" s="19"/>
    </row>
    <row r="448">
      <c r="A448" s="23">
        <v>44950.0</v>
      </c>
      <c r="B448" s="19">
        <v>0.011455673112003018</v>
      </c>
      <c r="C448" s="19">
        <v>-1.3798013637988937E-5</v>
      </c>
      <c r="D448" s="19"/>
      <c r="E448" s="19"/>
      <c r="F448" s="19"/>
      <c r="G448" s="19"/>
      <c r="H448" s="19"/>
      <c r="I448" s="19"/>
      <c r="J448" s="19"/>
      <c r="K448" s="19"/>
      <c r="L448" s="19"/>
      <c r="M448" s="19"/>
      <c r="N448" s="19"/>
      <c r="O448" s="19"/>
      <c r="P448" s="19"/>
      <c r="Q448" s="19"/>
      <c r="R448" s="19"/>
      <c r="S448" s="19"/>
      <c r="T448" s="19"/>
      <c r="U448" s="19"/>
      <c r="V448" s="19"/>
      <c r="W448" s="19"/>
      <c r="X448" s="19"/>
      <c r="Y448" s="19"/>
      <c r="Z448" s="19"/>
    </row>
    <row r="449">
      <c r="A449" s="23">
        <v>44949.0</v>
      </c>
      <c r="B449" s="19">
        <v>-0.016716889080212294</v>
      </c>
      <c r="C449" s="19">
        <v>0.005042254536780977</v>
      </c>
      <c r="D449" s="19"/>
      <c r="E449" s="19"/>
      <c r="F449" s="19"/>
      <c r="G449" s="19"/>
      <c r="H449" s="19"/>
      <c r="I449" s="19"/>
      <c r="J449" s="19"/>
      <c r="K449" s="19"/>
      <c r="L449" s="19"/>
      <c r="M449" s="19"/>
      <c r="N449" s="19"/>
      <c r="O449" s="19"/>
      <c r="P449" s="19"/>
      <c r="Q449" s="19"/>
      <c r="R449" s="19"/>
      <c r="S449" s="19"/>
      <c r="T449" s="19"/>
      <c r="U449" s="19"/>
      <c r="V449" s="19"/>
      <c r="W449" s="19"/>
      <c r="X449" s="19"/>
      <c r="Y449" s="19"/>
      <c r="Z449" s="19"/>
    </row>
    <row r="450">
      <c r="A450" s="23">
        <v>44946.0</v>
      </c>
      <c r="B450" s="19">
        <v>-0.012329931972789199</v>
      </c>
      <c r="C450" s="19">
        <v>-0.004429018353918179</v>
      </c>
      <c r="D450" s="19"/>
      <c r="E450" s="19"/>
      <c r="F450" s="19"/>
      <c r="G450" s="19"/>
      <c r="H450" s="19"/>
      <c r="I450" s="19"/>
      <c r="J450" s="19"/>
      <c r="K450" s="19"/>
      <c r="L450" s="19"/>
      <c r="M450" s="19"/>
      <c r="N450" s="19"/>
      <c r="O450" s="19"/>
      <c r="P450" s="19"/>
      <c r="Q450" s="19"/>
      <c r="R450" s="19"/>
      <c r="S450" s="19"/>
      <c r="T450" s="19"/>
      <c r="U450" s="19"/>
      <c r="V450" s="19"/>
      <c r="W450" s="19"/>
      <c r="X450" s="19"/>
      <c r="Y450" s="19"/>
      <c r="Z450" s="19"/>
    </row>
    <row r="451">
      <c r="A451" s="23">
        <v>44945.0</v>
      </c>
      <c r="B451" s="19">
        <v>0.0022015481854982255</v>
      </c>
      <c r="C451" s="19">
        <v>-0.0031653670311885262</v>
      </c>
      <c r="D451" s="19"/>
      <c r="E451" s="19"/>
      <c r="F451" s="19"/>
      <c r="G451" s="19"/>
      <c r="H451" s="19"/>
      <c r="I451" s="19"/>
      <c r="J451" s="19"/>
      <c r="K451" s="19"/>
      <c r="L451" s="19"/>
      <c r="M451" s="19"/>
      <c r="N451" s="19"/>
      <c r="O451" s="19"/>
      <c r="P451" s="19"/>
      <c r="Q451" s="19"/>
      <c r="R451" s="19"/>
      <c r="S451" s="19"/>
      <c r="T451" s="19"/>
      <c r="U451" s="19"/>
      <c r="V451" s="19"/>
      <c r="W451" s="19"/>
      <c r="X451" s="19"/>
      <c r="Y451" s="19"/>
      <c r="Z451" s="19"/>
    </row>
    <row r="452">
      <c r="A452" s="23">
        <v>44944.0</v>
      </c>
      <c r="B452" s="19">
        <v>-0.007681465821000821</v>
      </c>
      <c r="C452" s="19">
        <v>0.006206621504101673</v>
      </c>
      <c r="D452" s="19"/>
      <c r="E452" s="19"/>
      <c r="F452" s="19"/>
      <c r="G452" s="19"/>
      <c r="H452" s="19"/>
      <c r="I452" s="19"/>
      <c r="J452" s="19"/>
      <c r="K452" s="19"/>
      <c r="L452" s="19"/>
      <c r="M452" s="19"/>
      <c r="N452" s="19"/>
      <c r="O452" s="19"/>
      <c r="P452" s="19"/>
      <c r="Q452" s="19"/>
      <c r="R452" s="19"/>
      <c r="S452" s="19"/>
      <c r="T452" s="19"/>
      <c r="U452" s="19"/>
      <c r="V452" s="19"/>
      <c r="W452" s="19"/>
      <c r="X452" s="19"/>
      <c r="Y452" s="19"/>
      <c r="Z452" s="19"/>
    </row>
    <row r="453">
      <c r="A453" s="23">
        <v>44943.0</v>
      </c>
      <c r="B453" s="19">
        <v>-0.004559803577692034</v>
      </c>
      <c r="C453" s="19">
        <v>0.008854502831820321</v>
      </c>
      <c r="D453" s="19"/>
      <c r="E453" s="19"/>
      <c r="F453" s="19"/>
      <c r="G453" s="19"/>
      <c r="H453" s="19"/>
      <c r="I453" s="19"/>
      <c r="J453" s="19"/>
      <c r="K453" s="19"/>
      <c r="L453" s="19"/>
      <c r="M453" s="19"/>
      <c r="N453" s="19"/>
      <c r="O453" s="19"/>
      <c r="P453" s="19"/>
      <c r="Q453" s="19"/>
      <c r="R453" s="19"/>
      <c r="S453" s="19"/>
      <c r="T453" s="19"/>
      <c r="U453" s="19"/>
      <c r="V453" s="19"/>
      <c r="W453" s="19"/>
      <c r="X453" s="19"/>
      <c r="Y453" s="19"/>
      <c r="Z453" s="19"/>
    </row>
    <row r="454">
      <c r="A454" s="23">
        <v>44942.0</v>
      </c>
      <c r="B454" s="19">
        <v>2.1049677238282882E-4</v>
      </c>
      <c r="C454" s="19">
        <v>-0.0034388469977613134</v>
      </c>
      <c r="D454" s="19"/>
      <c r="E454" s="19"/>
      <c r="F454" s="19"/>
      <c r="G454" s="19"/>
      <c r="H454" s="19"/>
      <c r="I454" s="19"/>
      <c r="J454" s="19"/>
      <c r="K454" s="19"/>
      <c r="L454" s="19"/>
      <c r="M454" s="19"/>
      <c r="N454" s="19"/>
      <c r="O454" s="19"/>
      <c r="P454" s="19"/>
      <c r="Q454" s="19"/>
      <c r="R454" s="19"/>
      <c r="S454" s="19"/>
      <c r="T454" s="19"/>
      <c r="U454" s="19"/>
      <c r="V454" s="19"/>
      <c r="W454" s="19"/>
      <c r="X454" s="19"/>
      <c r="Y454" s="19"/>
      <c r="Z454" s="19"/>
    </row>
    <row r="455">
      <c r="A455" s="23">
        <v>44939.0</v>
      </c>
      <c r="B455" s="19">
        <v>-0.009107974692345033</v>
      </c>
      <c r="C455" s="19">
        <v>0.005510073803630666</v>
      </c>
      <c r="D455" s="19"/>
      <c r="E455" s="19"/>
      <c r="F455" s="19"/>
      <c r="G455" s="19"/>
      <c r="H455" s="19"/>
      <c r="I455" s="19"/>
      <c r="J455" s="19"/>
      <c r="K455" s="19"/>
      <c r="L455" s="19"/>
      <c r="M455" s="19"/>
      <c r="N455" s="19"/>
      <c r="O455" s="19"/>
      <c r="P455" s="19"/>
      <c r="Q455" s="19"/>
      <c r="R455" s="19"/>
      <c r="S455" s="19"/>
      <c r="T455" s="19"/>
      <c r="U455" s="19"/>
      <c r="V455" s="19"/>
      <c r="W455" s="19"/>
      <c r="X455" s="19"/>
      <c r="Y455" s="19"/>
      <c r="Z455" s="19"/>
    </row>
    <row r="456">
      <c r="A456" s="23">
        <v>44938.0</v>
      </c>
      <c r="B456" s="19">
        <v>-0.01168144025286888</v>
      </c>
      <c r="C456" s="19">
        <v>-0.0020954754494096894</v>
      </c>
      <c r="D456" s="19"/>
      <c r="E456" s="19"/>
      <c r="F456" s="19"/>
      <c r="G456" s="19"/>
      <c r="H456" s="19"/>
      <c r="I456" s="19"/>
      <c r="J456" s="19"/>
      <c r="K456" s="19"/>
      <c r="L456" s="19"/>
      <c r="M456" s="19"/>
      <c r="N456" s="19"/>
      <c r="O456" s="19"/>
      <c r="P456" s="19"/>
      <c r="Q456" s="19"/>
      <c r="R456" s="19"/>
      <c r="S456" s="19"/>
      <c r="T456" s="19"/>
      <c r="U456" s="19"/>
      <c r="V456" s="19"/>
      <c r="W456" s="19"/>
      <c r="X456" s="19"/>
      <c r="Y456" s="19"/>
      <c r="Z456" s="19"/>
    </row>
    <row r="457">
      <c r="A457" s="21">
        <v>44937.0</v>
      </c>
      <c r="B457" s="19">
        <v>-0.00274104022476529</v>
      </c>
      <c r="C457" s="19">
        <v>-0.0010299121085846075</v>
      </c>
      <c r="D457" s="19"/>
      <c r="E457" s="19"/>
      <c r="F457" s="19"/>
      <c r="G457" s="19"/>
      <c r="H457" s="19"/>
      <c r="I457" s="19"/>
      <c r="J457" s="19"/>
      <c r="K457" s="19"/>
      <c r="L457" s="19"/>
      <c r="M457" s="19"/>
      <c r="N457" s="19"/>
      <c r="O457" s="19"/>
      <c r="P457" s="19"/>
      <c r="Q457" s="19"/>
      <c r="R457" s="19"/>
      <c r="S457" s="19"/>
      <c r="T457" s="19"/>
      <c r="U457" s="19"/>
      <c r="V457" s="19"/>
      <c r="W457" s="19"/>
      <c r="X457" s="19"/>
      <c r="Y457" s="19"/>
      <c r="Z457" s="19"/>
    </row>
    <row r="458">
      <c r="A458" s="21">
        <v>44936.0</v>
      </c>
      <c r="B458" s="19">
        <v>0.0013036915054205345</v>
      </c>
      <c r="C458" s="19">
        <v>-0.010333569045146151</v>
      </c>
      <c r="D458" s="19"/>
      <c r="E458" s="19"/>
      <c r="F458" s="19"/>
      <c r="G458" s="19"/>
      <c r="H458" s="19"/>
      <c r="I458" s="19"/>
      <c r="J458" s="19"/>
      <c r="K458" s="19"/>
      <c r="L458" s="19"/>
      <c r="M458" s="19"/>
      <c r="N458" s="19"/>
      <c r="O458" s="19"/>
      <c r="P458" s="19"/>
      <c r="Q458" s="19"/>
      <c r="R458" s="19"/>
      <c r="S458" s="19"/>
      <c r="T458" s="19"/>
      <c r="U458" s="19"/>
      <c r="V458" s="19"/>
      <c r="W458" s="19"/>
      <c r="X458" s="19"/>
      <c r="Y458" s="19"/>
      <c r="Z458" s="19"/>
    </row>
    <row r="459">
      <c r="A459" s="21">
        <v>44935.0</v>
      </c>
      <c r="B459" s="19">
        <v>0.0031662995594714527</v>
      </c>
      <c r="C459" s="19">
        <v>0.013536251116355702</v>
      </c>
      <c r="D459" s="19"/>
      <c r="E459" s="19"/>
      <c r="F459" s="19"/>
      <c r="G459" s="19"/>
      <c r="H459" s="19"/>
      <c r="I459" s="19"/>
      <c r="J459" s="19"/>
      <c r="K459" s="19"/>
      <c r="L459" s="19"/>
      <c r="M459" s="19"/>
      <c r="N459" s="19"/>
      <c r="O459" s="19"/>
      <c r="P459" s="19"/>
      <c r="Q459" s="19"/>
      <c r="R459" s="19"/>
      <c r="S459" s="19"/>
      <c r="T459" s="19"/>
      <c r="U459" s="19"/>
      <c r="V459" s="19"/>
      <c r="W459" s="19"/>
      <c r="X459" s="19"/>
      <c r="Y459" s="19"/>
      <c r="Z459" s="19"/>
    </row>
    <row r="460">
      <c r="A460" s="21">
        <v>44932.0</v>
      </c>
      <c r="B460" s="19">
        <v>-0.015651466901551725</v>
      </c>
      <c r="C460" s="19">
        <v>-0.007375438733003059</v>
      </c>
      <c r="D460" s="19"/>
      <c r="E460" s="19"/>
      <c r="F460" s="19"/>
      <c r="G460" s="19"/>
      <c r="H460" s="19"/>
      <c r="I460" s="19"/>
      <c r="J460" s="19"/>
      <c r="K460" s="19"/>
      <c r="L460" s="19"/>
      <c r="M460" s="19"/>
      <c r="N460" s="19"/>
      <c r="O460" s="19"/>
      <c r="P460" s="19"/>
      <c r="Q460" s="19"/>
      <c r="R460" s="19"/>
      <c r="S460" s="19"/>
      <c r="T460" s="19"/>
      <c r="U460" s="19"/>
      <c r="V460" s="19"/>
      <c r="W460" s="19"/>
      <c r="X460" s="19"/>
      <c r="Y460" s="19"/>
      <c r="Z460" s="19"/>
    </row>
    <row r="461">
      <c r="A461" s="21">
        <v>44931.0</v>
      </c>
      <c r="B461" s="19">
        <v>-0.010459269192088394</v>
      </c>
      <c r="C461" s="19">
        <v>-0.002815504116566281</v>
      </c>
      <c r="D461" s="19"/>
      <c r="E461" s="19"/>
      <c r="F461" s="19"/>
      <c r="G461" s="19"/>
      <c r="H461" s="19"/>
      <c r="I461" s="19"/>
      <c r="J461" s="19"/>
      <c r="K461" s="19"/>
      <c r="L461" s="19"/>
      <c r="M461" s="19"/>
      <c r="N461" s="19"/>
      <c r="O461" s="19"/>
      <c r="P461" s="19"/>
      <c r="Q461" s="19"/>
      <c r="R461" s="19"/>
      <c r="S461" s="19"/>
      <c r="T461" s="19"/>
      <c r="U461" s="19"/>
      <c r="V461" s="19"/>
      <c r="W461" s="19"/>
      <c r="X461" s="19"/>
      <c r="Y461" s="19"/>
      <c r="Z461" s="19"/>
    </row>
    <row r="462">
      <c r="A462" s="21">
        <v>44930.0</v>
      </c>
      <c r="B462" s="19">
        <v>0.02925954040438894</v>
      </c>
      <c r="C462" s="19">
        <v>-0.01039898423424035</v>
      </c>
      <c r="D462" s="19"/>
      <c r="E462" s="19"/>
      <c r="F462" s="19"/>
      <c r="G462" s="19"/>
      <c r="H462" s="19"/>
      <c r="I462" s="19"/>
      <c r="J462" s="19"/>
      <c r="K462" s="19"/>
      <c r="L462" s="19"/>
      <c r="M462" s="19"/>
      <c r="N462" s="19"/>
      <c r="O462" s="19"/>
      <c r="P462" s="19"/>
      <c r="Q462" s="19"/>
      <c r="R462" s="19"/>
      <c r="S462" s="19"/>
      <c r="T462" s="19"/>
      <c r="U462" s="19"/>
      <c r="V462" s="19"/>
      <c r="W462" s="19"/>
      <c r="X462" s="19"/>
      <c r="Y462" s="19"/>
      <c r="Z462" s="19"/>
    </row>
    <row r="463">
      <c r="A463" s="21">
        <v>44929.0</v>
      </c>
      <c r="B463" s="19">
        <v>0.001174519828658127</v>
      </c>
      <c r="C463" s="19">
        <v>0.0019288416783669327</v>
      </c>
      <c r="D463" s="19"/>
      <c r="E463" s="19"/>
      <c r="F463" s="19"/>
      <c r="G463" s="19"/>
      <c r="H463" s="19"/>
      <c r="I463" s="19"/>
      <c r="J463" s="19"/>
      <c r="K463" s="19"/>
      <c r="L463" s="19"/>
      <c r="M463" s="19"/>
      <c r="N463" s="19"/>
      <c r="O463" s="19"/>
      <c r="P463" s="19"/>
      <c r="Q463" s="19"/>
      <c r="R463" s="19"/>
      <c r="S463" s="19"/>
      <c r="T463" s="19"/>
      <c r="U463" s="19"/>
      <c r="V463" s="19"/>
      <c r="W463" s="19"/>
      <c r="X463" s="19"/>
      <c r="Y463" s="19"/>
      <c r="Z463" s="19"/>
    </row>
    <row r="464">
      <c r="A464" s="21">
        <v>44928.0</v>
      </c>
      <c r="B464" s="19">
        <v>0.014580120566381805</v>
      </c>
      <c r="C464" s="19">
        <v>0.005089669875671943</v>
      </c>
      <c r="D464" s="19"/>
      <c r="E464" s="19"/>
      <c r="F464" s="19"/>
      <c r="G464" s="19"/>
      <c r="H464" s="19"/>
      <c r="I464" s="19"/>
      <c r="J464" s="19"/>
      <c r="K464" s="19"/>
      <c r="L464" s="19"/>
      <c r="M464" s="19"/>
      <c r="N464" s="19"/>
      <c r="O464" s="19"/>
      <c r="P464" s="19"/>
      <c r="Q464" s="19"/>
      <c r="R464" s="19"/>
      <c r="S464" s="19"/>
      <c r="T464" s="19"/>
      <c r="U464" s="19"/>
      <c r="V464" s="19"/>
      <c r="W464" s="19"/>
      <c r="X464" s="19"/>
      <c r="Y464" s="19"/>
      <c r="Z464" s="19"/>
    </row>
    <row r="465">
      <c r="A465" s="21">
        <v>44925.0</v>
      </c>
      <c r="B465" s="19">
        <v>0.0035877594090749643</v>
      </c>
      <c r="C465" s="19">
        <v>-0.004711120883953646</v>
      </c>
      <c r="D465" s="19"/>
      <c r="E465" s="19"/>
      <c r="F465" s="19"/>
      <c r="G465" s="19"/>
      <c r="H465" s="19"/>
      <c r="I465" s="19"/>
      <c r="J465" s="19"/>
      <c r="K465" s="19"/>
      <c r="L465" s="19"/>
      <c r="M465" s="19"/>
      <c r="N465" s="19"/>
      <c r="O465" s="19"/>
      <c r="P465" s="19"/>
      <c r="Q465" s="19"/>
      <c r="R465" s="19"/>
      <c r="S465" s="19"/>
      <c r="T465" s="19"/>
      <c r="U465" s="19"/>
      <c r="V465" s="19"/>
      <c r="W465" s="19"/>
      <c r="X465" s="19"/>
      <c r="Y465" s="19"/>
      <c r="Z465" s="19"/>
    </row>
    <row r="466">
      <c r="A466" s="22">
        <v>44924.0</v>
      </c>
      <c r="B466" s="19">
        <v>-5.624692399633924E-4</v>
      </c>
      <c r="C466" s="19">
        <v>0.00377983170092433</v>
      </c>
      <c r="D466" s="19"/>
      <c r="E466" s="19"/>
      <c r="F466" s="19"/>
      <c r="G466" s="19"/>
      <c r="H466" s="19"/>
      <c r="I466" s="19"/>
      <c r="J466" s="19"/>
      <c r="K466" s="19"/>
      <c r="L466" s="19"/>
      <c r="M466" s="19"/>
      <c r="N466" s="19"/>
      <c r="O466" s="19"/>
      <c r="P466" s="19"/>
      <c r="Q466" s="19"/>
      <c r="R466" s="19"/>
      <c r="S466" s="19"/>
      <c r="T466" s="19"/>
      <c r="U466" s="19"/>
      <c r="V466" s="19"/>
      <c r="W466" s="19"/>
      <c r="X466" s="19"/>
      <c r="Y466" s="19"/>
      <c r="Z466" s="19"/>
    </row>
    <row r="467">
      <c r="A467" s="22">
        <v>44923.0</v>
      </c>
      <c r="B467" s="19">
        <v>-0.003014159540165373</v>
      </c>
      <c r="C467" s="19">
        <v>-5.404719754250609E-4</v>
      </c>
      <c r="D467" s="19"/>
      <c r="E467" s="19"/>
      <c r="F467" s="19"/>
      <c r="G467" s="19"/>
      <c r="H467" s="19"/>
      <c r="I467" s="19"/>
      <c r="J467" s="19"/>
      <c r="K467" s="19"/>
      <c r="L467" s="19"/>
      <c r="M467" s="19"/>
      <c r="N467" s="19"/>
      <c r="O467" s="19"/>
      <c r="P467" s="19"/>
      <c r="Q467" s="19"/>
      <c r="R467" s="19"/>
      <c r="S467" s="19"/>
      <c r="T467" s="19"/>
      <c r="U467" s="19"/>
      <c r="V467" s="19"/>
      <c r="W467" s="19"/>
      <c r="X467" s="19"/>
      <c r="Y467" s="19"/>
      <c r="Z467" s="19"/>
    </row>
    <row r="468">
      <c r="A468" s="22">
        <v>44922.0</v>
      </c>
      <c r="B468" s="19">
        <v>0.011773049645390055</v>
      </c>
      <c r="C468" s="19">
        <v>0.006533589421913399</v>
      </c>
      <c r="D468" s="19"/>
      <c r="E468" s="19"/>
      <c r="F468" s="19"/>
      <c r="G468" s="19"/>
      <c r="H468" s="19"/>
      <c r="I468" s="19"/>
      <c r="J468" s="19"/>
      <c r="K468" s="19"/>
      <c r="L468" s="19"/>
      <c r="M468" s="19"/>
      <c r="N468" s="19"/>
      <c r="O468" s="19"/>
      <c r="P468" s="19"/>
      <c r="Q468" s="19"/>
      <c r="R468" s="19"/>
      <c r="S468" s="19"/>
      <c r="T468" s="19"/>
      <c r="U468" s="19"/>
      <c r="V468" s="19"/>
      <c r="W468" s="19"/>
      <c r="X468" s="19"/>
      <c r="Y468" s="19"/>
      <c r="Z468" s="19"/>
    </row>
    <row r="469">
      <c r="A469" s="22">
        <v>44921.0</v>
      </c>
      <c r="B469" s="19">
        <v>-0.0019818799546998944</v>
      </c>
      <c r="C469" s="19">
        <v>0.011669699216029894</v>
      </c>
      <c r="D469" s="19"/>
      <c r="E469" s="19"/>
      <c r="F469" s="19"/>
      <c r="G469" s="19"/>
      <c r="H469" s="19"/>
      <c r="I469" s="19"/>
      <c r="J469" s="19"/>
      <c r="K469" s="19"/>
      <c r="L469" s="19"/>
      <c r="M469" s="19"/>
      <c r="N469" s="19"/>
      <c r="O469" s="19"/>
      <c r="P469" s="19"/>
      <c r="Q469" s="19"/>
      <c r="R469" s="19"/>
      <c r="S469" s="19"/>
      <c r="T469" s="19"/>
      <c r="U469" s="19"/>
      <c r="V469" s="19"/>
      <c r="W469" s="19"/>
      <c r="X469" s="19"/>
      <c r="Y469" s="19"/>
      <c r="Z469" s="19"/>
    </row>
    <row r="470">
      <c r="A470" s="22">
        <v>44918.0</v>
      </c>
      <c r="B470" s="19">
        <v>-0.0034563024617338955</v>
      </c>
      <c r="C470" s="19">
        <v>-0.017683224519855267</v>
      </c>
      <c r="D470" s="19"/>
      <c r="E470" s="19"/>
      <c r="F470" s="19"/>
      <c r="G470" s="19"/>
      <c r="H470" s="19"/>
      <c r="I470" s="19"/>
      <c r="J470" s="19"/>
      <c r="K470" s="19"/>
      <c r="L470" s="19"/>
      <c r="M470" s="19"/>
      <c r="N470" s="19"/>
      <c r="O470" s="19"/>
      <c r="P470" s="19"/>
      <c r="Q470" s="19"/>
      <c r="R470" s="19"/>
      <c r="S470" s="19"/>
      <c r="T470" s="19"/>
      <c r="U470" s="19"/>
      <c r="V470" s="19"/>
      <c r="W470" s="19"/>
      <c r="X470" s="19"/>
      <c r="Y470" s="19"/>
      <c r="Z470" s="19"/>
    </row>
    <row r="471">
      <c r="A471" s="22">
        <v>44917.0</v>
      </c>
      <c r="B471" s="19">
        <v>-0.024697303247110503</v>
      </c>
      <c r="C471" s="19">
        <v>-0.003942502651229973</v>
      </c>
      <c r="D471" s="19"/>
      <c r="E471" s="19"/>
      <c r="F471" s="19"/>
      <c r="G471" s="19"/>
      <c r="H471" s="19"/>
      <c r="I471" s="19"/>
      <c r="J471" s="19"/>
      <c r="K471" s="19"/>
      <c r="L471" s="19"/>
      <c r="M471" s="19"/>
      <c r="N471" s="19"/>
      <c r="O471" s="19"/>
      <c r="P471" s="19"/>
      <c r="Q471" s="19"/>
      <c r="R471" s="19"/>
      <c r="S471" s="19"/>
      <c r="T471" s="19"/>
      <c r="U471" s="19"/>
      <c r="V471" s="19"/>
      <c r="W471" s="19"/>
      <c r="X471" s="19"/>
      <c r="Y471" s="19"/>
      <c r="Z471" s="19"/>
    </row>
    <row r="472">
      <c r="A472" s="22">
        <v>44916.0</v>
      </c>
      <c r="B472" s="19">
        <v>-0.012701215784826525</v>
      </c>
      <c r="C472" s="19">
        <v>-0.010127656334136592</v>
      </c>
      <c r="D472" s="19"/>
      <c r="E472" s="19"/>
      <c r="F472" s="19"/>
      <c r="G472" s="19"/>
      <c r="H472" s="19"/>
      <c r="I472" s="19"/>
      <c r="J472" s="19"/>
      <c r="K472" s="19"/>
      <c r="L472" s="19"/>
      <c r="M472" s="19"/>
      <c r="N472" s="19"/>
      <c r="O472" s="19"/>
      <c r="P472" s="19"/>
      <c r="Q472" s="19"/>
      <c r="R472" s="19"/>
      <c r="S472" s="19"/>
      <c r="T472" s="19"/>
      <c r="U472" s="19"/>
      <c r="V472" s="19"/>
      <c r="W472" s="19"/>
      <c r="X472" s="19"/>
      <c r="Y472" s="19"/>
      <c r="Z472" s="19"/>
    </row>
    <row r="473">
      <c r="A473" s="22">
        <v>44915.0</v>
      </c>
      <c r="B473" s="19">
        <v>0.0118204934368773</v>
      </c>
      <c r="C473" s="19">
        <v>-0.0019082052827157359</v>
      </c>
      <c r="D473" s="19"/>
      <c r="E473" s="19"/>
      <c r="F473" s="19"/>
      <c r="G473" s="19"/>
      <c r="H473" s="19"/>
      <c r="I473" s="19"/>
      <c r="J473" s="19"/>
      <c r="K473" s="19"/>
      <c r="L473" s="19"/>
      <c r="M473" s="19"/>
      <c r="N473" s="19"/>
      <c r="O473" s="19"/>
      <c r="P473" s="19"/>
      <c r="Q473" s="19"/>
      <c r="R473" s="19"/>
      <c r="S473" s="19"/>
      <c r="T473" s="19"/>
      <c r="U473" s="19"/>
      <c r="V473" s="19"/>
      <c r="W473" s="19"/>
      <c r="X473" s="19"/>
      <c r="Y473" s="19"/>
      <c r="Z473" s="19"/>
    </row>
    <row r="474">
      <c r="A474" s="22">
        <v>44914.0</v>
      </c>
      <c r="B474" s="19">
        <v>9.630597784962003E-4</v>
      </c>
      <c r="C474" s="19">
        <v>0.008289999452624652</v>
      </c>
      <c r="D474" s="19"/>
      <c r="E474" s="19"/>
      <c r="F474" s="19"/>
      <c r="G474" s="19"/>
      <c r="H474" s="19"/>
      <c r="I474" s="19"/>
      <c r="J474" s="19"/>
      <c r="K474" s="19"/>
      <c r="L474" s="19"/>
      <c r="M474" s="19"/>
      <c r="N474" s="19"/>
      <c r="O474" s="19"/>
      <c r="P474" s="19"/>
      <c r="Q474" s="19"/>
      <c r="R474" s="19"/>
      <c r="S474" s="19"/>
      <c r="T474" s="19"/>
      <c r="U474" s="19"/>
      <c r="V474" s="19"/>
      <c r="W474" s="19"/>
      <c r="X474" s="19"/>
      <c r="Y474" s="19"/>
      <c r="Z474" s="19"/>
    </row>
    <row r="475">
      <c r="A475" s="22">
        <v>44911.0</v>
      </c>
      <c r="B475" s="19">
        <v>-0.01650767877680792</v>
      </c>
      <c r="C475" s="19">
        <v>-0.007922931973564973</v>
      </c>
      <c r="D475" s="19"/>
      <c r="E475" s="19"/>
      <c r="F475" s="19"/>
      <c r="G475" s="19"/>
      <c r="H475" s="19"/>
      <c r="I475" s="19"/>
      <c r="J475" s="19"/>
      <c r="K475" s="19"/>
      <c r="L475" s="19"/>
      <c r="M475" s="19"/>
      <c r="N475" s="19"/>
      <c r="O475" s="19"/>
      <c r="P475" s="19"/>
      <c r="Q475" s="19"/>
      <c r="R475" s="19"/>
      <c r="S475" s="19"/>
      <c r="T475" s="19"/>
      <c r="U475" s="19"/>
      <c r="V475" s="19"/>
      <c r="W475" s="19"/>
      <c r="X475" s="19"/>
      <c r="Y475" s="19"/>
      <c r="Z475" s="19"/>
    </row>
    <row r="476">
      <c r="A476" s="22">
        <v>44910.0</v>
      </c>
      <c r="B476" s="19">
        <v>0.0013549217532686786</v>
      </c>
      <c r="C476" s="19">
        <v>-0.013150913972444056</v>
      </c>
      <c r="D476" s="19"/>
      <c r="E476" s="19"/>
      <c r="F476" s="19"/>
      <c r="G476" s="19"/>
      <c r="H476" s="19"/>
      <c r="I476" s="19"/>
      <c r="J476" s="19"/>
      <c r="K476" s="19"/>
      <c r="L476" s="19"/>
      <c r="M476" s="19"/>
      <c r="N476" s="19"/>
      <c r="O476" s="19"/>
      <c r="P476" s="19"/>
      <c r="Q476" s="19"/>
      <c r="R476" s="19"/>
      <c r="S476" s="19"/>
      <c r="T476" s="19"/>
      <c r="U476" s="19"/>
      <c r="V476" s="19"/>
      <c r="W476" s="19"/>
      <c r="X476" s="19"/>
      <c r="Y476" s="19"/>
      <c r="Z476" s="19"/>
    </row>
    <row r="477">
      <c r="A477" s="22">
        <v>44909.0</v>
      </c>
      <c r="B477" s="19">
        <v>0.034045534150612955</v>
      </c>
      <c r="C477" s="19">
        <v>0.002810619088563948</v>
      </c>
      <c r="D477" s="19"/>
      <c r="E477" s="19"/>
      <c r="F477" s="19"/>
      <c r="G477" s="19"/>
      <c r="H477" s="19"/>
      <c r="I477" s="19"/>
      <c r="J477" s="19"/>
      <c r="K477" s="19"/>
      <c r="L477" s="19"/>
      <c r="M477" s="19"/>
      <c r="N477" s="19"/>
      <c r="O477" s="19"/>
      <c r="P477" s="19"/>
      <c r="Q477" s="19"/>
      <c r="R477" s="19"/>
      <c r="S477" s="19"/>
      <c r="T477" s="19"/>
      <c r="U477" s="19"/>
      <c r="V477" s="19"/>
      <c r="W477" s="19"/>
      <c r="X477" s="19"/>
      <c r="Y477" s="19"/>
      <c r="Z477" s="19"/>
    </row>
    <row r="478">
      <c r="A478" s="22">
        <v>44908.0</v>
      </c>
      <c r="B478" s="19">
        <v>-0.013407975672126704</v>
      </c>
      <c r="C478" s="19">
        <v>0.005992815109354677</v>
      </c>
      <c r="D478" s="19"/>
      <c r="E478" s="19"/>
      <c r="F478" s="19"/>
      <c r="G478" s="19"/>
      <c r="H478" s="19"/>
      <c r="I478" s="19"/>
      <c r="J478" s="19"/>
      <c r="K478" s="19"/>
      <c r="L478" s="19"/>
      <c r="M478" s="19"/>
      <c r="N478" s="19"/>
      <c r="O478" s="19"/>
      <c r="P478" s="19"/>
      <c r="Q478" s="19"/>
      <c r="R478" s="19"/>
      <c r="S478" s="19"/>
      <c r="T478" s="19"/>
      <c r="U478" s="19"/>
      <c r="V478" s="19"/>
      <c r="W478" s="19"/>
      <c r="X478" s="19"/>
      <c r="Y478" s="19"/>
      <c r="Z478" s="19"/>
    </row>
    <row r="479">
      <c r="A479" s="22">
        <v>44907.0</v>
      </c>
      <c r="B479" s="19">
        <v>-0.019050847457627085</v>
      </c>
      <c r="C479" s="19">
        <v>2.9735194576385737E-5</v>
      </c>
      <c r="D479" s="19"/>
      <c r="E479" s="19"/>
      <c r="F479" s="19"/>
      <c r="G479" s="19"/>
      <c r="H479" s="19"/>
      <c r="I479" s="19"/>
      <c r="J479" s="19"/>
      <c r="K479" s="19"/>
      <c r="L479" s="19"/>
      <c r="M479" s="19"/>
      <c r="N479" s="19"/>
      <c r="O479" s="19"/>
      <c r="P479" s="19"/>
      <c r="Q479" s="19"/>
      <c r="R479" s="19"/>
      <c r="S479" s="19"/>
      <c r="T479" s="19"/>
      <c r="U479" s="19"/>
      <c r="V479" s="19"/>
      <c r="W479" s="19"/>
      <c r="X479" s="19"/>
      <c r="Y479" s="19"/>
      <c r="Z479" s="19"/>
    </row>
    <row r="480">
      <c r="A480" s="15">
        <v>44904.0</v>
      </c>
      <c r="B480" s="19">
        <v>-0.01238701037830603</v>
      </c>
      <c r="C480" s="19">
        <v>-0.006058782278800745</v>
      </c>
      <c r="D480" s="19"/>
      <c r="E480" s="19"/>
      <c r="F480" s="19"/>
      <c r="G480" s="19"/>
      <c r="H480" s="19"/>
      <c r="I480" s="19"/>
      <c r="J480" s="19"/>
      <c r="K480" s="19"/>
      <c r="L480" s="19"/>
      <c r="M480" s="19"/>
      <c r="N480" s="19"/>
      <c r="O480" s="19"/>
      <c r="P480" s="19"/>
      <c r="Q480" s="19"/>
      <c r="R480" s="19"/>
      <c r="S480" s="19"/>
      <c r="T480" s="19"/>
      <c r="U480" s="19"/>
      <c r="V480" s="19"/>
      <c r="W480" s="19"/>
      <c r="X480" s="19"/>
      <c r="Y480" s="19"/>
      <c r="Z480" s="19"/>
    </row>
    <row r="481">
      <c r="A481" s="21">
        <v>44903.0</v>
      </c>
      <c r="B481" s="19">
        <v>0.009394430927277764</v>
      </c>
      <c r="C481" s="19">
        <v>0.0026319334069664357</v>
      </c>
      <c r="D481" s="19"/>
      <c r="E481" s="19"/>
      <c r="F481" s="19"/>
      <c r="G481" s="19"/>
      <c r="H481" s="19"/>
      <c r="I481" s="19"/>
      <c r="J481" s="19"/>
      <c r="K481" s="19"/>
      <c r="L481" s="19"/>
      <c r="M481" s="19"/>
      <c r="N481" s="19"/>
      <c r="O481" s="19"/>
      <c r="P481" s="19"/>
      <c r="Q481" s="19"/>
      <c r="R481" s="19"/>
      <c r="S481" s="19"/>
      <c r="T481" s="19"/>
      <c r="U481" s="19"/>
      <c r="V481" s="19"/>
      <c r="W481" s="19"/>
      <c r="X481" s="19"/>
      <c r="Y481" s="19"/>
      <c r="Z481" s="19"/>
    </row>
    <row r="482">
      <c r="A482" s="21">
        <v>44902.0</v>
      </c>
      <c r="B482" s="19">
        <v>-0.027985810011825096</v>
      </c>
      <c r="C482" s="19">
        <v>-0.004411902750398933</v>
      </c>
      <c r="D482" s="19"/>
      <c r="E482" s="19"/>
      <c r="F482" s="19"/>
      <c r="G482" s="19"/>
      <c r="H482" s="19"/>
      <c r="I482" s="19"/>
      <c r="J482" s="19"/>
      <c r="K482" s="19"/>
      <c r="L482" s="19"/>
      <c r="M482" s="19"/>
      <c r="N482" s="19"/>
      <c r="O482" s="19"/>
      <c r="P482" s="19"/>
      <c r="Q482" s="19"/>
      <c r="R482" s="19"/>
      <c r="S482" s="19"/>
      <c r="T482" s="19"/>
      <c r="U482" s="19"/>
      <c r="V482" s="19"/>
      <c r="W482" s="19"/>
      <c r="X482" s="19"/>
      <c r="Y482" s="19"/>
      <c r="Z482" s="19"/>
    </row>
    <row r="483">
      <c r="A483" s="21">
        <v>44901.0</v>
      </c>
      <c r="B483" s="19">
        <v>-0.0058777429467085085</v>
      </c>
      <c r="C483" s="19">
        <v>-0.0031174720136034617</v>
      </c>
      <c r="D483" s="19"/>
      <c r="E483" s="19"/>
      <c r="F483" s="19"/>
      <c r="G483" s="19"/>
      <c r="H483" s="19"/>
      <c r="I483" s="19"/>
      <c r="J483" s="19"/>
      <c r="K483" s="19"/>
      <c r="L483" s="19"/>
      <c r="M483" s="19"/>
      <c r="N483" s="19"/>
      <c r="O483" s="19"/>
      <c r="P483" s="19"/>
      <c r="Q483" s="19"/>
      <c r="R483" s="19"/>
      <c r="S483" s="19"/>
      <c r="T483" s="19"/>
      <c r="U483" s="19"/>
      <c r="V483" s="19"/>
      <c r="W483" s="19"/>
      <c r="X483" s="19"/>
      <c r="Y483" s="19"/>
      <c r="Z483" s="19"/>
    </row>
    <row r="484">
      <c r="A484" s="21">
        <v>44900.0</v>
      </c>
      <c r="B484" s="19">
        <v>0.005978582221930262</v>
      </c>
      <c r="C484" s="19">
        <v>2.6476109990847263E-4</v>
      </c>
      <c r="D484" s="19"/>
      <c r="E484" s="19"/>
      <c r="F484" s="19"/>
      <c r="G484" s="19"/>
      <c r="H484" s="19"/>
      <c r="I484" s="19"/>
      <c r="J484" s="19"/>
      <c r="K484" s="19"/>
      <c r="L484" s="19"/>
      <c r="M484" s="19"/>
      <c r="N484" s="19"/>
      <c r="O484" s="19"/>
      <c r="P484" s="19"/>
      <c r="Q484" s="19"/>
      <c r="R484" s="19"/>
      <c r="S484" s="19"/>
      <c r="T484" s="19"/>
      <c r="U484" s="19"/>
      <c r="V484" s="19"/>
      <c r="W484" s="19"/>
      <c r="X484" s="19"/>
      <c r="Y484" s="19"/>
      <c r="Z484" s="19"/>
    </row>
    <row r="485">
      <c r="A485" s="21">
        <v>44897.0</v>
      </c>
      <c r="B485" s="19">
        <v>0.007679576299238544</v>
      </c>
      <c r="C485" s="19">
        <v>-0.00618737541528247</v>
      </c>
      <c r="D485" s="19"/>
      <c r="E485" s="19"/>
      <c r="F485" s="19"/>
      <c r="G485" s="19"/>
      <c r="H485" s="19"/>
      <c r="I485" s="19"/>
      <c r="J485" s="19"/>
      <c r="K485" s="19"/>
      <c r="L485" s="19"/>
      <c r="M485" s="19"/>
      <c r="N485" s="19"/>
      <c r="O485" s="19"/>
      <c r="P485" s="19"/>
      <c r="Q485" s="19"/>
      <c r="R485" s="19"/>
      <c r="S485" s="19"/>
      <c r="T485" s="19"/>
      <c r="U485" s="19"/>
      <c r="V485" s="19"/>
      <c r="W485" s="19"/>
      <c r="X485" s="19"/>
      <c r="Y485" s="19"/>
      <c r="Z485" s="19"/>
    </row>
    <row r="486">
      <c r="A486" s="21">
        <v>44896.0</v>
      </c>
      <c r="B486" s="19">
        <v>-2.647428684889874E-4</v>
      </c>
      <c r="C486" s="19">
        <v>0.0028867144498316843</v>
      </c>
      <c r="D486" s="19"/>
      <c r="E486" s="19"/>
      <c r="F486" s="19"/>
      <c r="G486" s="19"/>
      <c r="H486" s="19"/>
      <c r="I486" s="19"/>
      <c r="J486" s="19"/>
      <c r="K486" s="19"/>
      <c r="L486" s="19"/>
      <c r="M486" s="19"/>
      <c r="N486" s="19"/>
      <c r="O486" s="19"/>
      <c r="P486" s="19"/>
      <c r="Q486" s="19"/>
      <c r="R486" s="19"/>
      <c r="S486" s="19"/>
      <c r="T486" s="19"/>
      <c r="U486" s="19"/>
      <c r="V486" s="19"/>
      <c r="W486" s="19"/>
      <c r="X486" s="19"/>
      <c r="Y486" s="19"/>
      <c r="Z486" s="19"/>
    </row>
    <row r="487">
      <c r="A487" s="21">
        <v>44895.0</v>
      </c>
      <c r="B487" s="19">
        <v>0.0015909844216108748</v>
      </c>
      <c r="C487" s="19">
        <v>0.007535697884579751</v>
      </c>
      <c r="D487" s="19"/>
      <c r="E487" s="19"/>
      <c r="F487" s="19"/>
      <c r="G487" s="19"/>
      <c r="H487" s="19"/>
      <c r="I487" s="19"/>
      <c r="J487" s="19"/>
      <c r="K487" s="19"/>
      <c r="L487" s="19"/>
      <c r="M487" s="19"/>
      <c r="N487" s="19"/>
      <c r="O487" s="19"/>
      <c r="P487" s="19"/>
      <c r="Q487" s="19"/>
      <c r="R487" s="19"/>
      <c r="S487" s="19"/>
      <c r="T487" s="19"/>
      <c r="U487" s="19"/>
      <c r="V487" s="19"/>
      <c r="W487" s="19"/>
      <c r="X487" s="19"/>
      <c r="Y487" s="19"/>
      <c r="Z487" s="19"/>
    </row>
    <row r="488">
      <c r="A488" s="22">
        <v>44894.0</v>
      </c>
      <c r="B488" s="19">
        <v>-0.005275304978569095</v>
      </c>
      <c r="C488" s="19">
        <v>0.002979084456774972</v>
      </c>
      <c r="D488" s="19"/>
      <c r="E488" s="19"/>
      <c r="F488" s="19"/>
      <c r="G488" s="19"/>
      <c r="H488" s="19"/>
      <c r="I488" s="19"/>
      <c r="J488" s="19"/>
      <c r="K488" s="19"/>
      <c r="L488" s="19"/>
      <c r="M488" s="19"/>
      <c r="N488" s="19"/>
      <c r="O488" s="19"/>
      <c r="P488" s="19"/>
      <c r="Q488" s="19"/>
      <c r="R488" s="19"/>
      <c r="S488" s="19"/>
      <c r="T488" s="19"/>
      <c r="U488" s="19"/>
      <c r="V488" s="19"/>
      <c r="W488" s="19"/>
      <c r="X488" s="19"/>
      <c r="Y488" s="19"/>
      <c r="Z488" s="19"/>
    </row>
    <row r="489">
      <c r="A489" s="22">
        <v>44893.0</v>
      </c>
      <c r="B489" s="19">
        <v>0.031422158743113604</v>
      </c>
      <c r="C489" s="19">
        <v>0.0027008413120686026</v>
      </c>
      <c r="D489" s="19"/>
      <c r="E489" s="19"/>
      <c r="F489" s="19"/>
      <c r="G489" s="19"/>
      <c r="H489" s="19"/>
      <c r="I489" s="19"/>
      <c r="J489" s="19"/>
      <c r="K489" s="19"/>
      <c r="L489" s="19"/>
      <c r="M489" s="19"/>
      <c r="N489" s="19"/>
      <c r="O489" s="19"/>
      <c r="P489" s="19"/>
      <c r="Q489" s="19"/>
      <c r="R489" s="19"/>
      <c r="S489" s="19"/>
      <c r="T489" s="19"/>
      <c r="U489" s="19"/>
      <c r="V489" s="19"/>
      <c r="W489" s="19"/>
      <c r="X489" s="19"/>
      <c r="Y489" s="19"/>
      <c r="Z489" s="19"/>
    </row>
    <row r="490">
      <c r="A490" s="22">
        <v>44890.0</v>
      </c>
      <c r="B490" s="19">
        <v>-0.003929273084479323</v>
      </c>
      <c r="C490" s="19">
        <v>0.001549980794304462</v>
      </c>
      <c r="D490" s="19"/>
      <c r="E490" s="19"/>
      <c r="F490" s="19"/>
      <c r="G490" s="19"/>
      <c r="H490" s="19"/>
      <c r="I490" s="19"/>
      <c r="J490" s="19"/>
      <c r="K490" s="19"/>
      <c r="L490" s="19"/>
      <c r="M490" s="19"/>
      <c r="N490" s="19"/>
      <c r="O490" s="19"/>
      <c r="P490" s="19"/>
      <c r="Q490" s="19"/>
      <c r="R490" s="19"/>
      <c r="S490" s="19"/>
      <c r="T490" s="19"/>
      <c r="U490" s="19"/>
      <c r="V490" s="19"/>
      <c r="W490" s="19"/>
      <c r="X490" s="19"/>
      <c r="Y490" s="19"/>
      <c r="Z490" s="19"/>
    </row>
    <row r="491">
      <c r="A491" s="22">
        <v>44889.0</v>
      </c>
      <c r="B491" s="19">
        <v>0.005175348995573703</v>
      </c>
      <c r="C491" s="19">
        <v>0.011870971273727493</v>
      </c>
      <c r="D491" s="19"/>
      <c r="E491" s="19"/>
      <c r="F491" s="19"/>
      <c r="G491" s="19"/>
      <c r="H491" s="19"/>
      <c r="I491" s="19"/>
      <c r="J491" s="19"/>
      <c r="K491" s="19"/>
      <c r="L491" s="19"/>
      <c r="M491" s="19"/>
      <c r="N491" s="19"/>
      <c r="O491" s="19"/>
      <c r="P491" s="19"/>
      <c r="Q491" s="19"/>
      <c r="R491" s="19"/>
      <c r="S491" s="19"/>
      <c r="T491" s="19"/>
      <c r="U491" s="19"/>
      <c r="V491" s="19"/>
      <c r="W491" s="19"/>
      <c r="X491" s="19"/>
      <c r="Y491" s="19"/>
      <c r="Z491" s="19"/>
    </row>
    <row r="492">
      <c r="A492" s="22">
        <v>44888.0</v>
      </c>
      <c r="B492" s="19">
        <v>0.0021154633547153523</v>
      </c>
      <c r="C492" s="19">
        <v>0.0012634152223720552</v>
      </c>
      <c r="D492" s="19"/>
      <c r="E492" s="19"/>
      <c r="F492" s="19"/>
      <c r="G492" s="19"/>
      <c r="H492" s="19"/>
      <c r="I492" s="19"/>
      <c r="J492" s="19"/>
      <c r="K492" s="19"/>
      <c r="L492" s="19"/>
      <c r="M492" s="19"/>
      <c r="N492" s="19"/>
      <c r="O492" s="19"/>
      <c r="P492" s="19"/>
      <c r="Q492" s="19"/>
      <c r="R492" s="19"/>
      <c r="S492" s="19"/>
      <c r="T492" s="19"/>
      <c r="U492" s="19"/>
      <c r="V492" s="19"/>
      <c r="W492" s="19"/>
      <c r="X492" s="19"/>
      <c r="Y492" s="19"/>
      <c r="Z492" s="19"/>
    </row>
    <row r="493">
      <c r="A493" s="22">
        <v>44887.0</v>
      </c>
      <c r="B493" s="19">
        <v>-0.004348416904470631</v>
      </c>
      <c r="C493" s="19">
        <v>0.0046393299541023225</v>
      </c>
      <c r="D493" s="19"/>
      <c r="E493" s="19"/>
      <c r="F493" s="19"/>
      <c r="G493" s="19"/>
      <c r="H493" s="19"/>
      <c r="I493" s="19"/>
      <c r="J493" s="19"/>
      <c r="K493" s="19"/>
      <c r="L493" s="19"/>
      <c r="M493" s="19"/>
      <c r="N493" s="19"/>
      <c r="O493" s="19"/>
      <c r="P493" s="19"/>
      <c r="Q493" s="19"/>
      <c r="R493" s="19"/>
      <c r="S493" s="19"/>
      <c r="T493" s="19"/>
      <c r="U493" s="19"/>
      <c r="V493" s="19"/>
      <c r="W493" s="19"/>
      <c r="X493" s="19"/>
      <c r="Y493" s="19"/>
      <c r="Z493" s="19"/>
    </row>
    <row r="494">
      <c r="A494" s="22">
        <v>44886.0</v>
      </c>
      <c r="B494" s="19">
        <v>0.013636363636363669</v>
      </c>
      <c r="C494" s="19">
        <v>-0.008067665702588878</v>
      </c>
      <c r="D494" s="19"/>
      <c r="E494" s="19"/>
      <c r="F494" s="19"/>
      <c r="G494" s="19"/>
      <c r="H494" s="19"/>
      <c r="I494" s="19"/>
      <c r="J494" s="19"/>
      <c r="K494" s="19"/>
      <c r="L494" s="19"/>
      <c r="M494" s="19"/>
      <c r="N494" s="19"/>
      <c r="O494" s="19"/>
      <c r="P494" s="19"/>
      <c r="Q494" s="19"/>
      <c r="R494" s="19"/>
      <c r="S494" s="19"/>
      <c r="T494" s="19"/>
      <c r="U494" s="19"/>
      <c r="V494" s="19"/>
      <c r="W494" s="19"/>
      <c r="X494" s="19"/>
      <c r="Y494" s="19"/>
      <c r="Z494" s="19"/>
    </row>
    <row r="495">
      <c r="A495" s="22">
        <v>44883.0</v>
      </c>
      <c r="B495" s="19">
        <v>-0.004320098745114187</v>
      </c>
      <c r="C495" s="19">
        <v>-0.001976133755635434</v>
      </c>
      <c r="D495" s="19"/>
      <c r="E495" s="19"/>
      <c r="F495" s="19"/>
      <c r="G495" s="19"/>
      <c r="H495" s="19"/>
      <c r="I495" s="19"/>
      <c r="J495" s="19"/>
      <c r="K495" s="19"/>
      <c r="L495" s="19"/>
      <c r="M495" s="19"/>
      <c r="N495" s="19"/>
      <c r="O495" s="19"/>
      <c r="P495" s="19"/>
      <c r="Q495" s="19"/>
      <c r="R495" s="19"/>
      <c r="S495" s="19"/>
      <c r="T495" s="19"/>
      <c r="U495" s="19"/>
      <c r="V495" s="19"/>
      <c r="W495" s="19"/>
      <c r="X495" s="19"/>
      <c r="Y495" s="19"/>
      <c r="Z495" s="19"/>
    </row>
    <row r="496">
      <c r="A496" s="22">
        <v>44882.0</v>
      </c>
      <c r="B496" s="19">
        <v>-0.029611392068139453</v>
      </c>
      <c r="C496" s="19">
        <v>-0.0035714964706010655</v>
      </c>
      <c r="D496" s="19"/>
      <c r="E496" s="19"/>
      <c r="F496" s="19"/>
      <c r="G496" s="19"/>
      <c r="H496" s="19"/>
      <c r="I496" s="19"/>
      <c r="J496" s="19"/>
      <c r="K496" s="19"/>
      <c r="L496" s="19"/>
      <c r="M496" s="19"/>
      <c r="N496" s="19"/>
      <c r="O496" s="19"/>
      <c r="P496" s="19"/>
      <c r="Q496" s="19"/>
      <c r="R496" s="19"/>
      <c r="S496" s="19"/>
      <c r="T496" s="19"/>
      <c r="U496" s="19"/>
      <c r="V496" s="19"/>
      <c r="W496" s="19"/>
      <c r="X496" s="19"/>
      <c r="Y496" s="19"/>
      <c r="Z496" s="19"/>
    </row>
    <row r="497">
      <c r="A497" s="22">
        <v>44881.0</v>
      </c>
      <c r="B497" s="19">
        <v>-0.014363481340591622</v>
      </c>
      <c r="C497" s="19">
        <v>3.3961115880765114E-4</v>
      </c>
      <c r="D497" s="19"/>
      <c r="E497" s="19"/>
      <c r="F497" s="19"/>
      <c r="G497" s="19"/>
      <c r="H497" s="19"/>
      <c r="I497" s="19"/>
      <c r="J497" s="19"/>
      <c r="K497" s="19"/>
      <c r="L497" s="19"/>
      <c r="M497" s="19"/>
      <c r="N497" s="19"/>
      <c r="O497" s="19"/>
      <c r="P497" s="19"/>
      <c r="Q497" s="19"/>
      <c r="R497" s="19"/>
      <c r="S497" s="19"/>
      <c r="T497" s="19"/>
      <c r="U497" s="19"/>
      <c r="V497" s="19"/>
      <c r="W497" s="19"/>
      <c r="X497" s="19"/>
      <c r="Y497" s="19"/>
      <c r="Z497" s="19"/>
    </row>
    <row r="498">
      <c r="A498" s="22">
        <v>44880.0</v>
      </c>
      <c r="B498" s="19">
        <v>-0.016703211660002437</v>
      </c>
      <c r="C498" s="19">
        <v>0.004050924347282825</v>
      </c>
      <c r="D498" s="19"/>
      <c r="E498" s="19"/>
      <c r="F498" s="19"/>
      <c r="G498" s="19"/>
      <c r="H498" s="19"/>
      <c r="I498" s="19"/>
      <c r="J498" s="19"/>
      <c r="K498" s="19"/>
      <c r="L498" s="19"/>
      <c r="M498" s="19"/>
      <c r="N498" s="19"/>
      <c r="O498" s="19"/>
      <c r="P498" s="19"/>
      <c r="Q498" s="19"/>
      <c r="R498" s="19"/>
      <c r="S498" s="19"/>
      <c r="T498" s="19"/>
      <c r="U498" s="19"/>
      <c r="V498" s="19"/>
      <c r="W498" s="19"/>
      <c r="X498" s="19"/>
      <c r="Y498" s="19"/>
      <c r="Z498" s="19"/>
    </row>
    <row r="499">
      <c r="A499" s="22">
        <v>44879.0</v>
      </c>
      <c r="B499" s="19">
        <v>0.060094346072331994</v>
      </c>
      <c r="C499" s="19">
        <v>-0.0011199093173185348</v>
      </c>
      <c r="D499" s="19"/>
      <c r="E499" s="19"/>
      <c r="F499" s="19"/>
      <c r="G499" s="19"/>
      <c r="H499" s="19"/>
      <c r="I499" s="19"/>
      <c r="J499" s="19"/>
      <c r="K499" s="19"/>
      <c r="L499" s="19"/>
      <c r="M499" s="19"/>
      <c r="N499" s="19"/>
      <c r="O499" s="19"/>
      <c r="P499" s="19"/>
      <c r="Q499" s="19"/>
      <c r="R499" s="19"/>
      <c r="S499" s="19"/>
      <c r="T499" s="19"/>
      <c r="U499" s="19"/>
      <c r="V499" s="19"/>
      <c r="W499" s="19"/>
      <c r="X499" s="19"/>
      <c r="Y499" s="19"/>
      <c r="Z499" s="19"/>
    </row>
    <row r="500">
      <c r="A500" s="15">
        <v>44876.0</v>
      </c>
      <c r="B500" s="19">
        <v>-0.0018425003412038121</v>
      </c>
      <c r="C500" s="19">
        <v>0.017833172474234882</v>
      </c>
      <c r="D500" s="19"/>
      <c r="E500" s="19"/>
      <c r="F500" s="19"/>
      <c r="G500" s="19"/>
      <c r="H500" s="19"/>
      <c r="I500" s="19"/>
      <c r="J500" s="19"/>
      <c r="K500" s="19"/>
      <c r="L500" s="19"/>
      <c r="M500" s="19"/>
      <c r="N500" s="19"/>
      <c r="O500" s="19"/>
      <c r="P500" s="19"/>
      <c r="Q500" s="19"/>
      <c r="R500" s="19"/>
      <c r="S500" s="19"/>
      <c r="T500" s="19"/>
      <c r="U500" s="19"/>
      <c r="V500" s="19"/>
      <c r="W500" s="19"/>
      <c r="X500" s="19"/>
      <c r="Y500" s="19"/>
      <c r="Z500" s="19"/>
    </row>
    <row r="501">
      <c r="A501" s="15">
        <v>44875.0</v>
      </c>
      <c r="B501" s="19">
        <v>-0.008055235903337121</v>
      </c>
      <c r="C501" s="19">
        <v>-0.007093682877127194</v>
      </c>
      <c r="D501" s="19"/>
      <c r="E501" s="19"/>
      <c r="F501" s="19"/>
      <c r="G501" s="19"/>
      <c r="H501" s="19"/>
      <c r="I501" s="19"/>
      <c r="J501" s="19"/>
      <c r="K501" s="19"/>
      <c r="L501" s="19"/>
      <c r="M501" s="19"/>
      <c r="N501" s="19"/>
      <c r="O501" s="19"/>
      <c r="P501" s="19"/>
      <c r="Q501" s="19"/>
      <c r="R501" s="19"/>
      <c r="S501" s="19"/>
      <c r="T501" s="19"/>
      <c r="U501" s="19"/>
      <c r="V501" s="19"/>
      <c r="W501" s="19"/>
      <c r="X501" s="19"/>
      <c r="Y501" s="19"/>
      <c r="Z501" s="19"/>
    </row>
    <row r="502">
      <c r="A502" s="21">
        <v>44874.0</v>
      </c>
      <c r="B502" s="19">
        <v>0.0013556564766488144</v>
      </c>
      <c r="C502" s="19">
        <v>-0.0025160964247258333</v>
      </c>
      <c r="D502" s="19"/>
      <c r="E502" s="19"/>
      <c r="F502" s="19"/>
      <c r="G502" s="19"/>
      <c r="H502" s="19"/>
      <c r="I502" s="19"/>
      <c r="J502" s="19"/>
      <c r="K502" s="19"/>
      <c r="L502" s="19"/>
      <c r="M502" s="19"/>
      <c r="N502" s="19"/>
      <c r="O502" s="19"/>
      <c r="P502" s="19"/>
      <c r="Q502" s="19"/>
      <c r="R502" s="19"/>
      <c r="S502" s="19"/>
      <c r="T502" s="19"/>
      <c r="U502" s="19"/>
      <c r="V502" s="19"/>
      <c r="W502" s="19"/>
      <c r="X502" s="19"/>
      <c r="Y502" s="19"/>
      <c r="Z502" s="19"/>
    </row>
    <row r="503">
      <c r="A503" s="21">
        <v>44872.0</v>
      </c>
      <c r="B503" s="19">
        <v>-0.0012862171676144563</v>
      </c>
      <c r="C503" s="19">
        <v>0.00472756476598124</v>
      </c>
      <c r="D503" s="19"/>
      <c r="E503" s="19"/>
      <c r="F503" s="19"/>
      <c r="G503" s="19"/>
      <c r="H503" s="19"/>
      <c r="I503" s="19"/>
      <c r="J503" s="19"/>
      <c r="K503" s="19"/>
      <c r="L503" s="19"/>
      <c r="M503" s="19"/>
      <c r="N503" s="19"/>
      <c r="O503" s="19"/>
      <c r="P503" s="19"/>
      <c r="Q503" s="19"/>
      <c r="R503" s="19"/>
      <c r="S503" s="19"/>
      <c r="T503" s="19"/>
      <c r="U503" s="19"/>
      <c r="V503" s="19"/>
      <c r="W503" s="19"/>
      <c r="X503" s="19"/>
      <c r="Y503" s="19"/>
      <c r="Z503" s="19"/>
    </row>
    <row r="504">
      <c r="A504" s="21">
        <v>44869.0</v>
      </c>
      <c r="B504" s="19">
        <v>4.7409414155108465E-4</v>
      </c>
      <c r="C504" s="19">
        <v>0.003570103087072951</v>
      </c>
      <c r="D504" s="19"/>
      <c r="E504" s="19"/>
      <c r="F504" s="19"/>
      <c r="G504" s="19"/>
      <c r="H504" s="19"/>
      <c r="I504" s="19"/>
      <c r="J504" s="19"/>
      <c r="K504" s="19"/>
      <c r="L504" s="19"/>
      <c r="M504" s="19"/>
      <c r="N504" s="19"/>
      <c r="O504" s="19"/>
      <c r="P504" s="19"/>
      <c r="Q504" s="19"/>
      <c r="R504" s="19"/>
      <c r="S504" s="19"/>
      <c r="T504" s="19"/>
      <c r="U504" s="19"/>
      <c r="V504" s="19"/>
      <c r="W504" s="19"/>
      <c r="X504" s="19"/>
      <c r="Y504" s="19"/>
      <c r="Z504" s="19"/>
    </row>
    <row r="505">
      <c r="A505" s="21">
        <v>44868.0</v>
      </c>
      <c r="B505" s="19">
        <v>-0.0022974525305764493</v>
      </c>
      <c r="C505" s="19">
        <v>-0.0016673256704555772</v>
      </c>
      <c r="D505" s="19"/>
      <c r="E505" s="19"/>
      <c r="F505" s="19"/>
      <c r="G505" s="19"/>
      <c r="H505" s="19"/>
      <c r="I505" s="19"/>
      <c r="J505" s="19"/>
      <c r="K505" s="19"/>
      <c r="L505" s="19"/>
      <c r="M505" s="19"/>
      <c r="N505" s="19"/>
      <c r="O505" s="19"/>
      <c r="P505" s="19"/>
      <c r="Q505" s="19"/>
      <c r="R505" s="19"/>
      <c r="S505" s="19"/>
      <c r="T505" s="19"/>
      <c r="U505" s="19"/>
      <c r="V505" s="19"/>
      <c r="W505" s="19"/>
      <c r="X505" s="19"/>
      <c r="Y505" s="19"/>
      <c r="Z505" s="19"/>
    </row>
    <row r="506">
      <c r="A506" s="21">
        <v>44867.0</v>
      </c>
      <c r="B506" s="19">
        <v>0.008449744463373099</v>
      </c>
      <c r="C506" s="19">
        <v>-0.003447154650765616</v>
      </c>
      <c r="D506" s="19"/>
      <c r="E506" s="19"/>
      <c r="F506" s="19"/>
      <c r="G506" s="19"/>
      <c r="H506" s="19"/>
      <c r="I506" s="19"/>
      <c r="J506" s="19"/>
      <c r="K506" s="19"/>
      <c r="L506" s="19"/>
      <c r="M506" s="19"/>
      <c r="N506" s="19"/>
      <c r="O506" s="19"/>
      <c r="P506" s="19"/>
      <c r="Q506" s="19"/>
      <c r="R506" s="19"/>
      <c r="S506" s="19"/>
      <c r="T506" s="19"/>
      <c r="U506" s="19"/>
      <c r="V506" s="19"/>
      <c r="W506" s="19"/>
      <c r="X506" s="19"/>
      <c r="Y506" s="19"/>
      <c r="Z506" s="19"/>
    </row>
    <row r="507">
      <c r="A507" s="21">
        <v>44866.0</v>
      </c>
      <c r="B507" s="19">
        <v>0.012278402428088642</v>
      </c>
      <c r="C507" s="19">
        <v>0.007394987841573997</v>
      </c>
      <c r="D507" s="19"/>
      <c r="E507" s="19"/>
      <c r="F507" s="19"/>
      <c r="G507" s="19"/>
      <c r="H507" s="19"/>
      <c r="I507" s="19"/>
      <c r="J507" s="19"/>
      <c r="K507" s="19"/>
      <c r="L507" s="19"/>
      <c r="M507" s="19"/>
      <c r="N507" s="19"/>
      <c r="O507" s="19"/>
      <c r="P507" s="19"/>
      <c r="Q507" s="19"/>
      <c r="R507" s="19"/>
      <c r="S507" s="19"/>
      <c r="T507" s="19"/>
      <c r="U507" s="19"/>
      <c r="V507" s="19"/>
      <c r="W507" s="19"/>
      <c r="X507" s="19"/>
      <c r="Y507" s="19"/>
      <c r="Z507" s="19"/>
    </row>
    <row r="508">
      <c r="A508" s="22">
        <v>44865.0</v>
      </c>
      <c r="B508" s="19">
        <v>-0.012734949605012313</v>
      </c>
      <c r="C508" s="19">
        <v>0.01267231879821007</v>
      </c>
      <c r="D508" s="19"/>
      <c r="E508" s="19"/>
      <c r="F508" s="19"/>
      <c r="G508" s="19"/>
      <c r="H508" s="19"/>
      <c r="I508" s="19"/>
      <c r="J508" s="19"/>
      <c r="K508" s="19"/>
      <c r="L508" s="19"/>
      <c r="M508" s="19"/>
      <c r="N508" s="19"/>
      <c r="O508" s="19"/>
      <c r="P508" s="19"/>
      <c r="Q508" s="19"/>
      <c r="R508" s="19"/>
      <c r="S508" s="19"/>
      <c r="T508" s="19"/>
      <c r="U508" s="19"/>
      <c r="V508" s="19"/>
      <c r="W508" s="19"/>
      <c r="X508" s="19"/>
      <c r="Y508" s="19"/>
      <c r="Z508" s="19"/>
    </row>
    <row r="509">
      <c r="A509" s="22">
        <v>44862.0</v>
      </c>
      <c r="B509" s="19">
        <v>-0.01660862577015798</v>
      </c>
      <c r="C509" s="19">
        <v>0.0028105170280121605</v>
      </c>
      <c r="D509" s="19"/>
      <c r="E509" s="19"/>
      <c r="F509" s="19"/>
      <c r="G509" s="19"/>
      <c r="H509" s="19"/>
      <c r="I509" s="19"/>
      <c r="J509" s="19"/>
      <c r="K509" s="19"/>
      <c r="L509" s="19"/>
      <c r="M509" s="19"/>
      <c r="N509" s="19"/>
      <c r="O509" s="19"/>
      <c r="P509" s="19"/>
      <c r="Q509" s="19"/>
      <c r="R509" s="19"/>
      <c r="S509" s="19"/>
      <c r="T509" s="19"/>
      <c r="U509" s="19"/>
      <c r="V509" s="19"/>
      <c r="W509" s="19"/>
      <c r="X509" s="19"/>
      <c r="Y509" s="19"/>
      <c r="Z509" s="19"/>
    </row>
    <row r="510">
      <c r="A510" s="22">
        <v>44861.0</v>
      </c>
      <c r="B510" s="19">
        <v>0.0024840550520308646</v>
      </c>
      <c r="C510" s="19">
        <v>0.004564929897742376</v>
      </c>
      <c r="D510" s="19"/>
      <c r="E510" s="19"/>
      <c r="F510" s="19"/>
      <c r="G510" s="19"/>
      <c r="H510" s="19"/>
      <c r="I510" s="19"/>
      <c r="J510" s="19"/>
      <c r="K510" s="19"/>
      <c r="L510" s="19"/>
      <c r="M510" s="19"/>
      <c r="N510" s="19"/>
      <c r="O510" s="19"/>
      <c r="P510" s="19"/>
      <c r="Q510" s="19"/>
      <c r="R510" s="19"/>
      <c r="S510" s="19"/>
      <c r="T510" s="19"/>
      <c r="U510" s="19"/>
      <c r="V510" s="19"/>
      <c r="W510" s="19"/>
      <c r="X510" s="19"/>
      <c r="Y510" s="19"/>
      <c r="Z510" s="19"/>
    </row>
    <row r="511">
      <c r="A511" s="22">
        <v>44859.0</v>
      </c>
      <c r="B511" s="19">
        <v>0.007031302819282104</v>
      </c>
      <c r="C511" s="19">
        <v>-0.004196099995770197</v>
      </c>
      <c r="D511" s="19"/>
      <c r="E511" s="19"/>
      <c r="F511" s="19"/>
      <c r="G511" s="19"/>
      <c r="H511" s="19"/>
      <c r="I511" s="19"/>
      <c r="J511" s="19"/>
      <c r="K511" s="19"/>
      <c r="L511" s="19"/>
      <c r="M511" s="19"/>
      <c r="N511" s="19"/>
      <c r="O511" s="19"/>
      <c r="P511" s="19"/>
      <c r="Q511" s="19"/>
      <c r="R511" s="19"/>
      <c r="S511" s="19"/>
      <c r="T511" s="19"/>
      <c r="U511" s="19"/>
      <c r="V511" s="19"/>
      <c r="W511" s="19"/>
      <c r="X511" s="19"/>
      <c r="Y511" s="19"/>
      <c r="Z511" s="19"/>
    </row>
    <row r="512">
      <c r="A512" s="22">
        <v>44858.0</v>
      </c>
      <c r="B512" s="19">
        <v>-0.001754741175676644</v>
      </c>
      <c r="C512" s="19">
        <v>0.008787401216410862</v>
      </c>
      <c r="D512" s="19"/>
      <c r="E512" s="19"/>
      <c r="F512" s="19"/>
      <c r="G512" s="19"/>
      <c r="H512" s="19"/>
      <c r="I512" s="19"/>
      <c r="J512" s="19"/>
      <c r="K512" s="19"/>
      <c r="L512" s="19"/>
      <c r="M512" s="19"/>
      <c r="N512" s="19"/>
      <c r="O512" s="19"/>
      <c r="P512" s="19"/>
      <c r="Q512" s="19"/>
      <c r="R512" s="19"/>
      <c r="S512" s="19"/>
      <c r="T512" s="19"/>
      <c r="U512" s="19"/>
      <c r="V512" s="19"/>
      <c r="W512" s="19"/>
      <c r="X512" s="19"/>
      <c r="Y512" s="19"/>
      <c r="Z512" s="19"/>
    </row>
    <row r="513">
      <c r="A513" s="22">
        <v>44855.0</v>
      </c>
      <c r="B513" s="19">
        <v>0.004201965435445709</v>
      </c>
      <c r="C513" s="19">
        <v>7.031447937393409E-4</v>
      </c>
      <c r="D513" s="19"/>
      <c r="E513" s="19"/>
      <c r="F513" s="19"/>
      <c r="G513" s="19"/>
      <c r="H513" s="19"/>
      <c r="I513" s="19"/>
      <c r="J513" s="19"/>
      <c r="K513" s="19"/>
      <c r="L513" s="19"/>
      <c r="M513" s="19"/>
      <c r="N513" s="19"/>
      <c r="O513" s="19"/>
      <c r="P513" s="19"/>
      <c r="Q513" s="19"/>
      <c r="R513" s="19"/>
      <c r="S513" s="19"/>
      <c r="T513" s="19"/>
      <c r="U513" s="19"/>
      <c r="V513" s="19"/>
      <c r="W513" s="19"/>
      <c r="X513" s="19"/>
      <c r="Y513" s="19"/>
      <c r="Z513" s="19"/>
    </row>
    <row r="514">
      <c r="A514" s="22">
        <v>44854.0</v>
      </c>
      <c r="B514" s="19">
        <v>0.010547222792959499</v>
      </c>
      <c r="C514" s="19">
        <v>0.002952219160873071</v>
      </c>
      <c r="D514" s="19"/>
      <c r="E514" s="19"/>
      <c r="F514" s="19"/>
      <c r="G514" s="19"/>
      <c r="H514" s="19"/>
      <c r="I514" s="19"/>
      <c r="J514" s="19"/>
      <c r="K514" s="19"/>
      <c r="L514" s="19"/>
      <c r="M514" s="19"/>
      <c r="N514" s="19"/>
      <c r="O514" s="19"/>
      <c r="P514" s="19"/>
      <c r="Q514" s="19"/>
      <c r="R514" s="19"/>
      <c r="S514" s="19"/>
      <c r="T514" s="19"/>
      <c r="U514" s="19"/>
      <c r="V514" s="19"/>
      <c r="W514" s="19"/>
      <c r="X514" s="19"/>
      <c r="Y514" s="19"/>
      <c r="Z514" s="19"/>
    </row>
    <row r="515">
      <c r="A515" s="22">
        <v>44853.0</v>
      </c>
      <c r="B515" s="19">
        <v>0.01628732512006681</v>
      </c>
      <c r="C515" s="19">
        <v>0.0014467931800570266</v>
      </c>
      <c r="D515" s="19"/>
      <c r="E515" s="19"/>
      <c r="F515" s="19"/>
      <c r="G515" s="19"/>
      <c r="H515" s="19"/>
      <c r="I515" s="19"/>
      <c r="J515" s="19"/>
      <c r="K515" s="19"/>
      <c r="L515" s="19"/>
      <c r="M515" s="19"/>
      <c r="N515" s="19"/>
      <c r="O515" s="19"/>
      <c r="P515" s="19"/>
      <c r="Q515" s="19"/>
      <c r="R515" s="19"/>
      <c r="S515" s="19"/>
      <c r="T515" s="19"/>
      <c r="U515" s="19"/>
      <c r="V515" s="19"/>
      <c r="W515" s="19"/>
      <c r="X515" s="19"/>
      <c r="Y515" s="19"/>
      <c r="Z515" s="19"/>
    </row>
    <row r="516">
      <c r="A516" s="22">
        <v>44852.0</v>
      </c>
      <c r="B516" s="19">
        <v>0.013473476297968467</v>
      </c>
      <c r="C516" s="19">
        <v>0.010117376587067906</v>
      </c>
      <c r="D516" s="19"/>
      <c r="E516" s="19"/>
      <c r="F516" s="19"/>
      <c r="G516" s="19"/>
      <c r="H516" s="19"/>
      <c r="I516" s="19"/>
      <c r="J516" s="19"/>
      <c r="K516" s="19"/>
      <c r="L516" s="19"/>
      <c r="M516" s="19"/>
      <c r="N516" s="19"/>
      <c r="O516" s="19"/>
      <c r="P516" s="19"/>
      <c r="Q516" s="19"/>
      <c r="R516" s="19"/>
      <c r="S516" s="19"/>
      <c r="T516" s="19"/>
      <c r="U516" s="19"/>
      <c r="V516" s="19"/>
      <c r="W516" s="19"/>
      <c r="X516" s="19"/>
      <c r="Y516" s="19"/>
      <c r="Z516" s="19"/>
    </row>
    <row r="517">
      <c r="A517" s="22">
        <v>44851.0</v>
      </c>
      <c r="B517" s="19">
        <v>-6.344730348960548E-4</v>
      </c>
      <c r="C517" s="19">
        <v>0.007337495708641395</v>
      </c>
      <c r="D517" s="19"/>
      <c r="E517" s="19"/>
      <c r="F517" s="19"/>
      <c r="G517" s="19"/>
      <c r="H517" s="19"/>
      <c r="I517" s="19"/>
      <c r="J517" s="19"/>
      <c r="K517" s="19"/>
      <c r="L517" s="19"/>
      <c r="M517" s="19"/>
      <c r="N517" s="19"/>
      <c r="O517" s="19"/>
      <c r="P517" s="19"/>
      <c r="Q517" s="19"/>
      <c r="R517" s="19"/>
      <c r="S517" s="19"/>
      <c r="T517" s="19"/>
      <c r="U517" s="19"/>
      <c r="V517" s="19"/>
      <c r="W517" s="19"/>
      <c r="X517" s="19"/>
      <c r="Y517" s="19"/>
      <c r="Z517" s="19"/>
    </row>
    <row r="518">
      <c r="A518" s="22">
        <v>44848.0</v>
      </c>
      <c r="B518" s="19">
        <v>-0.0013376513658125422</v>
      </c>
      <c r="C518" s="19">
        <v>0.010070910731235783</v>
      </c>
      <c r="D518" s="19"/>
      <c r="E518" s="19"/>
      <c r="F518" s="19"/>
      <c r="G518" s="19"/>
      <c r="H518" s="19"/>
      <c r="I518" s="19"/>
      <c r="J518" s="19"/>
      <c r="K518" s="19"/>
      <c r="L518" s="19"/>
      <c r="M518" s="19"/>
      <c r="N518" s="19"/>
      <c r="O518" s="19"/>
      <c r="P518" s="19"/>
      <c r="Q518" s="19"/>
      <c r="R518" s="19"/>
      <c r="S518" s="19"/>
      <c r="T518" s="19"/>
      <c r="U518" s="19"/>
      <c r="V518" s="19"/>
      <c r="W518" s="19"/>
      <c r="X518" s="19"/>
      <c r="Y518" s="19"/>
      <c r="Z518" s="19"/>
    </row>
    <row r="519">
      <c r="A519" s="22">
        <v>44847.0</v>
      </c>
      <c r="B519" s="19">
        <v>-0.003298014174443753</v>
      </c>
      <c r="C519" s="19">
        <v>-0.006380083627274602</v>
      </c>
      <c r="D519" s="19"/>
      <c r="E519" s="19"/>
      <c r="F519" s="19"/>
      <c r="G519" s="19"/>
      <c r="H519" s="19"/>
      <c r="I519" s="19"/>
      <c r="J519" s="19"/>
      <c r="K519" s="19"/>
      <c r="L519" s="19"/>
      <c r="M519" s="19"/>
      <c r="N519" s="19"/>
      <c r="O519" s="19"/>
      <c r="P519" s="19"/>
      <c r="Q519" s="19"/>
      <c r="R519" s="19"/>
      <c r="S519" s="19"/>
      <c r="T519" s="19"/>
      <c r="U519" s="19"/>
      <c r="V519" s="19"/>
      <c r="W519" s="19"/>
      <c r="X519" s="19"/>
      <c r="Y519" s="19"/>
      <c r="Z519" s="19"/>
    </row>
    <row r="520">
      <c r="A520" s="15">
        <v>44846.0</v>
      </c>
      <c r="B520" s="19">
        <v>-0.011239852910566839</v>
      </c>
      <c r="C520" s="19">
        <v>0.008246214719537459</v>
      </c>
      <c r="D520" s="19"/>
      <c r="E520" s="19"/>
      <c r="F520" s="19"/>
      <c r="G520" s="19"/>
      <c r="H520" s="19"/>
      <c r="I520" s="19"/>
      <c r="J520" s="19"/>
      <c r="K520" s="19"/>
      <c r="L520" s="19"/>
      <c r="M520" s="19"/>
      <c r="N520" s="19"/>
      <c r="O520" s="19"/>
      <c r="P520" s="19"/>
      <c r="Q520" s="19"/>
      <c r="R520" s="19"/>
      <c r="S520" s="19"/>
      <c r="T520" s="19"/>
      <c r="U520" s="19"/>
      <c r="V520" s="19"/>
      <c r="W520" s="19"/>
      <c r="X520" s="19"/>
      <c r="Y520" s="19"/>
      <c r="Z520" s="19"/>
    </row>
    <row r="521">
      <c r="A521" s="15">
        <v>44845.0</v>
      </c>
      <c r="B521" s="19">
        <v>-0.011792937949948623</v>
      </c>
      <c r="C521" s="19">
        <v>-0.014932428513427354</v>
      </c>
      <c r="D521" s="19"/>
      <c r="E521" s="19"/>
      <c r="F521" s="19"/>
      <c r="G521" s="19"/>
      <c r="H521" s="19"/>
      <c r="I521" s="19"/>
      <c r="J521" s="19"/>
      <c r="K521" s="19"/>
      <c r="L521" s="19"/>
      <c r="M521" s="19"/>
      <c r="N521" s="19"/>
      <c r="O521" s="19"/>
      <c r="P521" s="19"/>
      <c r="Q521" s="19"/>
      <c r="R521" s="19"/>
      <c r="S521" s="19"/>
      <c r="T521" s="19"/>
      <c r="U521" s="19"/>
      <c r="V521" s="19"/>
      <c r="W521" s="19"/>
      <c r="X521" s="19"/>
      <c r="Y521" s="19"/>
      <c r="Z521" s="19"/>
    </row>
    <row r="522">
      <c r="A522" s="15">
        <v>44844.0</v>
      </c>
      <c r="B522" s="19">
        <v>-0.007417993738941142</v>
      </c>
      <c r="C522" s="19">
        <v>-0.00425362337673596</v>
      </c>
      <c r="D522" s="19"/>
      <c r="E522" s="19"/>
      <c r="F522" s="19"/>
      <c r="G522" s="19"/>
      <c r="H522" s="19"/>
      <c r="I522" s="19"/>
      <c r="J522" s="19"/>
      <c r="K522" s="19"/>
      <c r="L522" s="19"/>
      <c r="M522" s="19"/>
      <c r="N522" s="19"/>
      <c r="O522" s="19"/>
      <c r="P522" s="19"/>
      <c r="Q522" s="19"/>
      <c r="R522" s="19"/>
      <c r="S522" s="19"/>
      <c r="T522" s="19"/>
      <c r="U522" s="19"/>
      <c r="V522" s="19"/>
      <c r="W522" s="19"/>
      <c r="X522" s="19"/>
      <c r="Y522" s="19"/>
      <c r="Z522" s="19"/>
    </row>
    <row r="523">
      <c r="A523" s="21">
        <v>44841.0</v>
      </c>
      <c r="B523" s="19">
        <v>-0.007631525629769653</v>
      </c>
      <c r="C523" s="19">
        <v>-9.895106105538565E-4</v>
      </c>
      <c r="D523" s="19"/>
      <c r="E523" s="19"/>
      <c r="F523" s="19"/>
      <c r="G523" s="19"/>
      <c r="H523" s="19"/>
      <c r="I523" s="19"/>
      <c r="J523" s="19"/>
      <c r="K523" s="19"/>
      <c r="L523" s="19"/>
      <c r="M523" s="19"/>
      <c r="N523" s="19"/>
      <c r="O523" s="19"/>
      <c r="P523" s="19"/>
      <c r="Q523" s="19"/>
      <c r="R523" s="19"/>
      <c r="S523" s="19"/>
      <c r="T523" s="19"/>
      <c r="U523" s="19"/>
      <c r="V523" s="19"/>
      <c r="W523" s="19"/>
      <c r="X523" s="19"/>
      <c r="Y523" s="19"/>
      <c r="Z523" s="19"/>
    </row>
    <row r="524">
      <c r="A524" s="21">
        <v>44840.0</v>
      </c>
      <c r="B524" s="19">
        <v>-0.008039123735512854</v>
      </c>
      <c r="C524" s="19">
        <v>0.0033286442865991805</v>
      </c>
      <c r="D524" s="19"/>
      <c r="E524" s="19"/>
      <c r="F524" s="19"/>
      <c r="G524" s="19"/>
      <c r="H524" s="19"/>
      <c r="I524" s="19"/>
      <c r="J524" s="19"/>
      <c r="K524" s="19"/>
      <c r="L524" s="19"/>
      <c r="M524" s="19"/>
      <c r="N524" s="19"/>
      <c r="O524" s="19"/>
      <c r="P524" s="19"/>
      <c r="Q524" s="19"/>
      <c r="R524" s="19"/>
      <c r="S524" s="19"/>
      <c r="T524" s="19"/>
      <c r="U524" s="19"/>
      <c r="V524" s="19"/>
      <c r="W524" s="19"/>
      <c r="X524" s="19"/>
      <c r="Y524" s="19"/>
      <c r="Z524" s="19"/>
    </row>
    <row r="525">
      <c r="A525" s="21">
        <v>44838.0</v>
      </c>
      <c r="B525" s="19">
        <v>-8.032666175782355E-4</v>
      </c>
      <c r="C525" s="19">
        <v>0.022913601009039386</v>
      </c>
      <c r="D525" s="19"/>
      <c r="E525" s="19"/>
      <c r="F525" s="19"/>
      <c r="G525" s="19"/>
      <c r="H525" s="19"/>
      <c r="I525" s="19"/>
      <c r="J525" s="19"/>
      <c r="K525" s="19"/>
      <c r="L525" s="19"/>
      <c r="M525" s="19"/>
      <c r="N525" s="19"/>
      <c r="O525" s="19"/>
      <c r="P525" s="19"/>
      <c r="Q525" s="19"/>
      <c r="R525" s="19"/>
      <c r="S525" s="19"/>
      <c r="T525" s="19"/>
      <c r="U525" s="19"/>
      <c r="V525" s="19"/>
      <c r="W525" s="19"/>
      <c r="X525" s="19"/>
      <c r="Y525" s="19"/>
      <c r="Z525" s="19"/>
    </row>
    <row r="526">
      <c r="A526" s="21">
        <v>44837.0</v>
      </c>
      <c r="B526" s="19">
        <v>0.003425577646426703</v>
      </c>
      <c r="C526" s="19">
        <v>-0.012109264172080247</v>
      </c>
      <c r="D526" s="19"/>
      <c r="E526" s="19"/>
      <c r="F526" s="19"/>
      <c r="G526" s="19"/>
      <c r="H526" s="19"/>
      <c r="I526" s="19"/>
      <c r="J526" s="19"/>
      <c r="K526" s="19"/>
      <c r="L526" s="19"/>
      <c r="M526" s="19"/>
      <c r="N526" s="19"/>
      <c r="O526" s="19"/>
      <c r="P526" s="19"/>
      <c r="Q526" s="19"/>
      <c r="R526" s="19"/>
      <c r="S526" s="19"/>
      <c r="T526" s="19"/>
      <c r="U526" s="19"/>
      <c r="V526" s="19"/>
      <c r="W526" s="19"/>
      <c r="X526" s="19"/>
      <c r="Y526" s="19"/>
      <c r="Z526" s="19"/>
    </row>
    <row r="527">
      <c r="A527" s="23">
        <v>44834.0</v>
      </c>
      <c r="B527" s="19">
        <v>0.021194869332601618</v>
      </c>
      <c r="C527" s="19">
        <v>0.016425755584756896</v>
      </c>
      <c r="D527" s="19"/>
      <c r="E527" s="19"/>
      <c r="F527" s="19"/>
      <c r="G527" s="19"/>
      <c r="H527" s="19"/>
      <c r="I527" s="19"/>
      <c r="J527" s="19"/>
      <c r="K527" s="19"/>
      <c r="L527" s="19"/>
      <c r="M527" s="19"/>
      <c r="N527" s="19"/>
      <c r="O527" s="19"/>
      <c r="P527" s="19"/>
      <c r="Q527" s="19"/>
      <c r="R527" s="19"/>
      <c r="S527" s="19"/>
      <c r="T527" s="19"/>
      <c r="U527" s="19"/>
      <c r="V527" s="19"/>
      <c r="W527" s="19"/>
      <c r="X527" s="19"/>
      <c r="Y527" s="19"/>
      <c r="Z527" s="19"/>
    </row>
    <row r="528">
      <c r="A528" s="23">
        <v>44833.0</v>
      </c>
      <c r="B528" s="19">
        <v>0.006976101671501755</v>
      </c>
      <c r="C528" s="19">
        <v>-0.0024023347134399797</v>
      </c>
      <c r="D528" s="19"/>
      <c r="E528" s="19"/>
      <c r="F528" s="19"/>
      <c r="G528" s="19"/>
      <c r="H528" s="19"/>
      <c r="I528" s="19"/>
      <c r="J528" s="19"/>
      <c r="K528" s="19"/>
      <c r="L528" s="19"/>
      <c r="M528" s="19"/>
      <c r="N528" s="19"/>
      <c r="O528" s="19"/>
      <c r="P528" s="19"/>
      <c r="Q528" s="19"/>
      <c r="R528" s="19"/>
      <c r="S528" s="19"/>
      <c r="T528" s="19"/>
      <c r="U528" s="19"/>
      <c r="V528" s="19"/>
      <c r="W528" s="19"/>
      <c r="X528" s="19"/>
      <c r="Y528" s="19"/>
      <c r="Z528" s="19"/>
    </row>
    <row r="529">
      <c r="A529" s="23">
        <v>44832.0</v>
      </c>
      <c r="B529" s="19">
        <v>-0.010321963223733799</v>
      </c>
      <c r="C529" s="19">
        <v>-0.00874913273045863</v>
      </c>
      <c r="D529" s="19"/>
      <c r="E529" s="19"/>
      <c r="F529" s="19"/>
      <c r="G529" s="19"/>
      <c r="H529" s="19"/>
      <c r="I529" s="19"/>
      <c r="J529" s="19"/>
      <c r="K529" s="19"/>
      <c r="L529" s="19"/>
      <c r="M529" s="19"/>
      <c r="N529" s="19"/>
      <c r="O529" s="19"/>
      <c r="P529" s="19"/>
      <c r="Q529" s="19"/>
      <c r="R529" s="19"/>
      <c r="S529" s="19"/>
      <c r="T529" s="19"/>
      <c r="U529" s="19"/>
      <c r="V529" s="19"/>
      <c r="W529" s="19"/>
      <c r="X529" s="19"/>
      <c r="Y529" s="19"/>
      <c r="Z529" s="19"/>
    </row>
    <row r="530">
      <c r="A530" s="23">
        <v>44831.0</v>
      </c>
      <c r="B530" s="19">
        <v>0.04106177056646754</v>
      </c>
      <c r="C530" s="19">
        <v>-5.230279202880217E-4</v>
      </c>
      <c r="D530" s="19"/>
      <c r="E530" s="19"/>
      <c r="F530" s="19"/>
      <c r="G530" s="19"/>
      <c r="H530" s="19"/>
      <c r="I530" s="19"/>
      <c r="J530" s="19"/>
      <c r="K530" s="19"/>
      <c r="L530" s="19"/>
      <c r="M530" s="19"/>
      <c r="N530" s="19"/>
      <c r="O530" s="19"/>
      <c r="P530" s="19"/>
      <c r="Q530" s="19"/>
      <c r="R530" s="19"/>
      <c r="S530" s="19"/>
      <c r="T530" s="19"/>
      <c r="U530" s="19"/>
      <c r="V530" s="19"/>
      <c r="W530" s="19"/>
      <c r="X530" s="19"/>
      <c r="Y530" s="19"/>
      <c r="Z530" s="19"/>
    </row>
    <row r="531">
      <c r="A531" s="23">
        <v>44830.0</v>
      </c>
      <c r="B531" s="19">
        <v>-0.02083478503240188</v>
      </c>
      <c r="C531" s="19">
        <v>-0.01795138898908366</v>
      </c>
      <c r="D531" s="19"/>
      <c r="E531" s="19"/>
      <c r="F531" s="19"/>
      <c r="G531" s="19"/>
      <c r="H531" s="19"/>
      <c r="I531" s="19"/>
      <c r="J531" s="19"/>
      <c r="K531" s="19"/>
      <c r="L531" s="19"/>
      <c r="M531" s="19"/>
      <c r="N531" s="19"/>
      <c r="O531" s="19"/>
      <c r="P531" s="19"/>
      <c r="Q531" s="19"/>
      <c r="R531" s="19"/>
      <c r="S531" s="19"/>
      <c r="T531" s="19"/>
      <c r="U531" s="19"/>
      <c r="V531" s="19"/>
      <c r="W531" s="19"/>
      <c r="X531" s="19"/>
      <c r="Y531" s="19"/>
      <c r="Z531" s="19"/>
    </row>
    <row r="532">
      <c r="A532" s="23">
        <v>44827.0</v>
      </c>
      <c r="B532" s="19">
        <v>-0.018063633253506683</v>
      </c>
      <c r="C532" s="19">
        <v>-0.017155611521401326</v>
      </c>
      <c r="D532" s="19"/>
      <c r="E532" s="19"/>
      <c r="F532" s="19"/>
      <c r="G532" s="19"/>
      <c r="H532" s="19"/>
      <c r="I532" s="19"/>
      <c r="J532" s="19"/>
      <c r="K532" s="19"/>
      <c r="L532" s="19"/>
      <c r="M532" s="19"/>
      <c r="N532" s="19"/>
      <c r="O532" s="19"/>
      <c r="P532" s="19"/>
      <c r="Q532" s="19"/>
      <c r="R532" s="19"/>
      <c r="S532" s="19"/>
      <c r="T532" s="19"/>
      <c r="U532" s="19"/>
      <c r="V532" s="19"/>
      <c r="W532" s="19"/>
      <c r="X532" s="19"/>
      <c r="Y532" s="19"/>
      <c r="Z532" s="19"/>
    </row>
    <row r="533">
      <c r="A533" s="23">
        <v>44826.0</v>
      </c>
      <c r="B533" s="19">
        <v>0.015777036419238222</v>
      </c>
      <c r="C533" s="19">
        <v>-0.004997643685783371</v>
      </c>
      <c r="D533" s="19"/>
      <c r="E533" s="19"/>
      <c r="F533" s="19"/>
      <c r="G533" s="19"/>
      <c r="H533" s="19"/>
      <c r="I533" s="19"/>
      <c r="J533" s="19"/>
      <c r="K533" s="19"/>
      <c r="L533" s="19"/>
      <c r="M533" s="19"/>
      <c r="N533" s="19"/>
      <c r="O533" s="19"/>
      <c r="P533" s="19"/>
      <c r="Q533" s="19"/>
      <c r="R533" s="19"/>
      <c r="S533" s="19"/>
      <c r="T533" s="19"/>
      <c r="U533" s="19"/>
      <c r="V533" s="19"/>
      <c r="W533" s="19"/>
      <c r="X533" s="19"/>
      <c r="Y533" s="19"/>
      <c r="Z533" s="19"/>
    </row>
    <row r="534">
      <c r="A534" s="23">
        <v>44825.0</v>
      </c>
      <c r="B534" s="19">
        <v>0.0041175239025750265</v>
      </c>
      <c r="C534" s="19">
        <v>-0.00549498351224309</v>
      </c>
      <c r="D534" s="19"/>
      <c r="E534" s="19"/>
      <c r="F534" s="19"/>
      <c r="G534" s="19"/>
      <c r="H534" s="19"/>
      <c r="I534" s="19"/>
      <c r="J534" s="19"/>
      <c r="K534" s="19"/>
      <c r="L534" s="19"/>
      <c r="M534" s="19"/>
      <c r="N534" s="19"/>
      <c r="O534" s="19"/>
      <c r="P534" s="19"/>
      <c r="Q534" s="19"/>
      <c r="R534" s="19"/>
      <c r="S534" s="19"/>
      <c r="T534" s="19"/>
      <c r="U534" s="19"/>
      <c r="V534" s="19"/>
      <c r="W534" s="19"/>
      <c r="X534" s="19"/>
      <c r="Y534" s="19"/>
      <c r="Z534" s="19"/>
    </row>
    <row r="535">
      <c r="A535" s="23">
        <v>44824.0</v>
      </c>
      <c r="B535" s="19">
        <v>-0.0074807785551014305</v>
      </c>
      <c r="C535" s="19">
        <v>0.011008809885230342</v>
      </c>
      <c r="D535" s="19"/>
      <c r="E535" s="19"/>
      <c r="F535" s="19"/>
      <c r="G535" s="19"/>
      <c r="H535" s="19"/>
      <c r="I535" s="19"/>
      <c r="J535" s="19"/>
      <c r="K535" s="19"/>
      <c r="L535" s="19"/>
      <c r="M535" s="19"/>
      <c r="N535" s="19"/>
      <c r="O535" s="19"/>
      <c r="P535" s="19"/>
      <c r="Q535" s="19"/>
      <c r="R535" s="19"/>
      <c r="S535" s="19"/>
      <c r="T535" s="19"/>
      <c r="U535" s="19"/>
      <c r="V535" s="19"/>
      <c r="W535" s="19"/>
      <c r="X535" s="19"/>
      <c r="Y535" s="19"/>
      <c r="Z535" s="19"/>
    </row>
    <row r="536">
      <c r="A536" s="23">
        <v>44823.0</v>
      </c>
      <c r="B536" s="19">
        <v>-0.023801474068564477</v>
      </c>
      <c r="C536" s="19">
        <v>0.005213666194166411</v>
      </c>
      <c r="D536" s="19"/>
      <c r="E536" s="19"/>
      <c r="F536" s="19"/>
      <c r="G536" s="19"/>
      <c r="H536" s="19"/>
      <c r="I536" s="19"/>
      <c r="J536" s="19"/>
      <c r="K536" s="19"/>
      <c r="L536" s="19"/>
      <c r="M536" s="19"/>
      <c r="N536" s="19"/>
      <c r="O536" s="19"/>
      <c r="P536" s="19"/>
      <c r="Q536" s="19"/>
      <c r="R536" s="19"/>
      <c r="S536" s="19"/>
      <c r="T536" s="19"/>
      <c r="U536" s="19"/>
      <c r="V536" s="19"/>
      <c r="W536" s="19"/>
      <c r="X536" s="19"/>
      <c r="Y536" s="19"/>
      <c r="Z536" s="19"/>
    </row>
    <row r="537">
      <c r="A537" s="23">
        <v>44820.0</v>
      </c>
      <c r="B537" s="19">
        <v>-0.020206704650854612</v>
      </c>
      <c r="C537" s="19">
        <v>-0.019384809871681674</v>
      </c>
      <c r="D537" s="19"/>
      <c r="E537" s="19"/>
      <c r="F537" s="19"/>
      <c r="G537" s="19"/>
      <c r="H537" s="19"/>
      <c r="I537" s="19"/>
      <c r="J537" s="19"/>
      <c r="K537" s="19"/>
      <c r="L537" s="19"/>
      <c r="M537" s="19"/>
      <c r="N537" s="19"/>
      <c r="O537" s="19"/>
      <c r="P537" s="19"/>
      <c r="Q537" s="19"/>
      <c r="R537" s="19"/>
      <c r="S537" s="19"/>
      <c r="T537" s="19"/>
      <c r="U537" s="19"/>
      <c r="V537" s="19"/>
      <c r="W537" s="19"/>
      <c r="X537" s="19"/>
      <c r="Y537" s="19"/>
      <c r="Z537" s="19"/>
    </row>
    <row r="538">
      <c r="A538" s="23">
        <v>44819.0</v>
      </c>
      <c r="B538" s="19">
        <v>-0.011525867714472726</v>
      </c>
      <c r="C538" s="19">
        <v>-0.007017982364785014</v>
      </c>
      <c r="D538" s="19"/>
      <c r="E538" s="19"/>
      <c r="F538" s="19"/>
      <c r="G538" s="19"/>
      <c r="H538" s="19"/>
      <c r="I538" s="19"/>
      <c r="J538" s="19"/>
      <c r="K538" s="19"/>
      <c r="L538" s="19"/>
      <c r="M538" s="19"/>
      <c r="N538" s="19"/>
      <c r="O538" s="19"/>
      <c r="P538" s="19"/>
      <c r="Q538" s="19"/>
      <c r="R538" s="19"/>
      <c r="S538" s="19"/>
      <c r="T538" s="19"/>
      <c r="U538" s="19"/>
      <c r="V538" s="19"/>
      <c r="W538" s="19"/>
      <c r="X538" s="19"/>
      <c r="Y538" s="19"/>
      <c r="Z538" s="19"/>
    </row>
    <row r="539">
      <c r="A539" s="23">
        <v>44818.0</v>
      </c>
      <c r="B539" s="19">
        <v>-0.005794648089068377</v>
      </c>
      <c r="C539" s="19">
        <v>-0.0036690545958644183</v>
      </c>
      <c r="D539" s="19"/>
      <c r="E539" s="19"/>
      <c r="F539" s="19"/>
      <c r="G539" s="19"/>
      <c r="H539" s="19"/>
      <c r="I539" s="19"/>
      <c r="J539" s="19"/>
      <c r="K539" s="19"/>
      <c r="L539" s="19"/>
      <c r="M539" s="19"/>
      <c r="N539" s="19"/>
      <c r="O539" s="19"/>
      <c r="P539" s="19"/>
      <c r="Q539" s="19"/>
      <c r="R539" s="19"/>
      <c r="S539" s="19"/>
      <c r="T539" s="19"/>
      <c r="U539" s="19"/>
      <c r="V539" s="19"/>
      <c r="W539" s="19"/>
      <c r="X539" s="19"/>
      <c r="Y539" s="19"/>
      <c r="Z539" s="19"/>
    </row>
    <row r="540">
      <c r="A540" s="23">
        <v>44817.0</v>
      </c>
      <c r="B540" s="19">
        <v>-0.001625065002600068</v>
      </c>
      <c r="C540" s="19">
        <v>0.007454136432440306</v>
      </c>
      <c r="D540" s="19"/>
      <c r="E540" s="19"/>
      <c r="F540" s="19"/>
      <c r="G540" s="19"/>
      <c r="H540" s="19"/>
      <c r="I540" s="19"/>
      <c r="J540" s="19"/>
      <c r="K540" s="19"/>
      <c r="L540" s="19"/>
      <c r="M540" s="19"/>
      <c r="N540" s="19"/>
      <c r="O540" s="19"/>
      <c r="P540" s="19"/>
      <c r="Q540" s="19"/>
      <c r="R540" s="19"/>
      <c r="S540" s="19"/>
      <c r="T540" s="19"/>
      <c r="U540" s="19"/>
      <c r="V540" s="19"/>
      <c r="W540" s="19"/>
      <c r="X540" s="19"/>
      <c r="Y540" s="19"/>
      <c r="Z540" s="19"/>
    </row>
    <row r="541">
      <c r="A541" s="21">
        <v>44816.0</v>
      </c>
      <c r="B541" s="19">
        <v>0.004505386875612194</v>
      </c>
      <c r="C541" s="19">
        <v>0.005775695536733183</v>
      </c>
      <c r="D541" s="19"/>
      <c r="E541" s="19"/>
      <c r="F541" s="19"/>
      <c r="G541" s="19"/>
      <c r="H541" s="19"/>
      <c r="I541" s="19"/>
      <c r="J541" s="19"/>
      <c r="K541" s="19"/>
      <c r="L541" s="19"/>
      <c r="M541" s="19"/>
      <c r="N541" s="19"/>
      <c r="O541" s="19"/>
      <c r="P541" s="19"/>
      <c r="Q541" s="19"/>
      <c r="R541" s="19"/>
      <c r="S541" s="19"/>
      <c r="T541" s="19"/>
      <c r="U541" s="19"/>
      <c r="V541" s="19"/>
      <c r="W541" s="19"/>
      <c r="X541" s="19"/>
      <c r="Y541" s="19"/>
      <c r="Z541" s="19"/>
    </row>
    <row r="542">
      <c r="A542" s="21">
        <v>44813.0</v>
      </c>
      <c r="B542" s="19">
        <v>-0.02644459983472125</v>
      </c>
      <c r="C542" s="19">
        <v>0.0019439567385348688</v>
      </c>
      <c r="D542" s="19"/>
      <c r="E542" s="19"/>
      <c r="F542" s="19"/>
      <c r="G542" s="19"/>
      <c r="H542" s="19"/>
      <c r="I542" s="19"/>
      <c r="J542" s="19"/>
      <c r="K542" s="19"/>
      <c r="L542" s="19"/>
      <c r="M542" s="19"/>
      <c r="N542" s="19"/>
      <c r="O542" s="19"/>
      <c r="P542" s="19"/>
      <c r="Q542" s="19"/>
      <c r="R542" s="19"/>
      <c r="S542" s="19"/>
      <c r="T542" s="19"/>
      <c r="U542" s="19"/>
      <c r="V542" s="19"/>
      <c r="W542" s="19"/>
      <c r="X542" s="19"/>
      <c r="Y542" s="19"/>
      <c r="Z542" s="19"/>
    </row>
    <row r="543">
      <c r="A543" s="21">
        <v>44812.0</v>
      </c>
      <c r="B543" s="19">
        <v>0.012030365414307687</v>
      </c>
      <c r="C543" s="19">
        <v>0.009892535348720921</v>
      </c>
      <c r="D543" s="19"/>
      <c r="E543" s="19"/>
      <c r="F543" s="19"/>
      <c r="G543" s="19"/>
      <c r="H543" s="19"/>
      <c r="I543" s="19"/>
      <c r="J543" s="19"/>
      <c r="K543" s="19"/>
      <c r="L543" s="19"/>
      <c r="M543" s="19"/>
      <c r="N543" s="19"/>
      <c r="O543" s="19"/>
      <c r="P543" s="19"/>
      <c r="Q543" s="19"/>
      <c r="R543" s="19"/>
      <c r="S543" s="19"/>
      <c r="T543" s="19"/>
      <c r="U543" s="19"/>
      <c r="V543" s="19"/>
      <c r="W543" s="19"/>
      <c r="X543" s="19"/>
      <c r="Y543" s="19"/>
      <c r="Z543" s="19"/>
    </row>
    <row r="544">
      <c r="A544" s="21">
        <v>44811.0</v>
      </c>
      <c r="B544" s="19">
        <v>0.003421341424052704</v>
      </c>
      <c r="C544" s="19">
        <v>-0.0017671447019640407</v>
      </c>
      <c r="D544" s="19"/>
      <c r="E544" s="19"/>
      <c r="F544" s="19"/>
      <c r="G544" s="19"/>
      <c r="H544" s="19"/>
      <c r="I544" s="19"/>
      <c r="J544" s="19"/>
      <c r="K544" s="19"/>
      <c r="L544" s="19"/>
      <c r="M544" s="19"/>
      <c r="N544" s="19"/>
      <c r="O544" s="19"/>
      <c r="P544" s="19"/>
      <c r="Q544" s="19"/>
      <c r="R544" s="19"/>
      <c r="S544" s="19"/>
      <c r="T544" s="19"/>
      <c r="U544" s="19"/>
      <c r="V544" s="19"/>
      <c r="W544" s="19"/>
      <c r="X544" s="19"/>
      <c r="Y544" s="19"/>
      <c r="Z544" s="19"/>
    </row>
    <row r="545">
      <c r="A545" s="21">
        <v>44810.0</v>
      </c>
      <c r="B545" s="19">
        <v>-5.806451612904162E-4</v>
      </c>
      <c r="C545" s="19">
        <v>-5.773868152022521E-4</v>
      </c>
      <c r="D545" s="19"/>
      <c r="E545" s="19"/>
      <c r="F545" s="19"/>
      <c r="G545" s="19"/>
      <c r="H545" s="19"/>
      <c r="I545" s="19"/>
      <c r="J545" s="19"/>
      <c r="K545" s="19"/>
      <c r="L545" s="19"/>
      <c r="M545" s="19"/>
      <c r="N545" s="19"/>
      <c r="O545" s="19"/>
      <c r="P545" s="19"/>
      <c r="Q545" s="19"/>
      <c r="R545" s="19"/>
      <c r="S545" s="19"/>
      <c r="T545" s="19"/>
      <c r="U545" s="19"/>
      <c r="V545" s="19"/>
      <c r="W545" s="19"/>
      <c r="X545" s="19"/>
      <c r="Y545" s="19"/>
      <c r="Z545" s="19"/>
    </row>
    <row r="546">
      <c r="A546" s="21">
        <v>44809.0</v>
      </c>
      <c r="B546" s="19">
        <v>0.0027819111082356685</v>
      </c>
      <c r="C546" s="19">
        <v>0.007203760665243086</v>
      </c>
      <c r="D546" s="19"/>
      <c r="E546" s="19"/>
      <c r="F546" s="19"/>
      <c r="G546" s="19"/>
      <c r="H546" s="19"/>
      <c r="I546" s="19"/>
      <c r="J546" s="19"/>
      <c r="K546" s="19"/>
      <c r="L546" s="19"/>
      <c r="M546" s="19"/>
      <c r="N546" s="19"/>
      <c r="O546" s="19"/>
      <c r="P546" s="19"/>
      <c r="Q546" s="19"/>
      <c r="R546" s="19"/>
      <c r="S546" s="19"/>
      <c r="T546" s="19"/>
      <c r="U546" s="19"/>
      <c r="V546" s="19"/>
      <c r="W546" s="19"/>
      <c r="X546" s="19"/>
      <c r="Y546" s="19"/>
      <c r="Z546" s="19"/>
    </row>
    <row r="547">
      <c r="A547" s="21">
        <v>44806.0</v>
      </c>
      <c r="B547" s="19">
        <v>-0.012899929752857808</v>
      </c>
      <c r="C547" s="19">
        <v>-1.9096153407660577E-4</v>
      </c>
      <c r="D547" s="19"/>
      <c r="E547" s="19"/>
      <c r="F547" s="19"/>
      <c r="G547" s="19"/>
      <c r="H547" s="19"/>
      <c r="I547" s="19"/>
      <c r="J547" s="19"/>
      <c r="K547" s="19"/>
      <c r="L547" s="19"/>
      <c r="M547" s="19"/>
      <c r="N547" s="19"/>
      <c r="O547" s="19"/>
      <c r="P547" s="19"/>
      <c r="Q547" s="19"/>
      <c r="R547" s="19"/>
      <c r="S547" s="19"/>
      <c r="T547" s="19"/>
      <c r="U547" s="19"/>
      <c r="V547" s="19"/>
      <c r="W547" s="19"/>
      <c r="X547" s="19"/>
      <c r="Y547" s="19"/>
      <c r="Z547" s="19"/>
    </row>
    <row r="548">
      <c r="A548" s="21">
        <v>44805.0</v>
      </c>
      <c r="B548" s="19">
        <v>0.005328710837185557</v>
      </c>
      <c r="C548" s="19">
        <v>-0.012190795808393329</v>
      </c>
      <c r="D548" s="19"/>
      <c r="E548" s="19"/>
      <c r="F548" s="19"/>
      <c r="G548" s="19"/>
      <c r="H548" s="19"/>
      <c r="I548" s="19"/>
      <c r="J548" s="19"/>
      <c r="K548" s="19"/>
      <c r="L548" s="19"/>
      <c r="M548" s="19"/>
      <c r="N548" s="19"/>
      <c r="O548" s="19"/>
      <c r="P548" s="19"/>
      <c r="Q548" s="19"/>
      <c r="R548" s="19"/>
      <c r="S548" s="19"/>
      <c r="T548" s="19"/>
      <c r="U548" s="19"/>
      <c r="V548" s="19"/>
      <c r="W548" s="19"/>
      <c r="X548" s="19"/>
      <c r="Y548" s="19"/>
      <c r="Z548" s="19"/>
    </row>
    <row r="549">
      <c r="A549" s="23">
        <v>44803.0</v>
      </c>
      <c r="B549" s="19">
        <v>0.027847433020984358</v>
      </c>
      <c r="C549" s="19">
        <v>0.025784241808131325</v>
      </c>
      <c r="D549" s="19"/>
      <c r="E549" s="19"/>
      <c r="F549" s="19"/>
      <c r="G549" s="19"/>
      <c r="H549" s="19"/>
      <c r="I549" s="19"/>
      <c r="J549" s="19"/>
      <c r="K549" s="19"/>
      <c r="L549" s="19"/>
      <c r="M549" s="19"/>
      <c r="N549" s="19"/>
      <c r="O549" s="19"/>
      <c r="P549" s="19"/>
      <c r="Q549" s="19"/>
      <c r="R549" s="19"/>
      <c r="S549" s="19"/>
      <c r="T549" s="19"/>
      <c r="U549" s="19"/>
      <c r="V549" s="19"/>
      <c r="W549" s="19"/>
      <c r="X549" s="19"/>
      <c r="Y549" s="19"/>
      <c r="Z549" s="19"/>
    </row>
    <row r="550">
      <c r="A550" s="23">
        <v>44802.0</v>
      </c>
      <c r="B550" s="19">
        <v>-0.007921440261865698</v>
      </c>
      <c r="C550" s="19">
        <v>-0.01400998923622776</v>
      </c>
      <c r="D550" s="19"/>
      <c r="E550" s="19"/>
      <c r="F550" s="19"/>
      <c r="G550" s="19"/>
      <c r="H550" s="19"/>
      <c r="I550" s="19"/>
      <c r="J550" s="19"/>
      <c r="K550" s="19"/>
      <c r="L550" s="19"/>
      <c r="M550" s="19"/>
      <c r="N550" s="19"/>
      <c r="O550" s="19"/>
      <c r="P550" s="19"/>
      <c r="Q550" s="19"/>
      <c r="R550" s="19"/>
      <c r="S550" s="19"/>
      <c r="T550" s="19"/>
      <c r="U550" s="19"/>
      <c r="V550" s="19"/>
      <c r="W550" s="19"/>
      <c r="X550" s="19"/>
      <c r="Y550" s="19"/>
      <c r="Z550" s="19"/>
    </row>
    <row r="551">
      <c r="A551" s="23">
        <v>44799.0</v>
      </c>
      <c r="B551" s="19">
        <v>-0.00508044030482635</v>
      </c>
      <c r="C551" s="19">
        <v>0.002080188558106988</v>
      </c>
      <c r="D551" s="19"/>
      <c r="E551" s="19"/>
      <c r="F551" s="19"/>
      <c r="G551" s="19"/>
      <c r="H551" s="19"/>
      <c r="I551" s="19"/>
      <c r="J551" s="19"/>
      <c r="K551" s="19"/>
      <c r="L551" s="19"/>
      <c r="M551" s="19"/>
      <c r="N551" s="19"/>
      <c r="O551" s="19"/>
      <c r="P551" s="19"/>
      <c r="Q551" s="19"/>
      <c r="R551" s="19"/>
      <c r="S551" s="19"/>
      <c r="T551" s="19"/>
      <c r="U551" s="19"/>
      <c r="V551" s="19"/>
      <c r="W551" s="19"/>
      <c r="X551" s="19"/>
      <c r="Y551" s="19"/>
      <c r="Z551" s="19"/>
    </row>
    <row r="552">
      <c r="A552" s="23">
        <v>44798.0</v>
      </c>
      <c r="B552" s="19">
        <v>-0.009547771111541148</v>
      </c>
      <c r="C552" s="19">
        <v>-0.0046861820113093255</v>
      </c>
      <c r="D552" s="19"/>
      <c r="E552" s="19"/>
      <c r="F552" s="19"/>
      <c r="G552" s="19"/>
      <c r="H552" s="19"/>
      <c r="I552" s="19"/>
      <c r="J552" s="19"/>
      <c r="K552" s="19"/>
      <c r="L552" s="19"/>
      <c r="M552" s="19"/>
      <c r="N552" s="19"/>
      <c r="O552" s="19"/>
      <c r="P552" s="19"/>
      <c r="Q552" s="19"/>
      <c r="R552" s="19"/>
      <c r="S552" s="19"/>
      <c r="T552" s="19"/>
      <c r="U552" s="19"/>
      <c r="V552" s="19"/>
      <c r="W552" s="19"/>
      <c r="X552" s="19"/>
      <c r="Y552" s="19"/>
      <c r="Z552" s="19"/>
    </row>
    <row r="553">
      <c r="A553" s="23">
        <v>44797.0</v>
      </c>
      <c r="B553" s="19">
        <v>0.009376831412385211</v>
      </c>
      <c r="C553" s="19">
        <v>0.0015616555255297815</v>
      </c>
      <c r="D553" s="19"/>
      <c r="E553" s="19"/>
      <c r="F553" s="19"/>
      <c r="G553" s="19"/>
      <c r="H553" s="19"/>
      <c r="I553" s="19"/>
      <c r="J553" s="19"/>
      <c r="K553" s="19"/>
      <c r="L553" s="19"/>
      <c r="M553" s="19"/>
      <c r="N553" s="19"/>
      <c r="O553" s="19"/>
      <c r="P553" s="19"/>
      <c r="Q553" s="19"/>
      <c r="R553" s="19"/>
      <c r="S553" s="19"/>
      <c r="T553" s="19"/>
      <c r="U553" s="19"/>
      <c r="V553" s="19"/>
      <c r="W553" s="19"/>
      <c r="X553" s="19"/>
      <c r="Y553" s="19"/>
      <c r="Z553" s="19"/>
    </row>
    <row r="554">
      <c r="A554" s="23">
        <v>44796.0</v>
      </c>
      <c r="B554" s="19">
        <v>0.006224610142838483</v>
      </c>
      <c r="C554" s="19">
        <v>0.004962637287243998</v>
      </c>
      <c r="D554" s="19"/>
      <c r="E554" s="19"/>
      <c r="F554" s="19"/>
      <c r="G554" s="19"/>
      <c r="H554" s="19"/>
      <c r="I554" s="19"/>
      <c r="J554" s="19"/>
      <c r="K554" s="19"/>
      <c r="L554" s="19"/>
      <c r="M554" s="19"/>
      <c r="N554" s="19"/>
      <c r="O554" s="19"/>
      <c r="P554" s="19"/>
      <c r="Q554" s="19"/>
      <c r="R554" s="19"/>
      <c r="S554" s="19"/>
      <c r="T554" s="19"/>
      <c r="U554" s="19"/>
      <c r="V554" s="19"/>
      <c r="W554" s="19"/>
      <c r="X554" s="19"/>
      <c r="Y554" s="19"/>
      <c r="Z554" s="19"/>
    </row>
    <row r="555">
      <c r="A555" s="23">
        <v>44795.0</v>
      </c>
      <c r="B555" s="19">
        <v>-0.020850708924103456</v>
      </c>
      <c r="C555" s="19">
        <v>-0.015077329384039717</v>
      </c>
      <c r="D555" s="19"/>
      <c r="E555" s="19"/>
      <c r="F555" s="19"/>
      <c r="G555" s="19"/>
      <c r="H555" s="19"/>
      <c r="I555" s="19"/>
      <c r="J555" s="19"/>
      <c r="K555" s="19"/>
      <c r="L555" s="19"/>
      <c r="M555" s="19"/>
      <c r="N555" s="19"/>
      <c r="O555" s="19"/>
      <c r="P555" s="19"/>
      <c r="Q555" s="19"/>
      <c r="R555" s="19"/>
      <c r="S555" s="19"/>
      <c r="T555" s="19"/>
      <c r="U555" s="19"/>
      <c r="V555" s="19"/>
      <c r="W555" s="19"/>
      <c r="X555" s="19"/>
      <c r="Y555" s="19"/>
      <c r="Z555" s="19"/>
    </row>
    <row r="556">
      <c r="A556" s="23">
        <v>44792.0</v>
      </c>
      <c r="B556" s="19">
        <v>-0.021285947507220793</v>
      </c>
      <c r="C556" s="19">
        <v>-0.011029432239022086</v>
      </c>
      <c r="D556" s="19"/>
      <c r="E556" s="19"/>
      <c r="F556" s="19"/>
      <c r="G556" s="19"/>
      <c r="H556" s="19"/>
      <c r="I556" s="19"/>
      <c r="J556" s="19"/>
      <c r="K556" s="19"/>
      <c r="L556" s="19"/>
      <c r="M556" s="19"/>
      <c r="N556" s="19"/>
      <c r="O556" s="19"/>
      <c r="P556" s="19"/>
      <c r="Q556" s="19"/>
      <c r="R556" s="19"/>
      <c r="S556" s="19"/>
      <c r="T556" s="19"/>
      <c r="U556" s="19"/>
      <c r="V556" s="19"/>
      <c r="W556" s="19"/>
      <c r="X556" s="19"/>
      <c r="Y556" s="19"/>
      <c r="Z556" s="19"/>
    </row>
    <row r="557">
      <c r="A557" s="23">
        <v>44791.0</v>
      </c>
      <c r="B557" s="19">
        <v>-0.009022462821230759</v>
      </c>
      <c r="C557" s="19">
        <v>6.826699360520383E-4</v>
      </c>
      <c r="D557" s="19"/>
      <c r="E557" s="19"/>
      <c r="F557" s="19"/>
      <c r="G557" s="19"/>
      <c r="H557" s="19"/>
      <c r="I557" s="19"/>
      <c r="J557" s="19"/>
      <c r="K557" s="19"/>
      <c r="L557" s="19"/>
      <c r="M557" s="19"/>
      <c r="N557" s="19"/>
      <c r="O557" s="19"/>
      <c r="P557" s="19"/>
      <c r="Q557" s="19"/>
      <c r="R557" s="19"/>
      <c r="S557" s="19"/>
      <c r="T557" s="19"/>
      <c r="U557" s="19"/>
      <c r="V557" s="19"/>
      <c r="W557" s="19"/>
      <c r="X557" s="19"/>
      <c r="Y557" s="19"/>
      <c r="Z557" s="19"/>
    </row>
    <row r="558">
      <c r="A558" s="23">
        <v>44790.0</v>
      </c>
      <c r="B558" s="19">
        <v>-0.011927451583154114</v>
      </c>
      <c r="C558" s="19">
        <v>0.006675923198833145</v>
      </c>
      <c r="D558" s="19"/>
      <c r="E558" s="19"/>
      <c r="F558" s="19"/>
      <c r="G558" s="19"/>
      <c r="H558" s="19"/>
      <c r="I558" s="19"/>
      <c r="J558" s="19"/>
      <c r="K558" s="19"/>
      <c r="L558" s="19"/>
      <c r="M558" s="19"/>
      <c r="N558" s="19"/>
      <c r="O558" s="19"/>
      <c r="P558" s="19"/>
      <c r="Q558" s="19"/>
      <c r="R558" s="19"/>
      <c r="S558" s="19"/>
      <c r="T558" s="19"/>
      <c r="U558" s="19"/>
      <c r="V558" s="19"/>
      <c r="W558" s="19"/>
      <c r="X558" s="19"/>
      <c r="Y558" s="19"/>
      <c r="Z558" s="19"/>
    </row>
    <row r="559">
      <c r="A559" s="23">
        <v>44789.0</v>
      </c>
      <c r="B559" s="19">
        <v>0.024954313441300613</v>
      </c>
      <c r="C559" s="19">
        <v>0.007181541573554107</v>
      </c>
      <c r="D559" s="19"/>
      <c r="E559" s="19"/>
      <c r="F559" s="19"/>
      <c r="G559" s="19"/>
      <c r="H559" s="19"/>
      <c r="I559" s="19"/>
      <c r="J559" s="19"/>
      <c r="K559" s="19"/>
      <c r="L559" s="19"/>
      <c r="M559" s="19"/>
      <c r="N559" s="19"/>
      <c r="O559" s="19"/>
      <c r="P559" s="19"/>
      <c r="Q559" s="19"/>
      <c r="R559" s="19"/>
      <c r="S559" s="19"/>
      <c r="T559" s="19"/>
      <c r="U559" s="19"/>
      <c r="V559" s="19"/>
      <c r="W559" s="19"/>
      <c r="X559" s="19"/>
      <c r="Y559" s="19"/>
      <c r="Z559" s="19"/>
    </row>
    <row r="560">
      <c r="A560" s="21">
        <v>44785.0</v>
      </c>
      <c r="B560" s="19">
        <v>-0.012999129244930852</v>
      </c>
      <c r="C560" s="19">
        <v>0.0022169998301151406</v>
      </c>
      <c r="D560" s="19"/>
      <c r="E560" s="19"/>
      <c r="F560" s="19"/>
      <c r="G560" s="19"/>
      <c r="H560" s="19"/>
      <c r="I560" s="19"/>
      <c r="J560" s="19"/>
      <c r="K560" s="19"/>
      <c r="L560" s="19"/>
      <c r="M560" s="19"/>
      <c r="N560" s="19"/>
      <c r="O560" s="19"/>
      <c r="P560" s="19"/>
      <c r="Q560" s="19"/>
      <c r="R560" s="19"/>
      <c r="S560" s="19"/>
      <c r="T560" s="19"/>
      <c r="U560" s="19"/>
      <c r="V560" s="19"/>
      <c r="W560" s="19"/>
      <c r="X560" s="19"/>
      <c r="Y560" s="19"/>
      <c r="Z560" s="19"/>
    </row>
    <row r="561">
      <c r="A561" s="21">
        <v>44784.0</v>
      </c>
      <c r="B561" s="19">
        <v>-0.0075308641975309065</v>
      </c>
      <c r="C561" s="19">
        <v>0.007085929368824795</v>
      </c>
      <c r="D561" s="19"/>
      <c r="E561" s="19"/>
      <c r="F561" s="19"/>
      <c r="G561" s="19"/>
      <c r="H561" s="19"/>
      <c r="I561" s="19"/>
      <c r="J561" s="19"/>
      <c r="K561" s="19"/>
      <c r="L561" s="19"/>
      <c r="M561" s="19"/>
      <c r="N561" s="19"/>
      <c r="O561" s="19"/>
      <c r="P561" s="19"/>
      <c r="Q561" s="19"/>
      <c r="R561" s="19"/>
      <c r="S561" s="19"/>
      <c r="T561" s="19"/>
      <c r="U561" s="19"/>
      <c r="V561" s="19"/>
      <c r="W561" s="19"/>
      <c r="X561" s="19"/>
      <c r="Y561" s="19"/>
      <c r="Z561" s="19"/>
    </row>
    <row r="562">
      <c r="A562" s="21">
        <v>44783.0</v>
      </c>
      <c r="B562" s="19">
        <v>-0.004179985247110829</v>
      </c>
      <c r="C562" s="19">
        <v>5.50638798066938E-4</v>
      </c>
      <c r="D562" s="19"/>
      <c r="E562" s="19"/>
      <c r="F562" s="19"/>
      <c r="G562" s="19"/>
      <c r="H562" s="19"/>
      <c r="I562" s="19"/>
      <c r="J562" s="19"/>
      <c r="K562" s="19"/>
      <c r="L562" s="19"/>
      <c r="M562" s="19"/>
      <c r="N562" s="19"/>
      <c r="O562" s="19"/>
      <c r="P562" s="19"/>
      <c r="Q562" s="19"/>
      <c r="R562" s="19"/>
      <c r="S562" s="19"/>
      <c r="T562" s="19"/>
      <c r="U562" s="19"/>
      <c r="V562" s="19"/>
      <c r="W562" s="19"/>
      <c r="X562" s="19"/>
      <c r="Y562" s="19"/>
      <c r="Z562" s="19"/>
    </row>
    <row r="563">
      <c r="A563" s="21">
        <v>44781.0</v>
      </c>
      <c r="B563" s="19">
        <v>-0.008230201792355007</v>
      </c>
      <c r="C563" s="19">
        <v>0.007334387124586783</v>
      </c>
      <c r="D563" s="19"/>
      <c r="E563" s="19"/>
      <c r="F563" s="19"/>
      <c r="G563" s="19"/>
      <c r="H563" s="19"/>
      <c r="I563" s="19"/>
      <c r="J563" s="19"/>
      <c r="K563" s="19"/>
      <c r="L563" s="19"/>
      <c r="M563" s="19"/>
      <c r="N563" s="19"/>
      <c r="O563" s="19"/>
      <c r="P563" s="19"/>
      <c r="Q563" s="19"/>
      <c r="R563" s="19"/>
      <c r="S563" s="19"/>
      <c r="T563" s="19"/>
      <c r="U563" s="19"/>
      <c r="V563" s="19"/>
      <c r="W563" s="19"/>
      <c r="X563" s="19"/>
      <c r="Y563" s="19"/>
      <c r="Z563" s="19"/>
    </row>
    <row r="564">
      <c r="A564" s="21">
        <v>44778.0</v>
      </c>
      <c r="B564" s="19">
        <v>0.005640365397584501</v>
      </c>
      <c r="C564" s="19">
        <v>8.917270739845495E-4</v>
      </c>
      <c r="D564" s="19"/>
      <c r="E564" s="19"/>
      <c r="F564" s="19"/>
      <c r="G564" s="19"/>
      <c r="H564" s="19"/>
      <c r="I564" s="19"/>
      <c r="J564" s="19"/>
      <c r="K564" s="19"/>
      <c r="L564" s="19"/>
      <c r="M564" s="19"/>
      <c r="N564" s="19"/>
      <c r="O564" s="19"/>
      <c r="P564" s="19"/>
      <c r="Q564" s="19"/>
      <c r="R564" s="19"/>
      <c r="S564" s="19"/>
      <c r="T564" s="19"/>
      <c r="U564" s="19"/>
      <c r="V564" s="19"/>
      <c r="W564" s="19"/>
      <c r="X564" s="19"/>
      <c r="Y564" s="19"/>
      <c r="Z564" s="19"/>
    </row>
    <row r="565">
      <c r="A565" s="21">
        <v>44777.0</v>
      </c>
      <c r="B565" s="19">
        <v>-4.902261167964994E-4</v>
      </c>
      <c r="C565" s="19">
        <v>-3.5368915036970705E-4</v>
      </c>
      <c r="D565" s="19"/>
      <c r="E565" s="19"/>
      <c r="F565" s="19"/>
      <c r="G565" s="19"/>
      <c r="H565" s="19"/>
      <c r="I565" s="19"/>
      <c r="J565" s="19"/>
      <c r="K565" s="19"/>
      <c r="L565" s="19"/>
      <c r="M565" s="19"/>
      <c r="N565" s="19"/>
      <c r="O565" s="19"/>
      <c r="P565" s="19"/>
      <c r="Q565" s="19"/>
      <c r="R565" s="19"/>
      <c r="S565" s="19"/>
      <c r="T565" s="19"/>
      <c r="U565" s="19"/>
      <c r="V565" s="19"/>
      <c r="W565" s="19"/>
      <c r="X565" s="19"/>
      <c r="Y565" s="19"/>
      <c r="Z565" s="19"/>
    </row>
    <row r="566">
      <c r="A566" s="21">
        <v>44776.0</v>
      </c>
      <c r="B566" s="19">
        <v>-0.0320303695355596</v>
      </c>
      <c r="C566" s="19">
        <v>0.0024617406870390823</v>
      </c>
      <c r="D566" s="19"/>
      <c r="E566" s="19"/>
      <c r="F566" s="19"/>
      <c r="G566" s="19"/>
      <c r="H566" s="19"/>
      <c r="I566" s="19"/>
      <c r="J566" s="19"/>
      <c r="K566" s="19"/>
      <c r="L566" s="19"/>
      <c r="M566" s="19"/>
      <c r="N566" s="19"/>
      <c r="O566" s="19"/>
      <c r="P566" s="19"/>
      <c r="Q566" s="19"/>
      <c r="R566" s="19"/>
      <c r="S566" s="19"/>
      <c r="T566" s="19"/>
      <c r="U566" s="19"/>
      <c r="V566" s="19"/>
      <c r="W566" s="19"/>
      <c r="X566" s="19"/>
      <c r="Y566" s="19"/>
      <c r="Z566" s="19"/>
    </row>
    <row r="567">
      <c r="A567" s="21">
        <v>44775.0</v>
      </c>
      <c r="B567" s="19">
        <v>0.01048909134500109</v>
      </c>
      <c r="C567" s="19">
        <v>3.1141778714594004E-4</v>
      </c>
      <c r="D567" s="19"/>
      <c r="E567" s="19"/>
      <c r="F567" s="19"/>
      <c r="G567" s="19"/>
      <c r="H567" s="19"/>
      <c r="I567" s="19"/>
      <c r="J567" s="19"/>
      <c r="K567" s="19"/>
      <c r="L567" s="19"/>
      <c r="M567" s="19"/>
      <c r="N567" s="19"/>
      <c r="O567" s="19"/>
      <c r="P567" s="19"/>
      <c r="Q567" s="19"/>
      <c r="R567" s="19"/>
      <c r="S567" s="19"/>
      <c r="T567" s="19"/>
      <c r="U567" s="19"/>
      <c r="V567" s="19"/>
      <c r="W567" s="19"/>
      <c r="X567" s="19"/>
      <c r="Y567" s="19"/>
      <c r="Z567" s="19"/>
    </row>
    <row r="568">
      <c r="A568" s="21">
        <v>44774.0</v>
      </c>
      <c r="B568" s="19">
        <v>0.07216759848338805</v>
      </c>
      <c r="C568" s="19">
        <v>0.010595486136406596</v>
      </c>
      <c r="D568" s="19"/>
      <c r="E568" s="19"/>
      <c r="F568" s="19"/>
      <c r="G568" s="19"/>
      <c r="H568" s="19"/>
      <c r="I568" s="19"/>
      <c r="J568" s="19"/>
      <c r="K568" s="19"/>
      <c r="L568" s="19"/>
      <c r="M568" s="19"/>
      <c r="N568" s="19"/>
      <c r="O568" s="19"/>
      <c r="P568" s="19"/>
      <c r="Q568" s="19"/>
      <c r="R568" s="19"/>
      <c r="S568" s="19"/>
      <c r="T568" s="19"/>
      <c r="U568" s="19"/>
      <c r="V568" s="19"/>
      <c r="W568" s="19"/>
      <c r="X568" s="19"/>
      <c r="Y568" s="19"/>
      <c r="Z568" s="19"/>
    </row>
    <row r="569">
      <c r="A569" s="23">
        <v>44771.0</v>
      </c>
      <c r="B569" s="19">
        <v>0.023547983950536144</v>
      </c>
      <c r="C569" s="19">
        <v>0.013505930441357172</v>
      </c>
      <c r="D569" s="19"/>
      <c r="E569" s="19"/>
      <c r="F569" s="19"/>
      <c r="G569" s="19"/>
      <c r="H569" s="19"/>
      <c r="I569" s="19"/>
      <c r="J569" s="19"/>
      <c r="K569" s="19"/>
      <c r="L569" s="19"/>
      <c r="M569" s="19"/>
      <c r="N569" s="19"/>
      <c r="O569" s="19"/>
      <c r="P569" s="19"/>
      <c r="Q569" s="19"/>
      <c r="R569" s="19"/>
      <c r="S569" s="19"/>
      <c r="T569" s="19"/>
      <c r="U569" s="19"/>
      <c r="V569" s="19"/>
      <c r="W569" s="19"/>
      <c r="X569" s="19"/>
      <c r="Y569" s="19"/>
      <c r="Z569" s="19"/>
    </row>
    <row r="570">
      <c r="A570" s="23">
        <v>44770.0</v>
      </c>
      <c r="B570" s="19">
        <v>0.002704128742909928</v>
      </c>
      <c r="C570" s="19">
        <v>0.017293802353110843</v>
      </c>
      <c r="D570" s="19"/>
      <c r="E570" s="19"/>
      <c r="F570" s="19"/>
      <c r="G570" s="19"/>
      <c r="H570" s="19"/>
      <c r="I570" s="19"/>
      <c r="J570" s="19"/>
      <c r="K570" s="19"/>
      <c r="L570" s="19"/>
      <c r="M570" s="19"/>
      <c r="N570" s="19"/>
      <c r="O570" s="19"/>
      <c r="P570" s="19"/>
      <c r="Q570" s="19"/>
      <c r="R570" s="19"/>
      <c r="S570" s="19"/>
      <c r="T570" s="19"/>
      <c r="U570" s="19"/>
      <c r="V570" s="19"/>
      <c r="W570" s="19"/>
      <c r="X570" s="19"/>
      <c r="Y570" s="19"/>
      <c r="Z570" s="19"/>
    </row>
    <row r="571">
      <c r="A571" s="23">
        <v>44769.0</v>
      </c>
      <c r="B571" s="19">
        <v>-0.024387105076893345</v>
      </c>
      <c r="C571" s="19">
        <v>0.009582106122052902</v>
      </c>
      <c r="D571" s="19"/>
      <c r="E571" s="19"/>
      <c r="F571" s="19"/>
      <c r="G571" s="19"/>
      <c r="H571" s="19"/>
      <c r="I571" s="19"/>
      <c r="J571" s="19"/>
      <c r="K571" s="19"/>
      <c r="L571" s="19"/>
      <c r="M571" s="19"/>
      <c r="N571" s="19"/>
      <c r="O571" s="19"/>
      <c r="P571" s="19"/>
      <c r="Q571" s="19"/>
      <c r="R571" s="19"/>
      <c r="S571" s="19"/>
      <c r="T571" s="19"/>
      <c r="U571" s="19"/>
      <c r="V571" s="19"/>
      <c r="W571" s="19"/>
      <c r="X571" s="19"/>
      <c r="Y571" s="19"/>
      <c r="Z571" s="19"/>
    </row>
    <row r="572">
      <c r="A572" s="23">
        <v>44768.0</v>
      </c>
      <c r="B572" s="19">
        <v>-0.034720496894410036</v>
      </c>
      <c r="C572" s="19">
        <v>-0.008847934580001326</v>
      </c>
      <c r="D572" s="19"/>
      <c r="E572" s="19"/>
      <c r="F572" s="19"/>
      <c r="G572" s="19"/>
      <c r="H572" s="19"/>
      <c r="I572" s="19"/>
      <c r="J572" s="19"/>
      <c r="K572" s="19"/>
      <c r="L572" s="19"/>
      <c r="M572" s="19"/>
      <c r="N572" s="19"/>
      <c r="O572" s="19"/>
      <c r="P572" s="19"/>
      <c r="Q572" s="19"/>
      <c r="R572" s="19"/>
      <c r="S572" s="19"/>
      <c r="T572" s="19"/>
      <c r="U572" s="19"/>
      <c r="V572" s="19"/>
      <c r="W572" s="19"/>
      <c r="X572" s="19"/>
      <c r="Y572" s="19"/>
      <c r="Z572" s="19"/>
    </row>
    <row r="573">
      <c r="A573" s="23">
        <v>44767.0</v>
      </c>
      <c r="B573" s="19">
        <v>0.004993757802746579</v>
      </c>
      <c r="C573" s="19">
        <v>-0.005290245791578108</v>
      </c>
      <c r="D573" s="19"/>
      <c r="E573" s="19"/>
      <c r="F573" s="19"/>
      <c r="G573" s="19"/>
      <c r="H573" s="19"/>
      <c r="I573" s="19"/>
      <c r="J573" s="19"/>
      <c r="K573" s="19"/>
      <c r="L573" s="19"/>
      <c r="M573" s="19"/>
      <c r="N573" s="19"/>
      <c r="O573" s="19"/>
      <c r="P573" s="19"/>
      <c r="Q573" s="19"/>
      <c r="R573" s="19"/>
      <c r="S573" s="19"/>
      <c r="T573" s="19"/>
      <c r="U573" s="19"/>
      <c r="V573" s="19"/>
      <c r="W573" s="19"/>
      <c r="X573" s="19"/>
      <c r="Y573" s="19"/>
      <c r="Z573" s="19"/>
    </row>
    <row r="574">
      <c r="A574" s="23">
        <v>44764.0</v>
      </c>
      <c r="B574" s="19">
        <v>0.014951849974657927</v>
      </c>
      <c r="C574" s="19">
        <v>0.006877343008988124</v>
      </c>
      <c r="D574" s="19"/>
      <c r="E574" s="19"/>
      <c r="F574" s="19"/>
      <c r="G574" s="19"/>
      <c r="H574" s="19"/>
      <c r="I574" s="19"/>
      <c r="J574" s="19"/>
      <c r="K574" s="19"/>
      <c r="L574" s="19"/>
      <c r="M574" s="19"/>
      <c r="N574" s="19"/>
      <c r="O574" s="19"/>
      <c r="P574" s="19"/>
      <c r="Q574" s="19"/>
      <c r="R574" s="19"/>
      <c r="S574" s="19"/>
      <c r="T574" s="19"/>
      <c r="U574" s="19"/>
      <c r="V574" s="19"/>
      <c r="W574" s="19"/>
      <c r="X574" s="19"/>
      <c r="Y574" s="19"/>
      <c r="Z574" s="19"/>
    </row>
    <row r="575">
      <c r="A575" s="23">
        <v>44763.0</v>
      </c>
      <c r="B575" s="19">
        <v>0.022015022015021923</v>
      </c>
      <c r="C575" s="19">
        <v>0.005108695981139055</v>
      </c>
      <c r="D575" s="19"/>
      <c r="E575" s="19"/>
      <c r="F575" s="19"/>
      <c r="G575" s="19"/>
      <c r="H575" s="19"/>
      <c r="I575" s="19"/>
      <c r="J575" s="19"/>
      <c r="K575" s="19"/>
      <c r="L575" s="19"/>
      <c r="M575" s="19"/>
      <c r="N575" s="19"/>
      <c r="O575" s="19"/>
      <c r="P575" s="19"/>
      <c r="Q575" s="19"/>
      <c r="R575" s="19"/>
      <c r="S575" s="19"/>
      <c r="T575" s="19"/>
      <c r="U575" s="19"/>
      <c r="V575" s="19"/>
      <c r="W575" s="19"/>
      <c r="X575" s="19"/>
      <c r="Y575" s="19"/>
      <c r="Z575" s="19"/>
    </row>
    <row r="576">
      <c r="A576" s="23">
        <v>44762.0</v>
      </c>
      <c r="B576" s="19">
        <v>0.04591629418935406</v>
      </c>
      <c r="C576" s="19">
        <v>0.011033900327712232</v>
      </c>
      <c r="D576" s="19"/>
      <c r="E576" s="19"/>
      <c r="F576" s="19"/>
      <c r="G576" s="19"/>
      <c r="H576" s="19"/>
      <c r="I576" s="19"/>
      <c r="J576" s="19"/>
      <c r="K576" s="19"/>
      <c r="L576" s="19"/>
      <c r="M576" s="19"/>
      <c r="N576" s="19"/>
      <c r="O576" s="19"/>
      <c r="P576" s="19"/>
      <c r="Q576" s="19"/>
      <c r="R576" s="19"/>
      <c r="S576" s="19"/>
      <c r="T576" s="19"/>
      <c r="U576" s="19"/>
      <c r="V576" s="19"/>
      <c r="W576" s="19"/>
      <c r="X576" s="19"/>
      <c r="Y576" s="19"/>
      <c r="Z576" s="19"/>
    </row>
    <row r="577">
      <c r="A577" s="23">
        <v>44761.0</v>
      </c>
      <c r="B577" s="19">
        <v>0.015333837585092436</v>
      </c>
      <c r="C577" s="19">
        <v>0.0038117762693121726</v>
      </c>
      <c r="D577" s="19"/>
      <c r="E577" s="19"/>
      <c r="F577" s="19"/>
      <c r="G577" s="19"/>
      <c r="H577" s="19"/>
      <c r="I577" s="19"/>
      <c r="J577" s="19"/>
      <c r="K577" s="19"/>
      <c r="L577" s="19"/>
      <c r="M577" s="19"/>
      <c r="N577" s="19"/>
      <c r="O577" s="19"/>
      <c r="P577" s="19"/>
      <c r="Q577" s="19"/>
      <c r="R577" s="19"/>
      <c r="S577" s="19"/>
      <c r="T577" s="19"/>
      <c r="U577" s="19"/>
      <c r="V577" s="19"/>
      <c r="W577" s="19"/>
      <c r="X577" s="19"/>
      <c r="Y577" s="19"/>
      <c r="Z577" s="19"/>
    </row>
    <row r="578">
      <c r="A578" s="23">
        <v>44760.0</v>
      </c>
      <c r="B578" s="19">
        <v>0.00546183628318575</v>
      </c>
      <c r="C578" s="19">
        <v>0.014287316501756964</v>
      </c>
      <c r="D578" s="19"/>
      <c r="E578" s="19"/>
      <c r="F578" s="19"/>
      <c r="G578" s="19"/>
      <c r="H578" s="19"/>
      <c r="I578" s="19"/>
      <c r="J578" s="19"/>
      <c r="K578" s="19"/>
      <c r="L578" s="19"/>
      <c r="M578" s="19"/>
      <c r="N578" s="19"/>
      <c r="O578" s="19"/>
      <c r="P578" s="19"/>
      <c r="Q578" s="19"/>
      <c r="R578" s="19"/>
      <c r="S578" s="19"/>
      <c r="T578" s="19"/>
      <c r="U578" s="19"/>
      <c r="V578" s="19"/>
      <c r="W578" s="19"/>
      <c r="X578" s="19"/>
      <c r="Y578" s="19"/>
      <c r="Z578" s="19"/>
    </row>
    <row r="579">
      <c r="A579" s="23">
        <v>44757.0</v>
      </c>
      <c r="B579" s="19">
        <v>-0.012696245733788358</v>
      </c>
      <c r="C579" s="19">
        <v>0.006935970110392153</v>
      </c>
      <c r="D579" s="19"/>
      <c r="E579" s="19"/>
      <c r="F579" s="19"/>
      <c r="G579" s="19"/>
      <c r="H579" s="19"/>
      <c r="I579" s="19"/>
      <c r="J579" s="19"/>
      <c r="K579" s="19"/>
      <c r="L579" s="19"/>
      <c r="M579" s="19"/>
      <c r="N579" s="19"/>
      <c r="O579" s="19"/>
      <c r="P579" s="19"/>
      <c r="Q579" s="19"/>
      <c r="R579" s="19"/>
      <c r="S579" s="19"/>
      <c r="T579" s="19"/>
      <c r="U579" s="19"/>
      <c r="V579" s="19"/>
      <c r="W579" s="19"/>
      <c r="X579" s="19"/>
      <c r="Y579" s="19"/>
      <c r="Z579" s="19"/>
    </row>
    <row r="580">
      <c r="A580" s="23">
        <v>44756.0</v>
      </c>
      <c r="B580" s="19">
        <v>0.0015724345388663519</v>
      </c>
      <c r="C580" s="19">
        <v>-0.0017536552752143164</v>
      </c>
      <c r="D580" s="19"/>
      <c r="E580" s="19"/>
      <c r="F580" s="19"/>
      <c r="G580" s="19"/>
      <c r="H580" s="19"/>
      <c r="I580" s="19"/>
      <c r="J580" s="19"/>
      <c r="K580" s="19"/>
      <c r="L580" s="19"/>
      <c r="M580" s="19"/>
      <c r="N580" s="19"/>
      <c r="O580" s="19"/>
      <c r="P580" s="19"/>
      <c r="Q580" s="19"/>
      <c r="R580" s="19"/>
      <c r="S580" s="19"/>
      <c r="T580" s="19"/>
      <c r="U580" s="19"/>
      <c r="V580" s="19"/>
      <c r="W580" s="19"/>
      <c r="X580" s="19"/>
      <c r="Y580" s="19"/>
      <c r="Z580" s="19"/>
    </row>
    <row r="581">
      <c r="A581" s="23">
        <v>44755.0</v>
      </c>
      <c r="B581" s="19">
        <v>-0.006587883727248056</v>
      </c>
      <c r="C581" s="19">
        <v>-0.005707328920246835</v>
      </c>
      <c r="D581" s="19"/>
      <c r="E581" s="19"/>
      <c r="F581" s="19"/>
      <c r="G581" s="19"/>
      <c r="H581" s="19"/>
      <c r="I581" s="19"/>
      <c r="J581" s="19"/>
      <c r="K581" s="19"/>
      <c r="L581" s="19"/>
      <c r="M581" s="19"/>
      <c r="N581" s="19"/>
      <c r="O581" s="19"/>
      <c r="P581" s="19"/>
      <c r="Q581" s="19"/>
      <c r="R581" s="19"/>
      <c r="S581" s="19"/>
      <c r="T581" s="19"/>
      <c r="U581" s="19"/>
      <c r="V581" s="19"/>
      <c r="W581" s="19"/>
      <c r="X581" s="19"/>
      <c r="Y581" s="19"/>
      <c r="Z581" s="19"/>
    </row>
    <row r="582">
      <c r="A582" s="21">
        <v>44754.0</v>
      </c>
      <c r="B582" s="19">
        <v>0.006700396554081944</v>
      </c>
      <c r="C582" s="19">
        <v>-0.009724962999506759</v>
      </c>
      <c r="D582" s="19"/>
      <c r="E582" s="19"/>
      <c r="F582" s="19"/>
      <c r="G582" s="19"/>
      <c r="H582" s="19"/>
      <c r="I582" s="19"/>
      <c r="J582" s="19"/>
      <c r="K582" s="19"/>
      <c r="L582" s="19"/>
      <c r="M582" s="19"/>
      <c r="N582" s="19"/>
      <c r="O582" s="19"/>
      <c r="P582" s="19"/>
      <c r="Q582" s="19"/>
      <c r="R582" s="19"/>
      <c r="S582" s="19"/>
      <c r="T582" s="19"/>
      <c r="U582" s="19"/>
      <c r="V582" s="19"/>
      <c r="W582" s="19"/>
      <c r="X582" s="19"/>
      <c r="Y582" s="19"/>
      <c r="Z582" s="19"/>
    </row>
    <row r="583">
      <c r="A583" s="21">
        <v>44753.0</v>
      </c>
      <c r="B583" s="19">
        <v>0.001506436592714211</v>
      </c>
      <c r="C583" s="19">
        <v>-2.835900028359539E-4</v>
      </c>
      <c r="D583" s="19"/>
      <c r="E583" s="19"/>
      <c r="F583" s="19"/>
      <c r="G583" s="19"/>
      <c r="H583" s="19"/>
      <c r="I583" s="19"/>
      <c r="J583" s="19"/>
      <c r="K583" s="19"/>
      <c r="L583" s="19"/>
      <c r="M583" s="19"/>
      <c r="N583" s="19"/>
      <c r="O583" s="19"/>
      <c r="P583" s="19"/>
      <c r="Q583" s="19"/>
      <c r="R583" s="19"/>
      <c r="S583" s="19"/>
      <c r="T583" s="19"/>
      <c r="U583" s="19"/>
      <c r="V583" s="19"/>
      <c r="W583" s="19"/>
      <c r="X583" s="19"/>
      <c r="Y583" s="19"/>
      <c r="Z583" s="19"/>
    </row>
    <row r="584">
      <c r="A584" s="21">
        <v>44750.0</v>
      </c>
      <c r="B584" s="19">
        <v>-0.005109339873288321</v>
      </c>
      <c r="C584" s="19">
        <v>0.005436096424077608</v>
      </c>
      <c r="D584" s="19"/>
      <c r="E584" s="19"/>
      <c r="F584" s="19"/>
      <c r="G584" s="19"/>
      <c r="H584" s="19"/>
      <c r="I584" s="19"/>
      <c r="J584" s="19"/>
      <c r="K584" s="19"/>
      <c r="L584" s="19"/>
      <c r="M584" s="19"/>
      <c r="N584" s="19"/>
      <c r="O584" s="19"/>
      <c r="P584" s="19"/>
      <c r="Q584" s="19"/>
      <c r="R584" s="19"/>
      <c r="S584" s="19"/>
      <c r="T584" s="19"/>
      <c r="U584" s="19"/>
      <c r="V584" s="19"/>
      <c r="W584" s="19"/>
      <c r="X584" s="19"/>
      <c r="Y584" s="19"/>
      <c r="Z584" s="19"/>
    </row>
    <row r="585">
      <c r="A585" s="21">
        <v>44749.0</v>
      </c>
      <c r="B585" s="19">
        <v>-0.009113001215066863</v>
      </c>
      <c r="C585" s="19">
        <v>0.008949455277739604</v>
      </c>
      <c r="D585" s="19"/>
      <c r="E585" s="19"/>
      <c r="F585" s="19"/>
      <c r="G585" s="19"/>
      <c r="H585" s="19"/>
      <c r="I585" s="19"/>
      <c r="J585" s="19"/>
      <c r="K585" s="19"/>
      <c r="L585" s="19"/>
      <c r="M585" s="19"/>
      <c r="N585" s="19"/>
      <c r="O585" s="19"/>
      <c r="P585" s="19"/>
      <c r="Q585" s="19"/>
      <c r="R585" s="19"/>
      <c r="S585" s="19"/>
      <c r="T585" s="19"/>
      <c r="U585" s="19"/>
      <c r="V585" s="19"/>
      <c r="W585" s="19"/>
      <c r="X585" s="19"/>
      <c r="Y585" s="19"/>
      <c r="Z585" s="19"/>
    </row>
    <row r="586">
      <c r="A586" s="21">
        <v>44748.0</v>
      </c>
      <c r="B586" s="19">
        <v>0.01968612334801767</v>
      </c>
      <c r="C586" s="19">
        <v>0.011318177074603808</v>
      </c>
      <c r="D586" s="19"/>
      <c r="E586" s="19"/>
      <c r="F586" s="19"/>
      <c r="G586" s="19"/>
      <c r="H586" s="19"/>
      <c r="I586" s="19"/>
      <c r="J586" s="19"/>
      <c r="K586" s="19"/>
      <c r="L586" s="19"/>
      <c r="M586" s="19"/>
      <c r="N586" s="19"/>
      <c r="O586" s="19"/>
      <c r="P586" s="19"/>
      <c r="Q586" s="19"/>
      <c r="R586" s="19"/>
      <c r="S586" s="19"/>
      <c r="T586" s="19"/>
      <c r="U586" s="19"/>
      <c r="V586" s="19"/>
      <c r="W586" s="19"/>
      <c r="X586" s="19"/>
      <c r="Y586" s="19"/>
      <c r="Z586" s="19"/>
    </row>
    <row r="587">
      <c r="A587" s="21">
        <v>44747.0</v>
      </c>
      <c r="B587" s="19">
        <v>-0.01163344445200365</v>
      </c>
      <c r="C587" s="19">
        <v>-0.0015471713602793757</v>
      </c>
      <c r="D587" s="19"/>
      <c r="E587" s="19"/>
      <c r="F587" s="19"/>
      <c r="G587" s="19"/>
      <c r="H587" s="19"/>
      <c r="I587" s="19"/>
      <c r="J587" s="19"/>
      <c r="K587" s="19"/>
      <c r="L587" s="19"/>
      <c r="M587" s="19"/>
      <c r="N587" s="19"/>
      <c r="O587" s="19"/>
      <c r="P587" s="19"/>
      <c r="Q587" s="19"/>
      <c r="R587" s="19"/>
      <c r="S587" s="19"/>
      <c r="T587" s="19"/>
      <c r="U587" s="19"/>
      <c r="V587" s="19"/>
      <c r="W587" s="19"/>
      <c r="X587" s="19"/>
      <c r="Y587" s="19"/>
      <c r="Z587" s="19"/>
    </row>
    <row r="588">
      <c r="A588" s="21">
        <v>44746.0</v>
      </c>
      <c r="B588" s="19">
        <v>0.036966490299823684</v>
      </c>
      <c r="C588" s="19">
        <v>0.00528820058341628</v>
      </c>
      <c r="D588" s="19"/>
      <c r="E588" s="19"/>
      <c r="F588" s="19"/>
      <c r="G588" s="19"/>
      <c r="H588" s="19"/>
      <c r="I588" s="19"/>
      <c r="J588" s="19"/>
      <c r="K588" s="19"/>
      <c r="L588" s="19"/>
      <c r="M588" s="19"/>
      <c r="N588" s="19"/>
      <c r="O588" s="19"/>
      <c r="P588" s="19"/>
      <c r="Q588" s="19"/>
      <c r="R588" s="19"/>
      <c r="S588" s="19"/>
      <c r="T588" s="19"/>
      <c r="U588" s="19"/>
      <c r="V588" s="19"/>
      <c r="W588" s="19"/>
      <c r="X588" s="19"/>
      <c r="Y588" s="19"/>
      <c r="Z588" s="19"/>
    </row>
    <row r="589">
      <c r="A589" s="21">
        <v>44743.0</v>
      </c>
      <c r="B589" s="19">
        <v>-0.002322635135135087</v>
      </c>
      <c r="C589" s="19">
        <v>-0.0017870439314966458</v>
      </c>
      <c r="D589" s="19"/>
      <c r="E589" s="19"/>
      <c r="F589" s="19"/>
      <c r="G589" s="19"/>
      <c r="H589" s="19"/>
      <c r="I589" s="19"/>
      <c r="J589" s="19"/>
      <c r="K589" s="19"/>
      <c r="L589" s="19"/>
      <c r="M589" s="19"/>
      <c r="N589" s="19"/>
      <c r="O589" s="19"/>
      <c r="P589" s="19"/>
      <c r="Q589" s="19"/>
      <c r="R589" s="19"/>
      <c r="S589" s="19"/>
      <c r="T589" s="19"/>
      <c r="U589" s="19"/>
      <c r="V589" s="19"/>
      <c r="W589" s="19"/>
      <c r="X589" s="19"/>
      <c r="Y589" s="19"/>
      <c r="Z589" s="19"/>
    </row>
    <row r="590">
      <c r="A590" s="23">
        <v>44742.0</v>
      </c>
      <c r="B590" s="19">
        <v>-2.111040743085768E-4</v>
      </c>
      <c r="C590" s="19">
        <v>-0.001193105936414085</v>
      </c>
      <c r="D590" s="19"/>
      <c r="E590" s="19"/>
      <c r="F590" s="19"/>
      <c r="G590" s="19"/>
      <c r="H590" s="19"/>
      <c r="I590" s="19"/>
      <c r="J590" s="19"/>
      <c r="K590" s="19"/>
      <c r="L590" s="19"/>
      <c r="M590" s="19"/>
      <c r="N590" s="19"/>
      <c r="O590" s="19"/>
      <c r="P590" s="19"/>
      <c r="Q590" s="19"/>
      <c r="R590" s="19"/>
      <c r="S590" s="19"/>
      <c r="T590" s="19"/>
      <c r="U590" s="19"/>
      <c r="V590" s="19"/>
      <c r="W590" s="19"/>
      <c r="X590" s="19"/>
      <c r="Y590" s="19"/>
      <c r="Z590" s="19"/>
    </row>
    <row r="591">
      <c r="A591" s="23">
        <v>44741.0</v>
      </c>
      <c r="B591" s="19">
        <v>-0.005249895002099936</v>
      </c>
      <c r="C591" s="19">
        <v>-0.00322393408285071</v>
      </c>
      <c r="D591" s="19"/>
      <c r="E591" s="19"/>
      <c r="F591" s="19"/>
      <c r="G591" s="19"/>
      <c r="H591" s="19"/>
      <c r="I591" s="19"/>
      <c r="J591" s="19"/>
      <c r="K591" s="19"/>
      <c r="L591" s="19"/>
      <c r="M591" s="19"/>
      <c r="N591" s="19"/>
      <c r="O591" s="19"/>
      <c r="P591" s="19"/>
      <c r="Q591" s="19"/>
      <c r="R591" s="19"/>
      <c r="S591" s="19"/>
      <c r="T591" s="19"/>
      <c r="U591" s="19"/>
      <c r="V591" s="19"/>
      <c r="W591" s="19"/>
      <c r="X591" s="19"/>
      <c r="Y591" s="19"/>
      <c r="Z591" s="19"/>
    </row>
    <row r="592">
      <c r="A592" s="23">
        <v>44740.0</v>
      </c>
      <c r="B592" s="19">
        <v>0.0037237406028243214</v>
      </c>
      <c r="C592" s="19">
        <v>0.0011464087089165798</v>
      </c>
      <c r="D592" s="19"/>
      <c r="E592" s="19"/>
      <c r="F592" s="19"/>
      <c r="G592" s="19"/>
      <c r="H592" s="19"/>
      <c r="I592" s="19"/>
      <c r="J592" s="19"/>
      <c r="K592" s="19"/>
      <c r="L592" s="19"/>
      <c r="M592" s="19"/>
      <c r="N592" s="19"/>
      <c r="O592" s="19"/>
      <c r="P592" s="19"/>
      <c r="Q592" s="19"/>
      <c r="R592" s="19"/>
      <c r="S592" s="19"/>
      <c r="T592" s="19"/>
      <c r="U592" s="19"/>
      <c r="V592" s="19"/>
      <c r="W592" s="19"/>
      <c r="X592" s="19"/>
      <c r="Y592" s="19"/>
      <c r="Z592" s="19"/>
    </row>
    <row r="593">
      <c r="A593" s="23">
        <v>44739.0</v>
      </c>
      <c r="B593" s="19">
        <v>0.026911976911976776</v>
      </c>
      <c r="C593" s="19">
        <v>0.00845900281860601</v>
      </c>
      <c r="D593" s="19"/>
      <c r="E593" s="19"/>
      <c r="F593" s="19"/>
      <c r="G593" s="19"/>
      <c r="H593" s="19"/>
      <c r="I593" s="19"/>
      <c r="J593" s="19"/>
      <c r="K593" s="19"/>
      <c r="L593" s="19"/>
      <c r="M593" s="19"/>
      <c r="N593" s="19"/>
      <c r="O593" s="19"/>
      <c r="P593" s="19"/>
      <c r="Q593" s="19"/>
      <c r="R593" s="19"/>
      <c r="S593" s="19"/>
      <c r="T593" s="19"/>
      <c r="U593" s="19"/>
      <c r="V593" s="19"/>
      <c r="W593" s="19"/>
      <c r="X593" s="19"/>
      <c r="Y593" s="19"/>
      <c r="Z593" s="19"/>
    </row>
    <row r="594">
      <c r="A594" s="23">
        <v>44736.0</v>
      </c>
      <c r="B594" s="19">
        <v>0.01538461538461533</v>
      </c>
      <c r="C594" s="19">
        <v>0.00916649792853863</v>
      </c>
      <c r="D594" s="19"/>
      <c r="E594" s="19"/>
      <c r="F594" s="19"/>
      <c r="G594" s="19"/>
      <c r="H594" s="19"/>
      <c r="I594" s="19"/>
      <c r="J594" s="19"/>
      <c r="K594" s="19"/>
      <c r="L594" s="19"/>
      <c r="M594" s="19"/>
      <c r="N594" s="19"/>
      <c r="O594" s="19"/>
      <c r="P594" s="19"/>
      <c r="Q594" s="19"/>
      <c r="R594" s="19"/>
      <c r="S594" s="19"/>
      <c r="T594" s="19"/>
      <c r="U594" s="19"/>
      <c r="V594" s="19"/>
      <c r="W594" s="19"/>
      <c r="X594" s="19"/>
      <c r="Y594" s="19"/>
      <c r="Z594" s="19"/>
    </row>
    <row r="595">
      <c r="A595" s="23">
        <v>44735.0</v>
      </c>
      <c r="B595" s="19">
        <v>-0.006405590333381839</v>
      </c>
      <c r="C595" s="19">
        <v>0.009300409386698627</v>
      </c>
      <c r="D595" s="19"/>
      <c r="E595" s="19"/>
      <c r="F595" s="19"/>
      <c r="G595" s="19"/>
      <c r="H595" s="19"/>
      <c r="I595" s="19"/>
      <c r="J595" s="19"/>
      <c r="K595" s="19"/>
      <c r="L595" s="19"/>
      <c r="M595" s="19"/>
      <c r="N595" s="19"/>
      <c r="O595" s="19"/>
      <c r="P595" s="19"/>
      <c r="Q595" s="19"/>
      <c r="R595" s="19"/>
      <c r="S595" s="19"/>
      <c r="T595" s="19"/>
      <c r="U595" s="19"/>
      <c r="V595" s="19"/>
      <c r="W595" s="19"/>
      <c r="X595" s="19"/>
      <c r="Y595" s="19"/>
      <c r="Z595" s="19"/>
    </row>
    <row r="596">
      <c r="A596" s="23">
        <v>44734.0</v>
      </c>
      <c r="B596" s="19">
        <v>0.015973968347877454</v>
      </c>
      <c r="C596" s="19">
        <v>-0.014419264905235707</v>
      </c>
      <c r="D596" s="19"/>
      <c r="E596" s="19"/>
      <c r="F596" s="19"/>
      <c r="G596" s="19"/>
      <c r="H596" s="19"/>
      <c r="I596" s="19"/>
      <c r="J596" s="19"/>
      <c r="K596" s="19"/>
      <c r="L596" s="19"/>
      <c r="M596" s="19"/>
      <c r="N596" s="19"/>
      <c r="O596" s="19"/>
      <c r="P596" s="19"/>
      <c r="Q596" s="19"/>
      <c r="R596" s="19"/>
      <c r="S596" s="19"/>
      <c r="T596" s="19"/>
      <c r="U596" s="19"/>
      <c r="V596" s="19"/>
      <c r="W596" s="19"/>
      <c r="X596" s="19"/>
      <c r="Y596" s="19"/>
      <c r="Z596" s="19"/>
    </row>
    <row r="597">
      <c r="A597" s="23">
        <v>44733.0</v>
      </c>
      <c r="B597" s="19">
        <v>0.06657201451333017</v>
      </c>
      <c r="C597" s="19">
        <v>0.018804376504464093</v>
      </c>
      <c r="D597" s="19"/>
      <c r="E597" s="19"/>
      <c r="F597" s="19"/>
      <c r="G597" s="19"/>
      <c r="H597" s="19"/>
      <c r="I597" s="19"/>
      <c r="J597" s="19"/>
      <c r="K597" s="19"/>
      <c r="L597" s="19"/>
      <c r="M597" s="19"/>
      <c r="N597" s="19"/>
      <c r="O597" s="19"/>
      <c r="P597" s="19"/>
      <c r="Q597" s="19"/>
      <c r="R597" s="19"/>
      <c r="S597" s="19"/>
      <c r="T597" s="19"/>
      <c r="U597" s="19"/>
      <c r="V597" s="19"/>
      <c r="W597" s="19"/>
      <c r="X597" s="19"/>
      <c r="Y597" s="19"/>
      <c r="Z597" s="19"/>
    </row>
    <row r="598">
      <c r="A598" s="23">
        <v>44732.0</v>
      </c>
      <c r="B598" s="19">
        <v>-0.04504368785778845</v>
      </c>
      <c r="C598" s="19">
        <v>0.0037041880537482808</v>
      </c>
      <c r="D598" s="19"/>
      <c r="E598" s="19"/>
      <c r="F598" s="19"/>
      <c r="G598" s="19"/>
      <c r="H598" s="19"/>
      <c r="I598" s="19"/>
      <c r="J598" s="19"/>
      <c r="K598" s="19"/>
      <c r="L598" s="19"/>
      <c r="M598" s="19"/>
      <c r="N598" s="19"/>
      <c r="O598" s="19"/>
      <c r="P598" s="19"/>
      <c r="Q598" s="19"/>
      <c r="R598" s="19"/>
      <c r="S598" s="19"/>
      <c r="T598" s="19"/>
      <c r="U598" s="19"/>
      <c r="V598" s="19"/>
      <c r="W598" s="19"/>
      <c r="X598" s="19"/>
      <c r="Y598" s="19"/>
      <c r="Z598" s="19"/>
    </row>
    <row r="599">
      <c r="A599" s="23">
        <v>44729.0</v>
      </c>
      <c r="B599" s="19">
        <v>-0.03200874954429467</v>
      </c>
      <c r="C599" s="19">
        <v>-0.0043683189458745275</v>
      </c>
      <c r="D599" s="19"/>
      <c r="E599" s="19"/>
      <c r="F599" s="19"/>
      <c r="G599" s="19"/>
      <c r="H599" s="19"/>
      <c r="I599" s="19"/>
      <c r="J599" s="19"/>
      <c r="K599" s="19"/>
      <c r="L599" s="19"/>
      <c r="M599" s="19"/>
      <c r="N599" s="19"/>
      <c r="O599" s="19"/>
      <c r="P599" s="19"/>
      <c r="Q599" s="19"/>
      <c r="R599" s="19"/>
      <c r="S599" s="19"/>
      <c r="T599" s="19"/>
      <c r="U599" s="19"/>
      <c r="V599" s="19"/>
      <c r="W599" s="19"/>
      <c r="X599" s="19"/>
      <c r="Y599" s="19"/>
      <c r="Z599" s="19"/>
    </row>
    <row r="600">
      <c r="A600" s="23">
        <v>44728.0</v>
      </c>
      <c r="B600" s="19">
        <v>-0.02888904623663524</v>
      </c>
      <c r="C600" s="19">
        <v>-0.02112839859420146</v>
      </c>
      <c r="D600" s="19"/>
      <c r="E600" s="19"/>
      <c r="F600" s="19"/>
      <c r="G600" s="19"/>
      <c r="H600" s="19"/>
      <c r="I600" s="19"/>
      <c r="J600" s="19"/>
      <c r="K600" s="19"/>
      <c r="L600" s="19"/>
      <c r="M600" s="19"/>
      <c r="N600" s="19"/>
      <c r="O600" s="19"/>
      <c r="P600" s="19"/>
      <c r="Q600" s="19"/>
      <c r="R600" s="19"/>
      <c r="S600" s="19"/>
      <c r="T600" s="19"/>
      <c r="U600" s="19"/>
      <c r="V600" s="19"/>
      <c r="W600" s="19"/>
      <c r="X600" s="19"/>
      <c r="Y600" s="19"/>
      <c r="Z600" s="19"/>
    </row>
    <row r="601">
      <c r="A601" s="23">
        <v>44727.0</v>
      </c>
      <c r="B601" s="19">
        <v>-0.013688106711362669</v>
      </c>
      <c r="C601" s="19">
        <v>-0.002539393977917803</v>
      </c>
      <c r="D601" s="19"/>
      <c r="E601" s="19"/>
      <c r="F601" s="19"/>
      <c r="G601" s="19"/>
      <c r="H601" s="19"/>
      <c r="I601" s="19"/>
      <c r="J601" s="19"/>
      <c r="K601" s="19"/>
      <c r="L601" s="19"/>
      <c r="M601" s="19"/>
      <c r="N601" s="19"/>
      <c r="O601" s="19"/>
      <c r="P601" s="19"/>
      <c r="Q601" s="19"/>
      <c r="R601" s="19"/>
      <c r="S601" s="19"/>
      <c r="T601" s="19"/>
      <c r="U601" s="19"/>
      <c r="V601" s="19"/>
      <c r="W601" s="19"/>
      <c r="X601" s="19"/>
      <c r="Y601" s="19"/>
      <c r="Z601" s="19"/>
    </row>
    <row r="602">
      <c r="A602" s="23">
        <v>44726.0</v>
      </c>
      <c r="B602" s="19">
        <v>0.0020293911826452238</v>
      </c>
      <c r="C602" s="19">
        <v>-0.0026815599959427727</v>
      </c>
      <c r="D602" s="19"/>
      <c r="E602" s="19"/>
      <c r="F602" s="19"/>
      <c r="G602" s="19"/>
      <c r="H602" s="19"/>
      <c r="I602" s="19"/>
      <c r="J602" s="19"/>
      <c r="K602" s="19"/>
      <c r="L602" s="19"/>
      <c r="M602" s="19"/>
      <c r="N602" s="19"/>
      <c r="O602" s="19"/>
      <c r="P602" s="19"/>
      <c r="Q602" s="19"/>
      <c r="R602" s="19"/>
      <c r="S602" s="19"/>
      <c r="T602" s="19"/>
      <c r="U602" s="19"/>
      <c r="V602" s="19"/>
      <c r="W602" s="19"/>
      <c r="X602" s="19"/>
      <c r="Y602" s="19"/>
      <c r="Z602" s="19"/>
    </row>
    <row r="603">
      <c r="A603" s="23">
        <v>44725.0</v>
      </c>
      <c r="B603" s="19">
        <v>-0.06325794821370045</v>
      </c>
      <c r="C603" s="19">
        <v>-0.026379784962164643</v>
      </c>
      <c r="D603" s="19"/>
      <c r="E603" s="19"/>
      <c r="F603" s="19"/>
      <c r="G603" s="19"/>
      <c r="H603" s="19"/>
      <c r="I603" s="19"/>
      <c r="J603" s="19"/>
      <c r="K603" s="19"/>
      <c r="L603" s="19"/>
      <c r="M603" s="19"/>
      <c r="N603" s="19"/>
      <c r="O603" s="19"/>
      <c r="P603" s="19"/>
      <c r="Q603" s="19"/>
      <c r="R603" s="19"/>
      <c r="S603" s="19"/>
      <c r="T603" s="19"/>
      <c r="U603" s="19"/>
      <c r="V603" s="19"/>
      <c r="W603" s="19"/>
      <c r="X603" s="19"/>
      <c r="Y603" s="19"/>
      <c r="Z603" s="19"/>
    </row>
    <row r="604">
      <c r="A604" s="21">
        <v>44722.0</v>
      </c>
      <c r="B604" s="19">
        <v>-0.009801376087238634</v>
      </c>
      <c r="C604" s="19">
        <v>-0.016767709869463077</v>
      </c>
      <c r="D604" s="19"/>
      <c r="E604" s="19"/>
      <c r="F604" s="19"/>
      <c r="G604" s="19"/>
      <c r="H604" s="19"/>
      <c r="I604" s="19"/>
      <c r="J604" s="19"/>
      <c r="K604" s="19"/>
      <c r="L604" s="19"/>
      <c r="M604" s="19"/>
      <c r="N604" s="19"/>
      <c r="O604" s="19"/>
      <c r="P604" s="19"/>
      <c r="Q604" s="19"/>
      <c r="R604" s="19"/>
      <c r="S604" s="19"/>
      <c r="T604" s="19"/>
      <c r="U604" s="19"/>
      <c r="V604" s="19"/>
      <c r="W604" s="19"/>
      <c r="X604" s="19"/>
      <c r="Y604" s="19"/>
      <c r="Z604" s="19"/>
    </row>
    <row r="605">
      <c r="A605" s="21">
        <v>44721.0</v>
      </c>
      <c r="B605" s="19">
        <v>0.011157784195326759</v>
      </c>
      <c r="C605" s="19">
        <v>0.007449751623996859</v>
      </c>
      <c r="D605" s="19"/>
      <c r="E605" s="19"/>
      <c r="F605" s="19"/>
      <c r="G605" s="19"/>
      <c r="H605" s="19"/>
      <c r="I605" s="19"/>
      <c r="J605" s="19"/>
      <c r="K605" s="19"/>
      <c r="L605" s="19"/>
      <c r="M605" s="19"/>
      <c r="N605" s="19"/>
      <c r="O605" s="19"/>
      <c r="P605" s="19"/>
      <c r="Q605" s="19"/>
      <c r="R605" s="19"/>
      <c r="S605" s="19"/>
      <c r="T605" s="19"/>
      <c r="U605" s="19"/>
      <c r="V605" s="19"/>
      <c r="W605" s="19"/>
      <c r="X605" s="19"/>
      <c r="Y605" s="19"/>
      <c r="Z605" s="19"/>
    </row>
    <row r="606">
      <c r="A606" s="21">
        <v>44720.0</v>
      </c>
      <c r="B606" s="19">
        <v>-0.027261699546702434</v>
      </c>
      <c r="C606" s="19">
        <v>-0.0036609843235554385</v>
      </c>
      <c r="D606" s="19"/>
      <c r="E606" s="19"/>
      <c r="F606" s="19"/>
      <c r="G606" s="19"/>
      <c r="H606" s="19"/>
      <c r="I606" s="19"/>
      <c r="J606" s="19"/>
      <c r="K606" s="19"/>
      <c r="L606" s="19"/>
      <c r="M606" s="19"/>
      <c r="N606" s="19"/>
      <c r="O606" s="19"/>
      <c r="P606" s="19"/>
      <c r="Q606" s="19"/>
      <c r="R606" s="19"/>
      <c r="S606" s="19"/>
      <c r="T606" s="19"/>
      <c r="U606" s="19"/>
      <c r="V606" s="19"/>
      <c r="W606" s="19"/>
      <c r="X606" s="19"/>
      <c r="Y606" s="19"/>
      <c r="Z606" s="19"/>
    </row>
    <row r="607">
      <c r="A607" s="21">
        <v>44719.0</v>
      </c>
      <c r="B607" s="19">
        <v>0.022789604283661946</v>
      </c>
      <c r="C607" s="19">
        <v>-0.009245875717807661</v>
      </c>
      <c r="D607" s="19"/>
      <c r="E607" s="19"/>
      <c r="F607" s="19"/>
      <c r="G607" s="19"/>
      <c r="H607" s="19"/>
      <c r="I607" s="19"/>
      <c r="J607" s="19"/>
      <c r="K607" s="19"/>
      <c r="L607" s="19"/>
      <c r="M607" s="19"/>
      <c r="N607" s="19"/>
      <c r="O607" s="19"/>
      <c r="P607" s="19"/>
      <c r="Q607" s="19"/>
      <c r="R607" s="19"/>
      <c r="S607" s="19"/>
      <c r="T607" s="19"/>
      <c r="U607" s="19"/>
      <c r="V607" s="19"/>
      <c r="W607" s="19"/>
      <c r="X607" s="19"/>
      <c r="Y607" s="19"/>
      <c r="Z607" s="19"/>
    </row>
    <row r="608">
      <c r="A608" s="21">
        <v>44718.0</v>
      </c>
      <c r="B608" s="19">
        <v>0.008163265306122547</v>
      </c>
      <c r="C608" s="19">
        <v>-8.893953920273701E-4</v>
      </c>
      <c r="D608" s="19"/>
      <c r="E608" s="19"/>
      <c r="F608" s="19"/>
      <c r="G608" s="19"/>
      <c r="H608" s="19"/>
      <c r="I608" s="19"/>
      <c r="J608" s="19"/>
      <c r="K608" s="19"/>
      <c r="L608" s="19"/>
      <c r="M608" s="19"/>
      <c r="N608" s="19"/>
      <c r="O608" s="19"/>
      <c r="P608" s="19"/>
      <c r="Q608" s="19"/>
      <c r="R608" s="19"/>
      <c r="S608" s="19"/>
      <c r="T608" s="19"/>
      <c r="U608" s="19"/>
      <c r="V608" s="19"/>
      <c r="W608" s="19"/>
      <c r="X608" s="19"/>
      <c r="Y608" s="19"/>
      <c r="Z608" s="19"/>
    </row>
    <row r="609">
      <c r="A609" s="21">
        <v>44715.0</v>
      </c>
      <c r="B609" s="19">
        <v>0.004696077782922137</v>
      </c>
      <c r="C609" s="19">
        <v>-0.0026280971854703017</v>
      </c>
      <c r="D609" s="19"/>
      <c r="E609" s="19"/>
      <c r="F609" s="19"/>
      <c r="G609" s="19"/>
      <c r="H609" s="19"/>
      <c r="I609" s="19"/>
      <c r="J609" s="19"/>
      <c r="K609" s="19"/>
      <c r="L609" s="19"/>
      <c r="M609" s="19"/>
      <c r="N609" s="19"/>
      <c r="O609" s="19"/>
      <c r="P609" s="19"/>
      <c r="Q609" s="19"/>
      <c r="R609" s="19"/>
      <c r="S609" s="19"/>
      <c r="T609" s="19"/>
      <c r="U609" s="19"/>
      <c r="V609" s="19"/>
      <c r="W609" s="19"/>
      <c r="X609" s="19"/>
      <c r="Y609" s="19"/>
      <c r="Z609" s="19"/>
    </row>
    <row r="610">
      <c r="A610" s="21">
        <v>44714.0</v>
      </c>
      <c r="B610" s="19">
        <v>0.021071115013169495</v>
      </c>
      <c r="C610" s="19">
        <v>0.006370004993115463</v>
      </c>
      <c r="D610" s="19"/>
      <c r="E610" s="19"/>
      <c r="F610" s="19"/>
      <c r="G610" s="19"/>
      <c r="H610" s="19"/>
      <c r="I610" s="19"/>
      <c r="J610" s="19"/>
      <c r="K610" s="19"/>
      <c r="L610" s="19"/>
      <c r="M610" s="19"/>
      <c r="N610" s="19"/>
      <c r="O610" s="19"/>
      <c r="P610" s="19"/>
      <c r="Q610" s="19"/>
      <c r="R610" s="19"/>
      <c r="S610" s="19"/>
      <c r="T610" s="19"/>
      <c r="U610" s="19"/>
      <c r="V610" s="19"/>
      <c r="W610" s="19"/>
      <c r="X610" s="19"/>
      <c r="Y610" s="19"/>
      <c r="Z610" s="19"/>
    </row>
    <row r="611">
      <c r="A611" s="21">
        <v>44713.0</v>
      </c>
      <c r="B611" s="19">
        <v>-0.002425385703698657</v>
      </c>
      <c r="C611" s="19">
        <v>-0.0037263597746094446</v>
      </c>
      <c r="D611" s="19"/>
      <c r="E611" s="19"/>
      <c r="F611" s="19"/>
      <c r="G611" s="19"/>
      <c r="H611" s="19"/>
      <c r="I611" s="19"/>
      <c r="J611" s="19"/>
      <c r="K611" s="19"/>
      <c r="L611" s="19"/>
      <c r="M611" s="19"/>
      <c r="N611" s="19"/>
      <c r="O611" s="19"/>
      <c r="P611" s="19"/>
      <c r="Q611" s="19"/>
      <c r="R611" s="19"/>
      <c r="S611" s="19"/>
      <c r="T611" s="19"/>
      <c r="U611" s="19"/>
      <c r="V611" s="19"/>
      <c r="W611" s="19"/>
      <c r="X611" s="19"/>
      <c r="Y611" s="19"/>
      <c r="Z611" s="19"/>
    </row>
    <row r="612">
      <c r="A612" s="23">
        <v>44712.0</v>
      </c>
      <c r="B612" s="19">
        <v>-0.019552150075962782</v>
      </c>
      <c r="C612" s="19">
        <v>-0.004612457536581682</v>
      </c>
      <c r="D612" s="19"/>
      <c r="E612" s="19"/>
      <c r="F612" s="19"/>
      <c r="G612" s="19"/>
      <c r="H612" s="19"/>
      <c r="I612" s="19"/>
      <c r="J612" s="19"/>
      <c r="K612" s="19"/>
      <c r="L612" s="19"/>
      <c r="M612" s="19"/>
      <c r="N612" s="19"/>
      <c r="O612" s="19"/>
      <c r="P612" s="19"/>
      <c r="Q612" s="19"/>
      <c r="R612" s="19"/>
      <c r="S612" s="19"/>
      <c r="T612" s="19"/>
      <c r="U612" s="19"/>
      <c r="V612" s="19"/>
      <c r="W612" s="19"/>
      <c r="X612" s="19"/>
      <c r="Y612" s="19"/>
      <c r="Z612" s="19"/>
    </row>
    <row r="613">
      <c r="A613" s="23">
        <v>44711.0</v>
      </c>
      <c r="B613" s="19">
        <v>0.03323778323778326</v>
      </c>
      <c r="C613" s="19">
        <v>0.018893193374693196</v>
      </c>
      <c r="D613" s="19"/>
      <c r="E613" s="19"/>
      <c r="F613" s="19"/>
      <c r="G613" s="19"/>
      <c r="H613" s="19"/>
      <c r="I613" s="19"/>
      <c r="J613" s="19"/>
      <c r="K613" s="19"/>
      <c r="L613" s="19"/>
      <c r="M613" s="19"/>
      <c r="N613" s="19"/>
      <c r="O613" s="19"/>
      <c r="P613" s="19"/>
      <c r="Q613" s="19"/>
      <c r="R613" s="19"/>
      <c r="S613" s="19"/>
      <c r="T613" s="19"/>
      <c r="U613" s="19"/>
      <c r="V613" s="19"/>
      <c r="W613" s="19"/>
      <c r="X613" s="19"/>
      <c r="Y613" s="19"/>
      <c r="Z613" s="19"/>
    </row>
    <row r="614">
      <c r="A614" s="23">
        <v>44708.0</v>
      </c>
      <c r="B614" s="19">
        <v>-0.009866198134882986</v>
      </c>
      <c r="C614" s="19">
        <v>0.011273859549849607</v>
      </c>
      <c r="D614" s="19"/>
      <c r="E614" s="19"/>
      <c r="F614" s="19"/>
      <c r="G614" s="19"/>
      <c r="H614" s="19"/>
      <c r="I614" s="19"/>
      <c r="J614" s="19"/>
      <c r="K614" s="19"/>
      <c r="L614" s="19"/>
      <c r="M614" s="19"/>
      <c r="N614" s="19"/>
      <c r="O614" s="19"/>
      <c r="P614" s="19"/>
      <c r="Q614" s="19"/>
      <c r="R614" s="19"/>
      <c r="S614" s="19"/>
      <c r="T614" s="19"/>
      <c r="U614" s="19"/>
      <c r="V614" s="19"/>
      <c r="W614" s="19"/>
      <c r="X614" s="19"/>
      <c r="Y614" s="19"/>
      <c r="Z614" s="19"/>
    </row>
    <row r="615">
      <c r="A615" s="23">
        <v>44707.0</v>
      </c>
      <c r="B615" s="19">
        <v>0.026000138667406247</v>
      </c>
      <c r="C615" s="19">
        <v>0.00900735064708158</v>
      </c>
      <c r="D615" s="19"/>
      <c r="E615" s="19"/>
      <c r="F615" s="19"/>
      <c r="G615" s="19"/>
      <c r="H615" s="19"/>
      <c r="I615" s="19"/>
      <c r="J615" s="19"/>
      <c r="K615" s="19"/>
      <c r="L615" s="19"/>
      <c r="M615" s="19"/>
      <c r="N615" s="19"/>
      <c r="O615" s="19"/>
      <c r="P615" s="19"/>
      <c r="Q615" s="19"/>
      <c r="R615" s="19"/>
      <c r="S615" s="19"/>
      <c r="T615" s="19"/>
      <c r="U615" s="19"/>
      <c r="V615" s="19"/>
      <c r="W615" s="19"/>
      <c r="X615" s="19"/>
      <c r="Y615" s="19"/>
      <c r="Z615" s="19"/>
    </row>
    <row r="616">
      <c r="A616" s="23">
        <v>44706.0</v>
      </c>
      <c r="B616" s="19">
        <v>-0.017105083821725597</v>
      </c>
      <c r="C616" s="19">
        <v>-0.006161182996747394</v>
      </c>
      <c r="D616" s="19"/>
      <c r="E616" s="19"/>
      <c r="F616" s="19"/>
      <c r="G616" s="19"/>
      <c r="H616" s="19"/>
      <c r="I616" s="19"/>
      <c r="J616" s="19"/>
      <c r="K616" s="19"/>
      <c r="L616" s="19"/>
      <c r="M616" s="19"/>
      <c r="N616" s="19"/>
      <c r="O616" s="19"/>
      <c r="P616" s="19"/>
      <c r="Q616" s="19"/>
      <c r="R616" s="19"/>
      <c r="S616" s="19"/>
      <c r="T616" s="19"/>
      <c r="U616" s="19"/>
      <c r="V616" s="19"/>
      <c r="W616" s="19"/>
      <c r="X616" s="19"/>
      <c r="Y616" s="19"/>
      <c r="Z616" s="19"/>
    </row>
    <row r="617">
      <c r="A617" s="23">
        <v>44705.0</v>
      </c>
      <c r="B617" s="19">
        <v>-0.016422012199209024</v>
      </c>
      <c r="C617" s="19">
        <v>-0.005522766378656452</v>
      </c>
      <c r="D617" s="19"/>
      <c r="E617" s="19"/>
      <c r="F617" s="19"/>
      <c r="G617" s="19"/>
      <c r="H617" s="19"/>
      <c r="I617" s="19"/>
      <c r="J617" s="19"/>
      <c r="K617" s="19"/>
      <c r="L617" s="19"/>
      <c r="M617" s="19"/>
      <c r="N617" s="19"/>
      <c r="O617" s="19"/>
      <c r="P617" s="19"/>
      <c r="Q617" s="19"/>
      <c r="R617" s="19"/>
      <c r="S617" s="19"/>
      <c r="T617" s="19"/>
      <c r="U617" s="19"/>
      <c r="V617" s="19"/>
      <c r="W617" s="19"/>
      <c r="X617" s="19"/>
      <c r="Y617" s="19"/>
      <c r="Z617" s="19"/>
    </row>
    <row r="618">
      <c r="A618" s="23">
        <v>44704.0</v>
      </c>
      <c r="B618" s="19">
        <v>-0.03952874525204397</v>
      </c>
      <c r="C618" s="19">
        <v>-0.00316301030053201</v>
      </c>
      <c r="D618" s="19"/>
      <c r="E618" s="19"/>
      <c r="F618" s="19"/>
      <c r="G618" s="19"/>
      <c r="H618" s="19"/>
      <c r="I618" s="19"/>
      <c r="J618" s="19"/>
      <c r="K618" s="19"/>
      <c r="L618" s="19"/>
      <c r="M618" s="19"/>
      <c r="N618" s="19"/>
      <c r="O618" s="19"/>
      <c r="P618" s="19"/>
      <c r="Q618" s="19"/>
      <c r="R618" s="19"/>
      <c r="S618" s="19"/>
      <c r="T618" s="19"/>
      <c r="U618" s="19"/>
      <c r="V618" s="19"/>
      <c r="W618" s="19"/>
      <c r="X618" s="19"/>
      <c r="Y618" s="19"/>
      <c r="Z618" s="19"/>
    </row>
    <row r="619">
      <c r="A619" s="23">
        <v>44701.0</v>
      </c>
      <c r="B619" s="19">
        <v>-0.02979387882573392</v>
      </c>
      <c r="C619" s="19">
        <v>0.02889103950814076</v>
      </c>
      <c r="D619" s="19"/>
      <c r="E619" s="19"/>
      <c r="F619" s="19"/>
      <c r="G619" s="19"/>
      <c r="H619" s="19"/>
      <c r="I619" s="19"/>
      <c r="J619" s="19"/>
      <c r="K619" s="19"/>
      <c r="L619" s="19"/>
      <c r="M619" s="19"/>
      <c r="N619" s="19"/>
      <c r="O619" s="19"/>
      <c r="P619" s="19"/>
      <c r="Q619" s="19"/>
      <c r="R619" s="19"/>
      <c r="S619" s="19"/>
      <c r="T619" s="19"/>
      <c r="U619" s="19"/>
      <c r="V619" s="19"/>
      <c r="W619" s="19"/>
      <c r="X619" s="19"/>
      <c r="Y619" s="19"/>
      <c r="Z619" s="19"/>
    </row>
    <row r="620">
      <c r="A620" s="23">
        <v>44700.0</v>
      </c>
      <c r="B620" s="19">
        <v>0.0782596982758621</v>
      </c>
      <c r="C620" s="19">
        <v>-0.026532761094314794</v>
      </c>
      <c r="D620" s="19"/>
      <c r="E620" s="19"/>
      <c r="F620" s="19"/>
      <c r="G620" s="19"/>
      <c r="H620" s="19"/>
      <c r="I620" s="19"/>
      <c r="J620" s="19"/>
      <c r="K620" s="19"/>
      <c r="L620" s="19"/>
      <c r="M620" s="19"/>
      <c r="N620" s="19"/>
      <c r="O620" s="19"/>
      <c r="P620" s="19"/>
      <c r="Q620" s="19"/>
      <c r="R620" s="19"/>
      <c r="S620" s="19"/>
      <c r="T620" s="19"/>
      <c r="U620" s="19"/>
      <c r="V620" s="19"/>
      <c r="W620" s="19"/>
      <c r="X620" s="19"/>
      <c r="Y620" s="19"/>
      <c r="Z620" s="19"/>
    </row>
    <row r="621">
      <c r="A621" s="23">
        <v>44699.0</v>
      </c>
      <c r="B621" s="19">
        <v>0.03168426903835453</v>
      </c>
      <c r="C621" s="19">
        <v>-0.0011685619922137125</v>
      </c>
      <c r="D621" s="19"/>
      <c r="E621" s="19"/>
      <c r="F621" s="19"/>
      <c r="G621" s="19"/>
      <c r="H621" s="19"/>
      <c r="I621" s="19"/>
      <c r="J621" s="19"/>
      <c r="K621" s="19"/>
      <c r="L621" s="19"/>
      <c r="M621" s="19"/>
      <c r="N621" s="19"/>
      <c r="O621" s="19"/>
      <c r="P621" s="19"/>
      <c r="Q621" s="19"/>
      <c r="R621" s="19"/>
      <c r="S621" s="19"/>
      <c r="T621" s="19"/>
      <c r="U621" s="19"/>
      <c r="V621" s="19"/>
      <c r="W621" s="19"/>
      <c r="X621" s="19"/>
      <c r="Y621" s="19"/>
      <c r="Z621" s="19"/>
    </row>
    <row r="622">
      <c r="A622" s="23">
        <v>44698.0</v>
      </c>
      <c r="B622" s="19">
        <v>0.008337420304070697</v>
      </c>
      <c r="C622" s="19">
        <v>0.02632193557753615</v>
      </c>
      <c r="D622" s="19"/>
      <c r="E622" s="19"/>
      <c r="F622" s="19"/>
      <c r="G622" s="19"/>
      <c r="H622" s="19"/>
      <c r="I622" s="19"/>
      <c r="J622" s="19"/>
      <c r="K622" s="19"/>
      <c r="L622" s="19"/>
      <c r="M622" s="19"/>
      <c r="N622" s="19"/>
      <c r="O622" s="19"/>
      <c r="P622" s="19"/>
      <c r="Q622" s="19"/>
      <c r="R622" s="19"/>
      <c r="S622" s="19"/>
      <c r="T622" s="19"/>
      <c r="U622" s="19"/>
      <c r="V622" s="19"/>
      <c r="W622" s="19"/>
      <c r="X622" s="19"/>
      <c r="Y622" s="19"/>
      <c r="Z622" s="19"/>
    </row>
    <row r="623">
      <c r="A623" s="23">
        <v>44697.0</v>
      </c>
      <c r="B623" s="19">
        <v>0.008621298848138004</v>
      </c>
      <c r="C623" s="19">
        <v>0.003811267793044637</v>
      </c>
      <c r="D623" s="19"/>
      <c r="E623" s="19"/>
      <c r="F623" s="19"/>
      <c r="G623" s="19"/>
      <c r="H623" s="19"/>
      <c r="I623" s="19"/>
      <c r="J623" s="19"/>
      <c r="K623" s="19"/>
      <c r="L623" s="19"/>
      <c r="M623" s="19"/>
      <c r="N623" s="19"/>
      <c r="O623" s="19"/>
      <c r="P623" s="19"/>
      <c r="Q623" s="19"/>
      <c r="R623" s="19"/>
      <c r="S623" s="19"/>
      <c r="T623" s="19"/>
      <c r="U623" s="19"/>
      <c r="V623" s="19"/>
      <c r="W623" s="19"/>
      <c r="X623" s="19"/>
      <c r="Y623" s="19"/>
      <c r="Z623" s="19"/>
    </row>
    <row r="624">
      <c r="A624" s="23">
        <v>44694.0</v>
      </c>
      <c r="B624" s="19">
        <v>0.066711895070104</v>
      </c>
      <c r="C624" s="19">
        <v>-0.0016352479757085758</v>
      </c>
      <c r="D624" s="19"/>
      <c r="E624" s="19"/>
      <c r="F624" s="19"/>
      <c r="G624" s="19"/>
      <c r="H624" s="19"/>
      <c r="I624" s="19"/>
      <c r="J624" s="19"/>
      <c r="K624" s="19"/>
      <c r="L624" s="19"/>
      <c r="M624" s="19"/>
      <c r="N624" s="19"/>
      <c r="O624" s="19"/>
      <c r="P624" s="19"/>
      <c r="Q624" s="19"/>
      <c r="R624" s="19"/>
      <c r="S624" s="19"/>
      <c r="T624" s="19"/>
      <c r="U624" s="19"/>
      <c r="V624" s="19"/>
      <c r="W624" s="19"/>
      <c r="X624" s="19"/>
      <c r="Y624" s="19"/>
      <c r="Z624" s="19"/>
    </row>
    <row r="625">
      <c r="A625" s="21">
        <v>44693.0</v>
      </c>
      <c r="B625" s="19">
        <v>-0.006961598922075152</v>
      </c>
      <c r="C625" s="19">
        <v>-0.022211775766835085</v>
      </c>
      <c r="D625" s="19"/>
      <c r="E625" s="19"/>
      <c r="F625" s="19"/>
      <c r="G625" s="19"/>
      <c r="H625" s="19"/>
      <c r="I625" s="19"/>
      <c r="J625" s="19"/>
      <c r="K625" s="19"/>
      <c r="L625" s="19"/>
      <c r="M625" s="19"/>
      <c r="N625" s="19"/>
      <c r="O625" s="19"/>
      <c r="P625" s="19"/>
      <c r="Q625" s="19"/>
      <c r="R625" s="19"/>
      <c r="S625" s="19"/>
      <c r="T625" s="19"/>
      <c r="U625" s="19"/>
      <c r="V625" s="19"/>
      <c r="W625" s="19"/>
      <c r="X625" s="19"/>
      <c r="Y625" s="19"/>
      <c r="Z625" s="19"/>
    </row>
    <row r="626">
      <c r="A626" s="21">
        <v>44692.0</v>
      </c>
      <c r="B626" s="19">
        <v>-0.008608534322819938</v>
      </c>
      <c r="C626" s="19">
        <v>-0.004491981243900045</v>
      </c>
      <c r="D626" s="19"/>
      <c r="E626" s="19"/>
      <c r="F626" s="19"/>
      <c r="G626" s="19"/>
      <c r="H626" s="19"/>
      <c r="I626" s="19"/>
      <c r="J626" s="19"/>
      <c r="K626" s="19"/>
      <c r="L626" s="19"/>
      <c r="M626" s="19"/>
      <c r="N626" s="19"/>
      <c r="O626" s="19"/>
      <c r="P626" s="19"/>
      <c r="Q626" s="19"/>
      <c r="R626" s="19"/>
      <c r="S626" s="19"/>
      <c r="T626" s="19"/>
      <c r="U626" s="19"/>
      <c r="V626" s="19"/>
      <c r="W626" s="19"/>
      <c r="X626" s="19"/>
      <c r="Y626" s="19"/>
      <c r="Z626" s="19"/>
    </row>
    <row r="627">
      <c r="A627" s="21">
        <v>44691.0</v>
      </c>
      <c r="B627" s="19">
        <v>-0.013109711439871163</v>
      </c>
      <c r="C627" s="19">
        <v>-0.0037909807782553484</v>
      </c>
      <c r="D627" s="19"/>
      <c r="E627" s="19"/>
      <c r="F627" s="19"/>
      <c r="G627" s="19"/>
      <c r="H627" s="19"/>
      <c r="I627" s="19"/>
      <c r="J627" s="19"/>
      <c r="K627" s="19"/>
      <c r="L627" s="19"/>
      <c r="M627" s="19"/>
      <c r="N627" s="19"/>
      <c r="O627" s="19"/>
      <c r="P627" s="19"/>
      <c r="Q627" s="19"/>
      <c r="R627" s="19"/>
      <c r="S627" s="19"/>
      <c r="T627" s="19"/>
      <c r="U627" s="19"/>
      <c r="V627" s="19"/>
      <c r="W627" s="19"/>
      <c r="X627" s="19"/>
      <c r="Y627" s="19"/>
      <c r="Z627" s="19"/>
    </row>
    <row r="628">
      <c r="A628" s="21">
        <v>44690.0</v>
      </c>
      <c r="B628" s="19">
        <v>-0.014009243212016131</v>
      </c>
      <c r="C628" s="19">
        <v>-0.0066661588849112885</v>
      </c>
      <c r="D628" s="19"/>
      <c r="E628" s="19"/>
      <c r="F628" s="19"/>
      <c r="G628" s="19"/>
      <c r="H628" s="19"/>
      <c r="I628" s="19"/>
      <c r="J628" s="19"/>
      <c r="K628" s="19"/>
      <c r="L628" s="19"/>
      <c r="M628" s="19"/>
      <c r="N628" s="19"/>
      <c r="O628" s="19"/>
      <c r="P628" s="19"/>
      <c r="Q628" s="19"/>
      <c r="R628" s="19"/>
      <c r="S628" s="19"/>
      <c r="T628" s="19"/>
      <c r="U628" s="19"/>
      <c r="V628" s="19"/>
      <c r="W628" s="19"/>
      <c r="X628" s="19"/>
      <c r="Y628" s="19"/>
      <c r="Z628" s="19"/>
    </row>
    <row r="629">
      <c r="A629" s="21">
        <v>44687.0</v>
      </c>
      <c r="B629" s="19">
        <v>-0.015498364851414759</v>
      </c>
      <c r="C629" s="19">
        <v>-0.016268398605737144</v>
      </c>
      <c r="D629" s="19"/>
      <c r="E629" s="19"/>
      <c r="F629" s="19"/>
      <c r="G629" s="19"/>
      <c r="H629" s="19"/>
      <c r="I629" s="19"/>
      <c r="J629" s="19"/>
      <c r="K629" s="19"/>
      <c r="L629" s="19"/>
      <c r="M629" s="19"/>
      <c r="N629" s="19"/>
      <c r="O629" s="19"/>
      <c r="P629" s="19"/>
      <c r="Q629" s="19"/>
      <c r="R629" s="19"/>
      <c r="S629" s="19"/>
      <c r="T629" s="19"/>
      <c r="U629" s="19"/>
      <c r="V629" s="19"/>
      <c r="W629" s="19"/>
      <c r="X629" s="19"/>
      <c r="Y629" s="19"/>
      <c r="Z629" s="19"/>
    </row>
    <row r="630">
      <c r="A630" s="21">
        <v>44686.0</v>
      </c>
      <c r="B630" s="19">
        <v>0.0029948659440957037</v>
      </c>
      <c r="C630" s="19">
        <v>3.028013623065373E-4</v>
      </c>
      <c r="D630" s="19"/>
      <c r="E630" s="19"/>
      <c r="F630" s="19"/>
      <c r="G630" s="19"/>
      <c r="H630" s="19"/>
      <c r="I630" s="19"/>
      <c r="J630" s="19"/>
      <c r="K630" s="19"/>
      <c r="L630" s="19"/>
      <c r="M630" s="19"/>
      <c r="N630" s="19"/>
      <c r="O630" s="19"/>
      <c r="P630" s="19"/>
      <c r="Q630" s="19"/>
      <c r="R630" s="19"/>
      <c r="S630" s="19"/>
      <c r="T630" s="19"/>
      <c r="U630" s="19"/>
      <c r="V630" s="19"/>
      <c r="W630" s="19"/>
      <c r="X630" s="19"/>
      <c r="Y630" s="19"/>
      <c r="Z630" s="19"/>
    </row>
    <row r="631">
      <c r="A631" s="21">
        <v>44685.0</v>
      </c>
      <c r="B631" s="19">
        <v>0.008848284296093967</v>
      </c>
      <c r="C631" s="19">
        <v>-0.02293618292704358</v>
      </c>
      <c r="D631" s="19"/>
      <c r="E631" s="19"/>
      <c r="F631" s="19"/>
      <c r="G631" s="19"/>
      <c r="H631" s="19"/>
      <c r="I631" s="19"/>
      <c r="J631" s="19"/>
      <c r="K631" s="19"/>
      <c r="L631" s="19"/>
      <c r="M631" s="19"/>
      <c r="N631" s="19"/>
      <c r="O631" s="19"/>
      <c r="P631" s="19"/>
      <c r="Q631" s="19"/>
      <c r="R631" s="19"/>
      <c r="S631" s="19"/>
      <c r="T631" s="19"/>
      <c r="U631" s="19"/>
      <c r="V631" s="19"/>
      <c r="W631" s="19"/>
      <c r="X631" s="19"/>
      <c r="Y631" s="19"/>
      <c r="Z631" s="19"/>
    </row>
    <row r="632">
      <c r="A632" s="21">
        <v>44683.0</v>
      </c>
      <c r="B632" s="19">
        <v>-0.013273708120386196</v>
      </c>
      <c r="C632" s="19">
        <v>-0.0019558486892305993</v>
      </c>
      <c r="D632" s="19"/>
      <c r="E632" s="19"/>
      <c r="F632" s="19"/>
      <c r="G632" s="19"/>
      <c r="H632" s="19"/>
      <c r="I632" s="19"/>
      <c r="J632" s="19"/>
      <c r="K632" s="19"/>
      <c r="L632" s="19"/>
      <c r="M632" s="19"/>
      <c r="N632" s="19"/>
      <c r="O632" s="19"/>
      <c r="P632" s="19"/>
      <c r="Q632" s="19"/>
      <c r="R632" s="19"/>
      <c r="S632" s="19"/>
      <c r="T632" s="19"/>
      <c r="U632" s="19"/>
      <c r="V632" s="19"/>
      <c r="W632" s="19"/>
      <c r="X632" s="19"/>
      <c r="Y632" s="19"/>
      <c r="Z632" s="19"/>
    </row>
    <row r="633">
      <c r="A633" s="23">
        <v>44680.0</v>
      </c>
      <c r="B633" s="19">
        <v>-0.009282700421941015</v>
      </c>
      <c r="C633" s="19">
        <v>-0.008263240756043011</v>
      </c>
      <c r="D633" s="19"/>
      <c r="E633" s="19"/>
      <c r="F633" s="19"/>
      <c r="G633" s="19"/>
      <c r="H633" s="19"/>
      <c r="I633" s="19"/>
      <c r="J633" s="19"/>
      <c r="K633" s="19"/>
      <c r="L633" s="19"/>
      <c r="M633" s="19"/>
      <c r="N633" s="19"/>
      <c r="O633" s="19"/>
      <c r="P633" s="19"/>
      <c r="Q633" s="19"/>
      <c r="R633" s="19"/>
      <c r="S633" s="19"/>
      <c r="T633" s="19"/>
      <c r="U633" s="19"/>
      <c r="V633" s="19"/>
      <c r="W633" s="19"/>
      <c r="X633" s="19"/>
      <c r="Y633" s="19"/>
      <c r="Z633" s="19"/>
    </row>
    <row r="634">
      <c r="A634" s="23">
        <v>44679.0</v>
      </c>
      <c r="B634" s="19">
        <v>-0.014211438474870053</v>
      </c>
      <c r="C634" s="19">
        <v>0.012128486242839465</v>
      </c>
      <c r="D634" s="19"/>
      <c r="E634" s="19"/>
      <c r="F634" s="19"/>
      <c r="G634" s="19"/>
      <c r="H634" s="19"/>
      <c r="I634" s="19"/>
      <c r="J634" s="19"/>
      <c r="K634" s="19"/>
      <c r="L634" s="19"/>
      <c r="M634" s="19"/>
      <c r="N634" s="19"/>
      <c r="O634" s="19"/>
      <c r="P634" s="19"/>
      <c r="Q634" s="19"/>
      <c r="R634" s="19"/>
      <c r="S634" s="19"/>
      <c r="T634" s="19"/>
      <c r="U634" s="19"/>
      <c r="V634" s="19"/>
      <c r="W634" s="19"/>
      <c r="X634" s="19"/>
      <c r="Y634" s="19"/>
      <c r="Z634" s="19"/>
    </row>
    <row r="635">
      <c r="A635" s="23">
        <v>44678.0</v>
      </c>
      <c r="B635" s="19">
        <v>-0.04025282767797733</v>
      </c>
      <c r="C635" s="19">
        <v>-0.009441421329240418</v>
      </c>
      <c r="D635" s="19"/>
      <c r="E635" s="19"/>
      <c r="F635" s="19"/>
      <c r="G635" s="19"/>
      <c r="H635" s="19"/>
      <c r="I635" s="19"/>
      <c r="J635" s="19"/>
      <c r="K635" s="19"/>
      <c r="L635" s="19"/>
      <c r="M635" s="19"/>
      <c r="N635" s="19"/>
      <c r="O635" s="19"/>
      <c r="P635" s="19"/>
      <c r="Q635" s="19"/>
      <c r="R635" s="19"/>
      <c r="S635" s="19"/>
      <c r="T635" s="19"/>
      <c r="U635" s="19"/>
      <c r="V635" s="19"/>
      <c r="W635" s="19"/>
      <c r="X635" s="19"/>
      <c r="Y635" s="19"/>
      <c r="Z635" s="19"/>
    </row>
    <row r="636">
      <c r="A636" s="23">
        <v>44677.0</v>
      </c>
      <c r="B636" s="19">
        <v>-0.027436262456322025</v>
      </c>
      <c r="C636" s="19">
        <v>0.014560028783852541</v>
      </c>
      <c r="D636" s="19"/>
      <c r="E636" s="19"/>
      <c r="F636" s="19"/>
      <c r="G636" s="19"/>
      <c r="H636" s="19"/>
      <c r="I636" s="19"/>
      <c r="J636" s="19"/>
      <c r="K636" s="19"/>
      <c r="L636" s="19"/>
      <c r="M636" s="19"/>
      <c r="N636" s="19"/>
      <c r="O636" s="19"/>
      <c r="P636" s="19"/>
      <c r="Q636" s="19"/>
      <c r="R636" s="19"/>
      <c r="S636" s="19"/>
      <c r="T636" s="19"/>
      <c r="U636" s="19"/>
      <c r="V636" s="19"/>
      <c r="W636" s="19"/>
      <c r="X636" s="19"/>
      <c r="Y636" s="19"/>
      <c r="Z636" s="19"/>
    </row>
    <row r="637">
      <c r="A637" s="23">
        <v>44676.0</v>
      </c>
      <c r="B637" s="19">
        <v>-0.022022528793823493</v>
      </c>
      <c r="C637" s="19">
        <v>-0.012695121986728397</v>
      </c>
      <c r="D637" s="19"/>
      <c r="E637" s="19"/>
      <c r="F637" s="19"/>
      <c r="G637" s="19"/>
      <c r="H637" s="19"/>
      <c r="I637" s="19"/>
      <c r="J637" s="19"/>
      <c r="K637" s="19"/>
      <c r="L637" s="19"/>
      <c r="M637" s="19"/>
      <c r="N637" s="19"/>
      <c r="O637" s="19"/>
      <c r="P637" s="19"/>
      <c r="Q637" s="19"/>
      <c r="R637" s="19"/>
      <c r="S637" s="19"/>
      <c r="T637" s="19"/>
      <c r="U637" s="19"/>
      <c r="V637" s="19"/>
      <c r="W637" s="19"/>
      <c r="X637" s="19"/>
      <c r="Y637" s="19"/>
      <c r="Z637" s="19"/>
    </row>
    <row r="638">
      <c r="A638" s="23">
        <v>44673.0</v>
      </c>
      <c r="B638" s="19">
        <v>-0.017044040806170613</v>
      </c>
      <c r="C638" s="19">
        <v>-0.012686429860975235</v>
      </c>
      <c r="D638" s="19"/>
      <c r="E638" s="19"/>
      <c r="F638" s="19"/>
      <c r="G638" s="19"/>
      <c r="H638" s="19"/>
      <c r="I638" s="19"/>
      <c r="J638" s="19"/>
      <c r="K638" s="19"/>
      <c r="L638" s="19"/>
      <c r="M638" s="19"/>
      <c r="N638" s="19"/>
      <c r="O638" s="19"/>
      <c r="P638" s="19"/>
      <c r="Q638" s="19"/>
      <c r="R638" s="19"/>
      <c r="S638" s="19"/>
      <c r="T638" s="19"/>
      <c r="U638" s="19"/>
      <c r="V638" s="19"/>
      <c r="W638" s="19"/>
      <c r="X638" s="19"/>
      <c r="Y638" s="19"/>
      <c r="Z638" s="19"/>
    </row>
    <row r="639">
      <c r="A639" s="23">
        <v>44672.0</v>
      </c>
      <c r="B639" s="19">
        <v>0.019597894336271793</v>
      </c>
      <c r="C639" s="19">
        <v>0.014941747317867238</v>
      </c>
      <c r="D639" s="19"/>
      <c r="E639" s="19"/>
      <c r="F639" s="19"/>
      <c r="G639" s="19"/>
      <c r="H639" s="19"/>
      <c r="I639" s="19"/>
      <c r="J639" s="19"/>
      <c r="K639" s="19"/>
      <c r="L639" s="19"/>
      <c r="M639" s="19"/>
      <c r="N639" s="19"/>
      <c r="O639" s="19"/>
      <c r="P639" s="19"/>
      <c r="Q639" s="19"/>
      <c r="R639" s="19"/>
      <c r="S639" s="19"/>
      <c r="T639" s="19"/>
      <c r="U639" s="19"/>
      <c r="V639" s="19"/>
      <c r="W639" s="19"/>
      <c r="X639" s="19"/>
      <c r="Y639" s="19"/>
      <c r="Z639" s="19"/>
    </row>
    <row r="640">
      <c r="A640" s="23">
        <v>44671.0</v>
      </c>
      <c r="B640" s="19">
        <v>0.018934987721338947</v>
      </c>
      <c r="C640" s="19">
        <v>0.010490221804211775</v>
      </c>
      <c r="D640" s="19"/>
      <c r="E640" s="19"/>
      <c r="F640" s="19"/>
      <c r="G640" s="19"/>
      <c r="H640" s="19"/>
      <c r="I640" s="19"/>
      <c r="J640" s="19"/>
      <c r="K640" s="19"/>
      <c r="L640" s="19"/>
      <c r="M640" s="19"/>
      <c r="N640" s="19"/>
      <c r="O640" s="19"/>
      <c r="P640" s="19"/>
      <c r="Q640" s="19"/>
      <c r="R640" s="19"/>
      <c r="S640" s="19"/>
      <c r="T640" s="19"/>
      <c r="U640" s="19"/>
      <c r="V640" s="19"/>
      <c r="W640" s="19"/>
      <c r="X640" s="19"/>
      <c r="Y640" s="19"/>
      <c r="Z640" s="19"/>
    </row>
    <row r="641">
      <c r="A641" s="23">
        <v>44670.0</v>
      </c>
      <c r="B641" s="19">
        <v>-0.013640999490056038</v>
      </c>
      <c r="C641" s="19">
        <v>-0.01251917909122402</v>
      </c>
      <c r="D641" s="19"/>
      <c r="E641" s="19"/>
      <c r="F641" s="19"/>
      <c r="G641" s="19"/>
      <c r="H641" s="19"/>
      <c r="I641" s="19"/>
      <c r="J641" s="19"/>
      <c r="K641" s="19"/>
      <c r="L641" s="19"/>
      <c r="M641" s="19"/>
      <c r="N641" s="19"/>
      <c r="O641" s="19"/>
      <c r="P641" s="19"/>
      <c r="Q641" s="19"/>
      <c r="R641" s="19"/>
      <c r="S641" s="19"/>
      <c r="T641" s="19"/>
      <c r="U641" s="19"/>
      <c r="V641" s="19"/>
      <c r="W641" s="19"/>
      <c r="X641" s="19"/>
      <c r="Y641" s="19"/>
      <c r="Z641" s="19"/>
    </row>
    <row r="642">
      <c r="A642" s="23">
        <v>44669.0</v>
      </c>
      <c r="B642" s="19">
        <v>0.019827081843593497</v>
      </c>
      <c r="C642" s="19">
        <v>-0.017281188396425895</v>
      </c>
      <c r="D642" s="19"/>
      <c r="E642" s="19"/>
      <c r="F642" s="19"/>
      <c r="G642" s="19"/>
      <c r="H642" s="19"/>
      <c r="I642" s="19"/>
      <c r="J642" s="19"/>
      <c r="K642" s="19"/>
      <c r="L642" s="19"/>
      <c r="M642" s="19"/>
      <c r="N642" s="19"/>
      <c r="O642" s="19"/>
      <c r="P642" s="19"/>
      <c r="Q642" s="19"/>
      <c r="R642" s="19"/>
      <c r="S642" s="19"/>
      <c r="T642" s="19"/>
      <c r="U642" s="19"/>
      <c r="V642" s="19"/>
      <c r="W642" s="19"/>
      <c r="X642" s="19"/>
      <c r="Y642" s="19"/>
      <c r="Z642" s="19"/>
    </row>
    <row r="643">
      <c r="A643" s="23">
        <v>44664.0</v>
      </c>
      <c r="B643" s="19">
        <v>-6.496459429611301E-4</v>
      </c>
      <c r="C643" s="19">
        <v>-0.0031174594844354253</v>
      </c>
      <c r="D643" s="19"/>
      <c r="E643" s="19"/>
      <c r="F643" s="19"/>
      <c r="G643" s="19"/>
      <c r="H643" s="19"/>
      <c r="I643" s="19"/>
      <c r="J643" s="19"/>
      <c r="K643" s="19"/>
      <c r="L643" s="19"/>
      <c r="M643" s="19"/>
      <c r="N643" s="19"/>
      <c r="O643" s="19"/>
      <c r="P643" s="19"/>
      <c r="Q643" s="19"/>
      <c r="R643" s="19"/>
      <c r="S643" s="19"/>
      <c r="T643" s="19"/>
      <c r="U643" s="19"/>
      <c r="V643" s="19"/>
      <c r="W643" s="19"/>
      <c r="X643" s="19"/>
      <c r="Y643" s="19"/>
      <c r="Z643" s="19"/>
    </row>
    <row r="644">
      <c r="A644" s="21">
        <v>44663.0</v>
      </c>
      <c r="B644" s="19">
        <v>-0.008310784692694306</v>
      </c>
      <c r="C644" s="19">
        <v>-0.008183898681467405</v>
      </c>
      <c r="D644" s="19"/>
      <c r="E644" s="19"/>
      <c r="F644" s="19"/>
      <c r="G644" s="19"/>
      <c r="H644" s="19"/>
      <c r="I644" s="19"/>
      <c r="J644" s="19"/>
      <c r="K644" s="19"/>
      <c r="L644" s="19"/>
      <c r="M644" s="19"/>
      <c r="N644" s="19"/>
      <c r="O644" s="19"/>
      <c r="P644" s="19"/>
      <c r="Q644" s="19"/>
      <c r="R644" s="19"/>
      <c r="S644" s="19"/>
      <c r="T644" s="19"/>
      <c r="U644" s="19"/>
      <c r="V644" s="19"/>
      <c r="W644" s="19"/>
      <c r="X644" s="19"/>
      <c r="Y644" s="19"/>
      <c r="Z644" s="19"/>
    </row>
    <row r="645">
      <c r="A645" s="21">
        <v>44662.0</v>
      </c>
      <c r="B645" s="19">
        <v>0.018771331058020646</v>
      </c>
      <c r="C645" s="19">
        <v>-0.006151475876261858</v>
      </c>
      <c r="D645" s="19"/>
      <c r="E645" s="19"/>
      <c r="F645" s="19"/>
      <c r="G645" s="19"/>
      <c r="H645" s="19"/>
      <c r="I645" s="19"/>
      <c r="J645" s="19"/>
      <c r="K645" s="19"/>
      <c r="L645" s="19"/>
      <c r="M645" s="19"/>
      <c r="N645" s="19"/>
      <c r="O645" s="19"/>
      <c r="P645" s="19"/>
      <c r="Q645" s="19"/>
      <c r="R645" s="19"/>
      <c r="S645" s="19"/>
      <c r="T645" s="19"/>
      <c r="U645" s="19"/>
      <c r="V645" s="19"/>
      <c r="W645" s="19"/>
      <c r="X645" s="19"/>
      <c r="Y645" s="19"/>
      <c r="Z645" s="19"/>
    </row>
    <row r="646">
      <c r="A646" s="21">
        <v>44659.0</v>
      </c>
      <c r="B646" s="19">
        <v>-0.004703423046772959</v>
      </c>
      <c r="C646" s="19">
        <v>0.008208826188876639</v>
      </c>
      <c r="D646" s="19"/>
      <c r="E646" s="19"/>
      <c r="F646" s="19"/>
      <c r="G646" s="19"/>
      <c r="H646" s="19"/>
      <c r="I646" s="19"/>
      <c r="J646" s="19"/>
      <c r="K646" s="19"/>
      <c r="L646" s="19"/>
      <c r="M646" s="19"/>
      <c r="N646" s="19"/>
      <c r="O646" s="19"/>
      <c r="P646" s="19"/>
      <c r="Q646" s="19"/>
      <c r="R646" s="19"/>
      <c r="S646" s="19"/>
      <c r="T646" s="19"/>
      <c r="U646" s="19"/>
      <c r="V646" s="19"/>
      <c r="W646" s="19"/>
      <c r="X646" s="19"/>
      <c r="Y646" s="19"/>
      <c r="Z646" s="19"/>
    </row>
    <row r="647">
      <c r="A647" s="21">
        <v>44658.0</v>
      </c>
      <c r="B647" s="19">
        <v>-0.021728016359918167</v>
      </c>
      <c r="C647" s="19">
        <v>-0.009439763247817812</v>
      </c>
      <c r="D647" s="19"/>
      <c r="E647" s="19"/>
      <c r="F647" s="19"/>
      <c r="G647" s="19"/>
      <c r="H647" s="19"/>
      <c r="I647" s="19"/>
      <c r="J647" s="19"/>
      <c r="K647" s="19"/>
      <c r="L647" s="19"/>
      <c r="M647" s="19"/>
      <c r="N647" s="19"/>
      <c r="O647" s="19"/>
      <c r="P647" s="19"/>
      <c r="Q647" s="19"/>
      <c r="R647" s="19"/>
      <c r="S647" s="19"/>
      <c r="T647" s="19"/>
      <c r="U647" s="19"/>
      <c r="V647" s="19"/>
      <c r="W647" s="19"/>
      <c r="X647" s="19"/>
      <c r="Y647" s="19"/>
      <c r="Z647" s="19"/>
    </row>
    <row r="648">
      <c r="A648" s="21">
        <v>44657.0</v>
      </c>
      <c r="B648" s="19">
        <v>0.014720186758316656</v>
      </c>
      <c r="C648" s="19">
        <v>-0.008339180504972843</v>
      </c>
      <c r="D648" s="19"/>
      <c r="E648" s="19"/>
      <c r="F648" s="19"/>
      <c r="G648" s="19"/>
      <c r="H648" s="19"/>
      <c r="I648" s="19"/>
      <c r="J648" s="19"/>
      <c r="K648" s="19"/>
      <c r="L648" s="19"/>
      <c r="M648" s="19"/>
      <c r="N648" s="19"/>
      <c r="O648" s="19"/>
      <c r="P648" s="19"/>
      <c r="Q648" s="19"/>
      <c r="R648" s="19"/>
      <c r="S648" s="19"/>
      <c r="T648" s="19"/>
      <c r="U648" s="19"/>
      <c r="V648" s="19"/>
      <c r="W648" s="19"/>
      <c r="X648" s="19"/>
      <c r="Y648" s="19"/>
      <c r="Z648" s="19"/>
    </row>
    <row r="649">
      <c r="A649" s="21">
        <v>44656.0</v>
      </c>
      <c r="B649" s="19">
        <v>-0.007082608975597204</v>
      </c>
      <c r="C649" s="19">
        <v>-0.005317557911529103</v>
      </c>
      <c r="D649" s="19"/>
      <c r="E649" s="19"/>
      <c r="F649" s="19"/>
      <c r="G649" s="19"/>
      <c r="H649" s="19"/>
      <c r="I649" s="19"/>
      <c r="J649" s="19"/>
      <c r="K649" s="19"/>
      <c r="L649" s="19"/>
      <c r="M649" s="19"/>
      <c r="N649" s="19"/>
      <c r="O649" s="19"/>
      <c r="P649" s="19"/>
      <c r="Q649" s="19"/>
      <c r="R649" s="19"/>
      <c r="S649" s="19"/>
      <c r="T649" s="19"/>
      <c r="U649" s="19"/>
      <c r="V649" s="19"/>
      <c r="W649" s="19"/>
      <c r="X649" s="19"/>
      <c r="Y649" s="19"/>
      <c r="Z649" s="19"/>
    </row>
    <row r="650">
      <c r="A650" s="21">
        <v>44655.0</v>
      </c>
      <c r="B650" s="19">
        <v>0.09111985387101296</v>
      </c>
      <c r="C650" s="19">
        <v>0.021671774063478866</v>
      </c>
      <c r="D650" s="19"/>
      <c r="E650" s="19"/>
      <c r="F650" s="19"/>
      <c r="G650" s="19"/>
      <c r="H650" s="19"/>
      <c r="I650" s="19"/>
      <c r="J650" s="19"/>
      <c r="K650" s="19"/>
      <c r="L650" s="19"/>
      <c r="M650" s="19"/>
      <c r="N650" s="19"/>
      <c r="O650" s="19"/>
      <c r="P650" s="19"/>
      <c r="Q650" s="19"/>
      <c r="R650" s="19"/>
      <c r="S650" s="19"/>
      <c r="T650" s="19"/>
      <c r="U650" s="19"/>
      <c r="V650" s="19"/>
      <c r="W650" s="19"/>
      <c r="X650" s="19"/>
      <c r="Y650" s="19"/>
      <c r="Z650" s="19"/>
    </row>
    <row r="651">
      <c r="A651" s="21">
        <v>44652.0</v>
      </c>
      <c r="B651" s="19">
        <v>0.04939545856679439</v>
      </c>
      <c r="C651" s="19">
        <v>0.011778009991554539</v>
      </c>
      <c r="D651" s="19"/>
      <c r="E651" s="19"/>
      <c r="F651" s="19"/>
      <c r="G651" s="19"/>
      <c r="H651" s="19"/>
      <c r="I651" s="19"/>
      <c r="J651" s="19"/>
      <c r="K651" s="19"/>
      <c r="L651" s="19"/>
      <c r="M651" s="19"/>
      <c r="N651" s="19"/>
      <c r="O651" s="19"/>
      <c r="P651" s="19"/>
      <c r="Q651" s="19"/>
      <c r="R651" s="19"/>
      <c r="S651" s="19"/>
      <c r="T651" s="19"/>
      <c r="U651" s="19"/>
      <c r="V651" s="19"/>
      <c r="W651" s="19"/>
      <c r="X651" s="19"/>
      <c r="Y651" s="19"/>
      <c r="Z651" s="19"/>
    </row>
    <row r="652">
      <c r="A652" s="23">
        <v>44651.0</v>
      </c>
      <c r="B652" s="19">
        <v>-0.015889138794166646</v>
      </c>
      <c r="C652" s="19">
        <v>-0.001914477162001882</v>
      </c>
      <c r="D652" s="19"/>
      <c r="E652" s="19"/>
      <c r="F652" s="19"/>
      <c r="G652" s="19"/>
      <c r="H652" s="19"/>
      <c r="I652" s="19"/>
      <c r="J652" s="19"/>
      <c r="K652" s="19"/>
      <c r="L652" s="19"/>
      <c r="M652" s="19"/>
      <c r="N652" s="19"/>
      <c r="O652" s="19"/>
      <c r="P652" s="19"/>
      <c r="Q652" s="19"/>
      <c r="R652" s="19"/>
      <c r="S652" s="19"/>
      <c r="T652" s="19"/>
      <c r="U652" s="19"/>
      <c r="V652" s="19"/>
      <c r="W652" s="19"/>
      <c r="X652" s="19"/>
      <c r="Y652" s="19"/>
      <c r="Z652" s="19"/>
    </row>
    <row r="653">
      <c r="A653" s="23">
        <v>44650.0</v>
      </c>
      <c r="B653" s="19">
        <v>4.35508456122502E-4</v>
      </c>
      <c r="C653" s="19">
        <v>0.009982511125348426</v>
      </c>
      <c r="D653" s="19"/>
      <c r="E653" s="19"/>
      <c r="F653" s="19"/>
      <c r="G653" s="19"/>
      <c r="H653" s="19"/>
      <c r="I653" s="19"/>
      <c r="J653" s="19"/>
      <c r="K653" s="19"/>
      <c r="L653" s="19"/>
      <c r="M653" s="19"/>
      <c r="N653" s="19"/>
      <c r="O653" s="19"/>
      <c r="P653" s="19"/>
      <c r="Q653" s="19"/>
      <c r="R653" s="19"/>
      <c r="S653" s="19"/>
      <c r="T653" s="19"/>
      <c r="U653" s="19"/>
      <c r="V653" s="19"/>
      <c r="W653" s="19"/>
      <c r="X653" s="19"/>
      <c r="Y653" s="19"/>
      <c r="Z653" s="19"/>
    </row>
    <row r="654">
      <c r="A654" s="23">
        <v>44649.0</v>
      </c>
      <c r="B654" s="19">
        <v>0.011081755467488685</v>
      </c>
      <c r="C654" s="19">
        <v>0.005998141911508492</v>
      </c>
      <c r="D654" s="19"/>
      <c r="E654" s="19"/>
      <c r="F654" s="19"/>
      <c r="G654" s="19"/>
      <c r="H654" s="19"/>
      <c r="I654" s="19"/>
      <c r="J654" s="19"/>
      <c r="K654" s="19"/>
      <c r="L654" s="19"/>
      <c r="M654" s="19"/>
      <c r="N654" s="19"/>
      <c r="O654" s="19"/>
      <c r="P654" s="19"/>
      <c r="Q654" s="19"/>
      <c r="R654" s="19"/>
      <c r="S654" s="19"/>
      <c r="T654" s="19"/>
      <c r="U654" s="19"/>
      <c r="V654" s="19"/>
      <c r="W654" s="19"/>
      <c r="X654" s="19"/>
      <c r="Y654" s="19"/>
      <c r="Z654" s="19"/>
    </row>
    <row r="655">
      <c r="A655" s="23">
        <v>44648.0</v>
      </c>
      <c r="B655" s="19">
        <v>-0.031831746482876344</v>
      </c>
      <c r="C655" s="19">
        <v>0.004022619949862971</v>
      </c>
      <c r="D655" s="19"/>
      <c r="E655" s="19"/>
      <c r="F655" s="19"/>
      <c r="G655" s="19"/>
      <c r="H655" s="19"/>
      <c r="I655" s="19"/>
      <c r="J655" s="19"/>
      <c r="K655" s="19"/>
      <c r="L655" s="19"/>
      <c r="M655" s="19"/>
      <c r="N655" s="19"/>
      <c r="O655" s="19"/>
      <c r="P655" s="19"/>
      <c r="Q655" s="19"/>
      <c r="R655" s="19"/>
      <c r="S655" s="19"/>
      <c r="T655" s="19"/>
      <c r="U655" s="19"/>
      <c r="V655" s="19"/>
      <c r="W655" s="19"/>
      <c r="X655" s="19"/>
      <c r="Y655" s="19"/>
      <c r="Z655" s="19"/>
    </row>
    <row r="656">
      <c r="A656" s="23">
        <v>44645.0</v>
      </c>
      <c r="B656" s="19">
        <v>-0.018754793278951354</v>
      </c>
      <c r="C656" s="19">
        <v>-0.004049875890900112</v>
      </c>
      <c r="D656" s="19"/>
      <c r="E656" s="19"/>
      <c r="F656" s="19"/>
      <c r="G656" s="19"/>
      <c r="H656" s="19"/>
      <c r="I656" s="19"/>
      <c r="J656" s="19"/>
      <c r="K656" s="19"/>
      <c r="L656" s="19"/>
      <c r="M656" s="19"/>
      <c r="N656" s="19"/>
      <c r="O656" s="19"/>
      <c r="P656" s="19"/>
      <c r="Q656" s="19"/>
      <c r="R656" s="19"/>
      <c r="S656" s="19"/>
      <c r="T656" s="19"/>
      <c r="U656" s="19"/>
      <c r="V656" s="19"/>
      <c r="W656" s="19"/>
      <c r="X656" s="19"/>
      <c r="Y656" s="19"/>
      <c r="Z656" s="19"/>
    </row>
    <row r="657">
      <c r="A657" s="23">
        <v>44644.0</v>
      </c>
      <c r="B657" s="19">
        <v>-0.013887933997937418</v>
      </c>
      <c r="C657" s="19">
        <v>-0.001327871086332033</v>
      </c>
      <c r="D657" s="19"/>
      <c r="E657" s="19"/>
      <c r="F657" s="19"/>
      <c r="G657" s="19"/>
      <c r="H657" s="19"/>
      <c r="I657" s="19"/>
      <c r="J657" s="19"/>
      <c r="K657" s="19"/>
      <c r="L657" s="19"/>
      <c r="M657" s="19"/>
      <c r="N657" s="19"/>
      <c r="O657" s="19"/>
      <c r="P657" s="19"/>
      <c r="Q657" s="19"/>
      <c r="R657" s="19"/>
      <c r="S657" s="19"/>
      <c r="T657" s="19"/>
      <c r="U657" s="19"/>
      <c r="V657" s="19"/>
      <c r="W657" s="19"/>
      <c r="X657" s="19"/>
      <c r="Y657" s="19"/>
      <c r="Z657" s="19"/>
    </row>
    <row r="658">
      <c r="A658" s="23">
        <v>44643.0</v>
      </c>
      <c r="B658" s="19">
        <v>0.02878766445041725</v>
      </c>
      <c r="C658" s="19">
        <v>-0.0040339580144955756</v>
      </c>
      <c r="D658" s="19"/>
      <c r="E658" s="19"/>
      <c r="F658" s="19"/>
      <c r="G658" s="19"/>
      <c r="H658" s="19"/>
      <c r="I658" s="19"/>
      <c r="J658" s="19"/>
      <c r="K658" s="19"/>
      <c r="L658" s="19"/>
      <c r="M658" s="19"/>
      <c r="N658" s="19"/>
      <c r="O658" s="19"/>
      <c r="P658" s="19"/>
      <c r="Q658" s="19"/>
      <c r="R658" s="19"/>
      <c r="S658" s="19"/>
      <c r="T658" s="19"/>
      <c r="U658" s="19"/>
      <c r="V658" s="19"/>
      <c r="W658" s="19"/>
      <c r="X658" s="19"/>
      <c r="Y658" s="19"/>
      <c r="Z658" s="19"/>
    </row>
    <row r="659">
      <c r="A659" s="23">
        <v>44642.0</v>
      </c>
      <c r="B659" s="19">
        <v>-0.03744553376906323</v>
      </c>
      <c r="C659" s="19">
        <v>0.01156120016824791</v>
      </c>
      <c r="D659" s="19"/>
      <c r="E659" s="19"/>
      <c r="F659" s="19"/>
      <c r="G659" s="19"/>
      <c r="H659" s="19"/>
      <c r="I659" s="19"/>
      <c r="J659" s="19"/>
      <c r="K659" s="19"/>
      <c r="L659" s="19"/>
      <c r="M659" s="19"/>
      <c r="N659" s="19"/>
      <c r="O659" s="19"/>
      <c r="P659" s="19"/>
      <c r="Q659" s="19"/>
      <c r="R659" s="19"/>
      <c r="S659" s="19"/>
      <c r="T659" s="19"/>
      <c r="U659" s="19"/>
      <c r="V659" s="19"/>
      <c r="W659" s="19"/>
      <c r="X659" s="19"/>
      <c r="Y659" s="19"/>
      <c r="Z659" s="19"/>
    </row>
    <row r="660">
      <c r="A660" s="23">
        <v>44641.0</v>
      </c>
      <c r="B660" s="19">
        <v>-0.005753739930955071</v>
      </c>
      <c r="C660" s="19">
        <v>-0.009802135124269418</v>
      </c>
      <c r="D660" s="19"/>
      <c r="E660" s="19"/>
      <c r="F660" s="19"/>
      <c r="G660" s="19"/>
      <c r="H660" s="19"/>
      <c r="I660" s="19"/>
      <c r="J660" s="19"/>
      <c r="K660" s="19"/>
      <c r="L660" s="19"/>
      <c r="M660" s="19"/>
      <c r="N660" s="19"/>
      <c r="O660" s="19"/>
      <c r="P660" s="19"/>
      <c r="Q660" s="19"/>
      <c r="R660" s="19"/>
      <c r="S660" s="19"/>
      <c r="T660" s="19"/>
      <c r="U660" s="19"/>
      <c r="V660" s="19"/>
      <c r="W660" s="19"/>
      <c r="X660" s="19"/>
      <c r="Y660" s="19"/>
      <c r="Z660" s="19"/>
    </row>
    <row r="661">
      <c r="A661" s="23">
        <v>44637.0</v>
      </c>
      <c r="B661" s="19">
        <v>0.01261224210021239</v>
      </c>
      <c r="C661" s="19">
        <v>0.01836191890005212</v>
      </c>
      <c r="D661" s="19"/>
      <c r="E661" s="19"/>
      <c r="F661" s="19"/>
      <c r="G661" s="19"/>
      <c r="H661" s="19"/>
      <c r="I661" s="19"/>
      <c r="J661" s="19"/>
      <c r="K661" s="19"/>
      <c r="L661" s="19"/>
      <c r="M661" s="19"/>
      <c r="N661" s="19"/>
      <c r="O661" s="19"/>
      <c r="P661" s="19"/>
      <c r="Q661" s="19"/>
      <c r="R661" s="19"/>
      <c r="S661" s="19"/>
      <c r="T661" s="19"/>
      <c r="U661" s="19"/>
      <c r="V661" s="19"/>
      <c r="W661" s="19"/>
      <c r="X661" s="19"/>
      <c r="Y661" s="19"/>
      <c r="Z661" s="19"/>
    </row>
    <row r="662">
      <c r="A662" s="23">
        <v>44636.0</v>
      </c>
      <c r="B662" s="19">
        <v>6.859181013787463E-4</v>
      </c>
      <c r="C662" s="19">
        <v>0.018745123927264018</v>
      </c>
      <c r="D662" s="19"/>
      <c r="E662" s="19"/>
      <c r="F662" s="19"/>
      <c r="G662" s="19"/>
      <c r="H662" s="19"/>
      <c r="I662" s="19"/>
      <c r="J662" s="19"/>
      <c r="K662" s="19"/>
      <c r="L662" s="19"/>
      <c r="M662" s="19"/>
      <c r="N662" s="19"/>
      <c r="O662" s="19"/>
      <c r="P662" s="19"/>
      <c r="Q662" s="19"/>
      <c r="R662" s="19"/>
      <c r="S662" s="19"/>
      <c r="T662" s="19"/>
      <c r="U662" s="19"/>
      <c r="V662" s="19"/>
      <c r="W662" s="19"/>
      <c r="X662" s="19"/>
      <c r="Y662" s="19"/>
      <c r="Z662" s="19"/>
    </row>
    <row r="663">
      <c r="A663" s="23">
        <v>44635.0</v>
      </c>
      <c r="B663" s="19">
        <v>-6.858710562407389E-5</v>
      </c>
      <c r="C663" s="19">
        <v>-0.012346410768583338</v>
      </c>
      <c r="D663" s="19"/>
      <c r="E663" s="19"/>
      <c r="F663" s="19"/>
      <c r="G663" s="19"/>
      <c r="H663" s="19"/>
      <c r="I663" s="19"/>
      <c r="J663" s="19"/>
      <c r="K663" s="19"/>
      <c r="L663" s="19"/>
      <c r="M663" s="19"/>
      <c r="N663" s="19"/>
      <c r="O663" s="19"/>
      <c r="P663" s="19"/>
      <c r="Q663" s="19"/>
      <c r="R663" s="19"/>
      <c r="S663" s="19"/>
      <c r="T663" s="19"/>
      <c r="U663" s="19"/>
      <c r="V663" s="19"/>
      <c r="W663" s="19"/>
      <c r="X663" s="19"/>
      <c r="Y663" s="19"/>
      <c r="Z663" s="19"/>
    </row>
    <row r="664">
      <c r="A664" s="23">
        <v>44634.0</v>
      </c>
      <c r="B664" s="19">
        <v>-0.010452015745893939</v>
      </c>
      <c r="C664" s="19">
        <v>0.014482470408196946</v>
      </c>
      <c r="D664" s="19"/>
      <c r="E664" s="19"/>
      <c r="F664" s="19"/>
      <c r="G664" s="19"/>
      <c r="H664" s="19"/>
      <c r="I664" s="19"/>
      <c r="J664" s="19"/>
      <c r="K664" s="19"/>
      <c r="L664" s="19"/>
      <c r="M664" s="19"/>
      <c r="N664" s="19"/>
      <c r="O664" s="19"/>
      <c r="P664" s="19"/>
      <c r="Q664" s="19"/>
      <c r="R664" s="19"/>
      <c r="S664" s="19"/>
      <c r="T664" s="19"/>
      <c r="U664" s="19"/>
      <c r="V664" s="19"/>
      <c r="W664" s="19"/>
      <c r="X664" s="19"/>
      <c r="Y664" s="19"/>
      <c r="Z664" s="19"/>
    </row>
    <row r="665">
      <c r="A665" s="21">
        <v>44631.0</v>
      </c>
      <c r="B665" s="19">
        <v>0.005047748976807709</v>
      </c>
      <c r="C665" s="19">
        <v>0.0021422244183453287</v>
      </c>
      <c r="D665" s="19"/>
      <c r="E665" s="19"/>
      <c r="F665" s="19"/>
      <c r="G665" s="19"/>
      <c r="H665" s="19"/>
      <c r="I665" s="19"/>
      <c r="J665" s="19"/>
      <c r="K665" s="19"/>
      <c r="L665" s="19"/>
      <c r="M665" s="19"/>
      <c r="N665" s="19"/>
      <c r="O665" s="19"/>
      <c r="P665" s="19"/>
      <c r="Q665" s="19"/>
      <c r="R665" s="19"/>
      <c r="S665" s="19"/>
      <c r="T665" s="19"/>
      <c r="U665" s="19"/>
      <c r="V665" s="19"/>
      <c r="W665" s="19"/>
      <c r="X665" s="19"/>
      <c r="Y665" s="19"/>
      <c r="Z665" s="19"/>
    </row>
    <row r="666">
      <c r="A666" s="21">
        <v>44630.0</v>
      </c>
      <c r="B666" s="19">
        <v>0.016220712602246</v>
      </c>
      <c r="C666" s="19">
        <v>0.015267339029142901</v>
      </c>
      <c r="D666" s="19"/>
      <c r="E666" s="19"/>
      <c r="F666" s="19"/>
      <c r="G666" s="19"/>
      <c r="H666" s="19"/>
      <c r="I666" s="19"/>
      <c r="J666" s="19"/>
      <c r="K666" s="19"/>
      <c r="L666" s="19"/>
      <c r="M666" s="19"/>
      <c r="N666" s="19"/>
      <c r="O666" s="19"/>
      <c r="P666" s="19"/>
      <c r="Q666" s="19"/>
      <c r="R666" s="19"/>
      <c r="S666" s="19"/>
      <c r="T666" s="19"/>
      <c r="U666" s="19"/>
      <c r="V666" s="19"/>
      <c r="W666" s="19"/>
      <c r="X666" s="19"/>
      <c r="Y666" s="19"/>
      <c r="Z666" s="19"/>
    </row>
    <row r="667">
      <c r="A667" s="21">
        <v>44629.0</v>
      </c>
      <c r="B667" s="19">
        <v>0.004946011842563491</v>
      </c>
      <c r="C667" s="19">
        <v>0.02072632693142329</v>
      </c>
      <c r="D667" s="19"/>
      <c r="E667" s="19"/>
      <c r="F667" s="19"/>
      <c r="G667" s="19"/>
      <c r="H667" s="19"/>
      <c r="I667" s="19"/>
      <c r="J667" s="19"/>
      <c r="K667" s="19"/>
      <c r="L667" s="19"/>
      <c r="M667" s="19"/>
      <c r="N667" s="19"/>
      <c r="O667" s="19"/>
      <c r="P667" s="19"/>
      <c r="Q667" s="19"/>
      <c r="R667" s="19"/>
      <c r="S667" s="19"/>
      <c r="T667" s="19"/>
      <c r="U667" s="19"/>
      <c r="V667" s="19"/>
      <c r="W667" s="19"/>
      <c r="X667" s="19"/>
      <c r="Y667" s="19"/>
      <c r="Z667" s="19"/>
    </row>
    <row r="668">
      <c r="A668" s="21">
        <v>44628.0</v>
      </c>
      <c r="B668" s="19">
        <v>0.018446257538134114</v>
      </c>
      <c r="C668" s="19">
        <v>0.009474789055137212</v>
      </c>
      <c r="D668" s="19"/>
      <c r="E668" s="19"/>
      <c r="F668" s="19"/>
      <c r="G668" s="19"/>
      <c r="H668" s="19"/>
      <c r="I668" s="19"/>
      <c r="J668" s="19"/>
      <c r="K668" s="19"/>
      <c r="L668" s="19"/>
      <c r="M668" s="19"/>
      <c r="N668" s="19"/>
      <c r="O668" s="19"/>
      <c r="P668" s="19"/>
      <c r="Q668" s="19"/>
      <c r="R668" s="19"/>
      <c r="S668" s="19"/>
      <c r="T668" s="19"/>
      <c r="U668" s="19"/>
      <c r="V668" s="19"/>
      <c r="W668" s="19"/>
      <c r="X668" s="19"/>
      <c r="Y668" s="19"/>
      <c r="Z668" s="19"/>
    </row>
    <row r="669">
      <c r="A669" s="21">
        <v>44627.0</v>
      </c>
      <c r="B669" s="19">
        <v>7.09521782318312E-5</v>
      </c>
      <c r="C669" s="19">
        <v>-0.023526732264925077</v>
      </c>
      <c r="D669" s="19"/>
      <c r="E669" s="19"/>
      <c r="F669" s="19"/>
      <c r="G669" s="19"/>
      <c r="H669" s="19"/>
      <c r="I669" s="19"/>
      <c r="J669" s="19"/>
      <c r="K669" s="19"/>
      <c r="L669" s="19"/>
      <c r="M669" s="19"/>
      <c r="N669" s="19"/>
      <c r="O669" s="19"/>
      <c r="P669" s="19"/>
      <c r="Q669" s="19"/>
      <c r="R669" s="19"/>
      <c r="S669" s="19"/>
      <c r="T669" s="19"/>
      <c r="U669" s="19"/>
      <c r="V669" s="19"/>
      <c r="W669" s="19"/>
      <c r="X669" s="19"/>
      <c r="Y669" s="19"/>
      <c r="Z669" s="19"/>
    </row>
    <row r="670">
      <c r="A670" s="21">
        <v>44624.0</v>
      </c>
      <c r="B670" s="19">
        <v>-0.027396314954109324</v>
      </c>
      <c r="C670" s="19">
        <v>-0.015316961701534404</v>
      </c>
      <c r="D670" s="19"/>
      <c r="E670" s="19"/>
      <c r="F670" s="19"/>
      <c r="G670" s="19"/>
      <c r="H670" s="19"/>
      <c r="I670" s="19"/>
      <c r="J670" s="19"/>
      <c r="K670" s="19"/>
      <c r="L670" s="19"/>
      <c r="M670" s="19"/>
      <c r="N670" s="19"/>
      <c r="O670" s="19"/>
      <c r="P670" s="19"/>
      <c r="Q670" s="19"/>
      <c r="R670" s="19"/>
      <c r="S670" s="19"/>
      <c r="T670" s="19"/>
      <c r="U670" s="19"/>
      <c r="V670" s="19"/>
      <c r="W670" s="19"/>
      <c r="X670" s="19"/>
      <c r="Y670" s="19"/>
      <c r="Z670" s="19"/>
    </row>
    <row r="671">
      <c r="A671" s="21">
        <v>44623.0</v>
      </c>
      <c r="B671" s="19">
        <v>0.042442989712970336</v>
      </c>
      <c r="C671" s="19">
        <v>-0.006497671015509576</v>
      </c>
      <c r="D671" s="19"/>
      <c r="E671" s="19"/>
      <c r="F671" s="19"/>
      <c r="G671" s="19"/>
      <c r="H671" s="19"/>
      <c r="I671" s="19"/>
      <c r="J671" s="19"/>
      <c r="K671" s="19"/>
      <c r="L671" s="19"/>
      <c r="M671" s="19"/>
      <c r="N671" s="19"/>
      <c r="O671" s="19"/>
      <c r="P671" s="19"/>
      <c r="Q671" s="19"/>
      <c r="R671" s="19"/>
      <c r="S671" s="19"/>
      <c r="T671" s="19"/>
      <c r="U671" s="19"/>
      <c r="V671" s="19"/>
      <c r="W671" s="19"/>
      <c r="X671" s="19"/>
      <c r="Y671" s="19"/>
      <c r="Z671" s="19"/>
    </row>
    <row r="672">
      <c r="A672" s="21">
        <v>44622.0</v>
      </c>
      <c r="B672" s="19">
        <v>0.04174160671462812</v>
      </c>
      <c r="C672" s="19">
        <v>-0.011191563603451304</v>
      </c>
      <c r="D672" s="19"/>
      <c r="E672" s="19"/>
      <c r="F672" s="19"/>
      <c r="G672" s="19"/>
      <c r="H672" s="19"/>
      <c r="I672" s="19"/>
      <c r="J672" s="19"/>
      <c r="K672" s="19"/>
      <c r="L672" s="19"/>
      <c r="M672" s="19"/>
      <c r="N672" s="19"/>
      <c r="O672" s="19"/>
      <c r="P672" s="19"/>
      <c r="Q672" s="19"/>
      <c r="R672" s="19"/>
      <c r="S672" s="19"/>
      <c r="T672" s="19"/>
      <c r="U672" s="19"/>
      <c r="V672" s="19"/>
      <c r="W672" s="19"/>
      <c r="X672" s="19"/>
      <c r="Y672" s="19"/>
      <c r="Z672" s="19"/>
    </row>
    <row r="673">
      <c r="A673" s="23">
        <v>44620.0</v>
      </c>
      <c r="B673" s="19">
        <v>-0.01925621049536952</v>
      </c>
      <c r="C673" s="19">
        <v>0.008134034481102725</v>
      </c>
      <c r="D673" s="19"/>
      <c r="E673" s="19"/>
      <c r="F673" s="19"/>
      <c r="G673" s="19"/>
      <c r="H673" s="19"/>
      <c r="I673" s="19"/>
      <c r="J673" s="19"/>
      <c r="K673" s="19"/>
      <c r="L673" s="19"/>
      <c r="M673" s="19"/>
      <c r="N673" s="19"/>
      <c r="O673" s="19"/>
      <c r="P673" s="19"/>
      <c r="Q673" s="19"/>
      <c r="R673" s="19"/>
      <c r="S673" s="19"/>
      <c r="T673" s="19"/>
      <c r="U673" s="19"/>
      <c r="V673" s="19"/>
      <c r="W673" s="19"/>
      <c r="X673" s="19"/>
      <c r="Y673" s="19"/>
      <c r="Z673" s="19"/>
    </row>
    <row r="674">
      <c r="A674" s="23">
        <v>44617.0</v>
      </c>
      <c r="B674" s="19">
        <v>0.030211251608995182</v>
      </c>
      <c r="C674" s="19">
        <v>0.025261648392566505</v>
      </c>
      <c r="D674" s="19"/>
      <c r="E674" s="19"/>
      <c r="F674" s="19"/>
      <c r="G674" s="19"/>
      <c r="H674" s="19"/>
      <c r="I674" s="19"/>
      <c r="J674" s="19"/>
      <c r="K674" s="19"/>
      <c r="L674" s="19"/>
      <c r="M674" s="19"/>
      <c r="N674" s="19"/>
      <c r="O674" s="19"/>
      <c r="P674" s="19"/>
      <c r="Q674" s="19"/>
      <c r="R674" s="19"/>
      <c r="S674" s="19"/>
      <c r="T674" s="19"/>
      <c r="U674" s="19"/>
      <c r="V674" s="19"/>
      <c r="W674" s="19"/>
      <c r="X674" s="19"/>
      <c r="Y674" s="19"/>
      <c r="Z674" s="19"/>
    </row>
    <row r="675">
      <c r="A675" s="23">
        <v>44616.0</v>
      </c>
      <c r="B675" s="19">
        <v>-0.0882292026234035</v>
      </c>
      <c r="C675" s="19">
        <v>-0.047781049917219764</v>
      </c>
      <c r="D675" s="19"/>
      <c r="E675" s="19"/>
      <c r="F675" s="19"/>
      <c r="G675" s="19"/>
      <c r="H675" s="19"/>
      <c r="I675" s="19"/>
      <c r="J675" s="19"/>
      <c r="K675" s="19"/>
      <c r="L675" s="19"/>
      <c r="M675" s="19"/>
      <c r="N675" s="19"/>
      <c r="O675" s="19"/>
      <c r="P675" s="19"/>
      <c r="Q675" s="19"/>
      <c r="R675" s="19"/>
      <c r="S675" s="19"/>
      <c r="T675" s="19"/>
      <c r="U675" s="19"/>
      <c r="V675" s="19"/>
      <c r="W675" s="19"/>
      <c r="X675" s="19"/>
      <c r="Y675" s="19"/>
      <c r="Z675" s="19"/>
    </row>
    <row r="676">
      <c r="A676" s="23">
        <v>44615.0</v>
      </c>
      <c r="B676" s="19">
        <v>-0.012274122059324877</v>
      </c>
      <c r="C676" s="19">
        <v>-0.001693755046161427</v>
      </c>
      <c r="D676" s="19"/>
      <c r="E676" s="19"/>
      <c r="F676" s="19"/>
      <c r="G676" s="19"/>
      <c r="H676" s="19"/>
      <c r="I676" s="19"/>
      <c r="J676" s="19"/>
      <c r="K676" s="19"/>
      <c r="L676" s="19"/>
      <c r="M676" s="19"/>
      <c r="N676" s="19"/>
      <c r="O676" s="19"/>
      <c r="P676" s="19"/>
      <c r="Q676" s="19"/>
      <c r="R676" s="19"/>
      <c r="S676" s="19"/>
      <c r="T676" s="19"/>
      <c r="U676" s="19"/>
      <c r="V676" s="19"/>
      <c r="W676" s="19"/>
      <c r="X676" s="19"/>
      <c r="Y676" s="19"/>
      <c r="Z676" s="19"/>
    </row>
    <row r="677">
      <c r="A677" s="23">
        <v>44614.0</v>
      </c>
      <c r="B677" s="19">
        <v>-0.02187687587540854</v>
      </c>
      <c r="C677" s="19">
        <v>-0.006651498112648313</v>
      </c>
      <c r="D677" s="19"/>
      <c r="E677" s="19"/>
      <c r="F677" s="19"/>
      <c r="G677" s="19"/>
      <c r="H677" s="19"/>
      <c r="I677" s="19"/>
      <c r="J677" s="19"/>
      <c r="K677" s="19"/>
      <c r="L677" s="19"/>
      <c r="M677" s="19"/>
      <c r="N677" s="19"/>
      <c r="O677" s="19"/>
      <c r="P677" s="19"/>
      <c r="Q677" s="19"/>
      <c r="R677" s="19"/>
      <c r="S677" s="19"/>
      <c r="T677" s="19"/>
      <c r="U677" s="19"/>
      <c r="V677" s="19"/>
      <c r="W677" s="19"/>
      <c r="X677" s="19"/>
      <c r="Y677" s="19"/>
      <c r="Z677" s="19"/>
    </row>
    <row r="678">
      <c r="A678" s="23">
        <v>44613.0</v>
      </c>
      <c r="B678" s="19">
        <v>-0.024020309855487643</v>
      </c>
      <c r="C678" s="19">
        <v>-0.004031534529962855</v>
      </c>
      <c r="D678" s="19"/>
      <c r="E678" s="19"/>
      <c r="F678" s="19"/>
      <c r="G678" s="19"/>
      <c r="H678" s="19"/>
      <c r="I678" s="19"/>
      <c r="J678" s="19"/>
      <c r="K678" s="19"/>
      <c r="L678" s="19"/>
      <c r="M678" s="19"/>
      <c r="N678" s="19"/>
      <c r="O678" s="19"/>
      <c r="P678" s="19"/>
      <c r="Q678" s="19"/>
      <c r="R678" s="19"/>
      <c r="S678" s="19"/>
      <c r="T678" s="19"/>
      <c r="U678" s="19"/>
      <c r="V678" s="19"/>
      <c r="W678" s="19"/>
      <c r="X678" s="19"/>
      <c r="Y678" s="19"/>
      <c r="Z678" s="19"/>
    </row>
    <row r="679">
      <c r="A679" s="23">
        <v>44610.0</v>
      </c>
      <c r="B679" s="19">
        <v>-0.02208924820166791</v>
      </c>
      <c r="C679" s="19">
        <v>-0.001635403303167915</v>
      </c>
      <c r="D679" s="19"/>
      <c r="E679" s="19"/>
      <c r="F679" s="19"/>
      <c r="G679" s="19"/>
      <c r="H679" s="19"/>
      <c r="I679" s="19"/>
      <c r="J679" s="19"/>
      <c r="K679" s="19"/>
      <c r="L679" s="19"/>
      <c r="M679" s="19"/>
      <c r="N679" s="19"/>
      <c r="O679" s="19"/>
      <c r="P679" s="19"/>
      <c r="Q679" s="19"/>
      <c r="R679" s="19"/>
      <c r="S679" s="19"/>
      <c r="T679" s="19"/>
      <c r="U679" s="19"/>
      <c r="V679" s="19"/>
      <c r="W679" s="19"/>
      <c r="X679" s="19"/>
      <c r="Y679" s="19"/>
      <c r="Z679" s="19"/>
    </row>
    <row r="680">
      <c r="A680" s="23">
        <v>44609.0</v>
      </c>
      <c r="B680" s="19">
        <v>0.004797236791608039</v>
      </c>
      <c r="C680" s="19">
        <v>-0.0010160372239093052</v>
      </c>
      <c r="D680" s="19"/>
      <c r="E680" s="19"/>
      <c r="F680" s="19"/>
      <c r="G680" s="19"/>
      <c r="H680" s="19"/>
      <c r="I680" s="19"/>
      <c r="J680" s="19"/>
      <c r="K680" s="19"/>
      <c r="L680" s="19"/>
      <c r="M680" s="19"/>
      <c r="N680" s="19"/>
      <c r="O680" s="19"/>
      <c r="P680" s="19"/>
      <c r="Q680" s="19"/>
      <c r="R680" s="19"/>
      <c r="S680" s="19"/>
      <c r="T680" s="19"/>
      <c r="U680" s="19"/>
      <c r="V680" s="19"/>
      <c r="W680" s="19"/>
      <c r="X680" s="19"/>
      <c r="Y680" s="19"/>
      <c r="Z680" s="19"/>
    </row>
    <row r="681">
      <c r="A681" s="23">
        <v>44608.0</v>
      </c>
      <c r="B681" s="19">
        <v>0.002436522185175871</v>
      </c>
      <c r="C681" s="19">
        <v>-0.001743269682379145</v>
      </c>
      <c r="D681" s="19"/>
      <c r="E681" s="19"/>
      <c r="F681" s="19"/>
      <c r="G681" s="19"/>
      <c r="H681" s="19"/>
      <c r="I681" s="19"/>
      <c r="J681" s="19"/>
      <c r="K681" s="19"/>
      <c r="L681" s="19"/>
      <c r="M681" s="19"/>
      <c r="N681" s="19"/>
      <c r="O681" s="19"/>
      <c r="P681" s="19"/>
      <c r="Q681" s="19"/>
      <c r="R681" s="19"/>
      <c r="S681" s="19"/>
      <c r="T681" s="19"/>
      <c r="U681" s="19"/>
      <c r="V681" s="19"/>
      <c r="W681" s="19"/>
      <c r="X681" s="19"/>
      <c r="Y681" s="19"/>
      <c r="Z681" s="19"/>
    </row>
    <row r="682">
      <c r="A682" s="23">
        <v>44607.0</v>
      </c>
      <c r="B682" s="19">
        <v>0.016026058631921858</v>
      </c>
      <c r="C682" s="19">
        <v>0.030259220557152133</v>
      </c>
      <c r="D682" s="19"/>
      <c r="E682" s="19"/>
      <c r="F682" s="19"/>
      <c r="G682" s="19"/>
      <c r="H682" s="19"/>
      <c r="I682" s="19"/>
      <c r="J682" s="19"/>
      <c r="K682" s="19"/>
      <c r="L682" s="19"/>
      <c r="M682" s="19"/>
      <c r="N682" s="19"/>
      <c r="O682" s="19"/>
      <c r="P682" s="19"/>
      <c r="Q682" s="19"/>
      <c r="R682" s="19"/>
      <c r="S682" s="19"/>
      <c r="T682" s="19"/>
      <c r="U682" s="19"/>
      <c r="V682" s="19"/>
      <c r="W682" s="19"/>
      <c r="X682" s="19"/>
      <c r="Y682" s="19"/>
      <c r="Z682" s="19"/>
    </row>
    <row r="683">
      <c r="A683" s="23">
        <v>44606.0</v>
      </c>
      <c r="B683" s="19">
        <v>-0.019106652182248163</v>
      </c>
      <c r="C683" s="19">
        <v>-0.030616267859969293</v>
      </c>
      <c r="D683" s="19"/>
      <c r="E683" s="19"/>
      <c r="F683" s="19"/>
      <c r="G683" s="19"/>
      <c r="H683" s="19"/>
      <c r="I683" s="19"/>
      <c r="J683" s="19"/>
      <c r="K683" s="19"/>
      <c r="L683" s="19"/>
      <c r="M683" s="19"/>
      <c r="N683" s="19"/>
      <c r="O683" s="19"/>
      <c r="P683" s="19"/>
      <c r="Q683" s="19"/>
      <c r="R683" s="19"/>
      <c r="S683" s="19"/>
      <c r="T683" s="19"/>
      <c r="U683" s="19"/>
      <c r="V683" s="19"/>
      <c r="W683" s="19"/>
      <c r="X683" s="19"/>
      <c r="Y683" s="19"/>
      <c r="Z683" s="19"/>
    </row>
    <row r="684">
      <c r="A684" s="21">
        <v>44603.0</v>
      </c>
      <c r="B684" s="19">
        <v>-0.021203402551913886</v>
      </c>
      <c r="C684" s="19">
        <v>-0.013126318808804993</v>
      </c>
      <c r="D684" s="19"/>
      <c r="E684" s="19"/>
      <c r="F684" s="19"/>
      <c r="G684" s="19"/>
      <c r="H684" s="19"/>
      <c r="I684" s="19"/>
      <c r="J684" s="19"/>
      <c r="K684" s="19"/>
      <c r="L684" s="19"/>
      <c r="M684" s="19"/>
      <c r="N684" s="19"/>
      <c r="O684" s="19"/>
      <c r="P684" s="19"/>
      <c r="Q684" s="19"/>
      <c r="R684" s="19"/>
      <c r="S684" s="19"/>
      <c r="T684" s="19"/>
      <c r="U684" s="19"/>
      <c r="V684" s="19"/>
      <c r="W684" s="19"/>
      <c r="X684" s="19"/>
      <c r="Y684" s="19"/>
      <c r="Z684" s="19"/>
    </row>
    <row r="685">
      <c r="A685" s="21">
        <v>44602.0</v>
      </c>
      <c r="B685" s="19">
        <v>0.022054593108738807</v>
      </c>
      <c r="C685" s="19">
        <v>0.008133968552090476</v>
      </c>
      <c r="D685" s="19"/>
      <c r="E685" s="19"/>
      <c r="F685" s="19"/>
      <c r="G685" s="19"/>
      <c r="H685" s="19"/>
      <c r="I685" s="19"/>
      <c r="J685" s="19"/>
      <c r="K685" s="19"/>
      <c r="L685" s="19"/>
      <c r="M685" s="19"/>
      <c r="N685" s="19"/>
      <c r="O685" s="19"/>
      <c r="P685" s="19"/>
      <c r="Q685" s="19"/>
      <c r="R685" s="19"/>
      <c r="S685" s="19"/>
      <c r="T685" s="19"/>
      <c r="U685" s="19"/>
      <c r="V685" s="19"/>
      <c r="W685" s="19"/>
      <c r="X685" s="19"/>
      <c r="Y685" s="19"/>
      <c r="Z685" s="19"/>
    </row>
    <row r="686">
      <c r="A686" s="21">
        <v>44601.0</v>
      </c>
      <c r="B686" s="19">
        <v>-0.010437753036437236</v>
      </c>
      <c r="C686" s="19">
        <v>0.011412107084425305</v>
      </c>
      <c r="D686" s="19"/>
      <c r="E686" s="19"/>
      <c r="F686" s="19"/>
      <c r="G686" s="19"/>
      <c r="H686" s="19"/>
      <c r="I686" s="19"/>
      <c r="J686" s="19"/>
      <c r="K686" s="19"/>
      <c r="L686" s="19"/>
      <c r="M686" s="19"/>
      <c r="N686" s="19"/>
      <c r="O686" s="19"/>
      <c r="P686" s="19"/>
      <c r="Q686" s="19"/>
      <c r="R686" s="19"/>
      <c r="S686" s="19"/>
      <c r="T686" s="19"/>
      <c r="U686" s="19"/>
      <c r="V686" s="19"/>
      <c r="W686" s="19"/>
      <c r="X686" s="19"/>
      <c r="Y686" s="19"/>
      <c r="Z686" s="19"/>
    </row>
    <row r="687">
      <c r="A687" s="21">
        <v>44600.0</v>
      </c>
      <c r="B687" s="19">
        <v>-0.013664441255381576</v>
      </c>
      <c r="C687" s="19">
        <v>0.003087674861737222</v>
      </c>
      <c r="D687" s="19"/>
      <c r="E687" s="19"/>
      <c r="F687" s="19"/>
      <c r="G687" s="19"/>
      <c r="H687" s="19"/>
      <c r="I687" s="19"/>
      <c r="J687" s="19"/>
      <c r="K687" s="19"/>
      <c r="L687" s="19"/>
      <c r="M687" s="19"/>
      <c r="N687" s="19"/>
      <c r="O687" s="19"/>
      <c r="P687" s="19"/>
      <c r="Q687" s="19"/>
      <c r="R687" s="19"/>
      <c r="S687" s="19"/>
      <c r="T687" s="19"/>
      <c r="U687" s="19"/>
      <c r="V687" s="19"/>
      <c r="W687" s="19"/>
      <c r="X687" s="19"/>
      <c r="Y687" s="19"/>
      <c r="Z687" s="19"/>
    </row>
    <row r="688">
      <c r="A688" s="21">
        <v>44599.0</v>
      </c>
      <c r="B688" s="19">
        <v>-0.005213829060889963</v>
      </c>
      <c r="C688" s="19">
        <v>-0.017281046796412514</v>
      </c>
      <c r="D688" s="19"/>
      <c r="E688" s="19"/>
      <c r="F688" s="19"/>
      <c r="G688" s="19"/>
      <c r="H688" s="19"/>
      <c r="I688" s="19"/>
      <c r="J688" s="19"/>
      <c r="K688" s="19"/>
      <c r="L688" s="19"/>
      <c r="M688" s="19"/>
      <c r="N688" s="19"/>
      <c r="O688" s="19"/>
      <c r="P688" s="19"/>
      <c r="Q688" s="19"/>
      <c r="R688" s="19"/>
      <c r="S688" s="19"/>
      <c r="T688" s="19"/>
      <c r="U688" s="19"/>
      <c r="V688" s="19"/>
      <c r="W688" s="19"/>
      <c r="X688" s="19"/>
      <c r="Y688" s="19"/>
      <c r="Z688" s="19"/>
    </row>
    <row r="689">
      <c r="A689" s="21">
        <v>44596.0</v>
      </c>
      <c r="B689" s="19">
        <v>-0.029048393901042635</v>
      </c>
      <c r="C689" s="19">
        <v>-0.0024999715265202616</v>
      </c>
      <c r="D689" s="19"/>
      <c r="E689" s="19"/>
      <c r="F689" s="19"/>
      <c r="G689" s="19"/>
      <c r="H689" s="19"/>
      <c r="I689" s="19"/>
      <c r="J689" s="19"/>
      <c r="K689" s="19"/>
      <c r="L689" s="19"/>
      <c r="M689" s="19"/>
      <c r="N689" s="19"/>
      <c r="O689" s="19"/>
      <c r="P689" s="19"/>
      <c r="Q689" s="19"/>
      <c r="R689" s="19"/>
      <c r="S689" s="19"/>
      <c r="T689" s="19"/>
      <c r="U689" s="19"/>
      <c r="V689" s="19"/>
      <c r="W689" s="19"/>
      <c r="X689" s="19"/>
      <c r="Y689" s="19"/>
      <c r="Z689" s="19"/>
    </row>
    <row r="690">
      <c r="A690" s="21">
        <v>44595.0</v>
      </c>
      <c r="B690" s="19">
        <v>0.004783819789269561</v>
      </c>
      <c r="C690" s="19">
        <v>-0.012362204724409409</v>
      </c>
      <c r="D690" s="19"/>
      <c r="E690" s="19"/>
      <c r="F690" s="19"/>
      <c r="G690" s="19"/>
      <c r="H690" s="19"/>
      <c r="I690" s="19"/>
      <c r="J690" s="19"/>
      <c r="K690" s="19"/>
      <c r="L690" s="19"/>
      <c r="M690" s="19"/>
      <c r="N690" s="19"/>
      <c r="O690" s="19"/>
      <c r="P690" s="19"/>
      <c r="Q690" s="19"/>
      <c r="R690" s="19"/>
      <c r="S690" s="19"/>
      <c r="T690" s="19"/>
      <c r="U690" s="19"/>
      <c r="V690" s="19"/>
      <c r="W690" s="19"/>
      <c r="X690" s="19"/>
      <c r="Y690" s="19"/>
      <c r="Z690" s="19"/>
    </row>
    <row r="691">
      <c r="A691" s="21">
        <v>44594.0</v>
      </c>
      <c r="B691" s="19">
        <v>0.03419338677354711</v>
      </c>
      <c r="C691" s="19">
        <v>0.011557816104706076</v>
      </c>
      <c r="D691" s="19"/>
      <c r="E691" s="19"/>
      <c r="F691" s="19"/>
      <c r="G691" s="19"/>
      <c r="H691" s="19"/>
      <c r="I691" s="19"/>
      <c r="J691" s="19"/>
      <c r="K691" s="19"/>
      <c r="L691" s="19"/>
      <c r="M691" s="19"/>
      <c r="N691" s="19"/>
      <c r="O691" s="19"/>
      <c r="P691" s="19"/>
      <c r="Q691" s="19"/>
      <c r="R691" s="19"/>
      <c r="S691" s="19"/>
      <c r="T691" s="19"/>
      <c r="U691" s="19"/>
      <c r="V691" s="19"/>
      <c r="W691" s="19"/>
      <c r="X691" s="19"/>
      <c r="Y691" s="19"/>
      <c r="Z691" s="19"/>
    </row>
    <row r="692">
      <c r="A692" s="21">
        <v>44593.0</v>
      </c>
      <c r="B692" s="19">
        <v>0.004087279129723953</v>
      </c>
      <c r="C692" s="19">
        <v>0.013667938303964622</v>
      </c>
      <c r="D692" s="19"/>
      <c r="E692" s="19"/>
      <c r="F692" s="19"/>
      <c r="G692" s="19"/>
      <c r="H692" s="19"/>
      <c r="I692" s="19"/>
      <c r="J692" s="19"/>
      <c r="K692" s="19"/>
      <c r="L692" s="19"/>
      <c r="M692" s="19"/>
      <c r="N692" s="19"/>
      <c r="O692" s="19"/>
      <c r="P692" s="19"/>
      <c r="Q692" s="19"/>
      <c r="R692" s="19"/>
      <c r="S692" s="19"/>
      <c r="T692" s="19"/>
      <c r="U692" s="19"/>
      <c r="V692" s="19"/>
      <c r="W692" s="19"/>
      <c r="X692" s="19"/>
      <c r="Y692" s="19"/>
      <c r="Z692" s="19"/>
    </row>
    <row r="693">
      <c r="A693" s="23">
        <v>44592.0</v>
      </c>
      <c r="B693" s="19">
        <v>-0.01002241035856577</v>
      </c>
      <c r="C693" s="19">
        <v>0.013910694394498657</v>
      </c>
      <c r="D693" s="19"/>
      <c r="E693" s="19"/>
      <c r="F693" s="19"/>
      <c r="G693" s="19"/>
      <c r="H693" s="19"/>
      <c r="I693" s="19"/>
      <c r="J693" s="19"/>
      <c r="K693" s="19"/>
      <c r="L693" s="19"/>
      <c r="M693" s="19"/>
      <c r="N693" s="19"/>
      <c r="O693" s="19"/>
      <c r="P693" s="19"/>
      <c r="Q693" s="19"/>
      <c r="R693" s="19"/>
      <c r="S693" s="19"/>
      <c r="T693" s="19"/>
      <c r="U693" s="19"/>
      <c r="V693" s="19"/>
      <c r="W693" s="19"/>
      <c r="X693" s="19"/>
      <c r="Y693" s="19"/>
      <c r="Z693" s="19"/>
    </row>
    <row r="694">
      <c r="A694" s="23">
        <v>44589.0</v>
      </c>
      <c r="B694" s="19">
        <v>-0.01187180906686347</v>
      </c>
      <c r="C694" s="19">
        <v>-4.792476980038929E-4</v>
      </c>
      <c r="D694" s="19"/>
      <c r="E694" s="19"/>
      <c r="F694" s="19"/>
      <c r="G694" s="19"/>
      <c r="H694" s="19"/>
      <c r="I694" s="19"/>
      <c r="J694" s="19"/>
      <c r="K694" s="19"/>
      <c r="L694" s="19"/>
      <c r="M694" s="19"/>
      <c r="N694" s="19"/>
      <c r="O694" s="19"/>
      <c r="P694" s="19"/>
      <c r="Q694" s="19"/>
      <c r="R694" s="19"/>
      <c r="S694" s="19"/>
      <c r="T694" s="19"/>
      <c r="U694" s="19"/>
      <c r="V694" s="19"/>
      <c r="W694" s="19"/>
      <c r="X694" s="19"/>
      <c r="Y694" s="19"/>
      <c r="Z694" s="19"/>
    </row>
    <row r="695">
      <c r="A695" s="23">
        <v>44588.0</v>
      </c>
      <c r="B695" s="19">
        <v>-0.011612354085603016</v>
      </c>
      <c r="C695" s="19">
        <v>-0.009711800300382767</v>
      </c>
      <c r="D695" s="19"/>
      <c r="E695" s="19"/>
      <c r="F695" s="19"/>
      <c r="G695" s="19"/>
      <c r="H695" s="19"/>
      <c r="I695" s="19"/>
      <c r="J695" s="19"/>
      <c r="K695" s="19"/>
      <c r="L695" s="19"/>
      <c r="M695" s="19"/>
      <c r="N695" s="19"/>
      <c r="O695" s="19"/>
      <c r="P695" s="19"/>
      <c r="Q695" s="19"/>
      <c r="R695" s="19"/>
      <c r="S695" s="19"/>
      <c r="T695" s="19"/>
      <c r="U695" s="19"/>
      <c r="V695" s="19"/>
      <c r="W695" s="19"/>
      <c r="X695" s="19"/>
      <c r="Y695" s="19"/>
      <c r="Z695" s="19"/>
    </row>
    <row r="696">
      <c r="A696" s="23">
        <v>44586.0</v>
      </c>
      <c r="B696" s="19">
        <v>0.04180390169749182</v>
      </c>
      <c r="C696" s="19">
        <v>0.0075135138287141245</v>
      </c>
      <c r="D696" s="19"/>
      <c r="E696" s="19"/>
      <c r="F696" s="19"/>
      <c r="G696" s="19"/>
      <c r="H696" s="19"/>
      <c r="I696" s="19"/>
      <c r="J696" s="19"/>
      <c r="K696" s="19"/>
      <c r="L696" s="19"/>
      <c r="M696" s="19"/>
      <c r="N696" s="19"/>
      <c r="O696" s="19"/>
      <c r="P696" s="19"/>
      <c r="Q696" s="19"/>
      <c r="R696" s="19"/>
      <c r="S696" s="19"/>
      <c r="T696" s="19"/>
      <c r="U696" s="19"/>
      <c r="V696" s="19"/>
      <c r="W696" s="19"/>
      <c r="X696" s="19"/>
      <c r="Y696" s="19"/>
      <c r="Z696" s="19"/>
    </row>
    <row r="697">
      <c r="A697" s="23">
        <v>44585.0</v>
      </c>
      <c r="B697" s="19">
        <v>0.0015859925141152864</v>
      </c>
      <c r="C697" s="19">
        <v>-0.026567861430481288</v>
      </c>
      <c r="D697" s="19"/>
      <c r="E697" s="19"/>
      <c r="F697" s="19"/>
      <c r="G697" s="19"/>
      <c r="H697" s="19"/>
      <c r="I697" s="19"/>
      <c r="J697" s="19"/>
      <c r="K697" s="19"/>
      <c r="L697" s="19"/>
      <c r="M697" s="19"/>
      <c r="N697" s="19"/>
      <c r="O697" s="19"/>
      <c r="P697" s="19"/>
      <c r="Q697" s="19"/>
      <c r="R697" s="19"/>
      <c r="S697" s="19"/>
      <c r="T697" s="19"/>
      <c r="U697" s="19"/>
      <c r="V697" s="19"/>
      <c r="W697" s="19"/>
      <c r="X697" s="19"/>
      <c r="Y697" s="19"/>
      <c r="Z697" s="19"/>
    </row>
    <row r="698">
      <c r="A698" s="23">
        <v>44582.0</v>
      </c>
      <c r="B698" s="19">
        <v>-0.027755504841793677</v>
      </c>
      <c r="C698" s="19">
        <v>-0.007875767303035297</v>
      </c>
      <c r="D698" s="19"/>
      <c r="E698" s="19"/>
      <c r="F698" s="19"/>
      <c r="G698" s="19"/>
      <c r="H698" s="19"/>
      <c r="I698" s="19"/>
      <c r="J698" s="19"/>
      <c r="K698" s="19"/>
      <c r="L698" s="19"/>
      <c r="M698" s="19"/>
      <c r="N698" s="19"/>
      <c r="O698" s="19"/>
      <c r="P698" s="19"/>
      <c r="Q698" s="19"/>
      <c r="R698" s="19"/>
      <c r="S698" s="19"/>
      <c r="T698" s="19"/>
      <c r="U698" s="19"/>
      <c r="V698" s="19"/>
      <c r="W698" s="19"/>
      <c r="X698" s="19"/>
      <c r="Y698" s="19"/>
      <c r="Z698" s="19"/>
    </row>
    <row r="699">
      <c r="A699" s="23">
        <v>44581.0</v>
      </c>
      <c r="B699" s="19">
        <v>0.0034038866196310913</v>
      </c>
      <c r="C699" s="19">
        <v>-0.010112384605093117</v>
      </c>
      <c r="D699" s="19"/>
      <c r="E699" s="19"/>
      <c r="F699" s="19"/>
      <c r="G699" s="19"/>
      <c r="H699" s="19"/>
      <c r="I699" s="19"/>
      <c r="J699" s="19"/>
      <c r="K699" s="19"/>
      <c r="L699" s="19"/>
      <c r="M699" s="19"/>
      <c r="N699" s="19"/>
      <c r="O699" s="19"/>
      <c r="P699" s="19"/>
      <c r="Q699" s="19"/>
      <c r="R699" s="19"/>
      <c r="S699" s="19"/>
      <c r="T699" s="19"/>
      <c r="U699" s="19"/>
      <c r="V699" s="19"/>
      <c r="W699" s="19"/>
      <c r="X699" s="19"/>
      <c r="Y699" s="19"/>
      <c r="Z699" s="19"/>
    </row>
    <row r="700">
      <c r="A700" s="23">
        <v>44580.0</v>
      </c>
      <c r="B700" s="19">
        <v>-0.021735181933765224</v>
      </c>
      <c r="C700" s="19">
        <v>-0.00964221928388631</v>
      </c>
      <c r="D700" s="19"/>
      <c r="E700" s="19"/>
      <c r="F700" s="19"/>
      <c r="G700" s="19"/>
      <c r="H700" s="19"/>
      <c r="I700" s="19"/>
      <c r="J700" s="19"/>
      <c r="K700" s="19"/>
      <c r="L700" s="19"/>
      <c r="M700" s="19"/>
      <c r="N700" s="19"/>
      <c r="O700" s="19"/>
      <c r="P700" s="19"/>
      <c r="Q700" s="19"/>
      <c r="R700" s="19"/>
      <c r="S700" s="19"/>
      <c r="T700" s="19"/>
      <c r="U700" s="19"/>
      <c r="V700" s="19"/>
      <c r="W700" s="19"/>
      <c r="X700" s="19"/>
      <c r="Y700" s="19"/>
      <c r="Z700" s="19"/>
    </row>
    <row r="701">
      <c r="A701" s="23">
        <v>44579.0</v>
      </c>
      <c r="B701" s="19">
        <v>-0.012908623677762465</v>
      </c>
      <c r="C701" s="19">
        <v>-0.010653754349167821</v>
      </c>
      <c r="D701" s="19"/>
      <c r="E701" s="19"/>
      <c r="F701" s="19"/>
      <c r="G701" s="19"/>
      <c r="H701" s="19"/>
      <c r="I701" s="19"/>
      <c r="J701" s="19"/>
      <c r="K701" s="19"/>
      <c r="L701" s="19"/>
      <c r="M701" s="19"/>
      <c r="N701" s="19"/>
      <c r="O701" s="19"/>
      <c r="P701" s="19"/>
      <c r="Q701" s="19"/>
      <c r="R701" s="19"/>
      <c r="S701" s="19"/>
      <c r="T701" s="19"/>
      <c r="U701" s="19"/>
      <c r="V701" s="19"/>
      <c r="W701" s="19"/>
      <c r="X701" s="19"/>
      <c r="Y701" s="19"/>
      <c r="Z701" s="19"/>
    </row>
    <row r="702">
      <c r="A702" s="23">
        <v>44578.0</v>
      </c>
      <c r="B702" s="19">
        <v>-0.019914484859134274</v>
      </c>
      <c r="C702" s="19">
        <v>0.002867589663530623</v>
      </c>
      <c r="D702" s="19"/>
      <c r="E702" s="19"/>
      <c r="F702" s="19"/>
      <c r="G702" s="19"/>
      <c r="H702" s="19"/>
      <c r="I702" s="19"/>
      <c r="J702" s="19"/>
      <c r="K702" s="19"/>
      <c r="L702" s="19"/>
      <c r="M702" s="19"/>
      <c r="N702" s="19"/>
      <c r="O702" s="19"/>
      <c r="P702" s="19"/>
      <c r="Q702" s="19"/>
      <c r="R702" s="19"/>
      <c r="S702" s="19"/>
      <c r="T702" s="19"/>
      <c r="U702" s="19"/>
      <c r="V702" s="19"/>
      <c r="W702" s="19"/>
      <c r="X702" s="19"/>
      <c r="Y702" s="19"/>
      <c r="Z702" s="19"/>
    </row>
    <row r="703">
      <c r="A703" s="23">
        <v>44575.0</v>
      </c>
      <c r="B703" s="19">
        <v>0.014317965779467645</v>
      </c>
      <c r="C703" s="19">
        <v>-1.1228077862612817E-4</v>
      </c>
      <c r="D703" s="19"/>
      <c r="E703" s="19"/>
      <c r="F703" s="19"/>
      <c r="G703" s="19"/>
      <c r="H703" s="19"/>
      <c r="I703" s="19"/>
      <c r="J703" s="19"/>
      <c r="K703" s="19"/>
      <c r="L703" s="19"/>
      <c r="M703" s="19"/>
      <c r="N703" s="19"/>
      <c r="O703" s="19"/>
      <c r="P703" s="19"/>
      <c r="Q703" s="19"/>
      <c r="R703" s="19"/>
      <c r="S703" s="19"/>
      <c r="T703" s="19"/>
      <c r="U703" s="19"/>
      <c r="V703" s="19"/>
      <c r="W703" s="19"/>
      <c r="X703" s="19"/>
      <c r="Y703" s="19"/>
      <c r="Z703" s="19"/>
    </row>
    <row r="704">
      <c r="A704" s="23">
        <v>44574.0</v>
      </c>
      <c r="B704" s="19">
        <v>0.00712020582779882</v>
      </c>
      <c r="C704" s="19">
        <v>0.002495559331991748</v>
      </c>
      <c r="D704" s="19"/>
      <c r="E704" s="19"/>
      <c r="F704" s="19"/>
      <c r="G704" s="19"/>
      <c r="H704" s="19"/>
      <c r="I704" s="19"/>
      <c r="J704" s="19"/>
      <c r="K704" s="19"/>
      <c r="L704" s="19"/>
      <c r="M704" s="19"/>
      <c r="N704" s="19"/>
      <c r="O704" s="19"/>
      <c r="P704" s="19"/>
      <c r="Q704" s="19"/>
      <c r="R704" s="19"/>
      <c r="S704" s="19"/>
      <c r="T704" s="19"/>
      <c r="U704" s="19"/>
      <c r="V704" s="19"/>
      <c r="W704" s="19"/>
      <c r="X704" s="19"/>
      <c r="Y704" s="19"/>
      <c r="Z704" s="19"/>
    </row>
    <row r="705">
      <c r="A705" s="21">
        <v>44573.0</v>
      </c>
      <c r="B705" s="19">
        <v>1.7953321364450048E-4</v>
      </c>
      <c r="C705" s="19">
        <v>0.008673137366213002</v>
      </c>
      <c r="D705" s="19"/>
      <c r="E705" s="19"/>
      <c r="F705" s="19"/>
      <c r="G705" s="19"/>
      <c r="H705" s="19"/>
      <c r="I705" s="19"/>
      <c r="J705" s="19"/>
      <c r="K705" s="19"/>
      <c r="L705" s="19"/>
      <c r="M705" s="19"/>
      <c r="N705" s="19"/>
      <c r="O705" s="19"/>
      <c r="P705" s="19"/>
      <c r="Q705" s="19"/>
      <c r="R705" s="19"/>
      <c r="S705" s="19"/>
      <c r="T705" s="19"/>
      <c r="U705" s="19"/>
      <c r="V705" s="19"/>
      <c r="W705" s="19"/>
      <c r="X705" s="19"/>
      <c r="Y705" s="19"/>
      <c r="Z705" s="19"/>
    </row>
    <row r="706">
      <c r="A706" s="21">
        <v>44572.0</v>
      </c>
      <c r="B706" s="19">
        <v>-0.004824012864034222</v>
      </c>
      <c r="C706" s="19">
        <v>0.002913354773847132</v>
      </c>
      <c r="D706" s="19"/>
      <c r="E706" s="19"/>
      <c r="F706" s="19"/>
      <c r="G706" s="19"/>
      <c r="H706" s="19"/>
      <c r="I706" s="19"/>
      <c r="J706" s="19"/>
      <c r="K706" s="19"/>
      <c r="L706" s="19"/>
      <c r="M706" s="19"/>
      <c r="N706" s="19"/>
      <c r="O706" s="19"/>
      <c r="P706" s="19"/>
      <c r="Q706" s="19"/>
      <c r="R706" s="19"/>
      <c r="S706" s="19"/>
      <c r="T706" s="19"/>
      <c r="U706" s="19"/>
      <c r="V706" s="19"/>
      <c r="W706" s="19"/>
      <c r="X706" s="19"/>
      <c r="Y706" s="19"/>
      <c r="Z706" s="19"/>
    </row>
    <row r="707">
      <c r="A707" s="21">
        <v>44571.0</v>
      </c>
      <c r="B707" s="19">
        <v>-0.018471970538376237</v>
      </c>
      <c r="C707" s="19">
        <v>0.010700230734251415</v>
      </c>
      <c r="D707" s="19"/>
      <c r="E707" s="19"/>
      <c r="F707" s="19"/>
      <c r="G707" s="19"/>
      <c r="H707" s="19"/>
      <c r="I707" s="19"/>
      <c r="J707" s="19"/>
      <c r="K707" s="19"/>
      <c r="L707" s="19"/>
      <c r="M707" s="19"/>
      <c r="N707" s="19"/>
      <c r="O707" s="19"/>
      <c r="P707" s="19"/>
      <c r="Q707" s="19"/>
      <c r="R707" s="19"/>
      <c r="S707" s="19"/>
      <c r="T707" s="19"/>
      <c r="U707" s="19"/>
      <c r="V707" s="19"/>
      <c r="W707" s="19"/>
      <c r="X707" s="19"/>
      <c r="Y707" s="19"/>
      <c r="Z707" s="19"/>
    </row>
    <row r="708">
      <c r="A708" s="21">
        <v>44568.0</v>
      </c>
      <c r="B708" s="19">
        <v>0.0028137639955447824</v>
      </c>
      <c r="C708" s="19">
        <v>0.0037642497703693767</v>
      </c>
      <c r="D708" s="19"/>
      <c r="E708" s="19"/>
      <c r="F708" s="19"/>
      <c r="G708" s="19"/>
      <c r="H708" s="19"/>
      <c r="I708" s="19"/>
      <c r="J708" s="19"/>
      <c r="K708" s="19"/>
      <c r="L708" s="19"/>
      <c r="M708" s="19"/>
      <c r="N708" s="19"/>
      <c r="O708" s="19"/>
      <c r="P708" s="19"/>
      <c r="Q708" s="19"/>
      <c r="R708" s="19"/>
      <c r="S708" s="19"/>
      <c r="T708" s="19"/>
      <c r="U708" s="19"/>
      <c r="V708" s="19"/>
      <c r="W708" s="19"/>
      <c r="X708" s="19"/>
      <c r="Y708" s="19"/>
      <c r="Z708" s="19"/>
    </row>
    <row r="709">
      <c r="A709" s="21">
        <v>44567.0</v>
      </c>
      <c r="B709" s="19">
        <v>-0.01290359912047212</v>
      </c>
      <c r="C709" s="19">
        <v>-0.010005439254682558</v>
      </c>
      <c r="D709" s="19"/>
      <c r="E709" s="19"/>
      <c r="F709" s="19"/>
      <c r="G709" s="19"/>
      <c r="H709" s="19"/>
      <c r="I709" s="19"/>
      <c r="J709" s="19"/>
      <c r="K709" s="19"/>
      <c r="L709" s="19"/>
      <c r="M709" s="19"/>
      <c r="N709" s="19"/>
      <c r="O709" s="19"/>
      <c r="P709" s="19"/>
      <c r="Q709" s="19"/>
      <c r="R709" s="19"/>
      <c r="S709" s="19"/>
      <c r="T709" s="19"/>
      <c r="U709" s="19"/>
      <c r="V709" s="19"/>
      <c r="W709" s="19"/>
      <c r="X709" s="19"/>
      <c r="Y709" s="19"/>
      <c r="Z709" s="19"/>
    </row>
    <row r="710">
      <c r="A710" s="21">
        <v>44566.0</v>
      </c>
      <c r="B710" s="19">
        <v>-1.1571395510301397E-4</v>
      </c>
      <c r="C710" s="19">
        <v>0.0067395852346920915</v>
      </c>
      <c r="D710" s="19"/>
      <c r="E710" s="19"/>
      <c r="F710" s="19"/>
      <c r="G710" s="19"/>
      <c r="H710" s="19"/>
      <c r="I710" s="19"/>
      <c r="J710" s="19"/>
      <c r="K710" s="19"/>
      <c r="L710" s="19"/>
      <c r="M710" s="19"/>
      <c r="N710" s="19"/>
      <c r="O710" s="19"/>
      <c r="P710" s="19"/>
      <c r="Q710" s="19"/>
      <c r="R710" s="19"/>
      <c r="S710" s="19"/>
      <c r="T710" s="19"/>
      <c r="U710" s="19"/>
      <c r="V710" s="19"/>
      <c r="W710" s="19"/>
      <c r="X710" s="19"/>
      <c r="Y710" s="19"/>
      <c r="Z710" s="19"/>
    </row>
    <row r="711">
      <c r="A711" s="21">
        <v>44565.0</v>
      </c>
      <c r="B711" s="19">
        <v>-0.009456129291076865</v>
      </c>
      <c r="C711" s="19">
        <v>0.01018682945925553</v>
      </c>
      <c r="D711" s="19"/>
      <c r="E711" s="19"/>
      <c r="F711" s="19"/>
      <c r="G711" s="19"/>
      <c r="H711" s="19"/>
      <c r="I711" s="19"/>
      <c r="J711" s="19"/>
      <c r="K711" s="19"/>
      <c r="L711" s="19"/>
      <c r="M711" s="19"/>
      <c r="N711" s="19"/>
      <c r="O711" s="19"/>
      <c r="P711" s="19"/>
      <c r="Q711" s="19"/>
      <c r="R711" s="19"/>
      <c r="S711" s="19"/>
      <c r="T711" s="19"/>
      <c r="U711" s="19"/>
      <c r="V711" s="19"/>
      <c r="W711" s="19"/>
      <c r="X711" s="19"/>
      <c r="Y711" s="19"/>
      <c r="Z711" s="19"/>
    </row>
    <row r="712">
      <c r="A712" s="21">
        <v>44564.0</v>
      </c>
      <c r="B712" s="19">
        <v>0.01660452109065491</v>
      </c>
      <c r="C712" s="19">
        <v>0.015653406553513438</v>
      </c>
      <c r="D712" s="19"/>
      <c r="E712" s="19"/>
      <c r="F712" s="19"/>
      <c r="G712" s="19"/>
      <c r="H712" s="19"/>
      <c r="I712" s="19"/>
      <c r="J712" s="19"/>
      <c r="K712" s="19"/>
      <c r="L712" s="19"/>
      <c r="M712" s="19"/>
      <c r="N712" s="19"/>
      <c r="O712" s="19"/>
      <c r="P712" s="19"/>
      <c r="Q712" s="19"/>
      <c r="R712" s="19"/>
      <c r="S712" s="19"/>
      <c r="T712" s="19"/>
      <c r="U712" s="19"/>
      <c r="V712" s="19"/>
      <c r="W712" s="19"/>
      <c r="X712" s="19"/>
      <c r="Y712" s="19"/>
      <c r="Z712" s="19"/>
    </row>
    <row r="713">
      <c r="A713" s="22">
        <v>44561.0</v>
      </c>
      <c r="B713" s="19">
        <v>-0.003252032520325132</v>
      </c>
      <c r="C713" s="19">
        <v>0.008724740539236553</v>
      </c>
      <c r="D713" s="19"/>
      <c r="E713" s="19"/>
      <c r="F713" s="19"/>
      <c r="G713" s="19"/>
      <c r="H713" s="19"/>
      <c r="I713" s="19"/>
      <c r="J713" s="19"/>
      <c r="K713" s="19"/>
      <c r="L713" s="19"/>
      <c r="M713" s="19"/>
      <c r="N713" s="19"/>
      <c r="O713" s="19"/>
      <c r="P713" s="19"/>
      <c r="Q713" s="19"/>
      <c r="R713" s="19"/>
      <c r="S713" s="19"/>
      <c r="T713" s="19"/>
      <c r="U713" s="19"/>
      <c r="V713" s="19"/>
      <c r="W713" s="19"/>
      <c r="X713" s="19"/>
      <c r="Y713" s="19"/>
      <c r="Z713" s="19"/>
    </row>
    <row r="714">
      <c r="A714" s="22">
        <v>44560.0</v>
      </c>
      <c r="B714" s="19">
        <v>-0.008293020041465149</v>
      </c>
      <c r="C714" s="19">
        <v>-5.60603243946467E-4</v>
      </c>
      <c r="D714" s="19"/>
      <c r="E714" s="19"/>
      <c r="F714" s="19"/>
      <c r="G714" s="19"/>
      <c r="H714" s="19"/>
      <c r="I714" s="19"/>
      <c r="J714" s="19"/>
      <c r="K714" s="19"/>
      <c r="L714" s="19"/>
      <c r="M714" s="19"/>
      <c r="N714" s="19"/>
      <c r="O714" s="19"/>
      <c r="P714" s="19"/>
      <c r="Q714" s="19"/>
      <c r="R714" s="19"/>
      <c r="S714" s="19"/>
      <c r="T714" s="19"/>
      <c r="U714" s="19"/>
      <c r="V714" s="19"/>
      <c r="W714" s="19"/>
      <c r="X714" s="19"/>
      <c r="Y714" s="19"/>
      <c r="Z714" s="19"/>
    </row>
    <row r="715">
      <c r="A715" s="22">
        <v>44559.0</v>
      </c>
      <c r="B715" s="19">
        <v>0.04388601659252145</v>
      </c>
      <c r="C715" s="19">
        <v>-0.0011402376220388533</v>
      </c>
      <c r="D715" s="19"/>
      <c r="E715" s="19"/>
      <c r="F715" s="19"/>
      <c r="G715" s="19"/>
      <c r="H715" s="19"/>
      <c r="I715" s="19"/>
      <c r="J715" s="19"/>
      <c r="K715" s="19"/>
      <c r="L715" s="19"/>
      <c r="M715" s="19"/>
      <c r="N715" s="19"/>
      <c r="O715" s="19"/>
      <c r="P715" s="19"/>
      <c r="Q715" s="19"/>
      <c r="R715" s="19"/>
      <c r="S715" s="19"/>
      <c r="T715" s="19"/>
      <c r="U715" s="19"/>
      <c r="V715" s="19"/>
      <c r="W715" s="19"/>
      <c r="X715" s="19"/>
      <c r="Y715" s="19"/>
      <c r="Z715" s="19"/>
    </row>
    <row r="716">
      <c r="A716" s="22">
        <v>44558.0</v>
      </c>
      <c r="B716" s="19">
        <v>0.022183985743255752</v>
      </c>
      <c r="C716" s="19">
        <v>0.008603409174043453</v>
      </c>
      <c r="D716" s="19"/>
      <c r="E716" s="19"/>
      <c r="F716" s="19"/>
      <c r="G716" s="19"/>
      <c r="H716" s="19"/>
      <c r="I716" s="19"/>
      <c r="J716" s="19"/>
      <c r="K716" s="19"/>
      <c r="L716" s="19"/>
      <c r="M716" s="19"/>
      <c r="N716" s="19"/>
      <c r="O716" s="19"/>
      <c r="P716" s="19"/>
      <c r="Q716" s="19"/>
      <c r="R716" s="19"/>
      <c r="S716" s="19"/>
      <c r="T716" s="19"/>
      <c r="U716" s="19"/>
      <c r="V716" s="19"/>
      <c r="W716" s="19"/>
      <c r="X716" s="19"/>
      <c r="Y716" s="19"/>
      <c r="Z716" s="19"/>
    </row>
    <row r="717">
      <c r="A717" s="22">
        <v>44557.0</v>
      </c>
      <c r="B717" s="19">
        <v>0.007678494024397686</v>
      </c>
      <c r="C717" s="19">
        <v>0.004851870910828504</v>
      </c>
      <c r="D717" s="19"/>
      <c r="E717" s="19"/>
      <c r="F717" s="19"/>
      <c r="G717" s="19"/>
      <c r="H717" s="19"/>
      <c r="I717" s="19"/>
      <c r="J717" s="19"/>
      <c r="K717" s="19"/>
      <c r="L717" s="19"/>
      <c r="M717" s="19"/>
      <c r="N717" s="19"/>
      <c r="O717" s="19"/>
      <c r="P717" s="19"/>
      <c r="Q717" s="19"/>
      <c r="R717" s="19"/>
      <c r="S717" s="19"/>
      <c r="T717" s="19"/>
      <c r="U717" s="19"/>
      <c r="V717" s="19"/>
      <c r="W717" s="19"/>
      <c r="X717" s="19"/>
      <c r="Y717" s="19"/>
      <c r="Z717" s="19"/>
    </row>
    <row r="718">
      <c r="A718" s="22">
        <v>44554.0</v>
      </c>
      <c r="B718" s="19">
        <v>0.01425700288908427</v>
      </c>
      <c r="C718" s="19">
        <v>-0.004032777667139054</v>
      </c>
      <c r="D718" s="19"/>
      <c r="E718" s="19"/>
      <c r="F718" s="19"/>
      <c r="G718" s="19"/>
      <c r="H718" s="19"/>
      <c r="I718" s="19"/>
      <c r="J718" s="19"/>
      <c r="K718" s="19"/>
      <c r="L718" s="19"/>
      <c r="M718" s="19"/>
      <c r="N718" s="19"/>
      <c r="O718" s="19"/>
      <c r="P718" s="19"/>
      <c r="Q718" s="19"/>
      <c r="R718" s="19"/>
      <c r="S718" s="19"/>
      <c r="T718" s="19"/>
      <c r="U718" s="19"/>
      <c r="V718" s="19"/>
      <c r="W718" s="19"/>
      <c r="X718" s="19"/>
      <c r="Y718" s="19"/>
      <c r="Z718" s="19"/>
    </row>
    <row r="719">
      <c r="A719" s="22">
        <v>44553.0</v>
      </c>
      <c r="B719" s="19">
        <v>0.048258608203304965</v>
      </c>
      <c r="C719" s="19">
        <v>0.006909282855954713</v>
      </c>
      <c r="D719" s="19"/>
      <c r="E719" s="19"/>
      <c r="F719" s="19"/>
      <c r="G719" s="19"/>
      <c r="H719" s="19"/>
      <c r="I719" s="19"/>
      <c r="J719" s="19"/>
      <c r="K719" s="19"/>
      <c r="L719" s="19"/>
      <c r="M719" s="19"/>
      <c r="N719" s="19"/>
      <c r="O719" s="19"/>
      <c r="P719" s="19"/>
      <c r="Q719" s="19"/>
      <c r="R719" s="19"/>
      <c r="S719" s="19"/>
      <c r="T719" s="19"/>
      <c r="U719" s="19"/>
      <c r="V719" s="19"/>
      <c r="W719" s="19"/>
      <c r="X719" s="19"/>
      <c r="Y719" s="19"/>
      <c r="Z719" s="19"/>
    </row>
    <row r="720">
      <c r="A720" s="22">
        <v>44552.0</v>
      </c>
      <c r="B720" s="19">
        <v>0.028020304568527887</v>
      </c>
      <c r="C720" s="19">
        <v>0.011007194030117962</v>
      </c>
      <c r="D720" s="19"/>
      <c r="E720" s="19"/>
      <c r="F720" s="19"/>
      <c r="G720" s="19"/>
      <c r="H720" s="19"/>
      <c r="I720" s="19"/>
      <c r="J720" s="19"/>
      <c r="K720" s="19"/>
      <c r="L720" s="19"/>
      <c r="M720" s="19"/>
      <c r="N720" s="19"/>
      <c r="O720" s="19"/>
      <c r="P720" s="19"/>
      <c r="Q720" s="19"/>
      <c r="R720" s="19"/>
      <c r="S720" s="19"/>
      <c r="T720" s="19"/>
      <c r="U720" s="19"/>
      <c r="V720" s="19"/>
      <c r="W720" s="19"/>
      <c r="X720" s="19"/>
      <c r="Y720" s="19"/>
      <c r="Z720" s="19"/>
    </row>
    <row r="721">
      <c r="A721" s="22">
        <v>44551.0</v>
      </c>
      <c r="B721" s="19">
        <v>0.005170419756445943</v>
      </c>
      <c r="C721" s="19">
        <v>0.009428681489328294</v>
      </c>
      <c r="D721" s="19"/>
      <c r="E721" s="19"/>
      <c r="F721" s="19"/>
      <c r="G721" s="19"/>
      <c r="H721" s="19"/>
      <c r="I721" s="19"/>
      <c r="J721" s="19"/>
      <c r="K721" s="19"/>
      <c r="L721" s="19"/>
      <c r="M721" s="19"/>
      <c r="N721" s="19"/>
      <c r="O721" s="19"/>
      <c r="P721" s="19"/>
      <c r="Q721" s="19"/>
      <c r="R721" s="19"/>
      <c r="S721" s="19"/>
      <c r="T721" s="19"/>
      <c r="U721" s="19"/>
      <c r="V721" s="19"/>
      <c r="W721" s="19"/>
      <c r="X721" s="19"/>
      <c r="Y721" s="19"/>
      <c r="Z721" s="19"/>
    </row>
    <row r="722">
      <c r="A722" s="22">
        <v>44550.0</v>
      </c>
      <c r="B722" s="19">
        <v>-0.018299605957389886</v>
      </c>
      <c r="C722" s="19">
        <v>-0.021842545274709746</v>
      </c>
      <c r="D722" s="19"/>
      <c r="E722" s="19"/>
      <c r="F722" s="19"/>
      <c r="G722" s="19"/>
      <c r="H722" s="19"/>
      <c r="I722" s="19"/>
      <c r="J722" s="19"/>
      <c r="K722" s="19"/>
      <c r="L722" s="19"/>
      <c r="M722" s="19"/>
      <c r="N722" s="19"/>
      <c r="O722" s="19"/>
      <c r="P722" s="19"/>
      <c r="Q722" s="19"/>
      <c r="R722" s="19"/>
      <c r="S722" s="19"/>
      <c r="T722" s="19"/>
      <c r="U722" s="19"/>
      <c r="V722" s="19"/>
      <c r="W722" s="19"/>
      <c r="X722" s="19"/>
      <c r="Y722" s="19"/>
      <c r="Z722" s="19"/>
    </row>
    <row r="723">
      <c r="A723" s="22">
        <v>44547.0</v>
      </c>
      <c r="B723" s="19">
        <v>-0.034560577729060626</v>
      </c>
      <c r="C723" s="19">
        <v>-0.015259386377866946</v>
      </c>
      <c r="D723" s="19"/>
      <c r="E723" s="19"/>
      <c r="F723" s="19"/>
      <c r="G723" s="19"/>
      <c r="H723" s="19"/>
      <c r="I723" s="19"/>
      <c r="J723" s="19"/>
      <c r="K723" s="19"/>
      <c r="L723" s="19"/>
      <c r="M723" s="19"/>
      <c r="N723" s="19"/>
      <c r="O723" s="19"/>
      <c r="P723" s="19"/>
      <c r="Q723" s="19"/>
      <c r="R723" s="19"/>
      <c r="S723" s="19"/>
      <c r="T723" s="19"/>
      <c r="U723" s="19"/>
      <c r="V723" s="19"/>
      <c r="W723" s="19"/>
      <c r="X723" s="19"/>
      <c r="Y723" s="19"/>
      <c r="Z723" s="19"/>
    </row>
    <row r="724">
      <c r="A724" s="22">
        <v>44546.0</v>
      </c>
      <c r="B724" s="19">
        <v>0.0055108921161826085</v>
      </c>
      <c r="C724" s="19">
        <v>0.001567816786091747</v>
      </c>
      <c r="D724" s="19"/>
      <c r="E724" s="19"/>
      <c r="F724" s="19"/>
      <c r="G724" s="19"/>
      <c r="H724" s="19"/>
      <c r="I724" s="19"/>
      <c r="J724" s="19"/>
      <c r="K724" s="19"/>
      <c r="L724" s="19"/>
      <c r="M724" s="19"/>
      <c r="N724" s="19"/>
      <c r="O724" s="19"/>
      <c r="P724" s="19"/>
      <c r="Q724" s="19"/>
      <c r="R724" s="19"/>
      <c r="S724" s="19"/>
      <c r="T724" s="19"/>
      <c r="U724" s="19"/>
      <c r="V724" s="19"/>
      <c r="W724" s="19"/>
      <c r="X724" s="19"/>
      <c r="Y724" s="19"/>
      <c r="Z724" s="19"/>
    </row>
    <row r="725">
      <c r="A725" s="22">
        <v>44545.0</v>
      </c>
      <c r="B725" s="19">
        <v>-0.03894323633871266</v>
      </c>
      <c r="C725" s="19">
        <v>-0.0059740604563374156</v>
      </c>
      <c r="D725" s="19"/>
      <c r="E725" s="19"/>
      <c r="F725" s="19"/>
      <c r="G725" s="19"/>
      <c r="H725" s="19"/>
      <c r="I725" s="19"/>
      <c r="J725" s="19"/>
      <c r="K725" s="19"/>
      <c r="L725" s="19"/>
      <c r="M725" s="19"/>
      <c r="N725" s="19"/>
      <c r="O725" s="19"/>
      <c r="P725" s="19"/>
      <c r="Q725" s="19"/>
      <c r="R725" s="19"/>
      <c r="S725" s="19"/>
      <c r="T725" s="19"/>
      <c r="U725" s="19"/>
      <c r="V725" s="19"/>
      <c r="W725" s="19"/>
      <c r="X725" s="19"/>
      <c r="Y725" s="19"/>
      <c r="Z725" s="19"/>
    </row>
    <row r="726">
      <c r="A726" s="22">
        <v>44544.0</v>
      </c>
      <c r="B726" s="19">
        <v>0.008103015075376918</v>
      </c>
      <c r="C726" s="19">
        <v>-0.0024959336720740133</v>
      </c>
      <c r="D726" s="19"/>
      <c r="E726" s="19"/>
      <c r="F726" s="19"/>
      <c r="G726" s="19"/>
      <c r="H726" s="19"/>
      <c r="I726" s="19"/>
      <c r="J726" s="19"/>
      <c r="K726" s="19"/>
      <c r="L726" s="19"/>
      <c r="M726" s="19"/>
      <c r="N726" s="19"/>
      <c r="O726" s="19"/>
      <c r="P726" s="19"/>
      <c r="Q726" s="19"/>
      <c r="R726" s="19"/>
      <c r="S726" s="19"/>
      <c r="T726" s="19"/>
      <c r="U726" s="19"/>
      <c r="V726" s="19"/>
      <c r="W726" s="19"/>
      <c r="X726" s="19"/>
      <c r="Y726" s="19"/>
      <c r="Z726" s="19"/>
    </row>
    <row r="727">
      <c r="A727" s="22">
        <v>44543.0</v>
      </c>
      <c r="B727" s="19">
        <v>0.003087392098796604</v>
      </c>
      <c r="C727" s="19">
        <v>-0.008169010867268511</v>
      </c>
      <c r="D727" s="19"/>
      <c r="E727" s="19"/>
      <c r="F727" s="19"/>
      <c r="G727" s="19"/>
      <c r="H727" s="19"/>
      <c r="I727" s="19"/>
      <c r="J727" s="19"/>
      <c r="K727" s="19"/>
      <c r="L727" s="19"/>
      <c r="M727" s="19"/>
      <c r="N727" s="19"/>
      <c r="O727" s="19"/>
      <c r="P727" s="19"/>
      <c r="Q727" s="19"/>
      <c r="R727" s="19"/>
      <c r="S727" s="19"/>
      <c r="T727" s="19"/>
      <c r="U727" s="19"/>
      <c r="V727" s="19"/>
      <c r="W727" s="19"/>
      <c r="X727" s="19"/>
      <c r="Y727" s="19"/>
      <c r="Z727" s="19"/>
    </row>
    <row r="728">
      <c r="A728" s="15">
        <v>44540.0</v>
      </c>
      <c r="B728" s="19">
        <v>0.0034774911482042814</v>
      </c>
      <c r="C728" s="19">
        <v>-3.168377876159312E-4</v>
      </c>
      <c r="D728" s="19"/>
      <c r="E728" s="19"/>
      <c r="F728" s="19"/>
      <c r="G728" s="19"/>
      <c r="H728" s="19"/>
      <c r="I728" s="19"/>
      <c r="J728" s="19"/>
      <c r="K728" s="19"/>
      <c r="L728" s="19"/>
      <c r="M728" s="19"/>
      <c r="N728" s="19"/>
      <c r="O728" s="19"/>
      <c r="P728" s="19"/>
      <c r="Q728" s="19"/>
      <c r="R728" s="19"/>
      <c r="S728" s="19"/>
      <c r="T728" s="19"/>
      <c r="U728" s="19"/>
      <c r="V728" s="19"/>
      <c r="W728" s="19"/>
      <c r="X728" s="19"/>
      <c r="Y728" s="19"/>
      <c r="Z728" s="19"/>
    </row>
    <row r="729">
      <c r="A729" s="21">
        <v>44539.0</v>
      </c>
      <c r="B729" s="19">
        <v>-0.0089604611817784</v>
      </c>
      <c r="C729" s="19">
        <v>0.002696088953762832</v>
      </c>
      <c r="D729" s="19"/>
      <c r="E729" s="19"/>
      <c r="F729" s="19"/>
      <c r="G729" s="19"/>
      <c r="H729" s="19"/>
      <c r="I729" s="19"/>
      <c r="J729" s="19"/>
      <c r="K729" s="19"/>
      <c r="L729" s="19"/>
      <c r="M729" s="19"/>
      <c r="N729" s="19"/>
      <c r="O729" s="19"/>
      <c r="P729" s="19"/>
      <c r="Q729" s="19"/>
      <c r="R729" s="19"/>
      <c r="S729" s="19"/>
      <c r="T729" s="19"/>
      <c r="U729" s="19"/>
      <c r="V729" s="19"/>
      <c r="W729" s="19"/>
      <c r="X729" s="19"/>
      <c r="Y729" s="19"/>
      <c r="Z729" s="19"/>
    </row>
    <row r="730">
      <c r="A730" s="21">
        <v>44538.0</v>
      </c>
      <c r="B730" s="19">
        <v>0.020070310003196035</v>
      </c>
      <c r="C730" s="19">
        <v>0.017060902268771105</v>
      </c>
      <c r="D730" s="19"/>
      <c r="E730" s="19"/>
      <c r="F730" s="19"/>
      <c r="G730" s="19"/>
      <c r="H730" s="19"/>
      <c r="I730" s="19"/>
      <c r="J730" s="19"/>
      <c r="K730" s="19"/>
      <c r="L730" s="19"/>
      <c r="M730" s="19"/>
      <c r="N730" s="19"/>
      <c r="O730" s="19"/>
      <c r="P730" s="19"/>
      <c r="Q730" s="19"/>
      <c r="R730" s="19"/>
      <c r="S730" s="19"/>
      <c r="T730" s="19"/>
      <c r="U730" s="19"/>
      <c r="V730" s="19"/>
      <c r="W730" s="19"/>
      <c r="X730" s="19"/>
      <c r="Y730" s="19"/>
      <c r="Z730" s="19"/>
    </row>
    <row r="731">
      <c r="A731" s="21">
        <v>44537.0</v>
      </c>
      <c r="B731" s="19">
        <v>0.005785920925747368</v>
      </c>
      <c r="C731" s="19">
        <v>0.01563659477597601</v>
      </c>
      <c r="D731" s="19"/>
      <c r="E731" s="19"/>
      <c r="F731" s="19"/>
      <c r="G731" s="19"/>
      <c r="H731" s="19"/>
      <c r="I731" s="19"/>
      <c r="J731" s="19"/>
      <c r="K731" s="19"/>
      <c r="L731" s="19"/>
      <c r="M731" s="19"/>
      <c r="N731" s="19"/>
      <c r="O731" s="19"/>
      <c r="P731" s="19"/>
      <c r="Q731" s="19"/>
      <c r="R731" s="19"/>
      <c r="S731" s="19"/>
      <c r="T731" s="19"/>
      <c r="U731" s="19"/>
      <c r="V731" s="19"/>
      <c r="W731" s="19"/>
      <c r="X731" s="19"/>
      <c r="Y731" s="19"/>
      <c r="Z731" s="19"/>
    </row>
    <row r="732">
      <c r="A732" s="21">
        <v>44536.0</v>
      </c>
      <c r="B732" s="19">
        <v>-0.039755540465460926</v>
      </c>
      <c r="C732" s="19">
        <v>-0.016540964254769808</v>
      </c>
      <c r="D732" s="19"/>
      <c r="E732" s="19"/>
      <c r="F732" s="19"/>
      <c r="G732" s="19"/>
      <c r="H732" s="19"/>
      <c r="I732" s="19"/>
      <c r="J732" s="19"/>
      <c r="K732" s="19"/>
      <c r="L732" s="19"/>
      <c r="M732" s="19"/>
      <c r="N732" s="19"/>
      <c r="O732" s="19"/>
      <c r="P732" s="19"/>
      <c r="Q732" s="19"/>
      <c r="R732" s="19"/>
      <c r="S732" s="19"/>
      <c r="T732" s="19"/>
      <c r="U732" s="19"/>
      <c r="V732" s="19"/>
      <c r="W732" s="19"/>
      <c r="X732" s="19"/>
      <c r="Y732" s="19"/>
      <c r="Z732" s="19"/>
    </row>
    <row r="733">
      <c r="A733" s="21">
        <v>44533.0</v>
      </c>
      <c r="B733" s="19">
        <v>0.009283489096573172</v>
      </c>
      <c r="C733" s="19">
        <v>-0.011777618789022948</v>
      </c>
      <c r="D733" s="19"/>
      <c r="E733" s="19"/>
      <c r="F733" s="19"/>
      <c r="G733" s="19"/>
      <c r="H733" s="19"/>
      <c r="I733" s="19"/>
      <c r="J733" s="19"/>
      <c r="K733" s="19"/>
      <c r="L733" s="19"/>
      <c r="M733" s="19"/>
      <c r="N733" s="19"/>
      <c r="O733" s="19"/>
      <c r="P733" s="19"/>
      <c r="Q733" s="19"/>
      <c r="R733" s="19"/>
      <c r="S733" s="19"/>
      <c r="T733" s="19"/>
      <c r="U733" s="19"/>
      <c r="V733" s="19"/>
      <c r="W733" s="19"/>
      <c r="X733" s="19"/>
      <c r="Y733" s="19"/>
      <c r="Z733" s="19"/>
    </row>
    <row r="734">
      <c r="A734" s="21">
        <v>44532.0</v>
      </c>
      <c r="B734" s="19">
        <v>0.04874542603240983</v>
      </c>
      <c r="C734" s="19">
        <v>0.013674571413592407</v>
      </c>
      <c r="D734" s="19"/>
      <c r="E734" s="19"/>
      <c r="F734" s="19"/>
      <c r="G734" s="19"/>
      <c r="H734" s="19"/>
      <c r="I734" s="19"/>
      <c r="J734" s="19"/>
      <c r="K734" s="19"/>
      <c r="L734" s="19"/>
      <c r="M734" s="19"/>
      <c r="N734" s="19"/>
      <c r="O734" s="19"/>
      <c r="P734" s="19"/>
      <c r="Q734" s="19"/>
      <c r="R734" s="19"/>
      <c r="S734" s="19"/>
      <c r="T734" s="19"/>
      <c r="U734" s="19"/>
      <c r="V734" s="19"/>
      <c r="W734" s="19"/>
      <c r="X734" s="19"/>
      <c r="Y734" s="19"/>
      <c r="Z734" s="19"/>
    </row>
    <row r="735">
      <c r="A735" s="21">
        <v>44531.0</v>
      </c>
      <c r="B735" s="19">
        <v>0.022243003139402973</v>
      </c>
      <c r="C735" s="19">
        <v>0.010816571670827724</v>
      </c>
      <c r="D735" s="19"/>
      <c r="E735" s="19"/>
      <c r="F735" s="19"/>
      <c r="G735" s="19"/>
      <c r="H735" s="19"/>
      <c r="I735" s="19"/>
      <c r="J735" s="19"/>
      <c r="K735" s="19"/>
      <c r="L735" s="19"/>
      <c r="M735" s="19"/>
      <c r="N735" s="19"/>
      <c r="O735" s="19"/>
      <c r="P735" s="19"/>
      <c r="Q735" s="19"/>
      <c r="R735" s="19"/>
      <c r="S735" s="19"/>
      <c r="T735" s="19"/>
      <c r="U735" s="19"/>
      <c r="V735" s="19"/>
      <c r="W735" s="19"/>
      <c r="X735" s="19"/>
      <c r="Y735" s="19"/>
      <c r="Z735" s="19"/>
    </row>
    <row r="736">
      <c r="A736" s="22">
        <v>44530.0</v>
      </c>
      <c r="B736" s="19">
        <v>0.02010084491687114</v>
      </c>
      <c r="C736" s="19">
        <v>-0.004148599004922593</v>
      </c>
      <c r="D736" s="19"/>
      <c r="E736" s="19"/>
      <c r="F736" s="19"/>
      <c r="G736" s="19"/>
      <c r="H736" s="19"/>
      <c r="I736" s="19"/>
      <c r="J736" s="19"/>
      <c r="K736" s="19"/>
      <c r="L736" s="19"/>
      <c r="M736" s="19"/>
      <c r="N736" s="19"/>
      <c r="O736" s="19"/>
      <c r="P736" s="19"/>
      <c r="Q736" s="19"/>
      <c r="R736" s="19"/>
      <c r="S736" s="19"/>
      <c r="T736" s="19"/>
      <c r="U736" s="19"/>
      <c r="V736" s="19"/>
      <c r="W736" s="19"/>
      <c r="X736" s="19"/>
      <c r="Y736" s="19"/>
      <c r="Z736" s="19"/>
    </row>
    <row r="737">
      <c r="A737" s="22">
        <v>44529.0</v>
      </c>
      <c r="B737" s="19">
        <v>-0.045897802626446604</v>
      </c>
      <c r="C737" s="19">
        <v>0.0016151341001793273</v>
      </c>
      <c r="D737" s="19"/>
      <c r="E737" s="19"/>
      <c r="F737" s="19"/>
      <c r="G737" s="19"/>
      <c r="H737" s="19"/>
      <c r="I737" s="19"/>
      <c r="J737" s="19"/>
      <c r="K737" s="19"/>
      <c r="L737" s="19"/>
      <c r="M737" s="19"/>
      <c r="N737" s="19"/>
      <c r="O737" s="19"/>
      <c r="P737" s="19"/>
      <c r="Q737" s="19"/>
      <c r="R737" s="19"/>
      <c r="S737" s="19"/>
      <c r="T737" s="19"/>
      <c r="U737" s="19"/>
      <c r="V737" s="19"/>
      <c r="W737" s="19"/>
      <c r="X737" s="19"/>
      <c r="Y737" s="19"/>
      <c r="Z737" s="19"/>
    </row>
    <row r="738">
      <c r="A738" s="22">
        <v>44526.0</v>
      </c>
      <c r="B738" s="19">
        <v>0.003064884251711808</v>
      </c>
      <c r="C738" s="19">
        <v>-0.02907120963718013</v>
      </c>
      <c r="D738" s="19"/>
      <c r="E738" s="19"/>
      <c r="F738" s="19"/>
      <c r="G738" s="19"/>
      <c r="H738" s="19"/>
      <c r="I738" s="19"/>
      <c r="J738" s="19"/>
      <c r="K738" s="19"/>
      <c r="L738" s="19"/>
      <c r="M738" s="19"/>
      <c r="N738" s="19"/>
      <c r="O738" s="19"/>
      <c r="P738" s="19"/>
      <c r="Q738" s="19"/>
      <c r="R738" s="19"/>
      <c r="S738" s="19"/>
      <c r="T738" s="19"/>
      <c r="U738" s="19"/>
      <c r="V738" s="19"/>
      <c r="W738" s="19"/>
      <c r="X738" s="19"/>
      <c r="Y738" s="19"/>
      <c r="Z738" s="19"/>
    </row>
    <row r="739">
      <c r="A739" s="22">
        <v>44525.0</v>
      </c>
      <c r="B739" s="19">
        <v>-0.025049272045266746</v>
      </c>
      <c r="C739" s="19">
        <v>0.006959497675860904</v>
      </c>
      <c r="D739" s="19"/>
      <c r="E739" s="19"/>
      <c r="F739" s="19"/>
      <c r="G739" s="19"/>
      <c r="H739" s="19"/>
      <c r="I739" s="19"/>
      <c r="J739" s="19"/>
      <c r="K739" s="19"/>
      <c r="L739" s="19"/>
      <c r="M739" s="19"/>
      <c r="N739" s="19"/>
      <c r="O739" s="19"/>
      <c r="P739" s="19"/>
      <c r="Q739" s="19"/>
      <c r="R739" s="19"/>
      <c r="S739" s="19"/>
      <c r="T739" s="19"/>
      <c r="U739" s="19"/>
      <c r="V739" s="19"/>
      <c r="W739" s="19"/>
      <c r="X739" s="19"/>
      <c r="Y739" s="19"/>
      <c r="Z739" s="19"/>
    </row>
    <row r="740">
      <c r="A740" s="22">
        <v>44524.0</v>
      </c>
      <c r="B740" s="19">
        <v>0.002549557014468684</v>
      </c>
      <c r="C740" s="19">
        <v>-0.005044748576701008</v>
      </c>
      <c r="D740" s="19"/>
      <c r="E740" s="19"/>
      <c r="F740" s="19"/>
      <c r="G740" s="19"/>
      <c r="H740" s="19"/>
      <c r="I740" s="19"/>
      <c r="J740" s="19"/>
      <c r="K740" s="19"/>
      <c r="L740" s="19"/>
      <c r="M740" s="19"/>
      <c r="N740" s="19"/>
      <c r="O740" s="19"/>
      <c r="P740" s="19"/>
      <c r="Q740" s="19"/>
      <c r="R740" s="19"/>
      <c r="S740" s="19"/>
      <c r="T740" s="19"/>
      <c r="U740" s="19"/>
      <c r="V740" s="19"/>
      <c r="W740" s="19"/>
      <c r="X740" s="19"/>
      <c r="Y740" s="19"/>
      <c r="Z740" s="19"/>
    </row>
    <row r="741">
      <c r="A741" s="22">
        <v>44523.0</v>
      </c>
      <c r="B741" s="19">
        <v>-0.05059001512859296</v>
      </c>
      <c r="C741" s="19">
        <v>0.004983765441491039</v>
      </c>
      <c r="D741" s="19"/>
      <c r="E741" s="19"/>
      <c r="F741" s="19"/>
      <c r="G741" s="19"/>
      <c r="H741" s="19"/>
      <c r="I741" s="19"/>
      <c r="J741" s="19"/>
      <c r="K741" s="19"/>
      <c r="L741" s="19"/>
      <c r="M741" s="19"/>
      <c r="N741" s="19"/>
      <c r="O741" s="19"/>
      <c r="P741" s="19"/>
      <c r="Q741" s="19"/>
      <c r="R741" s="19"/>
      <c r="S741" s="19"/>
      <c r="T741" s="19"/>
      <c r="U741" s="19"/>
      <c r="V741" s="19"/>
      <c r="W741" s="19"/>
      <c r="X741" s="19"/>
      <c r="Y741" s="19"/>
      <c r="Z741" s="19"/>
    </row>
    <row r="742">
      <c r="A742" s="22">
        <v>44522.0</v>
      </c>
      <c r="B742" s="19">
        <v>-0.01981137671273514</v>
      </c>
      <c r="C742" s="19">
        <v>-0.019603372962262444</v>
      </c>
      <c r="D742" s="19"/>
      <c r="E742" s="19"/>
      <c r="F742" s="19"/>
      <c r="G742" s="19"/>
      <c r="H742" s="19"/>
      <c r="I742" s="19"/>
      <c r="J742" s="19"/>
      <c r="K742" s="19"/>
      <c r="L742" s="19"/>
      <c r="M742" s="19"/>
      <c r="N742" s="19"/>
      <c r="O742" s="19"/>
      <c r="P742" s="19"/>
      <c r="Q742" s="19"/>
      <c r="R742" s="19"/>
      <c r="S742" s="19"/>
      <c r="T742" s="19"/>
      <c r="U742" s="19"/>
      <c r="V742" s="19"/>
      <c r="W742" s="19"/>
      <c r="X742" s="19"/>
      <c r="Y742" s="19"/>
      <c r="Z742" s="19"/>
    </row>
    <row r="743">
      <c r="A743" s="22">
        <v>44518.0</v>
      </c>
      <c r="B743" s="19">
        <v>-0.020281264528126397</v>
      </c>
      <c r="C743" s="19">
        <v>-0.00747821763093881</v>
      </c>
      <c r="D743" s="19"/>
      <c r="E743" s="19"/>
      <c r="F743" s="19"/>
      <c r="G743" s="19"/>
      <c r="H743" s="19"/>
      <c r="I743" s="19"/>
      <c r="J743" s="19"/>
      <c r="K743" s="19"/>
      <c r="L743" s="19"/>
      <c r="M743" s="19"/>
      <c r="N743" s="19"/>
      <c r="O743" s="19"/>
      <c r="P743" s="19"/>
      <c r="Q743" s="19"/>
      <c r="R743" s="19"/>
      <c r="S743" s="19"/>
      <c r="T743" s="19"/>
      <c r="U743" s="19"/>
      <c r="V743" s="19"/>
      <c r="W743" s="19"/>
      <c r="X743" s="19"/>
      <c r="Y743" s="19"/>
      <c r="Z743" s="19"/>
    </row>
    <row r="744">
      <c r="A744" s="22">
        <v>44517.0</v>
      </c>
      <c r="B744" s="19">
        <v>-0.005605316382548464</v>
      </c>
      <c r="C744" s="19">
        <v>-0.005586359393750739</v>
      </c>
      <c r="D744" s="19"/>
      <c r="E744" s="19"/>
      <c r="F744" s="19"/>
      <c r="G744" s="19"/>
      <c r="H744" s="19"/>
      <c r="I744" s="19"/>
      <c r="J744" s="19"/>
      <c r="K744" s="19"/>
      <c r="L744" s="19"/>
      <c r="M744" s="19"/>
      <c r="N744" s="19"/>
      <c r="O744" s="19"/>
      <c r="P744" s="19"/>
      <c r="Q744" s="19"/>
      <c r="R744" s="19"/>
      <c r="S744" s="19"/>
      <c r="T744" s="19"/>
      <c r="U744" s="19"/>
      <c r="V744" s="19"/>
      <c r="W744" s="19"/>
      <c r="X744" s="19"/>
      <c r="Y744" s="19"/>
      <c r="Z744" s="19"/>
    </row>
    <row r="745">
      <c r="A745" s="22">
        <v>44516.0</v>
      </c>
      <c r="B745" s="19">
        <v>0.005286394794934202</v>
      </c>
      <c r="C745" s="19">
        <v>-0.0060879816891180605</v>
      </c>
      <c r="D745" s="19"/>
      <c r="E745" s="19"/>
      <c r="F745" s="19"/>
      <c r="G745" s="19"/>
      <c r="H745" s="19"/>
      <c r="I745" s="19"/>
      <c r="J745" s="19"/>
      <c r="K745" s="19"/>
      <c r="L745" s="19"/>
      <c r="M745" s="19"/>
      <c r="N745" s="19"/>
      <c r="O745" s="19"/>
      <c r="P745" s="19"/>
      <c r="Q745" s="19"/>
      <c r="R745" s="19"/>
      <c r="S745" s="19"/>
      <c r="T745" s="19"/>
      <c r="U745" s="19"/>
      <c r="V745" s="19"/>
      <c r="W745" s="19"/>
      <c r="X745" s="19"/>
      <c r="Y745" s="19"/>
      <c r="Z745" s="19"/>
    </row>
    <row r="746">
      <c r="A746" s="22">
        <v>44515.0</v>
      </c>
      <c r="B746" s="19">
        <v>-0.0022026431718061845</v>
      </c>
      <c r="C746" s="19">
        <v>3.7010951374805146E-4</v>
      </c>
      <c r="D746" s="19"/>
      <c r="E746" s="19"/>
      <c r="F746" s="19"/>
      <c r="G746" s="19"/>
      <c r="H746" s="19"/>
      <c r="I746" s="19"/>
      <c r="J746" s="19"/>
      <c r="K746" s="19"/>
      <c r="L746" s="19"/>
      <c r="M746" s="19"/>
      <c r="N746" s="19"/>
      <c r="O746" s="19"/>
      <c r="P746" s="19"/>
      <c r="Q746" s="19"/>
      <c r="R746" s="19"/>
      <c r="S746" s="19"/>
      <c r="T746" s="19"/>
      <c r="U746" s="19"/>
      <c r="V746" s="19"/>
      <c r="W746" s="19"/>
      <c r="X746" s="19"/>
      <c r="Y746" s="19"/>
      <c r="Z746" s="19"/>
    </row>
    <row r="747">
      <c r="A747" s="15">
        <v>44512.0</v>
      </c>
      <c r="B747" s="19">
        <v>0.011728829462819501</v>
      </c>
      <c r="C747" s="19">
        <v>0.012820584549279479</v>
      </c>
      <c r="D747" s="19"/>
      <c r="E747" s="19"/>
      <c r="F747" s="19"/>
      <c r="G747" s="19"/>
      <c r="H747" s="19"/>
      <c r="I747" s="19"/>
      <c r="J747" s="19"/>
      <c r="K747" s="19"/>
      <c r="L747" s="19"/>
      <c r="M747" s="19"/>
      <c r="N747" s="19"/>
      <c r="O747" s="19"/>
      <c r="P747" s="19"/>
      <c r="Q747" s="19"/>
      <c r="R747" s="19"/>
      <c r="S747" s="19"/>
      <c r="T747" s="19"/>
      <c r="U747" s="19"/>
      <c r="V747" s="19"/>
      <c r="W747" s="19"/>
      <c r="X747" s="19"/>
      <c r="Y747" s="19"/>
      <c r="Z747" s="19"/>
    </row>
    <row r="748">
      <c r="A748" s="15"/>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row>
    <row r="749">
      <c r="A749" s="15"/>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row>
    <row r="750">
      <c r="A750" s="15"/>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row>
    <row r="751">
      <c r="A751" s="21"/>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row>
    <row r="752">
      <c r="A752" s="21"/>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row>
    <row r="753">
      <c r="A753" s="21"/>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row>
    <row r="754">
      <c r="A754" s="21"/>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row>
    <row r="755">
      <c r="A755" s="21"/>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row>
    <row r="756">
      <c r="A756" s="21"/>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row>
    <row r="757">
      <c r="A757" s="22"/>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row>
    <row r="758">
      <c r="A758" s="22"/>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row>
    <row r="759">
      <c r="A759" s="22"/>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row>
    <row r="760">
      <c r="A760" s="22"/>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row>
    <row r="761">
      <c r="A761" s="22"/>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row>
    <row r="762">
      <c r="A762" s="22"/>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row>
    <row r="763">
      <c r="A763" s="22"/>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row>
    <row r="764">
      <c r="A764" s="22"/>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row>
    <row r="765">
      <c r="A765" s="22"/>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row>
    <row r="766">
      <c r="A766" s="22"/>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row>
    <row r="767">
      <c r="A767" s="22"/>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row>
    <row r="768">
      <c r="A768" s="22"/>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row>
    <row r="769">
      <c r="A769" s="15"/>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row>
    <row r="770">
      <c r="A770" s="15"/>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row>
    <row r="771">
      <c r="A771" s="21"/>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row>
    <row r="772">
      <c r="A772" s="21"/>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row>
    <row r="773">
      <c r="A773" s="21"/>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row>
    <row r="774">
      <c r="A774" s="21"/>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row>
    <row r="775">
      <c r="A775" s="21"/>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row>
    <row r="776">
      <c r="A776" s="21"/>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row>
    <row r="777">
      <c r="A777" s="23"/>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row>
    <row r="778">
      <c r="A778" s="23"/>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row>
    <row r="779">
      <c r="A779" s="23"/>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row>
    <row r="780">
      <c r="A780" s="23"/>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row>
    <row r="781">
      <c r="A781" s="23"/>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row>
    <row r="782">
      <c r="A782" s="23"/>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row>
    <row r="783">
      <c r="A783" s="23"/>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row>
    <row r="784">
      <c r="A784" s="23"/>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row>
    <row r="785">
      <c r="A785" s="23"/>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row>
    <row r="786">
      <c r="A786" s="23"/>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row>
    <row r="787">
      <c r="A787" s="23"/>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row>
    <row r="788">
      <c r="A788" s="23"/>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row>
    <row r="789">
      <c r="A789" s="23"/>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row>
    <row r="790">
      <c r="A790" s="23"/>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row>
    <row r="791">
      <c r="A791" s="21"/>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row>
    <row r="792">
      <c r="A792" s="21"/>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row>
    <row r="793">
      <c r="A793" s="21"/>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row>
    <row r="794">
      <c r="A794" s="21"/>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row>
    <row r="795">
      <c r="A795" s="21"/>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row>
    <row r="796">
      <c r="A796" s="21"/>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row>
    <row r="797">
      <c r="A797" s="21"/>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row>
    <row r="798">
      <c r="A798" s="23"/>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row>
    <row r="799">
      <c r="A799" s="23"/>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row>
    <row r="800">
      <c r="A800" s="23"/>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row>
    <row r="801">
      <c r="A801" s="23"/>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row>
    <row r="802">
      <c r="A802" s="23"/>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row>
    <row r="803">
      <c r="A803" s="23"/>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row>
    <row r="804">
      <c r="A804" s="23"/>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row>
    <row r="805">
      <c r="A805" s="23"/>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row>
    <row r="806">
      <c r="A806" s="23"/>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row>
    <row r="807">
      <c r="A807" s="23"/>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row>
    <row r="808">
      <c r="A808" s="23"/>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row>
    <row r="809">
      <c r="A809" s="23"/>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row>
    <row r="810">
      <c r="A810" s="21"/>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row>
    <row r="811">
      <c r="A811" s="21"/>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row>
    <row r="812">
      <c r="A812" s="21"/>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row>
    <row r="813">
      <c r="A813" s="21"/>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row>
    <row r="814">
      <c r="A814" s="21"/>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row>
    <row r="815">
      <c r="A815" s="21"/>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row>
    <row r="816">
      <c r="A816" s="21"/>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row>
    <row r="817">
      <c r="A817" s="21"/>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row>
    <row r="818">
      <c r="A818" s="21"/>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row>
    <row r="819">
      <c r="A819" s="23"/>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row>
    <row r="820">
      <c r="A820" s="23"/>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row>
    <row r="821">
      <c r="A821" s="23"/>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row>
    <row r="822">
      <c r="A822" s="23"/>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row>
    <row r="823">
      <c r="A823" s="23"/>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row>
    <row r="824">
      <c r="A824" s="23"/>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row>
    <row r="825">
      <c r="A825" s="23"/>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row>
    <row r="826">
      <c r="A826" s="23"/>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row>
    <row r="827">
      <c r="A827" s="23"/>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row>
    <row r="828">
      <c r="A828" s="23"/>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row>
    <row r="829">
      <c r="A829" s="23"/>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row>
    <row r="830">
      <c r="A830" s="23"/>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row>
    <row r="831">
      <c r="A831" s="23"/>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row>
    <row r="832">
      <c r="A832" s="21"/>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row>
    <row r="833">
      <c r="A833" s="21"/>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row>
    <row r="834">
      <c r="A834" s="21"/>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row>
    <row r="835">
      <c r="A835" s="21"/>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row>
    <row r="836">
      <c r="A836" s="21"/>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row>
    <row r="837">
      <c r="A837" s="21"/>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row>
    <row r="838">
      <c r="A838" s="21"/>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row>
    <row r="839">
      <c r="A839" s="21"/>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row>
    <row r="840">
      <c r="A840" s="23"/>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row>
    <row r="841">
      <c r="A841" s="23"/>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row>
    <row r="842">
      <c r="A842" s="23"/>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row>
    <row r="843">
      <c r="A843" s="23"/>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row>
    <row r="844">
      <c r="A844" s="23"/>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row>
    <row r="845">
      <c r="A845" s="23"/>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row>
    <row r="846">
      <c r="A846" s="23"/>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row>
    <row r="847">
      <c r="A847" s="23"/>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row>
    <row r="848">
      <c r="A848" s="23"/>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row>
    <row r="849">
      <c r="A849" s="23"/>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row>
    <row r="850">
      <c r="A850" s="23"/>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row>
    <row r="851">
      <c r="A851" s="23"/>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row>
    <row r="852">
      <c r="A852" s="23"/>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row>
    <row r="853">
      <c r="A853" s="21"/>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row>
    <row r="854">
      <c r="A854" s="21"/>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row>
    <row r="855">
      <c r="A855" s="21"/>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row>
    <row r="856">
      <c r="A856" s="21"/>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row>
    <row r="857">
      <c r="A857" s="21"/>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row>
    <row r="858">
      <c r="A858" s="21"/>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row>
    <row r="859">
      <c r="A859" s="21"/>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row>
    <row r="860">
      <c r="A860" s="21"/>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row>
    <row r="861">
      <c r="A861" s="21"/>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row>
    <row r="862">
      <c r="A862" s="23"/>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row>
    <row r="863">
      <c r="A863" s="23"/>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row>
    <row r="864">
      <c r="A864" s="23"/>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row>
    <row r="865">
      <c r="A865" s="23"/>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row>
    <row r="866">
      <c r="A866" s="23"/>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row>
    <row r="867">
      <c r="A867" s="23"/>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row>
    <row r="868">
      <c r="A868" s="23"/>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row>
    <row r="869">
      <c r="A869" s="23"/>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row>
    <row r="870">
      <c r="A870" s="23"/>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row>
    <row r="871">
      <c r="A871" s="23"/>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row>
    <row r="872">
      <c r="A872" s="23"/>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row>
    <row r="873">
      <c r="A873" s="23"/>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row>
    <row r="874">
      <c r="A874" s="21"/>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row>
    <row r="875">
      <c r="A875" s="21"/>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row>
    <row r="876">
      <c r="A876" s="21"/>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row>
    <row r="877">
      <c r="A877" s="21"/>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row>
    <row r="878">
      <c r="A878" s="21"/>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row>
    <row r="879">
      <c r="A879" s="21"/>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row>
    <row r="880">
      <c r="A880" s="21"/>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row>
    <row r="881">
      <c r="A881" s="21"/>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row>
    <row r="882">
      <c r="A882" s="23"/>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row>
    <row r="883">
      <c r="A883" s="23"/>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row>
    <row r="884">
      <c r="A884" s="23"/>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row>
    <row r="885">
      <c r="A885" s="23"/>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row>
    <row r="886">
      <c r="A886" s="23"/>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row>
    <row r="887">
      <c r="A887" s="23"/>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row>
    <row r="888">
      <c r="A888" s="23"/>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row>
    <row r="889">
      <c r="A889" s="23"/>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row>
    <row r="890">
      <c r="A890" s="23"/>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row>
    <row r="891">
      <c r="A891" s="23"/>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row>
    <row r="892">
      <c r="A892" s="23"/>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row>
    <row r="893">
      <c r="A893" s="23"/>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row>
    <row r="894">
      <c r="A894" s="21"/>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row>
    <row r="895">
      <c r="A895" s="21"/>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row>
    <row r="896">
      <c r="A896" s="21"/>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row>
    <row r="897">
      <c r="A897" s="21"/>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row>
    <row r="898">
      <c r="A898" s="21"/>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row>
    <row r="899">
      <c r="A899" s="21"/>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row>
    <row r="900">
      <c r="A900" s="21"/>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row>
    <row r="901">
      <c r="A901" s="23"/>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row>
    <row r="902">
      <c r="A902" s="23"/>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row>
    <row r="903">
      <c r="A903" s="23"/>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row>
    <row r="904">
      <c r="A904" s="23"/>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row>
    <row r="905">
      <c r="A905" s="23"/>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row>
    <row r="906">
      <c r="A906" s="23"/>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row>
    <row r="907">
      <c r="A907" s="23"/>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row>
    <row r="908">
      <c r="A908" s="23"/>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row>
    <row r="909">
      <c r="A909" s="23"/>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row>
    <row r="910">
      <c r="A910" s="23"/>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row>
    <row r="911">
      <c r="A911" s="23"/>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row>
    <row r="912">
      <c r="A912" s="23"/>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row>
    <row r="913">
      <c r="A913" s="21"/>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row>
    <row r="914">
      <c r="A914" s="21"/>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row>
    <row r="915">
      <c r="A915" s="21"/>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row>
    <row r="916">
      <c r="A916" s="21"/>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row>
    <row r="917">
      <c r="A917" s="21"/>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row>
    <row r="918">
      <c r="A918" s="21"/>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row>
    <row r="919">
      <c r="A919" s="21"/>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row>
    <row r="920">
      <c r="A920" s="21"/>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row>
    <row r="921">
      <c r="A921" s="21"/>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row>
    <row r="922">
      <c r="A922" s="23"/>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row>
    <row r="923">
      <c r="A923" s="23"/>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row>
    <row r="924">
      <c r="A924" s="23"/>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row>
    <row r="925">
      <c r="A925" s="23"/>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row>
    <row r="926">
      <c r="A926" s="23"/>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row>
    <row r="927">
      <c r="A927" s="23"/>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row>
    <row r="928">
      <c r="A928" s="23"/>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row>
    <row r="929">
      <c r="A929" s="23"/>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row>
    <row r="930">
      <c r="A930" s="23"/>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row>
    <row r="931">
      <c r="A931" s="23"/>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row>
    <row r="932">
      <c r="A932" s="21"/>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row>
    <row r="933">
      <c r="A933" s="21"/>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row>
    <row r="934">
      <c r="A934" s="21"/>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row>
    <row r="935">
      <c r="A935" s="21"/>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row>
    <row r="936">
      <c r="A936" s="21"/>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row>
    <row r="937">
      <c r="A937" s="21"/>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row>
    <row r="938">
      <c r="A938" s="21"/>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row>
    <row r="939">
      <c r="A939" s="21"/>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row>
    <row r="940">
      <c r="A940" s="21"/>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row>
    <row r="941">
      <c r="A941" s="21"/>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row>
    <row r="942">
      <c r="A942" s="23"/>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row>
    <row r="943">
      <c r="A943" s="23"/>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row>
    <row r="944">
      <c r="A944" s="23"/>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row>
    <row r="945">
      <c r="A945" s="23"/>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row>
    <row r="946">
      <c r="A946" s="23"/>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row>
    <row r="947">
      <c r="A947" s="23"/>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row>
    <row r="948">
      <c r="A948" s="23"/>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row>
    <row r="949">
      <c r="A949" s="23"/>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row>
    <row r="950">
      <c r="A950" s="23"/>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row>
    <row r="951">
      <c r="A951" s="23"/>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row>
    <row r="952">
      <c r="A952" s="23"/>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row>
    <row r="953">
      <c r="A953" s="23"/>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row>
    <row r="954">
      <c r="A954" s="21"/>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row>
    <row r="955">
      <c r="A955" s="21"/>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row>
    <row r="956">
      <c r="A956" s="21"/>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row>
    <row r="957">
      <c r="A957" s="21"/>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row>
    <row r="958">
      <c r="A958" s="21"/>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row>
    <row r="959">
      <c r="A959" s="21"/>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row>
    <row r="960">
      <c r="A960" s="21"/>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row>
    <row r="961">
      <c r="A961" s="21"/>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row>
    <row r="962">
      <c r="A962" s="22"/>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row>
    <row r="963">
      <c r="A963" s="22"/>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row>
    <row r="964">
      <c r="A964" s="22"/>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row>
    <row r="965">
      <c r="A965" s="22"/>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row>
    <row r="966">
      <c r="A966" s="22"/>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row>
    <row r="967">
      <c r="A967" s="22"/>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row>
    <row r="968">
      <c r="A968" s="22"/>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row>
    <row r="969">
      <c r="A969" s="22"/>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row>
    <row r="970">
      <c r="A970" s="22"/>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row>
    <row r="971">
      <c r="A971" s="22"/>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row>
    <row r="972">
      <c r="A972" s="22"/>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row>
    <row r="973">
      <c r="A973" s="22"/>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row>
    <row r="974">
      <c r="A974" s="22"/>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row>
    <row r="975">
      <c r="A975" s="15"/>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row>
    <row r="976">
      <c r="A976" s="15"/>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row>
    <row r="977">
      <c r="A977" s="21"/>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row>
    <row r="978">
      <c r="A978" s="21"/>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row>
    <row r="979">
      <c r="A979" s="21"/>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row>
    <row r="980">
      <c r="A980" s="21"/>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row>
    <row r="981">
      <c r="A981" s="21"/>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row>
    <row r="982">
      <c r="A982" s="21"/>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row>
    <row r="983">
      <c r="A983" s="21"/>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row>
    <row r="984">
      <c r="A984" s="22"/>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row>
    <row r="985">
      <c r="A985" s="22"/>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row>
    <row r="986">
      <c r="A986" s="22"/>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row>
    <row r="987">
      <c r="A987" s="22"/>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row>
    <row r="988">
      <c r="A988" s="22"/>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row>
    <row r="989">
      <c r="A989" s="22"/>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row>
    <row r="990">
      <c r="A990" s="22"/>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row>
    <row r="991">
      <c r="A991" s="22"/>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row>
    <row r="992">
      <c r="A992" s="22"/>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row>
    <row r="993">
      <c r="A993" s="22"/>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row>
    <row r="994">
      <c r="A994" s="15"/>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row>
    <row r="995">
      <c r="A995" s="15"/>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row>
    <row r="996">
      <c r="A996" s="15"/>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row>
    <row r="997">
      <c r="A997" s="21"/>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row>
    <row r="998">
      <c r="A998" s="21"/>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row>
    <row r="999">
      <c r="A999" s="21"/>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row>
    <row r="1000">
      <c r="A1000" s="21"/>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row>
    <row r="1001">
      <c r="A1001" s="21"/>
      <c r="B1001" s="19"/>
      <c r="C1001" s="19"/>
      <c r="D1001" s="19"/>
      <c r="E1001" s="19"/>
      <c r="F1001" s="19"/>
      <c r="G1001" s="19"/>
      <c r="H1001" s="19"/>
      <c r="I1001" s="19"/>
      <c r="J1001" s="19"/>
      <c r="K1001" s="19"/>
      <c r="L1001" s="19"/>
      <c r="M1001" s="19"/>
      <c r="N1001" s="19"/>
      <c r="O1001" s="19"/>
      <c r="P1001" s="19"/>
      <c r="Q1001" s="19"/>
      <c r="R1001" s="19"/>
      <c r="S1001" s="19"/>
      <c r="T1001" s="19"/>
      <c r="U1001" s="19"/>
      <c r="V1001" s="19"/>
      <c r="W1001" s="19"/>
      <c r="X1001" s="19"/>
      <c r="Y1001" s="19"/>
      <c r="Z1001" s="19"/>
    </row>
    <row r="1002">
      <c r="A1002" s="21"/>
      <c r="B1002" s="19"/>
      <c r="C1002" s="19"/>
      <c r="D1002" s="19"/>
      <c r="E1002" s="19"/>
      <c r="F1002" s="19"/>
      <c r="G1002" s="19"/>
      <c r="H1002" s="19"/>
      <c r="I1002" s="19"/>
      <c r="J1002" s="19"/>
      <c r="K1002" s="19"/>
      <c r="L1002" s="19"/>
      <c r="M1002" s="19"/>
      <c r="N1002" s="19"/>
      <c r="O1002" s="19"/>
      <c r="P1002" s="19"/>
      <c r="Q1002" s="19"/>
      <c r="R1002" s="19"/>
      <c r="S1002" s="19"/>
      <c r="T1002" s="19"/>
      <c r="U1002" s="19"/>
      <c r="V1002" s="19"/>
      <c r="W1002" s="19"/>
      <c r="X1002" s="19"/>
      <c r="Y1002" s="19"/>
      <c r="Z1002" s="19"/>
    </row>
    <row r="1003">
      <c r="A1003" s="22"/>
      <c r="B1003" s="19"/>
      <c r="C1003" s="19"/>
      <c r="D1003" s="19"/>
      <c r="E1003" s="19"/>
      <c r="F1003" s="19"/>
      <c r="G1003" s="19"/>
      <c r="H1003" s="19"/>
      <c r="I1003" s="19"/>
      <c r="J1003" s="19"/>
      <c r="K1003" s="19"/>
      <c r="L1003" s="19"/>
      <c r="M1003" s="19"/>
      <c r="N1003" s="19"/>
      <c r="O1003" s="19"/>
      <c r="P1003" s="19"/>
      <c r="Q1003" s="19"/>
      <c r="R1003" s="19"/>
      <c r="S1003" s="19"/>
      <c r="T1003" s="19"/>
      <c r="U1003" s="19"/>
      <c r="V1003" s="19"/>
      <c r="W1003" s="19"/>
      <c r="X1003" s="19"/>
      <c r="Y1003" s="19"/>
      <c r="Z1003" s="19"/>
    </row>
    <row r="1004">
      <c r="A1004" s="22"/>
      <c r="B1004" s="19"/>
      <c r="C1004" s="19"/>
      <c r="D1004" s="19"/>
      <c r="E1004" s="19"/>
      <c r="F1004" s="19"/>
      <c r="G1004" s="19"/>
      <c r="H1004" s="19"/>
      <c r="I1004" s="19"/>
      <c r="J1004" s="19"/>
      <c r="K1004" s="19"/>
      <c r="L1004" s="19"/>
      <c r="M1004" s="19"/>
      <c r="N1004" s="19"/>
      <c r="O1004" s="19"/>
      <c r="P1004" s="19"/>
      <c r="Q1004" s="19"/>
      <c r="R1004" s="19"/>
      <c r="S1004" s="19"/>
      <c r="T1004" s="19"/>
      <c r="U1004" s="19"/>
      <c r="V1004" s="19"/>
      <c r="W1004" s="19"/>
      <c r="X1004" s="19"/>
      <c r="Y1004" s="19"/>
      <c r="Z1004" s="19"/>
    </row>
    <row r="1005">
      <c r="A1005" s="22"/>
      <c r="B1005" s="19"/>
      <c r="C1005" s="19"/>
      <c r="D1005" s="19"/>
      <c r="E1005" s="19"/>
      <c r="F1005" s="19"/>
      <c r="G1005" s="19"/>
      <c r="H1005" s="19"/>
      <c r="I1005" s="19"/>
      <c r="J1005" s="19"/>
      <c r="K1005" s="19"/>
      <c r="L1005" s="19"/>
      <c r="M1005" s="19"/>
      <c r="N1005" s="19"/>
      <c r="O1005" s="19"/>
      <c r="P1005" s="19"/>
      <c r="Q1005" s="19"/>
      <c r="R1005" s="19"/>
      <c r="S1005" s="19"/>
      <c r="T1005" s="19"/>
      <c r="U1005" s="19"/>
      <c r="V1005" s="19"/>
      <c r="W1005" s="19"/>
      <c r="X1005" s="19"/>
      <c r="Y1005" s="19"/>
      <c r="Z1005" s="19"/>
    </row>
    <row r="1006">
      <c r="A1006" s="22"/>
      <c r="B1006" s="19"/>
      <c r="C1006" s="19"/>
      <c r="D1006" s="19"/>
      <c r="E1006" s="19"/>
      <c r="F1006" s="19"/>
      <c r="G1006" s="19"/>
      <c r="H1006" s="19"/>
      <c r="I1006" s="19"/>
      <c r="J1006" s="19"/>
      <c r="K1006" s="19"/>
      <c r="L1006" s="19"/>
      <c r="M1006" s="19"/>
      <c r="N1006" s="19"/>
      <c r="O1006" s="19"/>
      <c r="P1006" s="19"/>
      <c r="Q1006" s="19"/>
      <c r="R1006" s="19"/>
      <c r="S1006" s="19"/>
      <c r="T1006" s="19"/>
      <c r="U1006" s="19"/>
      <c r="V1006" s="19"/>
      <c r="W1006" s="19"/>
      <c r="X1006" s="19"/>
      <c r="Y1006" s="19"/>
      <c r="Z1006" s="19"/>
    </row>
    <row r="1007">
      <c r="A1007" s="22"/>
      <c r="B1007" s="19"/>
      <c r="C1007" s="19"/>
      <c r="D1007" s="19"/>
      <c r="E1007" s="19"/>
      <c r="F1007" s="19"/>
      <c r="G1007" s="19"/>
      <c r="H1007" s="19"/>
      <c r="I1007" s="19"/>
      <c r="J1007" s="19"/>
      <c r="K1007" s="19"/>
      <c r="L1007" s="19"/>
      <c r="M1007" s="19"/>
      <c r="N1007" s="19"/>
      <c r="O1007" s="19"/>
      <c r="P1007" s="19"/>
      <c r="Q1007" s="19"/>
      <c r="R1007" s="19"/>
      <c r="S1007" s="19"/>
      <c r="T1007" s="19"/>
      <c r="U1007" s="19"/>
      <c r="V1007" s="19"/>
      <c r="W1007" s="19"/>
      <c r="X1007" s="19"/>
      <c r="Y1007" s="19"/>
      <c r="Z1007" s="19"/>
    </row>
    <row r="1008">
      <c r="A1008" s="22"/>
      <c r="B1008" s="19"/>
      <c r="C1008" s="19"/>
      <c r="D1008" s="19"/>
      <c r="E1008" s="19"/>
      <c r="F1008" s="19"/>
      <c r="G1008" s="19"/>
      <c r="H1008" s="19"/>
      <c r="I1008" s="19"/>
      <c r="J1008" s="19"/>
      <c r="K1008" s="19"/>
      <c r="L1008" s="19"/>
      <c r="M1008" s="19"/>
      <c r="N1008" s="19"/>
      <c r="O1008" s="19"/>
      <c r="P1008" s="19"/>
      <c r="Q1008" s="19"/>
      <c r="R1008" s="19"/>
      <c r="S1008" s="19"/>
      <c r="T1008" s="19"/>
      <c r="U1008" s="19"/>
      <c r="V1008" s="19"/>
      <c r="W1008" s="19"/>
      <c r="X1008" s="19"/>
      <c r="Y1008" s="19"/>
      <c r="Z1008" s="19"/>
    </row>
    <row r="1009">
      <c r="A1009" s="22"/>
      <c r="B1009" s="19"/>
      <c r="C1009" s="19"/>
      <c r="D1009" s="19"/>
      <c r="E1009" s="19"/>
      <c r="F1009" s="19"/>
      <c r="G1009" s="19"/>
      <c r="H1009" s="19"/>
      <c r="I1009" s="19"/>
      <c r="J1009" s="19"/>
      <c r="K1009" s="19"/>
      <c r="L1009" s="19"/>
      <c r="M1009" s="19"/>
      <c r="N1009" s="19"/>
      <c r="O1009" s="19"/>
      <c r="P1009" s="19"/>
      <c r="Q1009" s="19"/>
      <c r="R1009" s="19"/>
      <c r="S1009" s="19"/>
      <c r="T1009" s="19"/>
      <c r="U1009" s="19"/>
      <c r="V1009" s="19"/>
      <c r="W1009" s="19"/>
      <c r="X1009" s="19"/>
      <c r="Y1009" s="19"/>
      <c r="Z1009" s="19"/>
    </row>
    <row r="1010">
      <c r="A1010" s="22"/>
      <c r="B1010" s="19"/>
      <c r="C1010" s="19"/>
      <c r="D1010" s="19"/>
      <c r="E1010" s="19"/>
      <c r="F1010" s="19"/>
      <c r="G1010" s="19"/>
      <c r="H1010" s="19"/>
      <c r="I1010" s="19"/>
      <c r="J1010" s="19"/>
      <c r="K1010" s="19"/>
      <c r="L1010" s="19"/>
      <c r="M1010" s="19"/>
      <c r="N1010" s="19"/>
      <c r="O1010" s="19"/>
      <c r="P1010" s="19"/>
      <c r="Q1010" s="19"/>
      <c r="R1010" s="19"/>
      <c r="S1010" s="19"/>
      <c r="T1010" s="19"/>
      <c r="U1010" s="19"/>
      <c r="V1010" s="19"/>
      <c r="W1010" s="19"/>
      <c r="X1010" s="19"/>
      <c r="Y1010" s="19"/>
      <c r="Z1010" s="19"/>
    </row>
    <row r="1011">
      <c r="A1011" s="22"/>
      <c r="B1011" s="19"/>
      <c r="C1011" s="19"/>
      <c r="D1011" s="19"/>
      <c r="E1011" s="19"/>
      <c r="F1011" s="19"/>
      <c r="G1011" s="19"/>
      <c r="H1011" s="19"/>
      <c r="I1011" s="19"/>
      <c r="J1011" s="19"/>
      <c r="K1011" s="19"/>
      <c r="L1011" s="19"/>
      <c r="M1011" s="19"/>
      <c r="N1011" s="19"/>
      <c r="O1011" s="19"/>
      <c r="P1011" s="19"/>
      <c r="Q1011" s="19"/>
      <c r="R1011" s="19"/>
      <c r="S1011" s="19"/>
      <c r="T1011" s="19"/>
      <c r="U1011" s="19"/>
      <c r="V1011" s="19"/>
      <c r="W1011" s="19"/>
      <c r="X1011" s="19"/>
      <c r="Y1011" s="19"/>
      <c r="Z1011" s="19"/>
    </row>
    <row r="1012">
      <c r="A1012" s="22"/>
      <c r="B1012" s="19"/>
      <c r="C1012" s="19"/>
      <c r="D1012" s="19"/>
      <c r="E1012" s="19"/>
      <c r="F1012" s="19"/>
      <c r="G1012" s="19"/>
      <c r="H1012" s="19"/>
      <c r="I1012" s="19"/>
      <c r="J1012" s="19"/>
      <c r="K1012" s="19"/>
      <c r="L1012" s="19"/>
      <c r="M1012" s="19"/>
      <c r="N1012" s="19"/>
      <c r="O1012" s="19"/>
      <c r="P1012" s="19"/>
      <c r="Q1012" s="19"/>
      <c r="R1012" s="19"/>
      <c r="S1012" s="19"/>
      <c r="T1012" s="19"/>
      <c r="U1012" s="19"/>
      <c r="V1012" s="19"/>
      <c r="W1012" s="19"/>
      <c r="X1012" s="19"/>
      <c r="Y1012" s="19"/>
      <c r="Z1012" s="19"/>
    </row>
    <row r="1013">
      <c r="A1013" s="22"/>
      <c r="B1013" s="19"/>
      <c r="C1013" s="19"/>
      <c r="D1013" s="19"/>
      <c r="E1013" s="19"/>
      <c r="F1013" s="19"/>
      <c r="G1013" s="19"/>
      <c r="H1013" s="19"/>
      <c r="I1013" s="19"/>
      <c r="J1013" s="19"/>
      <c r="K1013" s="19"/>
      <c r="L1013" s="19"/>
      <c r="M1013" s="19"/>
      <c r="N1013" s="19"/>
      <c r="O1013" s="19"/>
      <c r="P1013" s="19"/>
      <c r="Q1013" s="19"/>
      <c r="R1013" s="19"/>
      <c r="S1013" s="19"/>
      <c r="T1013" s="19"/>
      <c r="U1013" s="19"/>
      <c r="V1013" s="19"/>
      <c r="W1013" s="19"/>
      <c r="X1013" s="19"/>
      <c r="Y1013" s="19"/>
      <c r="Z1013" s="19"/>
    </row>
    <row r="1014">
      <c r="A1014" s="22"/>
      <c r="B1014" s="19"/>
      <c r="C1014" s="19"/>
      <c r="D1014" s="19"/>
      <c r="E1014" s="19"/>
      <c r="F1014" s="19"/>
      <c r="G1014" s="19"/>
      <c r="H1014" s="19"/>
      <c r="I1014" s="19"/>
      <c r="J1014" s="19"/>
      <c r="K1014" s="19"/>
      <c r="L1014" s="19"/>
      <c r="M1014" s="19"/>
      <c r="N1014" s="19"/>
      <c r="O1014" s="19"/>
      <c r="P1014" s="19"/>
      <c r="Q1014" s="19"/>
      <c r="R1014" s="19"/>
      <c r="S1014" s="19"/>
      <c r="T1014" s="19"/>
      <c r="U1014" s="19"/>
      <c r="V1014" s="19"/>
      <c r="W1014" s="19"/>
      <c r="X1014" s="19"/>
      <c r="Y1014" s="19"/>
      <c r="Z1014" s="19"/>
    </row>
    <row r="1015">
      <c r="A1015" s="22"/>
      <c r="B1015" s="19"/>
      <c r="C1015" s="19"/>
      <c r="D1015" s="19"/>
      <c r="E1015" s="19"/>
      <c r="F1015" s="19"/>
      <c r="G1015" s="19"/>
      <c r="H1015" s="19"/>
      <c r="I1015" s="19"/>
      <c r="J1015" s="19"/>
      <c r="K1015" s="19"/>
      <c r="L1015" s="19"/>
      <c r="M1015" s="19"/>
      <c r="N1015" s="19"/>
      <c r="O1015" s="19"/>
      <c r="P1015" s="19"/>
      <c r="Q1015" s="19"/>
      <c r="R1015" s="19"/>
      <c r="S1015" s="19"/>
      <c r="T1015" s="19"/>
      <c r="U1015" s="19"/>
      <c r="V1015" s="19"/>
      <c r="W1015" s="19"/>
      <c r="X1015" s="19"/>
      <c r="Y1015" s="19"/>
      <c r="Z1015" s="19"/>
    </row>
    <row r="1016">
      <c r="A1016" s="22"/>
      <c r="B1016" s="19"/>
      <c r="C1016" s="19"/>
      <c r="D1016" s="19"/>
      <c r="E1016" s="19"/>
      <c r="F1016" s="19"/>
      <c r="G1016" s="19"/>
      <c r="H1016" s="19"/>
      <c r="I1016" s="19"/>
      <c r="J1016" s="19"/>
      <c r="K1016" s="19"/>
      <c r="L1016" s="19"/>
      <c r="M1016" s="19"/>
      <c r="N1016" s="19"/>
      <c r="O1016" s="19"/>
      <c r="P1016" s="19"/>
      <c r="Q1016" s="19"/>
      <c r="R1016" s="19"/>
      <c r="S1016" s="19"/>
      <c r="T1016" s="19"/>
      <c r="U1016" s="19"/>
      <c r="V1016" s="19"/>
      <c r="W1016" s="19"/>
      <c r="X1016" s="19"/>
      <c r="Y1016" s="19"/>
      <c r="Z1016" s="19"/>
    </row>
    <row r="1017">
      <c r="A1017" s="15"/>
      <c r="B1017" s="19"/>
      <c r="C1017" s="19"/>
      <c r="D1017" s="19"/>
      <c r="E1017" s="19"/>
      <c r="F1017" s="19"/>
      <c r="G1017" s="19"/>
      <c r="H1017" s="19"/>
      <c r="I1017" s="19"/>
      <c r="J1017" s="19"/>
      <c r="K1017" s="19"/>
      <c r="L1017" s="19"/>
      <c r="M1017" s="19"/>
      <c r="N1017" s="19"/>
      <c r="O1017" s="19"/>
      <c r="P1017" s="19"/>
      <c r="Q1017" s="19"/>
      <c r="R1017" s="19"/>
      <c r="S1017" s="19"/>
      <c r="T1017" s="19"/>
      <c r="U1017" s="19"/>
      <c r="V1017" s="19"/>
      <c r="W1017" s="19"/>
      <c r="X1017" s="19"/>
      <c r="Y1017" s="19"/>
      <c r="Z1017" s="19"/>
    </row>
    <row r="1018">
      <c r="A1018" s="21"/>
      <c r="B1018" s="19"/>
      <c r="C1018" s="19"/>
      <c r="D1018" s="19"/>
      <c r="E1018" s="19"/>
      <c r="F1018" s="19"/>
      <c r="G1018" s="19"/>
      <c r="H1018" s="19"/>
      <c r="I1018" s="19"/>
      <c r="J1018" s="19"/>
      <c r="K1018" s="19"/>
      <c r="L1018" s="19"/>
      <c r="M1018" s="19"/>
      <c r="N1018" s="19"/>
      <c r="O1018" s="19"/>
      <c r="P1018" s="19"/>
      <c r="Q1018" s="19"/>
      <c r="R1018" s="19"/>
      <c r="S1018" s="19"/>
      <c r="T1018" s="19"/>
      <c r="U1018" s="19"/>
      <c r="V1018" s="19"/>
      <c r="W1018" s="19"/>
      <c r="X1018" s="19"/>
      <c r="Y1018" s="19"/>
      <c r="Z1018" s="19"/>
    </row>
    <row r="1019">
      <c r="A1019" s="21"/>
      <c r="B1019" s="19"/>
      <c r="C1019" s="19"/>
      <c r="D1019" s="19"/>
      <c r="E1019" s="19"/>
      <c r="F1019" s="19"/>
      <c r="G1019" s="19"/>
      <c r="H1019" s="19"/>
      <c r="I1019" s="19"/>
      <c r="J1019" s="19"/>
      <c r="K1019" s="19"/>
      <c r="L1019" s="19"/>
      <c r="M1019" s="19"/>
      <c r="N1019" s="19"/>
      <c r="O1019" s="19"/>
      <c r="P1019" s="19"/>
      <c r="Q1019" s="19"/>
      <c r="R1019" s="19"/>
      <c r="S1019" s="19"/>
      <c r="T1019" s="19"/>
      <c r="U1019" s="19"/>
      <c r="V1019" s="19"/>
      <c r="W1019" s="19"/>
      <c r="X1019" s="19"/>
      <c r="Y1019" s="19"/>
      <c r="Z1019" s="19"/>
    </row>
    <row r="1020">
      <c r="A1020" s="21"/>
      <c r="B1020" s="19"/>
      <c r="C1020" s="19"/>
      <c r="D1020" s="19"/>
      <c r="E1020" s="19"/>
      <c r="F1020" s="19"/>
      <c r="G1020" s="19"/>
      <c r="H1020" s="19"/>
      <c r="I1020" s="19"/>
      <c r="J1020" s="19"/>
      <c r="K1020" s="19"/>
      <c r="L1020" s="19"/>
      <c r="M1020" s="19"/>
      <c r="N1020" s="19"/>
      <c r="O1020" s="19"/>
      <c r="P1020" s="19"/>
      <c r="Q1020" s="19"/>
      <c r="R1020" s="19"/>
      <c r="S1020" s="19"/>
      <c r="T1020" s="19"/>
      <c r="U1020" s="19"/>
      <c r="V1020" s="19"/>
      <c r="W1020" s="19"/>
      <c r="X1020" s="19"/>
      <c r="Y1020" s="19"/>
      <c r="Z1020" s="19"/>
    </row>
    <row r="1021">
      <c r="A1021" s="21"/>
      <c r="B1021" s="19"/>
      <c r="C1021" s="19"/>
      <c r="D1021" s="19"/>
      <c r="E1021" s="19"/>
      <c r="F1021" s="19"/>
      <c r="G1021" s="19"/>
      <c r="H1021" s="19"/>
      <c r="I1021" s="19"/>
      <c r="J1021" s="19"/>
      <c r="K1021" s="19"/>
      <c r="L1021" s="19"/>
      <c r="M1021" s="19"/>
      <c r="N1021" s="19"/>
      <c r="O1021" s="19"/>
      <c r="P1021" s="19"/>
      <c r="Q1021" s="19"/>
      <c r="R1021" s="19"/>
      <c r="S1021" s="19"/>
      <c r="T1021" s="19"/>
      <c r="U1021" s="19"/>
      <c r="V1021" s="19"/>
      <c r="W1021" s="19"/>
      <c r="X1021" s="19"/>
      <c r="Y1021" s="19"/>
      <c r="Z1021" s="19"/>
    </row>
    <row r="1022">
      <c r="A1022" s="21"/>
      <c r="B1022" s="19"/>
      <c r="C1022" s="19"/>
      <c r="D1022" s="19"/>
      <c r="E1022" s="19"/>
      <c r="F1022" s="19"/>
      <c r="G1022" s="19"/>
      <c r="H1022" s="19"/>
      <c r="I1022" s="19"/>
      <c r="J1022" s="19"/>
      <c r="K1022" s="19"/>
      <c r="L1022" s="19"/>
      <c r="M1022" s="19"/>
      <c r="N1022" s="19"/>
      <c r="O1022" s="19"/>
      <c r="P1022" s="19"/>
      <c r="Q1022" s="19"/>
      <c r="R1022" s="19"/>
      <c r="S1022" s="19"/>
      <c r="T1022" s="19"/>
      <c r="U1022" s="19"/>
      <c r="V1022" s="19"/>
      <c r="W1022" s="19"/>
      <c r="X1022" s="19"/>
      <c r="Y1022" s="19"/>
      <c r="Z1022" s="19"/>
    </row>
    <row r="1023">
      <c r="A1023" s="21"/>
      <c r="B1023" s="19"/>
      <c r="C1023" s="19"/>
      <c r="D1023" s="19"/>
      <c r="E1023" s="19"/>
      <c r="F1023" s="19"/>
      <c r="G1023" s="19"/>
      <c r="H1023" s="19"/>
      <c r="I1023" s="19"/>
      <c r="J1023" s="19"/>
      <c r="K1023" s="19"/>
      <c r="L1023" s="19"/>
      <c r="M1023" s="19"/>
      <c r="N1023" s="19"/>
      <c r="O1023" s="19"/>
      <c r="P1023" s="19"/>
      <c r="Q1023" s="19"/>
      <c r="R1023" s="19"/>
      <c r="S1023" s="19"/>
      <c r="T1023" s="19"/>
      <c r="U1023" s="19"/>
      <c r="V1023" s="19"/>
      <c r="W1023" s="19"/>
      <c r="X1023" s="19"/>
      <c r="Y1023" s="19"/>
      <c r="Z1023" s="19"/>
    </row>
    <row r="1024">
      <c r="A1024" s="23"/>
      <c r="B1024" s="19"/>
      <c r="C1024" s="19"/>
      <c r="D1024" s="19"/>
      <c r="E1024" s="19"/>
      <c r="F1024" s="19"/>
      <c r="G1024" s="19"/>
      <c r="H1024" s="19"/>
      <c r="I1024" s="19"/>
      <c r="J1024" s="19"/>
      <c r="K1024" s="19"/>
      <c r="L1024" s="19"/>
      <c r="M1024" s="19"/>
      <c r="N1024" s="19"/>
      <c r="O1024" s="19"/>
      <c r="P1024" s="19"/>
      <c r="Q1024" s="19"/>
      <c r="R1024" s="19"/>
      <c r="S1024" s="19"/>
      <c r="T1024" s="19"/>
      <c r="U1024" s="19"/>
      <c r="V1024" s="19"/>
      <c r="W1024" s="19"/>
      <c r="X1024" s="19"/>
      <c r="Y1024" s="19"/>
      <c r="Z1024" s="19"/>
    </row>
    <row r="1025">
      <c r="A1025" s="23"/>
      <c r="B1025" s="19"/>
      <c r="C1025" s="19"/>
      <c r="D1025" s="19"/>
      <c r="E1025" s="19"/>
      <c r="F1025" s="19"/>
      <c r="G1025" s="19"/>
      <c r="H1025" s="19"/>
      <c r="I1025" s="19"/>
      <c r="J1025" s="19"/>
      <c r="K1025" s="19"/>
      <c r="L1025" s="19"/>
      <c r="M1025" s="19"/>
      <c r="N1025" s="19"/>
      <c r="O1025" s="19"/>
      <c r="P1025" s="19"/>
      <c r="Q1025" s="19"/>
      <c r="R1025" s="19"/>
      <c r="S1025" s="19"/>
      <c r="T1025" s="19"/>
      <c r="U1025" s="19"/>
      <c r="V1025" s="19"/>
      <c r="W1025" s="19"/>
      <c r="X1025" s="19"/>
      <c r="Y1025" s="19"/>
      <c r="Z1025" s="19"/>
    </row>
    <row r="1026">
      <c r="A1026" s="23"/>
      <c r="B1026" s="19"/>
      <c r="C1026" s="19"/>
      <c r="D1026" s="19"/>
      <c r="E1026" s="19"/>
      <c r="F1026" s="19"/>
      <c r="G1026" s="19"/>
      <c r="H1026" s="19"/>
      <c r="I1026" s="19"/>
      <c r="J1026" s="19"/>
      <c r="K1026" s="19"/>
      <c r="L1026" s="19"/>
      <c r="M1026" s="19"/>
      <c r="N1026" s="19"/>
      <c r="O1026" s="19"/>
      <c r="P1026" s="19"/>
      <c r="Q1026" s="19"/>
      <c r="R1026" s="19"/>
      <c r="S1026" s="19"/>
      <c r="T1026" s="19"/>
      <c r="U1026" s="19"/>
      <c r="V1026" s="19"/>
      <c r="W1026" s="19"/>
      <c r="X1026" s="19"/>
      <c r="Y1026" s="19"/>
      <c r="Z1026" s="19"/>
    </row>
    <row r="1027">
      <c r="A1027" s="23"/>
      <c r="B1027" s="19"/>
      <c r="C1027" s="19"/>
      <c r="D1027" s="19"/>
      <c r="E1027" s="19"/>
      <c r="F1027" s="19"/>
      <c r="G1027" s="19"/>
      <c r="H1027" s="19"/>
      <c r="I1027" s="19"/>
      <c r="J1027" s="19"/>
      <c r="K1027" s="19"/>
      <c r="L1027" s="19"/>
      <c r="M1027" s="19"/>
      <c r="N1027" s="19"/>
      <c r="O1027" s="19"/>
      <c r="P1027" s="19"/>
      <c r="Q1027" s="19"/>
      <c r="R1027" s="19"/>
      <c r="S1027" s="19"/>
      <c r="T1027" s="19"/>
      <c r="U1027" s="19"/>
      <c r="V1027" s="19"/>
      <c r="W1027" s="19"/>
      <c r="X1027" s="19"/>
      <c r="Y1027" s="19"/>
      <c r="Z1027" s="19"/>
    </row>
    <row r="1028">
      <c r="A1028" s="23"/>
      <c r="B1028" s="19"/>
      <c r="C1028" s="19"/>
      <c r="D1028" s="19"/>
      <c r="E1028" s="19"/>
      <c r="F1028" s="19"/>
      <c r="G1028" s="19"/>
      <c r="H1028" s="19"/>
      <c r="I1028" s="19"/>
      <c r="J1028" s="19"/>
      <c r="K1028" s="19"/>
      <c r="L1028" s="19"/>
      <c r="M1028" s="19"/>
      <c r="N1028" s="19"/>
      <c r="O1028" s="19"/>
      <c r="P1028" s="19"/>
      <c r="Q1028" s="19"/>
      <c r="R1028" s="19"/>
      <c r="S1028" s="19"/>
      <c r="T1028" s="19"/>
      <c r="U1028" s="19"/>
      <c r="V1028" s="19"/>
      <c r="W1028" s="19"/>
      <c r="X1028" s="19"/>
      <c r="Y1028" s="19"/>
      <c r="Z1028" s="19"/>
    </row>
    <row r="1029">
      <c r="A1029" s="23"/>
      <c r="B1029" s="19"/>
      <c r="C1029" s="19"/>
      <c r="D1029" s="19"/>
      <c r="E1029" s="19"/>
      <c r="F1029" s="19"/>
      <c r="G1029" s="19"/>
      <c r="H1029" s="19"/>
      <c r="I1029" s="19"/>
      <c r="J1029" s="19"/>
      <c r="K1029" s="19"/>
      <c r="L1029" s="19"/>
      <c r="M1029" s="19"/>
      <c r="N1029" s="19"/>
      <c r="O1029" s="19"/>
      <c r="P1029" s="19"/>
      <c r="Q1029" s="19"/>
      <c r="R1029" s="19"/>
      <c r="S1029" s="19"/>
      <c r="T1029" s="19"/>
      <c r="U1029" s="19"/>
      <c r="V1029" s="19"/>
      <c r="W1029" s="19"/>
      <c r="X1029" s="19"/>
      <c r="Y1029" s="19"/>
      <c r="Z1029" s="19"/>
    </row>
    <row r="1030">
      <c r="A1030" s="23"/>
      <c r="B1030" s="19"/>
      <c r="C1030" s="19"/>
      <c r="D1030" s="19"/>
      <c r="E1030" s="19"/>
      <c r="F1030" s="19"/>
      <c r="G1030" s="19"/>
      <c r="H1030" s="19"/>
      <c r="I1030" s="19"/>
      <c r="J1030" s="19"/>
      <c r="K1030" s="19"/>
      <c r="L1030" s="19"/>
      <c r="M1030" s="19"/>
      <c r="N1030" s="19"/>
      <c r="O1030" s="19"/>
      <c r="P1030" s="19"/>
      <c r="Q1030" s="19"/>
      <c r="R1030" s="19"/>
      <c r="S1030" s="19"/>
      <c r="T1030" s="19"/>
      <c r="U1030" s="19"/>
      <c r="V1030" s="19"/>
      <c r="W1030" s="19"/>
      <c r="X1030" s="19"/>
      <c r="Y1030" s="19"/>
      <c r="Z1030" s="19"/>
    </row>
    <row r="1031">
      <c r="A1031" s="23"/>
      <c r="B1031" s="19"/>
      <c r="C1031" s="19"/>
      <c r="D1031" s="19"/>
      <c r="E1031" s="19"/>
      <c r="F1031" s="19"/>
      <c r="G1031" s="19"/>
      <c r="H1031" s="19"/>
      <c r="I1031" s="19"/>
      <c r="J1031" s="19"/>
      <c r="K1031" s="19"/>
      <c r="L1031" s="19"/>
      <c r="M1031" s="19"/>
      <c r="N1031" s="19"/>
      <c r="O1031" s="19"/>
      <c r="P1031" s="19"/>
      <c r="Q1031" s="19"/>
      <c r="R1031" s="19"/>
      <c r="S1031" s="19"/>
      <c r="T1031" s="19"/>
      <c r="U1031" s="19"/>
      <c r="V1031" s="19"/>
      <c r="W1031" s="19"/>
      <c r="X1031" s="19"/>
      <c r="Y1031" s="19"/>
      <c r="Z1031" s="19"/>
    </row>
    <row r="1032">
      <c r="A1032" s="23"/>
      <c r="B1032" s="19"/>
      <c r="C1032" s="19"/>
      <c r="D1032" s="19"/>
      <c r="E1032" s="19"/>
      <c r="F1032" s="19"/>
      <c r="G1032" s="19"/>
      <c r="H1032" s="19"/>
      <c r="I1032" s="19"/>
      <c r="J1032" s="19"/>
      <c r="K1032" s="19"/>
      <c r="L1032" s="19"/>
      <c r="M1032" s="19"/>
      <c r="N1032" s="19"/>
      <c r="O1032" s="19"/>
      <c r="P1032" s="19"/>
      <c r="Q1032" s="19"/>
      <c r="R1032" s="19"/>
      <c r="S1032" s="19"/>
      <c r="T1032" s="19"/>
      <c r="U1032" s="19"/>
      <c r="V1032" s="19"/>
      <c r="W1032" s="19"/>
      <c r="X1032" s="19"/>
      <c r="Y1032" s="19"/>
      <c r="Z1032" s="19"/>
    </row>
    <row r="1033">
      <c r="A1033" s="23"/>
      <c r="B1033" s="19"/>
      <c r="C1033" s="19"/>
      <c r="D1033" s="19"/>
      <c r="E1033" s="19"/>
      <c r="F1033" s="19"/>
      <c r="G1033" s="19"/>
      <c r="H1033" s="19"/>
      <c r="I1033" s="19"/>
      <c r="J1033" s="19"/>
      <c r="K1033" s="19"/>
      <c r="L1033" s="19"/>
      <c r="M1033" s="19"/>
      <c r="N1033" s="19"/>
      <c r="O1033" s="19"/>
      <c r="P1033" s="19"/>
      <c r="Q1033" s="19"/>
      <c r="R1033" s="19"/>
      <c r="S1033" s="19"/>
      <c r="T1033" s="19"/>
      <c r="U1033" s="19"/>
      <c r="V1033" s="19"/>
      <c r="W1033" s="19"/>
      <c r="X1033" s="19"/>
      <c r="Y1033" s="19"/>
      <c r="Z1033" s="19"/>
    </row>
    <row r="1034">
      <c r="A1034" s="23"/>
      <c r="B1034" s="19"/>
      <c r="C1034" s="19"/>
      <c r="D1034" s="19"/>
      <c r="E1034" s="19"/>
      <c r="F1034" s="19"/>
      <c r="G1034" s="19"/>
      <c r="H1034" s="19"/>
      <c r="I1034" s="19"/>
      <c r="J1034" s="19"/>
      <c r="K1034" s="19"/>
      <c r="L1034" s="19"/>
      <c r="M1034" s="19"/>
      <c r="N1034" s="19"/>
      <c r="O1034" s="19"/>
      <c r="P1034" s="19"/>
      <c r="Q1034" s="19"/>
      <c r="R1034" s="19"/>
      <c r="S1034" s="19"/>
      <c r="T1034" s="19"/>
      <c r="U1034" s="19"/>
      <c r="V1034" s="19"/>
      <c r="W1034" s="19"/>
      <c r="X1034" s="19"/>
      <c r="Y1034" s="19"/>
      <c r="Z1034" s="19"/>
    </row>
    <row r="1035">
      <c r="A1035" s="23"/>
      <c r="B1035" s="19"/>
      <c r="C1035" s="19"/>
      <c r="D1035" s="19"/>
      <c r="E1035" s="19"/>
      <c r="F1035" s="19"/>
      <c r="G1035" s="19"/>
      <c r="H1035" s="19"/>
      <c r="I1035" s="19"/>
      <c r="J1035" s="19"/>
      <c r="K1035" s="19"/>
      <c r="L1035" s="19"/>
      <c r="M1035" s="19"/>
      <c r="N1035" s="19"/>
      <c r="O1035" s="19"/>
      <c r="P1035" s="19"/>
      <c r="Q1035" s="19"/>
      <c r="R1035" s="19"/>
      <c r="S1035" s="19"/>
      <c r="T1035" s="19"/>
      <c r="U1035" s="19"/>
      <c r="V1035" s="19"/>
      <c r="W1035" s="19"/>
      <c r="X1035" s="19"/>
      <c r="Y1035" s="19"/>
      <c r="Z1035" s="19"/>
    </row>
    <row r="1036">
      <c r="A1036" s="23"/>
      <c r="B1036" s="19"/>
      <c r="C1036" s="19"/>
      <c r="D1036" s="19"/>
      <c r="E1036" s="19"/>
      <c r="F1036" s="19"/>
      <c r="G1036" s="19"/>
      <c r="H1036" s="19"/>
      <c r="I1036" s="19"/>
      <c r="J1036" s="19"/>
      <c r="K1036" s="19"/>
      <c r="L1036" s="19"/>
      <c r="M1036" s="19"/>
      <c r="N1036" s="19"/>
      <c r="O1036" s="19"/>
      <c r="P1036" s="19"/>
      <c r="Q1036" s="19"/>
      <c r="R1036" s="19"/>
      <c r="S1036" s="19"/>
      <c r="T1036" s="19"/>
      <c r="U1036" s="19"/>
      <c r="V1036" s="19"/>
      <c r="W1036" s="19"/>
      <c r="X1036" s="19"/>
      <c r="Y1036" s="19"/>
      <c r="Z1036" s="19"/>
    </row>
    <row r="1037">
      <c r="A1037" s="21"/>
      <c r="B1037" s="19"/>
      <c r="C1037" s="19"/>
      <c r="D1037" s="19"/>
      <c r="E1037" s="19"/>
      <c r="F1037" s="19"/>
      <c r="G1037" s="19"/>
      <c r="H1037" s="19"/>
      <c r="I1037" s="19"/>
      <c r="J1037" s="19"/>
      <c r="K1037" s="19"/>
      <c r="L1037" s="19"/>
      <c r="M1037" s="19"/>
      <c r="N1037" s="19"/>
      <c r="O1037" s="19"/>
      <c r="P1037" s="19"/>
      <c r="Q1037" s="19"/>
      <c r="R1037" s="19"/>
      <c r="S1037" s="19"/>
      <c r="T1037" s="19"/>
      <c r="U1037" s="19"/>
      <c r="V1037" s="19"/>
      <c r="W1037" s="19"/>
      <c r="X1037" s="19"/>
      <c r="Y1037" s="19"/>
      <c r="Z1037" s="19"/>
    </row>
    <row r="1038">
      <c r="A1038" s="21"/>
      <c r="B1038" s="19"/>
      <c r="C1038" s="19"/>
      <c r="D1038" s="19"/>
      <c r="E1038" s="19"/>
      <c r="F1038" s="19"/>
      <c r="G1038" s="19"/>
      <c r="H1038" s="19"/>
      <c r="I1038" s="19"/>
      <c r="J1038" s="19"/>
      <c r="K1038" s="19"/>
      <c r="L1038" s="19"/>
      <c r="M1038" s="19"/>
      <c r="N1038" s="19"/>
      <c r="O1038" s="19"/>
      <c r="P1038" s="19"/>
      <c r="Q1038" s="19"/>
      <c r="R1038" s="19"/>
      <c r="S1038" s="19"/>
      <c r="T1038" s="19"/>
      <c r="U1038" s="19"/>
      <c r="V1038" s="19"/>
      <c r="W1038" s="19"/>
      <c r="X1038" s="19"/>
      <c r="Y1038" s="19"/>
      <c r="Z1038" s="19"/>
    </row>
    <row r="1039">
      <c r="A1039" s="21"/>
      <c r="B1039" s="19"/>
      <c r="C1039" s="19"/>
      <c r="D1039" s="19"/>
      <c r="E1039" s="19"/>
      <c r="F1039" s="19"/>
      <c r="G1039" s="19"/>
      <c r="H1039" s="19"/>
      <c r="I1039" s="19"/>
      <c r="J1039" s="19"/>
      <c r="K1039" s="19"/>
      <c r="L1039" s="19"/>
      <c r="M1039" s="19"/>
      <c r="N1039" s="19"/>
      <c r="O1039" s="19"/>
      <c r="P1039" s="19"/>
      <c r="Q1039" s="19"/>
      <c r="R1039" s="19"/>
      <c r="S1039" s="19"/>
      <c r="T1039" s="19"/>
      <c r="U1039" s="19"/>
      <c r="V1039" s="19"/>
      <c r="W1039" s="19"/>
      <c r="X1039" s="19"/>
      <c r="Y1039" s="19"/>
      <c r="Z1039" s="19"/>
    </row>
    <row r="1040">
      <c r="A1040" s="21"/>
      <c r="B1040" s="19"/>
      <c r="C1040" s="19"/>
      <c r="D1040" s="19"/>
      <c r="E1040" s="19"/>
      <c r="F1040" s="19"/>
      <c r="G1040" s="19"/>
      <c r="H1040" s="19"/>
      <c r="I1040" s="19"/>
      <c r="J1040" s="19"/>
      <c r="K1040" s="19"/>
      <c r="L1040" s="19"/>
      <c r="M1040" s="19"/>
      <c r="N1040" s="19"/>
      <c r="O1040" s="19"/>
      <c r="P1040" s="19"/>
      <c r="Q1040" s="19"/>
      <c r="R1040" s="19"/>
      <c r="S1040" s="19"/>
      <c r="T1040" s="19"/>
      <c r="U1040" s="19"/>
      <c r="V1040" s="19"/>
      <c r="W1040" s="19"/>
      <c r="X1040" s="19"/>
      <c r="Y1040" s="19"/>
      <c r="Z1040" s="19"/>
    </row>
    <row r="1041">
      <c r="A1041" s="21"/>
      <c r="B1041" s="19"/>
      <c r="C1041" s="19"/>
      <c r="D1041" s="19"/>
      <c r="E1041" s="19"/>
      <c r="F1041" s="19"/>
      <c r="G1041" s="19"/>
      <c r="H1041" s="19"/>
      <c r="I1041" s="19"/>
      <c r="J1041" s="19"/>
      <c r="K1041" s="19"/>
      <c r="L1041" s="19"/>
      <c r="M1041" s="19"/>
      <c r="N1041" s="19"/>
      <c r="O1041" s="19"/>
      <c r="P1041" s="19"/>
      <c r="Q1041" s="19"/>
      <c r="R1041" s="19"/>
      <c r="S1041" s="19"/>
      <c r="T1041" s="19"/>
      <c r="U1041" s="19"/>
      <c r="V1041" s="19"/>
      <c r="W1041" s="19"/>
      <c r="X1041" s="19"/>
      <c r="Y1041" s="19"/>
      <c r="Z1041" s="19"/>
    </row>
    <row r="1042">
      <c r="A1042" s="21"/>
      <c r="B1042" s="19"/>
      <c r="C1042" s="19"/>
      <c r="D1042" s="19"/>
      <c r="E1042" s="19"/>
      <c r="F1042" s="19"/>
      <c r="G1042" s="19"/>
      <c r="H1042" s="19"/>
      <c r="I1042" s="19"/>
      <c r="J1042" s="19"/>
      <c r="K1042" s="19"/>
      <c r="L1042" s="19"/>
      <c r="M1042" s="19"/>
      <c r="N1042" s="19"/>
      <c r="O1042" s="19"/>
      <c r="P1042" s="19"/>
      <c r="Q1042" s="19"/>
      <c r="R1042" s="19"/>
      <c r="S1042" s="19"/>
      <c r="T1042" s="19"/>
      <c r="U1042" s="19"/>
      <c r="V1042" s="19"/>
      <c r="W1042" s="19"/>
      <c r="X1042" s="19"/>
      <c r="Y1042" s="19"/>
      <c r="Z1042" s="19"/>
    </row>
    <row r="1043">
      <c r="A1043" s="21"/>
      <c r="B1043" s="19"/>
      <c r="C1043" s="19"/>
      <c r="D1043" s="19"/>
      <c r="E1043" s="19"/>
      <c r="F1043" s="19"/>
      <c r="G1043" s="19"/>
      <c r="H1043" s="19"/>
      <c r="I1043" s="19"/>
      <c r="J1043" s="19"/>
      <c r="K1043" s="19"/>
      <c r="L1043" s="19"/>
      <c r="M1043" s="19"/>
      <c r="N1043" s="19"/>
      <c r="O1043" s="19"/>
      <c r="P1043" s="19"/>
      <c r="Q1043" s="19"/>
      <c r="R1043" s="19"/>
      <c r="S1043" s="19"/>
      <c r="T1043" s="19"/>
      <c r="U1043" s="19"/>
      <c r="V1043" s="19"/>
      <c r="W1043" s="19"/>
      <c r="X1043" s="19"/>
      <c r="Y1043" s="19"/>
      <c r="Z1043" s="19"/>
    </row>
    <row r="1044">
      <c r="A1044" s="21"/>
      <c r="B1044" s="19"/>
      <c r="C1044" s="19"/>
      <c r="D1044" s="19"/>
      <c r="E1044" s="19"/>
      <c r="F1044" s="19"/>
      <c r="G1044" s="19"/>
      <c r="H1044" s="19"/>
      <c r="I1044" s="19"/>
      <c r="J1044" s="19"/>
      <c r="K1044" s="19"/>
      <c r="L1044" s="19"/>
      <c r="M1044" s="19"/>
      <c r="N1044" s="19"/>
      <c r="O1044" s="19"/>
      <c r="P1044" s="19"/>
      <c r="Q1044" s="19"/>
      <c r="R1044" s="19"/>
      <c r="S1044" s="19"/>
      <c r="T1044" s="19"/>
      <c r="U1044" s="19"/>
      <c r="V1044" s="19"/>
      <c r="W1044" s="19"/>
      <c r="X1044" s="19"/>
      <c r="Y1044" s="19"/>
      <c r="Z1044" s="19"/>
    </row>
    <row r="1045">
      <c r="A1045" s="21"/>
      <c r="B1045" s="19"/>
      <c r="C1045" s="19"/>
      <c r="D1045" s="19"/>
      <c r="E1045" s="19"/>
      <c r="F1045" s="19"/>
      <c r="G1045" s="19"/>
      <c r="H1045" s="19"/>
      <c r="I1045" s="19"/>
      <c r="J1045" s="19"/>
      <c r="K1045" s="19"/>
      <c r="L1045" s="19"/>
      <c r="M1045" s="19"/>
      <c r="N1045" s="19"/>
      <c r="O1045" s="19"/>
      <c r="P1045" s="19"/>
      <c r="Q1045" s="19"/>
      <c r="R1045" s="19"/>
      <c r="S1045" s="19"/>
      <c r="T1045" s="19"/>
      <c r="U1045" s="19"/>
      <c r="V1045" s="19"/>
      <c r="W1045" s="19"/>
      <c r="X1045" s="19"/>
      <c r="Y1045" s="19"/>
      <c r="Z1045" s="19"/>
    </row>
    <row r="1046">
      <c r="A1046" s="23"/>
      <c r="B1046" s="19"/>
      <c r="C1046" s="19"/>
      <c r="D1046" s="19"/>
      <c r="E1046" s="19"/>
      <c r="F1046" s="19"/>
      <c r="G1046" s="19"/>
      <c r="H1046" s="19"/>
      <c r="I1046" s="19"/>
      <c r="J1046" s="19"/>
      <c r="K1046" s="19"/>
      <c r="L1046" s="19"/>
      <c r="M1046" s="19"/>
      <c r="N1046" s="19"/>
      <c r="O1046" s="19"/>
      <c r="P1046" s="19"/>
      <c r="Q1046" s="19"/>
      <c r="R1046" s="19"/>
      <c r="S1046" s="19"/>
      <c r="T1046" s="19"/>
      <c r="U1046" s="19"/>
      <c r="V1046" s="19"/>
      <c r="W1046" s="19"/>
      <c r="X1046" s="19"/>
      <c r="Y1046" s="19"/>
      <c r="Z1046" s="19"/>
    </row>
    <row r="1047">
      <c r="A1047" s="23"/>
      <c r="B1047" s="19"/>
      <c r="C1047" s="19"/>
      <c r="D1047" s="19"/>
      <c r="E1047" s="19"/>
      <c r="F1047" s="19"/>
      <c r="G1047" s="19"/>
      <c r="H1047" s="19"/>
      <c r="I1047" s="19"/>
      <c r="J1047" s="19"/>
      <c r="K1047" s="19"/>
      <c r="L1047" s="19"/>
      <c r="M1047" s="19"/>
      <c r="N1047" s="19"/>
      <c r="O1047" s="19"/>
      <c r="P1047" s="19"/>
      <c r="Q1047" s="19"/>
      <c r="R1047" s="19"/>
      <c r="S1047" s="19"/>
      <c r="T1047" s="19"/>
      <c r="U1047" s="19"/>
      <c r="V1047" s="19"/>
      <c r="W1047" s="19"/>
      <c r="X1047" s="19"/>
      <c r="Y1047" s="19"/>
      <c r="Z1047" s="19"/>
    </row>
    <row r="1048">
      <c r="A1048" s="23"/>
      <c r="B1048" s="19"/>
      <c r="C1048" s="19"/>
      <c r="D1048" s="19"/>
      <c r="E1048" s="19"/>
      <c r="F1048" s="19"/>
      <c r="G1048" s="19"/>
      <c r="H1048" s="19"/>
      <c r="I1048" s="19"/>
      <c r="J1048" s="19"/>
      <c r="K1048" s="19"/>
      <c r="L1048" s="19"/>
      <c r="M1048" s="19"/>
      <c r="N1048" s="19"/>
      <c r="O1048" s="19"/>
      <c r="P1048" s="19"/>
      <c r="Q1048" s="19"/>
      <c r="R1048" s="19"/>
      <c r="S1048" s="19"/>
      <c r="T1048" s="19"/>
      <c r="U1048" s="19"/>
      <c r="V1048" s="19"/>
      <c r="W1048" s="19"/>
      <c r="X1048" s="19"/>
      <c r="Y1048" s="19"/>
      <c r="Z1048" s="19"/>
    </row>
    <row r="1049">
      <c r="A1049" s="23"/>
      <c r="B1049" s="19"/>
      <c r="C1049" s="19"/>
      <c r="D1049" s="19"/>
      <c r="E1049" s="19"/>
      <c r="F1049" s="19"/>
      <c r="G1049" s="19"/>
      <c r="H1049" s="19"/>
      <c r="I1049" s="19"/>
      <c r="J1049" s="19"/>
      <c r="K1049" s="19"/>
      <c r="L1049" s="19"/>
      <c r="M1049" s="19"/>
      <c r="N1049" s="19"/>
      <c r="O1049" s="19"/>
      <c r="P1049" s="19"/>
      <c r="Q1049" s="19"/>
      <c r="R1049" s="19"/>
      <c r="S1049" s="19"/>
      <c r="T1049" s="19"/>
      <c r="U1049" s="19"/>
      <c r="V1049" s="19"/>
      <c r="W1049" s="19"/>
      <c r="X1049" s="19"/>
      <c r="Y1049" s="19"/>
      <c r="Z1049" s="19"/>
    </row>
    <row r="1050">
      <c r="A1050" s="23"/>
      <c r="B1050" s="19"/>
      <c r="C1050" s="19"/>
      <c r="D1050" s="19"/>
      <c r="E1050" s="19"/>
      <c r="F1050" s="19"/>
      <c r="G1050" s="19"/>
      <c r="H1050" s="19"/>
      <c r="I1050" s="19"/>
      <c r="J1050" s="19"/>
      <c r="K1050" s="19"/>
      <c r="L1050" s="19"/>
      <c r="M1050" s="19"/>
      <c r="N1050" s="19"/>
      <c r="O1050" s="19"/>
      <c r="P1050" s="19"/>
      <c r="Q1050" s="19"/>
      <c r="R1050" s="19"/>
      <c r="S1050" s="19"/>
      <c r="T1050" s="19"/>
      <c r="U1050" s="19"/>
      <c r="V1050" s="19"/>
      <c r="W1050" s="19"/>
      <c r="X1050" s="19"/>
      <c r="Y1050" s="19"/>
      <c r="Z1050" s="19"/>
    </row>
    <row r="1051">
      <c r="A1051" s="23"/>
      <c r="B1051" s="19"/>
      <c r="C1051" s="19"/>
      <c r="D1051" s="19"/>
      <c r="E1051" s="19"/>
      <c r="F1051" s="19"/>
      <c r="G1051" s="19"/>
      <c r="H1051" s="19"/>
      <c r="I1051" s="19"/>
      <c r="J1051" s="19"/>
      <c r="K1051" s="19"/>
      <c r="L1051" s="19"/>
      <c r="M1051" s="19"/>
      <c r="N1051" s="19"/>
      <c r="O1051" s="19"/>
      <c r="P1051" s="19"/>
      <c r="Q1051" s="19"/>
      <c r="R1051" s="19"/>
      <c r="S1051" s="19"/>
      <c r="T1051" s="19"/>
      <c r="U1051" s="19"/>
      <c r="V1051" s="19"/>
      <c r="W1051" s="19"/>
      <c r="X1051" s="19"/>
      <c r="Y1051" s="19"/>
      <c r="Z1051" s="19"/>
    </row>
    <row r="1052">
      <c r="A1052" s="23"/>
      <c r="B1052" s="19"/>
      <c r="C1052" s="19"/>
      <c r="D1052" s="19"/>
      <c r="E1052" s="19"/>
      <c r="F1052" s="19"/>
      <c r="G1052" s="19"/>
      <c r="H1052" s="19"/>
      <c r="I1052" s="19"/>
      <c r="J1052" s="19"/>
      <c r="K1052" s="19"/>
      <c r="L1052" s="19"/>
      <c r="M1052" s="19"/>
      <c r="N1052" s="19"/>
      <c r="O1052" s="19"/>
      <c r="P1052" s="19"/>
      <c r="Q1052" s="19"/>
      <c r="R1052" s="19"/>
      <c r="S1052" s="19"/>
      <c r="T1052" s="19"/>
      <c r="U1052" s="19"/>
      <c r="V1052" s="19"/>
      <c r="W1052" s="19"/>
      <c r="X1052" s="19"/>
      <c r="Y1052" s="19"/>
      <c r="Z1052" s="19"/>
    </row>
    <row r="1053">
      <c r="A1053" s="23"/>
      <c r="B1053" s="19"/>
      <c r="C1053" s="19"/>
      <c r="D1053" s="19"/>
      <c r="E1053" s="19"/>
      <c r="F1053" s="19"/>
      <c r="G1053" s="19"/>
      <c r="H1053" s="19"/>
      <c r="I1053" s="19"/>
      <c r="J1053" s="19"/>
      <c r="K1053" s="19"/>
      <c r="L1053" s="19"/>
      <c r="M1053" s="19"/>
      <c r="N1053" s="19"/>
      <c r="O1053" s="19"/>
      <c r="P1053" s="19"/>
      <c r="Q1053" s="19"/>
      <c r="R1053" s="19"/>
      <c r="S1053" s="19"/>
      <c r="T1053" s="19"/>
      <c r="U1053" s="19"/>
      <c r="V1053" s="19"/>
      <c r="W1053" s="19"/>
      <c r="X1053" s="19"/>
      <c r="Y1053" s="19"/>
      <c r="Z1053" s="19"/>
    </row>
    <row r="1054">
      <c r="A1054" s="23"/>
      <c r="B1054" s="19"/>
      <c r="C1054" s="19"/>
      <c r="D1054" s="19"/>
      <c r="E1054" s="19"/>
      <c r="F1054" s="19"/>
      <c r="G1054" s="19"/>
      <c r="H1054" s="19"/>
      <c r="I1054" s="19"/>
      <c r="J1054" s="19"/>
      <c r="K1054" s="19"/>
      <c r="L1054" s="19"/>
      <c r="M1054" s="19"/>
      <c r="N1054" s="19"/>
      <c r="O1054" s="19"/>
      <c r="P1054" s="19"/>
      <c r="Q1054" s="19"/>
      <c r="R1054" s="19"/>
      <c r="S1054" s="19"/>
      <c r="T1054" s="19"/>
      <c r="U1054" s="19"/>
      <c r="V1054" s="19"/>
      <c r="W1054" s="19"/>
      <c r="X1054" s="19"/>
      <c r="Y1054" s="19"/>
      <c r="Z1054" s="19"/>
    </row>
    <row r="1055">
      <c r="A1055" s="23"/>
      <c r="B1055" s="19"/>
      <c r="C1055" s="19"/>
      <c r="D1055" s="19"/>
      <c r="E1055" s="19"/>
      <c r="F1055" s="19"/>
      <c r="G1055" s="19"/>
      <c r="H1055" s="19"/>
      <c r="I1055" s="19"/>
      <c r="J1055" s="19"/>
      <c r="K1055" s="19"/>
      <c r="L1055" s="19"/>
      <c r="M1055" s="19"/>
      <c r="N1055" s="19"/>
      <c r="O1055" s="19"/>
      <c r="P1055" s="19"/>
      <c r="Q1055" s="19"/>
      <c r="R1055" s="19"/>
      <c r="S1055" s="19"/>
      <c r="T1055" s="19"/>
      <c r="U1055" s="19"/>
      <c r="V1055" s="19"/>
      <c r="W1055" s="19"/>
      <c r="X1055" s="19"/>
      <c r="Y1055" s="19"/>
      <c r="Z1055" s="19"/>
    </row>
    <row r="1056">
      <c r="A1056" s="23"/>
      <c r="B1056" s="19"/>
      <c r="C1056" s="19"/>
      <c r="D1056" s="19"/>
      <c r="E1056" s="19"/>
      <c r="F1056" s="19"/>
      <c r="G1056" s="19"/>
      <c r="H1056" s="19"/>
      <c r="I1056" s="19"/>
      <c r="J1056" s="19"/>
      <c r="K1056" s="19"/>
      <c r="L1056" s="19"/>
      <c r="M1056" s="19"/>
      <c r="N1056" s="19"/>
      <c r="O1056" s="19"/>
      <c r="P1056" s="19"/>
      <c r="Q1056" s="19"/>
      <c r="R1056" s="19"/>
      <c r="S1056" s="19"/>
      <c r="T1056" s="19"/>
      <c r="U1056" s="19"/>
      <c r="V1056" s="19"/>
      <c r="W1056" s="19"/>
      <c r="X1056" s="19"/>
      <c r="Y1056" s="19"/>
      <c r="Z1056" s="19"/>
    </row>
    <row r="1057">
      <c r="A1057" s="23"/>
      <c r="B1057" s="19"/>
      <c r="C1057" s="19"/>
      <c r="D1057" s="19"/>
      <c r="E1057" s="19"/>
      <c r="F1057" s="19"/>
      <c r="G1057" s="19"/>
      <c r="H1057" s="19"/>
      <c r="I1057" s="19"/>
      <c r="J1057" s="19"/>
      <c r="K1057" s="19"/>
      <c r="L1057" s="19"/>
      <c r="M1057" s="19"/>
      <c r="N1057" s="19"/>
      <c r="O1057" s="19"/>
      <c r="P1057" s="19"/>
      <c r="Q1057" s="19"/>
      <c r="R1057" s="19"/>
      <c r="S1057" s="19"/>
      <c r="T1057" s="19"/>
      <c r="U1057" s="19"/>
      <c r="V1057" s="19"/>
      <c r="W1057" s="19"/>
      <c r="X1057" s="19"/>
      <c r="Y1057" s="19"/>
      <c r="Z1057" s="19"/>
    </row>
    <row r="1058">
      <c r="A1058" s="23"/>
      <c r="B1058" s="19"/>
      <c r="C1058" s="19"/>
      <c r="D1058" s="19"/>
      <c r="E1058" s="19"/>
      <c r="F1058" s="19"/>
      <c r="G1058" s="19"/>
      <c r="H1058" s="19"/>
      <c r="I1058" s="19"/>
      <c r="J1058" s="19"/>
      <c r="K1058" s="19"/>
      <c r="L1058" s="19"/>
      <c r="M1058" s="19"/>
      <c r="N1058" s="19"/>
      <c r="O1058" s="19"/>
      <c r="P1058" s="19"/>
      <c r="Q1058" s="19"/>
      <c r="R1058" s="19"/>
      <c r="S1058" s="19"/>
      <c r="T1058" s="19"/>
      <c r="U1058" s="19"/>
      <c r="V1058" s="19"/>
      <c r="W1058" s="19"/>
      <c r="X1058" s="19"/>
      <c r="Y1058" s="19"/>
      <c r="Z1058" s="19"/>
    </row>
    <row r="1059">
      <c r="A1059" s="21"/>
      <c r="B1059" s="19"/>
      <c r="C1059" s="19"/>
      <c r="D1059" s="19"/>
      <c r="E1059" s="19"/>
      <c r="F1059" s="19"/>
      <c r="G1059" s="19"/>
      <c r="H1059" s="19"/>
      <c r="I1059" s="19"/>
      <c r="J1059" s="19"/>
      <c r="K1059" s="19"/>
      <c r="L1059" s="19"/>
      <c r="M1059" s="19"/>
      <c r="N1059" s="19"/>
      <c r="O1059" s="19"/>
      <c r="P1059" s="19"/>
      <c r="Q1059" s="19"/>
      <c r="R1059" s="19"/>
      <c r="S1059" s="19"/>
      <c r="T1059" s="19"/>
      <c r="U1059" s="19"/>
      <c r="V1059" s="19"/>
      <c r="W1059" s="19"/>
      <c r="X1059" s="19"/>
      <c r="Y1059" s="19"/>
      <c r="Z1059" s="19"/>
    </row>
    <row r="1060">
      <c r="A1060" s="21"/>
      <c r="B1060" s="19"/>
      <c r="C1060" s="19"/>
      <c r="D1060" s="19"/>
      <c r="E1060" s="19"/>
      <c r="F1060" s="19"/>
      <c r="G1060" s="19"/>
      <c r="H1060" s="19"/>
      <c r="I1060" s="19"/>
      <c r="J1060" s="19"/>
      <c r="K1060" s="19"/>
      <c r="L1060" s="19"/>
      <c r="M1060" s="19"/>
      <c r="N1060" s="19"/>
      <c r="O1060" s="19"/>
      <c r="P1060" s="19"/>
      <c r="Q1060" s="19"/>
      <c r="R1060" s="19"/>
      <c r="S1060" s="19"/>
      <c r="T1060" s="19"/>
      <c r="U1060" s="19"/>
      <c r="V1060" s="19"/>
      <c r="W1060" s="19"/>
      <c r="X1060" s="19"/>
      <c r="Y1060" s="19"/>
      <c r="Z1060" s="19"/>
    </row>
    <row r="1061">
      <c r="A1061" s="21"/>
      <c r="B1061" s="19"/>
      <c r="C1061" s="19"/>
      <c r="D1061" s="19"/>
      <c r="E1061" s="19"/>
      <c r="F1061" s="19"/>
      <c r="G1061" s="19"/>
      <c r="H1061" s="19"/>
      <c r="I1061" s="19"/>
      <c r="J1061" s="19"/>
      <c r="K1061" s="19"/>
      <c r="L1061" s="19"/>
      <c r="M1061" s="19"/>
      <c r="N1061" s="19"/>
      <c r="O1061" s="19"/>
      <c r="P1061" s="19"/>
      <c r="Q1061" s="19"/>
      <c r="R1061" s="19"/>
      <c r="S1061" s="19"/>
      <c r="T1061" s="19"/>
      <c r="U1061" s="19"/>
      <c r="V1061" s="19"/>
      <c r="W1061" s="19"/>
      <c r="X1061" s="19"/>
      <c r="Y1061" s="19"/>
      <c r="Z1061" s="19"/>
    </row>
    <row r="1062">
      <c r="A1062" s="21"/>
      <c r="B1062" s="19"/>
      <c r="C1062" s="19"/>
      <c r="D1062" s="19"/>
      <c r="E1062" s="19"/>
      <c r="F1062" s="19"/>
      <c r="G1062" s="19"/>
      <c r="H1062" s="19"/>
      <c r="I1062" s="19"/>
      <c r="J1062" s="19"/>
      <c r="K1062" s="19"/>
      <c r="L1062" s="19"/>
      <c r="M1062" s="19"/>
      <c r="N1062" s="19"/>
      <c r="O1062" s="19"/>
      <c r="P1062" s="19"/>
      <c r="Q1062" s="19"/>
      <c r="R1062" s="19"/>
      <c r="S1062" s="19"/>
      <c r="T1062" s="19"/>
      <c r="U1062" s="19"/>
      <c r="V1062" s="19"/>
      <c r="W1062" s="19"/>
      <c r="X1062" s="19"/>
      <c r="Y1062" s="19"/>
      <c r="Z1062" s="19"/>
    </row>
    <row r="1063">
      <c r="A1063" s="21"/>
      <c r="B1063" s="19"/>
      <c r="C1063" s="19"/>
      <c r="D1063" s="19"/>
      <c r="E1063" s="19"/>
      <c r="F1063" s="19"/>
      <c r="G1063" s="19"/>
      <c r="H1063" s="19"/>
      <c r="I1063" s="19"/>
      <c r="J1063" s="19"/>
      <c r="K1063" s="19"/>
      <c r="L1063" s="19"/>
      <c r="M1063" s="19"/>
      <c r="N1063" s="19"/>
      <c r="O1063" s="19"/>
      <c r="P1063" s="19"/>
      <c r="Q1063" s="19"/>
      <c r="R1063" s="19"/>
      <c r="S1063" s="19"/>
      <c r="T1063" s="19"/>
      <c r="U1063" s="19"/>
      <c r="V1063" s="19"/>
      <c r="W1063" s="19"/>
      <c r="X1063" s="19"/>
      <c r="Y1063" s="19"/>
      <c r="Z1063" s="19"/>
    </row>
    <row r="1064">
      <c r="A1064" s="21"/>
      <c r="B1064" s="19"/>
      <c r="C1064" s="19"/>
      <c r="D1064" s="19"/>
      <c r="E1064" s="19"/>
      <c r="F1064" s="19"/>
      <c r="G1064" s="19"/>
      <c r="H1064" s="19"/>
      <c r="I1064" s="19"/>
      <c r="J1064" s="19"/>
      <c r="K1064" s="19"/>
      <c r="L1064" s="19"/>
      <c r="M1064" s="19"/>
      <c r="N1064" s="19"/>
      <c r="O1064" s="19"/>
      <c r="P1064" s="19"/>
      <c r="Q1064" s="19"/>
      <c r="R1064" s="19"/>
      <c r="S1064" s="19"/>
      <c r="T1064" s="19"/>
      <c r="U1064" s="19"/>
      <c r="V1064" s="19"/>
      <c r="W1064" s="19"/>
      <c r="X1064" s="19"/>
      <c r="Y1064" s="19"/>
      <c r="Z1064" s="19"/>
    </row>
    <row r="1065">
      <c r="A1065" s="21"/>
      <c r="B1065" s="19"/>
      <c r="C1065" s="19"/>
      <c r="D1065" s="19"/>
      <c r="E1065" s="19"/>
      <c r="F1065" s="19"/>
      <c r="G1065" s="19"/>
      <c r="H1065" s="19"/>
      <c r="I1065" s="19"/>
      <c r="J1065" s="19"/>
      <c r="K1065" s="19"/>
      <c r="L1065" s="19"/>
      <c r="M1065" s="19"/>
      <c r="N1065" s="19"/>
      <c r="O1065" s="19"/>
      <c r="P1065" s="19"/>
      <c r="Q1065" s="19"/>
      <c r="R1065" s="19"/>
      <c r="S1065" s="19"/>
      <c r="T1065" s="19"/>
      <c r="U1065" s="19"/>
      <c r="V1065" s="19"/>
      <c r="W1065" s="19"/>
      <c r="X1065" s="19"/>
      <c r="Y1065" s="19"/>
      <c r="Z1065" s="19"/>
    </row>
    <row r="1066">
      <c r="A1066" s="21"/>
      <c r="B1066" s="19"/>
      <c r="C1066" s="19"/>
      <c r="D1066" s="19"/>
      <c r="E1066" s="19"/>
      <c r="F1066" s="19"/>
      <c r="G1066" s="19"/>
      <c r="H1066" s="19"/>
      <c r="I1066" s="19"/>
      <c r="J1066" s="19"/>
      <c r="K1066" s="19"/>
      <c r="L1066" s="19"/>
      <c r="M1066" s="19"/>
      <c r="N1066" s="19"/>
      <c r="O1066" s="19"/>
      <c r="P1066" s="19"/>
      <c r="Q1066" s="19"/>
      <c r="R1066" s="19"/>
      <c r="S1066" s="19"/>
      <c r="T1066" s="19"/>
      <c r="U1066" s="19"/>
      <c r="V1066" s="19"/>
      <c r="W1066" s="19"/>
      <c r="X1066" s="19"/>
      <c r="Y1066" s="19"/>
      <c r="Z1066" s="19"/>
    </row>
    <row r="1067">
      <c r="A1067" s="23"/>
      <c r="B1067" s="19"/>
      <c r="C1067" s="19"/>
      <c r="D1067" s="19"/>
      <c r="E1067" s="19"/>
      <c r="F1067" s="19"/>
      <c r="G1067" s="19"/>
      <c r="H1067" s="19"/>
      <c r="I1067" s="19"/>
      <c r="J1067" s="19"/>
      <c r="K1067" s="19"/>
      <c r="L1067" s="19"/>
      <c r="M1067" s="19"/>
      <c r="N1067" s="19"/>
      <c r="O1067" s="19"/>
      <c r="P1067" s="19"/>
      <c r="Q1067" s="19"/>
      <c r="R1067" s="19"/>
      <c r="S1067" s="19"/>
      <c r="T1067" s="19"/>
      <c r="U1067" s="19"/>
      <c r="V1067" s="19"/>
      <c r="W1067" s="19"/>
      <c r="X1067" s="19"/>
      <c r="Y1067" s="19"/>
      <c r="Z1067" s="19"/>
    </row>
    <row r="1068">
      <c r="A1068" s="23"/>
      <c r="B1068" s="19"/>
      <c r="C1068" s="19"/>
      <c r="D1068" s="19"/>
      <c r="E1068" s="19"/>
      <c r="F1068" s="19"/>
      <c r="G1068" s="19"/>
      <c r="H1068" s="19"/>
      <c r="I1068" s="19"/>
      <c r="J1068" s="19"/>
      <c r="K1068" s="19"/>
      <c r="L1068" s="19"/>
      <c r="M1068" s="19"/>
      <c r="N1068" s="19"/>
      <c r="O1068" s="19"/>
      <c r="P1068" s="19"/>
      <c r="Q1068" s="19"/>
      <c r="R1068" s="19"/>
      <c r="S1068" s="19"/>
      <c r="T1068" s="19"/>
      <c r="U1068" s="19"/>
      <c r="V1068" s="19"/>
      <c r="W1068" s="19"/>
      <c r="X1068" s="19"/>
      <c r="Y1068" s="19"/>
      <c r="Z1068" s="19"/>
    </row>
    <row r="1069">
      <c r="A1069" s="23"/>
      <c r="B1069" s="19"/>
      <c r="C1069" s="19"/>
      <c r="D1069" s="19"/>
      <c r="E1069" s="19"/>
      <c r="F1069" s="19"/>
      <c r="G1069" s="19"/>
      <c r="H1069" s="19"/>
      <c r="I1069" s="19"/>
      <c r="J1069" s="19"/>
      <c r="K1069" s="19"/>
      <c r="L1069" s="19"/>
      <c r="M1069" s="19"/>
      <c r="N1069" s="19"/>
      <c r="O1069" s="19"/>
      <c r="P1069" s="19"/>
      <c r="Q1069" s="19"/>
      <c r="R1069" s="19"/>
      <c r="S1069" s="19"/>
      <c r="T1069" s="19"/>
      <c r="U1069" s="19"/>
      <c r="V1069" s="19"/>
      <c r="W1069" s="19"/>
      <c r="X1069" s="19"/>
      <c r="Y1069" s="19"/>
      <c r="Z1069" s="19"/>
    </row>
    <row r="1070">
      <c r="A1070" s="23"/>
      <c r="B1070" s="19"/>
      <c r="C1070" s="19"/>
      <c r="D1070" s="19"/>
      <c r="E1070" s="19"/>
      <c r="F1070" s="19"/>
      <c r="G1070" s="19"/>
      <c r="H1070" s="19"/>
      <c r="I1070" s="19"/>
      <c r="J1070" s="19"/>
      <c r="K1070" s="19"/>
      <c r="L1070" s="19"/>
      <c r="M1070" s="19"/>
      <c r="N1070" s="19"/>
      <c r="O1070" s="19"/>
      <c r="P1070" s="19"/>
      <c r="Q1070" s="19"/>
      <c r="R1070" s="19"/>
      <c r="S1070" s="19"/>
      <c r="T1070" s="19"/>
      <c r="U1070" s="19"/>
      <c r="V1070" s="19"/>
      <c r="W1070" s="19"/>
      <c r="X1070" s="19"/>
      <c r="Y1070" s="19"/>
      <c r="Z1070" s="19"/>
    </row>
    <row r="1071">
      <c r="A1071" s="23"/>
      <c r="B1071" s="19"/>
      <c r="C1071" s="19"/>
      <c r="D1071" s="19"/>
      <c r="E1071" s="19"/>
      <c r="F1071" s="19"/>
      <c r="G1071" s="19"/>
      <c r="H1071" s="19"/>
      <c r="I1071" s="19"/>
      <c r="J1071" s="19"/>
      <c r="K1071" s="19"/>
      <c r="L1071" s="19"/>
      <c r="M1071" s="19"/>
      <c r="N1071" s="19"/>
      <c r="O1071" s="19"/>
      <c r="P1071" s="19"/>
      <c r="Q1071" s="19"/>
      <c r="R1071" s="19"/>
      <c r="S1071" s="19"/>
      <c r="T1071" s="19"/>
      <c r="U1071" s="19"/>
      <c r="V1071" s="19"/>
      <c r="W1071" s="19"/>
      <c r="X1071" s="19"/>
      <c r="Y1071" s="19"/>
      <c r="Z1071" s="19"/>
    </row>
    <row r="1072">
      <c r="A1072" s="23"/>
      <c r="B1072" s="19"/>
      <c r="C1072" s="19"/>
      <c r="D1072" s="19"/>
      <c r="E1072" s="19"/>
      <c r="F1072" s="19"/>
      <c r="G1072" s="19"/>
      <c r="H1072" s="19"/>
      <c r="I1072" s="19"/>
      <c r="J1072" s="19"/>
      <c r="K1072" s="19"/>
      <c r="L1072" s="19"/>
      <c r="M1072" s="19"/>
      <c r="N1072" s="19"/>
      <c r="O1072" s="19"/>
      <c r="P1072" s="19"/>
      <c r="Q1072" s="19"/>
      <c r="R1072" s="19"/>
      <c r="S1072" s="19"/>
      <c r="T1072" s="19"/>
      <c r="U1072" s="19"/>
      <c r="V1072" s="19"/>
      <c r="W1072" s="19"/>
      <c r="X1072" s="19"/>
      <c r="Y1072" s="19"/>
      <c r="Z1072" s="19"/>
    </row>
    <row r="1073">
      <c r="A1073" s="23"/>
      <c r="B1073" s="19"/>
      <c r="C1073" s="19"/>
      <c r="D1073" s="19"/>
      <c r="E1073" s="19"/>
      <c r="F1073" s="19"/>
      <c r="G1073" s="19"/>
      <c r="H1073" s="19"/>
      <c r="I1073" s="19"/>
      <c r="J1073" s="19"/>
      <c r="K1073" s="19"/>
      <c r="L1073" s="19"/>
      <c r="M1073" s="19"/>
      <c r="N1073" s="19"/>
      <c r="O1073" s="19"/>
      <c r="P1073" s="19"/>
      <c r="Q1073" s="19"/>
      <c r="R1073" s="19"/>
      <c r="S1073" s="19"/>
      <c r="T1073" s="19"/>
      <c r="U1073" s="19"/>
      <c r="V1073" s="19"/>
      <c r="W1073" s="19"/>
      <c r="X1073" s="19"/>
      <c r="Y1073" s="19"/>
      <c r="Z1073" s="19"/>
    </row>
    <row r="1074">
      <c r="A1074" s="23"/>
      <c r="B1074" s="19"/>
      <c r="C1074" s="19"/>
      <c r="D1074" s="19"/>
      <c r="E1074" s="19"/>
      <c r="F1074" s="19"/>
      <c r="G1074" s="19"/>
      <c r="H1074" s="19"/>
      <c r="I1074" s="19"/>
      <c r="J1074" s="19"/>
      <c r="K1074" s="19"/>
      <c r="L1074" s="19"/>
      <c r="M1074" s="19"/>
      <c r="N1074" s="19"/>
      <c r="O1074" s="19"/>
      <c r="P1074" s="19"/>
      <c r="Q1074" s="19"/>
      <c r="R1074" s="19"/>
      <c r="S1074" s="19"/>
      <c r="T1074" s="19"/>
      <c r="U1074" s="19"/>
      <c r="V1074" s="19"/>
      <c r="W1074" s="19"/>
      <c r="X1074" s="19"/>
      <c r="Y1074" s="19"/>
      <c r="Z1074" s="19"/>
    </row>
    <row r="1075">
      <c r="A1075" s="23"/>
      <c r="B1075" s="19"/>
      <c r="C1075" s="19"/>
      <c r="D1075" s="19"/>
      <c r="E1075" s="19"/>
      <c r="F1075" s="19"/>
      <c r="G1075" s="19"/>
      <c r="H1075" s="19"/>
      <c r="I1075" s="19"/>
      <c r="J1075" s="19"/>
      <c r="K1075" s="19"/>
      <c r="L1075" s="19"/>
      <c r="M1075" s="19"/>
      <c r="N1075" s="19"/>
      <c r="O1075" s="19"/>
      <c r="P1075" s="19"/>
      <c r="Q1075" s="19"/>
      <c r="R1075" s="19"/>
      <c r="S1075" s="19"/>
      <c r="T1075" s="19"/>
      <c r="U1075" s="19"/>
      <c r="V1075" s="19"/>
      <c r="W1075" s="19"/>
      <c r="X1075" s="19"/>
      <c r="Y1075" s="19"/>
      <c r="Z1075" s="19"/>
    </row>
    <row r="1076">
      <c r="A1076" s="23"/>
      <c r="B1076" s="19"/>
      <c r="C1076" s="19"/>
      <c r="D1076" s="19"/>
      <c r="E1076" s="19"/>
      <c r="F1076" s="19"/>
      <c r="G1076" s="19"/>
      <c r="H1076" s="19"/>
      <c r="I1076" s="19"/>
      <c r="J1076" s="19"/>
      <c r="K1076" s="19"/>
      <c r="L1076" s="19"/>
      <c r="M1076" s="19"/>
      <c r="N1076" s="19"/>
      <c r="O1076" s="19"/>
      <c r="P1076" s="19"/>
      <c r="Q1076" s="19"/>
      <c r="R1076" s="19"/>
      <c r="S1076" s="19"/>
      <c r="T1076" s="19"/>
      <c r="U1076" s="19"/>
      <c r="V1076" s="19"/>
      <c r="W1076" s="19"/>
      <c r="X1076" s="19"/>
      <c r="Y1076" s="19"/>
      <c r="Z1076" s="19"/>
    </row>
    <row r="1077">
      <c r="A1077" s="23"/>
      <c r="B1077" s="19"/>
      <c r="C1077" s="19"/>
      <c r="D1077" s="19"/>
      <c r="E1077" s="19"/>
      <c r="F1077" s="19"/>
      <c r="G1077" s="19"/>
      <c r="H1077" s="19"/>
      <c r="I1077" s="19"/>
      <c r="J1077" s="19"/>
      <c r="K1077" s="19"/>
      <c r="L1077" s="19"/>
      <c r="M1077" s="19"/>
      <c r="N1077" s="19"/>
      <c r="O1077" s="19"/>
      <c r="P1077" s="19"/>
      <c r="Q1077" s="19"/>
      <c r="R1077" s="19"/>
      <c r="S1077" s="19"/>
      <c r="T1077" s="19"/>
      <c r="U1077" s="19"/>
      <c r="V1077" s="19"/>
      <c r="W1077" s="19"/>
      <c r="X1077" s="19"/>
      <c r="Y1077" s="19"/>
      <c r="Z1077" s="19"/>
    </row>
    <row r="1078">
      <c r="A1078" s="23"/>
      <c r="B1078" s="19"/>
      <c r="C1078" s="19"/>
      <c r="D1078" s="19"/>
      <c r="E1078" s="19"/>
      <c r="F1078" s="19"/>
      <c r="G1078" s="19"/>
      <c r="H1078" s="19"/>
      <c r="I1078" s="19"/>
      <c r="J1078" s="19"/>
      <c r="K1078" s="19"/>
      <c r="L1078" s="19"/>
      <c r="M1078" s="19"/>
      <c r="N1078" s="19"/>
      <c r="O1078" s="19"/>
      <c r="P1078" s="19"/>
      <c r="Q1078" s="19"/>
      <c r="R1078" s="19"/>
      <c r="S1078" s="19"/>
      <c r="T1078" s="19"/>
      <c r="U1078" s="19"/>
      <c r="V1078" s="19"/>
      <c r="W1078" s="19"/>
      <c r="X1078" s="19"/>
      <c r="Y1078" s="19"/>
      <c r="Z1078" s="19"/>
    </row>
    <row r="1079">
      <c r="A1079" s="23"/>
      <c r="B1079" s="19"/>
      <c r="C1079" s="19"/>
      <c r="D1079" s="19"/>
      <c r="E1079" s="19"/>
      <c r="F1079" s="19"/>
      <c r="G1079" s="19"/>
      <c r="H1079" s="19"/>
      <c r="I1079" s="19"/>
      <c r="J1079" s="19"/>
      <c r="K1079" s="19"/>
      <c r="L1079" s="19"/>
      <c r="M1079" s="19"/>
      <c r="N1079" s="19"/>
      <c r="O1079" s="19"/>
      <c r="P1079" s="19"/>
      <c r="Q1079" s="19"/>
      <c r="R1079" s="19"/>
      <c r="S1079" s="19"/>
      <c r="T1079" s="19"/>
      <c r="U1079" s="19"/>
      <c r="V1079" s="19"/>
      <c r="W1079" s="19"/>
      <c r="X1079" s="19"/>
      <c r="Y1079" s="19"/>
      <c r="Z1079" s="19"/>
    </row>
    <row r="1080">
      <c r="A1080" s="23"/>
      <c r="B1080" s="19"/>
      <c r="C1080" s="19"/>
      <c r="D1080" s="19"/>
      <c r="E1080" s="19"/>
      <c r="F1080" s="19"/>
      <c r="G1080" s="19"/>
      <c r="H1080" s="19"/>
      <c r="I1080" s="19"/>
      <c r="J1080" s="19"/>
      <c r="K1080" s="19"/>
      <c r="L1080" s="19"/>
      <c r="M1080" s="19"/>
      <c r="N1080" s="19"/>
      <c r="O1080" s="19"/>
      <c r="P1080" s="19"/>
      <c r="Q1080" s="19"/>
      <c r="R1080" s="19"/>
      <c r="S1080" s="19"/>
      <c r="T1080" s="19"/>
      <c r="U1080" s="19"/>
      <c r="V1080" s="19"/>
      <c r="W1080" s="19"/>
      <c r="X1080" s="19"/>
      <c r="Y1080" s="19"/>
      <c r="Z1080" s="19"/>
    </row>
    <row r="1081">
      <c r="A1081" s="23"/>
      <c r="B1081" s="19"/>
      <c r="C1081" s="19"/>
      <c r="D1081" s="19"/>
      <c r="E1081" s="19"/>
      <c r="F1081" s="19"/>
      <c r="G1081" s="19"/>
      <c r="H1081" s="19"/>
      <c r="I1081" s="19"/>
      <c r="J1081" s="19"/>
      <c r="K1081" s="19"/>
      <c r="L1081" s="19"/>
      <c r="M1081" s="19"/>
      <c r="N1081" s="19"/>
      <c r="O1081" s="19"/>
      <c r="P1081" s="19"/>
      <c r="Q1081" s="19"/>
      <c r="R1081" s="19"/>
      <c r="S1081" s="19"/>
      <c r="T1081" s="19"/>
      <c r="U1081" s="19"/>
      <c r="V1081" s="19"/>
      <c r="W1081" s="19"/>
      <c r="X1081" s="19"/>
      <c r="Y1081" s="19"/>
      <c r="Z1081" s="19"/>
    </row>
    <row r="1082">
      <c r="A1082" s="21"/>
      <c r="B1082" s="19"/>
      <c r="C1082" s="19"/>
      <c r="D1082" s="19"/>
      <c r="E1082" s="19"/>
      <c r="F1082" s="19"/>
      <c r="G1082" s="19"/>
      <c r="H1082" s="19"/>
      <c r="I1082" s="19"/>
      <c r="J1082" s="19"/>
      <c r="K1082" s="19"/>
      <c r="L1082" s="19"/>
      <c r="M1082" s="19"/>
      <c r="N1082" s="19"/>
      <c r="O1082" s="19"/>
      <c r="P1082" s="19"/>
      <c r="Q1082" s="19"/>
      <c r="R1082" s="19"/>
      <c r="S1082" s="19"/>
      <c r="T1082" s="19"/>
      <c r="U1082" s="19"/>
      <c r="V1082" s="19"/>
      <c r="W1082" s="19"/>
      <c r="X1082" s="19"/>
      <c r="Y1082" s="19"/>
      <c r="Z1082" s="19"/>
    </row>
    <row r="1083">
      <c r="A1083" s="21"/>
      <c r="B1083" s="19"/>
      <c r="C1083" s="19"/>
      <c r="D1083" s="19"/>
      <c r="E1083" s="19"/>
      <c r="F1083" s="19"/>
      <c r="G1083" s="19"/>
      <c r="H1083" s="19"/>
      <c r="I1083" s="19"/>
      <c r="J1083" s="19"/>
      <c r="K1083" s="19"/>
      <c r="L1083" s="19"/>
      <c r="M1083" s="19"/>
      <c r="N1083" s="19"/>
      <c r="O1083" s="19"/>
      <c r="P1083" s="19"/>
      <c r="Q1083" s="19"/>
      <c r="R1083" s="19"/>
      <c r="S1083" s="19"/>
      <c r="T1083" s="19"/>
      <c r="U1083" s="19"/>
      <c r="V1083" s="19"/>
      <c r="W1083" s="19"/>
      <c r="X1083" s="19"/>
      <c r="Y1083" s="19"/>
      <c r="Z1083" s="19"/>
    </row>
    <row r="1084">
      <c r="A1084" s="21"/>
      <c r="B1084" s="19"/>
      <c r="C1084" s="19"/>
      <c r="D1084" s="19"/>
      <c r="E1084" s="19"/>
      <c r="F1084" s="19"/>
      <c r="G1084" s="19"/>
      <c r="H1084" s="19"/>
      <c r="I1084" s="19"/>
      <c r="J1084" s="19"/>
      <c r="K1084" s="19"/>
      <c r="L1084" s="19"/>
      <c r="M1084" s="19"/>
      <c r="N1084" s="19"/>
      <c r="O1084" s="19"/>
      <c r="P1084" s="19"/>
      <c r="Q1084" s="19"/>
      <c r="R1084" s="19"/>
      <c r="S1084" s="19"/>
      <c r="T1084" s="19"/>
      <c r="U1084" s="19"/>
      <c r="V1084" s="19"/>
      <c r="W1084" s="19"/>
      <c r="X1084" s="19"/>
      <c r="Y1084" s="19"/>
      <c r="Z1084" s="19"/>
    </row>
    <row r="1085">
      <c r="A1085" s="21"/>
      <c r="B1085" s="19"/>
      <c r="C1085" s="19"/>
      <c r="D1085" s="19"/>
      <c r="E1085" s="19"/>
      <c r="F1085" s="19"/>
      <c r="G1085" s="19"/>
      <c r="H1085" s="19"/>
      <c r="I1085" s="19"/>
      <c r="J1085" s="19"/>
      <c r="K1085" s="19"/>
      <c r="L1085" s="19"/>
      <c r="M1085" s="19"/>
      <c r="N1085" s="19"/>
      <c r="O1085" s="19"/>
      <c r="P1085" s="19"/>
      <c r="Q1085" s="19"/>
      <c r="R1085" s="19"/>
      <c r="S1085" s="19"/>
      <c r="T1085" s="19"/>
      <c r="U1085" s="19"/>
      <c r="V1085" s="19"/>
      <c r="W1085" s="19"/>
      <c r="X1085" s="19"/>
      <c r="Y1085" s="19"/>
      <c r="Z1085" s="19"/>
    </row>
    <row r="1086">
      <c r="A1086" s="21"/>
      <c r="B1086" s="19"/>
      <c r="C1086" s="19"/>
      <c r="D1086" s="19"/>
      <c r="E1086" s="19"/>
      <c r="F1086" s="19"/>
      <c r="G1086" s="19"/>
      <c r="H1086" s="19"/>
      <c r="I1086" s="19"/>
      <c r="J1086" s="19"/>
      <c r="K1086" s="19"/>
      <c r="L1086" s="19"/>
      <c r="M1086" s="19"/>
      <c r="N1086" s="19"/>
      <c r="O1086" s="19"/>
      <c r="P1086" s="19"/>
      <c r="Q1086" s="19"/>
      <c r="R1086" s="19"/>
      <c r="S1086" s="19"/>
      <c r="T1086" s="19"/>
      <c r="U1086" s="19"/>
      <c r="V1086" s="19"/>
      <c r="W1086" s="19"/>
      <c r="X1086" s="19"/>
      <c r="Y1086" s="19"/>
      <c r="Z1086" s="19"/>
    </row>
    <row r="1087">
      <c r="A1087" s="21"/>
      <c r="B1087" s="19"/>
      <c r="C1087" s="19"/>
      <c r="D1087" s="19"/>
      <c r="E1087" s="19"/>
      <c r="F1087" s="19"/>
      <c r="G1087" s="19"/>
      <c r="H1087" s="19"/>
      <c r="I1087" s="19"/>
      <c r="J1087" s="19"/>
      <c r="K1087" s="19"/>
      <c r="L1087" s="19"/>
      <c r="M1087" s="19"/>
      <c r="N1087" s="19"/>
      <c r="O1087" s="19"/>
      <c r="P1087" s="19"/>
      <c r="Q1087" s="19"/>
      <c r="R1087" s="19"/>
      <c r="S1087" s="19"/>
      <c r="T1087" s="19"/>
      <c r="U1087" s="19"/>
      <c r="V1087" s="19"/>
      <c r="W1087" s="19"/>
      <c r="X1087" s="19"/>
      <c r="Y1087" s="19"/>
      <c r="Z1087" s="19"/>
    </row>
    <row r="1088">
      <c r="A1088" s="21"/>
      <c r="B1088" s="19"/>
      <c r="C1088" s="19"/>
      <c r="D1088" s="19"/>
      <c r="E1088" s="19"/>
      <c r="F1088" s="19"/>
      <c r="G1088" s="19"/>
      <c r="H1088" s="19"/>
      <c r="I1088" s="19"/>
      <c r="J1088" s="19"/>
      <c r="K1088" s="19"/>
      <c r="L1088" s="19"/>
      <c r="M1088" s="19"/>
      <c r="N1088" s="19"/>
      <c r="O1088" s="19"/>
      <c r="P1088" s="19"/>
      <c r="Q1088" s="19"/>
      <c r="R1088" s="19"/>
      <c r="S1088" s="19"/>
      <c r="T1088" s="19"/>
      <c r="U1088" s="19"/>
      <c r="V1088" s="19"/>
      <c r="W1088" s="19"/>
      <c r="X1088" s="19"/>
      <c r="Y1088" s="19"/>
      <c r="Z1088" s="19"/>
    </row>
    <row r="1089">
      <c r="A1089" s="21"/>
      <c r="B1089" s="19"/>
      <c r="C1089" s="19"/>
      <c r="D1089" s="19"/>
      <c r="E1089" s="19"/>
      <c r="F1089" s="19"/>
      <c r="G1089" s="19"/>
      <c r="H1089" s="19"/>
      <c r="I1089" s="19"/>
      <c r="J1089" s="19"/>
      <c r="K1089" s="19"/>
      <c r="L1089" s="19"/>
      <c r="M1089" s="19"/>
      <c r="N1089" s="19"/>
      <c r="O1089" s="19"/>
      <c r="P1089" s="19"/>
      <c r="Q1089" s="19"/>
      <c r="R1089" s="19"/>
      <c r="S1089" s="19"/>
      <c r="T1089" s="19"/>
      <c r="U1089" s="19"/>
      <c r="V1089" s="19"/>
      <c r="W1089" s="19"/>
      <c r="X1089" s="19"/>
      <c r="Y1089" s="19"/>
      <c r="Z1089" s="19"/>
    </row>
    <row r="1090">
      <c r="A1090" s="23"/>
      <c r="B1090" s="19"/>
      <c r="C1090" s="19"/>
      <c r="D1090" s="19"/>
      <c r="E1090" s="19"/>
      <c r="F1090" s="19"/>
      <c r="G1090" s="19"/>
      <c r="H1090" s="19"/>
      <c r="I1090" s="19"/>
      <c r="J1090" s="19"/>
      <c r="K1090" s="19"/>
      <c r="L1090" s="19"/>
      <c r="M1090" s="19"/>
      <c r="N1090" s="19"/>
      <c r="O1090" s="19"/>
      <c r="P1090" s="19"/>
      <c r="Q1090" s="19"/>
      <c r="R1090" s="19"/>
      <c r="S1090" s="19"/>
      <c r="T1090" s="19"/>
      <c r="U1090" s="19"/>
      <c r="V1090" s="19"/>
      <c r="W1090" s="19"/>
      <c r="X1090" s="19"/>
      <c r="Y1090" s="19"/>
      <c r="Z1090" s="19"/>
    </row>
    <row r="1091">
      <c r="A1091" s="23"/>
      <c r="B1091" s="19"/>
      <c r="C1091" s="19"/>
      <c r="D1091" s="19"/>
      <c r="E1091" s="19"/>
      <c r="F1091" s="19"/>
      <c r="G1091" s="19"/>
      <c r="H1091" s="19"/>
      <c r="I1091" s="19"/>
      <c r="J1091" s="19"/>
      <c r="K1091" s="19"/>
      <c r="L1091" s="19"/>
      <c r="M1091" s="19"/>
      <c r="N1091" s="19"/>
      <c r="O1091" s="19"/>
      <c r="P1091" s="19"/>
      <c r="Q1091" s="19"/>
      <c r="R1091" s="19"/>
      <c r="S1091" s="19"/>
      <c r="T1091" s="19"/>
      <c r="U1091" s="19"/>
      <c r="V1091" s="19"/>
      <c r="W1091" s="19"/>
      <c r="X1091" s="19"/>
      <c r="Y1091" s="19"/>
      <c r="Z1091" s="19"/>
    </row>
    <row r="1092">
      <c r="A1092" s="23"/>
      <c r="B1092" s="19"/>
      <c r="C1092" s="19"/>
      <c r="D1092" s="19"/>
      <c r="E1092" s="19"/>
      <c r="F1092" s="19"/>
      <c r="G1092" s="19"/>
      <c r="H1092" s="19"/>
      <c r="I1092" s="19"/>
      <c r="J1092" s="19"/>
      <c r="K1092" s="19"/>
      <c r="L1092" s="19"/>
      <c r="M1092" s="19"/>
      <c r="N1092" s="19"/>
      <c r="O1092" s="19"/>
      <c r="P1092" s="19"/>
      <c r="Q1092" s="19"/>
      <c r="R1092" s="19"/>
      <c r="S1092" s="19"/>
      <c r="T1092" s="19"/>
      <c r="U1092" s="19"/>
      <c r="V1092" s="19"/>
      <c r="W1092" s="19"/>
      <c r="X1092" s="19"/>
      <c r="Y1092" s="19"/>
      <c r="Z1092" s="19"/>
    </row>
    <row r="1093">
      <c r="A1093" s="23"/>
      <c r="B1093" s="19"/>
      <c r="C1093" s="19"/>
      <c r="D1093" s="19"/>
      <c r="E1093" s="19"/>
      <c r="F1093" s="19"/>
      <c r="G1093" s="19"/>
      <c r="H1093" s="19"/>
      <c r="I1093" s="19"/>
      <c r="J1093" s="19"/>
      <c r="K1093" s="19"/>
      <c r="L1093" s="19"/>
      <c r="M1093" s="19"/>
      <c r="N1093" s="19"/>
      <c r="O1093" s="19"/>
      <c r="P1093" s="19"/>
      <c r="Q1093" s="19"/>
      <c r="R1093" s="19"/>
      <c r="S1093" s="19"/>
      <c r="T1093" s="19"/>
      <c r="U1093" s="19"/>
      <c r="V1093" s="19"/>
      <c r="W1093" s="19"/>
      <c r="X1093" s="19"/>
      <c r="Y1093" s="19"/>
      <c r="Z1093" s="19"/>
    </row>
    <row r="1094">
      <c r="A1094" s="23"/>
      <c r="B1094" s="19"/>
      <c r="C1094" s="19"/>
      <c r="D1094" s="19"/>
      <c r="E1094" s="19"/>
      <c r="F1094" s="19"/>
      <c r="G1094" s="19"/>
      <c r="H1094" s="19"/>
      <c r="I1094" s="19"/>
      <c r="J1094" s="19"/>
      <c r="K1094" s="19"/>
      <c r="L1094" s="19"/>
      <c r="M1094" s="19"/>
      <c r="N1094" s="19"/>
      <c r="O1094" s="19"/>
      <c r="P1094" s="19"/>
      <c r="Q1094" s="19"/>
      <c r="R1094" s="19"/>
      <c r="S1094" s="19"/>
      <c r="T1094" s="19"/>
      <c r="U1094" s="19"/>
      <c r="V1094" s="19"/>
      <c r="W1094" s="19"/>
      <c r="X1094" s="19"/>
      <c r="Y1094" s="19"/>
      <c r="Z1094" s="19"/>
    </row>
    <row r="1095">
      <c r="A1095" s="23"/>
      <c r="B1095" s="19"/>
      <c r="C1095" s="19"/>
      <c r="D1095" s="19"/>
      <c r="E1095" s="19"/>
      <c r="F1095" s="19"/>
      <c r="G1095" s="19"/>
      <c r="H1095" s="19"/>
      <c r="I1095" s="19"/>
      <c r="J1095" s="19"/>
      <c r="K1095" s="19"/>
      <c r="L1095" s="19"/>
      <c r="M1095" s="19"/>
      <c r="N1095" s="19"/>
      <c r="O1095" s="19"/>
      <c r="P1095" s="19"/>
      <c r="Q1095" s="19"/>
      <c r="R1095" s="19"/>
      <c r="S1095" s="19"/>
      <c r="T1095" s="19"/>
      <c r="U1095" s="19"/>
      <c r="V1095" s="19"/>
      <c r="W1095" s="19"/>
      <c r="X1095" s="19"/>
      <c r="Y1095" s="19"/>
      <c r="Z1095" s="19"/>
    </row>
    <row r="1096">
      <c r="A1096" s="23"/>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row>
    <row r="1097">
      <c r="A1097" s="23"/>
      <c r="B1097" s="19"/>
      <c r="C1097" s="19"/>
      <c r="D1097" s="19"/>
      <c r="E1097" s="19"/>
      <c r="F1097" s="19"/>
      <c r="G1097" s="19"/>
      <c r="H1097" s="19"/>
      <c r="I1097" s="19"/>
      <c r="J1097" s="19"/>
      <c r="K1097" s="19"/>
      <c r="L1097" s="19"/>
      <c r="M1097" s="19"/>
      <c r="N1097" s="19"/>
      <c r="O1097" s="19"/>
      <c r="P1097" s="19"/>
      <c r="Q1097" s="19"/>
      <c r="R1097" s="19"/>
      <c r="S1097" s="19"/>
      <c r="T1097" s="19"/>
      <c r="U1097" s="19"/>
      <c r="V1097" s="19"/>
      <c r="W1097" s="19"/>
      <c r="X1097" s="19"/>
      <c r="Y1097" s="19"/>
      <c r="Z1097" s="19"/>
    </row>
    <row r="1098">
      <c r="A1098" s="23"/>
      <c r="B1098" s="19"/>
      <c r="C1098" s="19"/>
      <c r="D1098" s="19"/>
      <c r="E1098" s="19"/>
      <c r="F1098" s="19"/>
      <c r="G1098" s="19"/>
      <c r="H1098" s="19"/>
      <c r="I1098" s="19"/>
      <c r="J1098" s="19"/>
      <c r="K1098" s="19"/>
      <c r="L1098" s="19"/>
      <c r="M1098" s="19"/>
      <c r="N1098" s="19"/>
      <c r="O1098" s="19"/>
      <c r="P1098" s="19"/>
      <c r="Q1098" s="19"/>
      <c r="R1098" s="19"/>
      <c r="S1098" s="19"/>
      <c r="T1098" s="19"/>
      <c r="U1098" s="19"/>
      <c r="V1098" s="19"/>
      <c r="W1098" s="19"/>
      <c r="X1098" s="19"/>
      <c r="Y1098" s="19"/>
      <c r="Z1098" s="19"/>
    </row>
    <row r="1099">
      <c r="A1099" s="23"/>
      <c r="B1099" s="19"/>
      <c r="C1099" s="19"/>
      <c r="D1099" s="19"/>
      <c r="E1099" s="19"/>
      <c r="F1099" s="19"/>
      <c r="G1099" s="19"/>
      <c r="H1099" s="19"/>
      <c r="I1099" s="19"/>
      <c r="J1099" s="19"/>
      <c r="K1099" s="19"/>
      <c r="L1099" s="19"/>
      <c r="M1099" s="19"/>
      <c r="N1099" s="19"/>
      <c r="O1099" s="19"/>
      <c r="P1099" s="19"/>
      <c r="Q1099" s="19"/>
      <c r="R1099" s="19"/>
      <c r="S1099" s="19"/>
      <c r="T1099" s="19"/>
      <c r="U1099" s="19"/>
      <c r="V1099" s="19"/>
      <c r="W1099" s="19"/>
      <c r="X1099" s="19"/>
      <c r="Y1099" s="19"/>
      <c r="Z1099" s="19"/>
    </row>
    <row r="1100">
      <c r="A1100" s="23"/>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row>
    <row r="1101">
      <c r="A1101" s="23"/>
      <c r="B1101" s="19"/>
      <c r="C1101" s="19"/>
      <c r="D1101" s="19"/>
      <c r="E1101" s="19"/>
      <c r="F1101" s="19"/>
      <c r="G1101" s="19"/>
      <c r="H1101" s="19"/>
      <c r="I1101" s="19"/>
      <c r="J1101" s="19"/>
      <c r="K1101" s="19"/>
      <c r="L1101" s="19"/>
      <c r="M1101" s="19"/>
      <c r="N1101" s="19"/>
      <c r="O1101" s="19"/>
      <c r="P1101" s="19"/>
      <c r="Q1101" s="19"/>
      <c r="R1101" s="19"/>
      <c r="S1101" s="19"/>
      <c r="T1101" s="19"/>
      <c r="U1101" s="19"/>
      <c r="V1101" s="19"/>
      <c r="W1101" s="19"/>
      <c r="X1101" s="19"/>
      <c r="Y1101" s="19"/>
      <c r="Z1101" s="19"/>
    </row>
    <row r="1102">
      <c r="A1102" s="21"/>
      <c r="B1102" s="19"/>
      <c r="C1102" s="19"/>
      <c r="D1102" s="19"/>
      <c r="E1102" s="19"/>
      <c r="F1102" s="19"/>
      <c r="G1102" s="19"/>
      <c r="H1102" s="19"/>
      <c r="I1102" s="19"/>
      <c r="J1102" s="19"/>
      <c r="K1102" s="19"/>
      <c r="L1102" s="19"/>
      <c r="M1102" s="19"/>
      <c r="N1102" s="19"/>
      <c r="O1102" s="19"/>
      <c r="P1102" s="19"/>
      <c r="Q1102" s="19"/>
      <c r="R1102" s="19"/>
      <c r="S1102" s="19"/>
      <c r="T1102" s="19"/>
      <c r="U1102" s="19"/>
      <c r="V1102" s="19"/>
      <c r="W1102" s="19"/>
      <c r="X1102" s="19"/>
      <c r="Y1102" s="19"/>
      <c r="Z1102" s="19"/>
    </row>
    <row r="1103">
      <c r="A1103" s="21"/>
      <c r="B1103" s="19"/>
      <c r="C1103" s="19"/>
      <c r="D1103" s="19"/>
      <c r="E1103" s="19"/>
      <c r="F1103" s="19"/>
      <c r="G1103" s="19"/>
      <c r="H1103" s="19"/>
      <c r="I1103" s="19"/>
      <c r="J1103" s="19"/>
      <c r="K1103" s="19"/>
      <c r="L1103" s="19"/>
      <c r="M1103" s="19"/>
      <c r="N1103" s="19"/>
      <c r="O1103" s="19"/>
      <c r="P1103" s="19"/>
      <c r="Q1103" s="19"/>
      <c r="R1103" s="19"/>
      <c r="S1103" s="19"/>
      <c r="T1103" s="19"/>
      <c r="U1103" s="19"/>
      <c r="V1103" s="19"/>
      <c r="W1103" s="19"/>
      <c r="X1103" s="19"/>
      <c r="Y1103" s="19"/>
      <c r="Z1103" s="19"/>
    </row>
    <row r="1104">
      <c r="A1104" s="21"/>
      <c r="B1104" s="19"/>
      <c r="C1104" s="19"/>
      <c r="D1104" s="19"/>
      <c r="E1104" s="19"/>
      <c r="F1104" s="19"/>
      <c r="G1104" s="19"/>
      <c r="H1104" s="19"/>
      <c r="I1104" s="19"/>
      <c r="J1104" s="19"/>
      <c r="K1104" s="19"/>
      <c r="L1104" s="19"/>
      <c r="M1104" s="19"/>
      <c r="N1104" s="19"/>
      <c r="O1104" s="19"/>
      <c r="P1104" s="19"/>
      <c r="Q1104" s="19"/>
      <c r="R1104" s="19"/>
      <c r="S1104" s="19"/>
      <c r="T1104" s="19"/>
      <c r="U1104" s="19"/>
      <c r="V1104" s="19"/>
      <c r="W1104" s="19"/>
      <c r="X1104" s="19"/>
      <c r="Y1104" s="19"/>
      <c r="Z1104" s="19"/>
    </row>
    <row r="1105">
      <c r="A1105" s="21"/>
      <c r="B1105" s="19"/>
      <c r="C1105" s="19"/>
      <c r="D1105" s="19"/>
      <c r="E1105" s="19"/>
      <c r="F1105" s="19"/>
      <c r="G1105" s="19"/>
      <c r="H1105" s="19"/>
      <c r="I1105" s="19"/>
      <c r="J1105" s="19"/>
      <c r="K1105" s="19"/>
      <c r="L1105" s="19"/>
      <c r="M1105" s="19"/>
      <c r="N1105" s="19"/>
      <c r="O1105" s="19"/>
      <c r="P1105" s="19"/>
      <c r="Q1105" s="19"/>
      <c r="R1105" s="19"/>
      <c r="S1105" s="19"/>
      <c r="T1105" s="19"/>
      <c r="U1105" s="19"/>
      <c r="V1105" s="19"/>
      <c r="W1105" s="19"/>
      <c r="X1105" s="19"/>
      <c r="Y1105" s="19"/>
      <c r="Z1105" s="19"/>
    </row>
    <row r="1106">
      <c r="A1106" s="21"/>
      <c r="B1106" s="19"/>
      <c r="C1106" s="19"/>
      <c r="D1106" s="19"/>
      <c r="E1106" s="19"/>
      <c r="F1106" s="19"/>
      <c r="G1106" s="19"/>
      <c r="H1106" s="19"/>
      <c r="I1106" s="19"/>
      <c r="J1106" s="19"/>
      <c r="K1106" s="19"/>
      <c r="L1106" s="19"/>
      <c r="M1106" s="19"/>
      <c r="N1106" s="19"/>
      <c r="O1106" s="19"/>
      <c r="P1106" s="19"/>
      <c r="Q1106" s="19"/>
      <c r="R1106" s="19"/>
      <c r="S1106" s="19"/>
      <c r="T1106" s="19"/>
      <c r="U1106" s="19"/>
      <c r="V1106" s="19"/>
      <c r="W1106" s="19"/>
      <c r="X1106" s="19"/>
      <c r="Y1106" s="19"/>
      <c r="Z1106" s="19"/>
    </row>
    <row r="1107">
      <c r="A1107" s="21"/>
      <c r="B1107" s="19"/>
      <c r="C1107" s="19"/>
      <c r="D1107" s="19"/>
      <c r="E1107" s="19"/>
      <c r="F1107" s="19"/>
      <c r="G1107" s="19"/>
      <c r="H1107" s="19"/>
      <c r="I1107" s="19"/>
      <c r="J1107" s="19"/>
      <c r="K1107" s="19"/>
      <c r="L1107" s="19"/>
      <c r="M1107" s="19"/>
      <c r="N1107" s="19"/>
      <c r="O1107" s="19"/>
      <c r="P1107" s="19"/>
      <c r="Q1107" s="19"/>
      <c r="R1107" s="19"/>
      <c r="S1107" s="19"/>
      <c r="T1107" s="19"/>
      <c r="U1107" s="19"/>
      <c r="V1107" s="19"/>
      <c r="W1107" s="19"/>
      <c r="X1107" s="19"/>
      <c r="Y1107" s="19"/>
      <c r="Z1107" s="19"/>
    </row>
    <row r="1108">
      <c r="A1108" s="21"/>
      <c r="B1108" s="19"/>
      <c r="C1108" s="19"/>
      <c r="D1108" s="19"/>
      <c r="E1108" s="19"/>
      <c r="F1108" s="19"/>
      <c r="G1108" s="19"/>
      <c r="H1108" s="19"/>
      <c r="I1108" s="19"/>
      <c r="J1108" s="19"/>
      <c r="K1108" s="19"/>
      <c r="L1108" s="19"/>
      <c r="M1108" s="19"/>
      <c r="N1108" s="19"/>
      <c r="O1108" s="19"/>
      <c r="P1108" s="19"/>
      <c r="Q1108" s="19"/>
      <c r="R1108" s="19"/>
      <c r="S1108" s="19"/>
      <c r="T1108" s="19"/>
      <c r="U1108" s="19"/>
      <c r="V1108" s="19"/>
      <c r="W1108" s="19"/>
      <c r="X1108" s="19"/>
      <c r="Y1108" s="19"/>
      <c r="Z1108" s="19"/>
    </row>
    <row r="1109">
      <c r="A1109" s="21"/>
      <c r="B1109" s="19"/>
      <c r="C1109" s="19"/>
      <c r="D1109" s="19"/>
      <c r="E1109" s="19"/>
      <c r="F1109" s="19"/>
      <c r="G1109" s="19"/>
      <c r="H1109" s="19"/>
      <c r="I1109" s="19"/>
      <c r="J1109" s="19"/>
      <c r="K1109" s="19"/>
      <c r="L1109" s="19"/>
      <c r="M1109" s="19"/>
      <c r="N1109" s="19"/>
      <c r="O1109" s="19"/>
      <c r="P1109" s="19"/>
      <c r="Q1109" s="19"/>
      <c r="R1109" s="19"/>
      <c r="S1109" s="19"/>
      <c r="T1109" s="19"/>
      <c r="U1109" s="19"/>
      <c r="V1109" s="19"/>
      <c r="W1109" s="19"/>
      <c r="X1109" s="19"/>
      <c r="Y1109" s="19"/>
      <c r="Z1109" s="19"/>
    </row>
    <row r="1110">
      <c r="A1110" s="21"/>
      <c r="B1110" s="19"/>
      <c r="C1110" s="19"/>
      <c r="D1110" s="19"/>
      <c r="E1110" s="19"/>
      <c r="F1110" s="19"/>
      <c r="G1110" s="19"/>
      <c r="H1110" s="19"/>
      <c r="I1110" s="19"/>
      <c r="J1110" s="19"/>
      <c r="K1110" s="19"/>
      <c r="L1110" s="19"/>
      <c r="M1110" s="19"/>
      <c r="N1110" s="19"/>
      <c r="O1110" s="19"/>
      <c r="P1110" s="19"/>
      <c r="Q1110" s="19"/>
      <c r="R1110" s="19"/>
      <c r="S1110" s="19"/>
      <c r="T1110" s="19"/>
      <c r="U1110" s="19"/>
      <c r="V1110" s="19"/>
      <c r="W1110" s="19"/>
      <c r="X1110" s="19"/>
      <c r="Y1110" s="19"/>
      <c r="Z1110" s="19"/>
    </row>
    <row r="1111">
      <c r="A1111" s="21"/>
      <c r="B1111" s="19"/>
      <c r="C1111" s="19"/>
      <c r="D1111" s="19"/>
      <c r="E1111" s="19"/>
      <c r="F1111" s="19"/>
      <c r="G1111" s="19"/>
      <c r="H1111" s="19"/>
      <c r="I1111" s="19"/>
      <c r="J1111" s="19"/>
      <c r="K1111" s="19"/>
      <c r="L1111" s="19"/>
      <c r="M1111" s="19"/>
      <c r="N1111" s="19"/>
      <c r="O1111" s="19"/>
      <c r="P1111" s="19"/>
      <c r="Q1111" s="19"/>
      <c r="R1111" s="19"/>
      <c r="S1111" s="19"/>
      <c r="T1111" s="19"/>
      <c r="U1111" s="19"/>
      <c r="V1111" s="19"/>
      <c r="W1111" s="19"/>
      <c r="X1111" s="19"/>
      <c r="Y1111" s="19"/>
      <c r="Z1111" s="19"/>
    </row>
    <row r="1112">
      <c r="A1112" s="23"/>
      <c r="B1112" s="19"/>
      <c r="C1112" s="19"/>
      <c r="D1112" s="19"/>
      <c r="E1112" s="19"/>
      <c r="F1112" s="19"/>
      <c r="G1112" s="19"/>
      <c r="H1112" s="19"/>
      <c r="I1112" s="19"/>
      <c r="J1112" s="19"/>
      <c r="K1112" s="19"/>
      <c r="L1112" s="19"/>
      <c r="M1112" s="19"/>
      <c r="N1112" s="19"/>
      <c r="O1112" s="19"/>
      <c r="P1112" s="19"/>
      <c r="Q1112" s="19"/>
      <c r="R1112" s="19"/>
      <c r="S1112" s="19"/>
      <c r="T1112" s="19"/>
      <c r="U1112" s="19"/>
      <c r="V1112" s="19"/>
      <c r="W1112" s="19"/>
      <c r="X1112" s="19"/>
      <c r="Y1112" s="19"/>
      <c r="Z1112" s="19"/>
    </row>
    <row r="1113">
      <c r="A1113" s="23"/>
      <c r="B1113" s="19"/>
      <c r="C1113" s="19"/>
      <c r="D1113" s="19"/>
      <c r="E1113" s="19"/>
      <c r="F1113" s="19"/>
      <c r="G1113" s="19"/>
      <c r="H1113" s="19"/>
      <c r="I1113" s="19"/>
      <c r="J1113" s="19"/>
      <c r="K1113" s="19"/>
      <c r="L1113" s="19"/>
      <c r="M1113" s="19"/>
      <c r="N1113" s="19"/>
      <c r="O1113" s="19"/>
      <c r="P1113" s="19"/>
      <c r="Q1113" s="19"/>
      <c r="R1113" s="19"/>
      <c r="S1113" s="19"/>
      <c r="T1113" s="19"/>
      <c r="U1113" s="19"/>
      <c r="V1113" s="19"/>
      <c r="W1113" s="19"/>
      <c r="X1113" s="19"/>
      <c r="Y1113" s="19"/>
      <c r="Z1113" s="19"/>
    </row>
    <row r="1114">
      <c r="A1114" s="23"/>
      <c r="B1114" s="19"/>
      <c r="C1114" s="19"/>
      <c r="D1114" s="19"/>
      <c r="E1114" s="19"/>
      <c r="F1114" s="19"/>
      <c r="G1114" s="19"/>
      <c r="H1114" s="19"/>
      <c r="I1114" s="19"/>
      <c r="J1114" s="19"/>
      <c r="K1114" s="19"/>
      <c r="L1114" s="19"/>
      <c r="M1114" s="19"/>
      <c r="N1114" s="19"/>
      <c r="O1114" s="19"/>
      <c r="P1114" s="19"/>
      <c r="Q1114" s="19"/>
      <c r="R1114" s="19"/>
      <c r="S1114" s="19"/>
      <c r="T1114" s="19"/>
      <c r="U1114" s="19"/>
      <c r="V1114" s="19"/>
      <c r="W1114" s="19"/>
      <c r="X1114" s="19"/>
      <c r="Y1114" s="19"/>
      <c r="Z1114" s="19"/>
    </row>
    <row r="1115">
      <c r="A1115" s="23"/>
      <c r="B1115" s="19"/>
      <c r="C1115" s="19"/>
      <c r="D1115" s="19"/>
      <c r="E1115" s="19"/>
      <c r="F1115" s="19"/>
      <c r="G1115" s="19"/>
      <c r="H1115" s="19"/>
      <c r="I1115" s="19"/>
      <c r="J1115" s="19"/>
      <c r="K1115" s="19"/>
      <c r="L1115" s="19"/>
      <c r="M1115" s="19"/>
      <c r="N1115" s="19"/>
      <c r="O1115" s="19"/>
      <c r="P1115" s="19"/>
      <c r="Q1115" s="19"/>
      <c r="R1115" s="19"/>
      <c r="S1115" s="19"/>
      <c r="T1115" s="19"/>
      <c r="U1115" s="19"/>
      <c r="V1115" s="19"/>
      <c r="W1115" s="19"/>
      <c r="X1115" s="19"/>
      <c r="Y1115" s="19"/>
      <c r="Z1115" s="19"/>
    </row>
    <row r="1116">
      <c r="A1116" s="23"/>
      <c r="B1116" s="19"/>
      <c r="C1116" s="19"/>
      <c r="D1116" s="19"/>
      <c r="E1116" s="19"/>
      <c r="F1116" s="19"/>
      <c r="G1116" s="19"/>
      <c r="H1116" s="19"/>
      <c r="I1116" s="19"/>
      <c r="J1116" s="19"/>
      <c r="K1116" s="19"/>
      <c r="L1116" s="19"/>
      <c r="M1116" s="19"/>
      <c r="N1116" s="19"/>
      <c r="O1116" s="19"/>
      <c r="P1116" s="19"/>
      <c r="Q1116" s="19"/>
      <c r="R1116" s="19"/>
      <c r="S1116" s="19"/>
      <c r="T1116" s="19"/>
      <c r="U1116" s="19"/>
      <c r="V1116" s="19"/>
      <c r="W1116" s="19"/>
      <c r="X1116" s="19"/>
      <c r="Y1116" s="19"/>
      <c r="Z1116" s="19"/>
    </row>
    <row r="1117">
      <c r="A1117" s="23"/>
      <c r="B1117" s="19"/>
      <c r="C1117" s="19"/>
      <c r="D1117" s="19"/>
      <c r="E1117" s="19"/>
      <c r="F1117" s="19"/>
      <c r="G1117" s="19"/>
      <c r="H1117" s="19"/>
      <c r="I1117" s="19"/>
      <c r="J1117" s="19"/>
      <c r="K1117" s="19"/>
      <c r="L1117" s="19"/>
      <c r="M1117" s="19"/>
      <c r="N1117" s="19"/>
      <c r="O1117" s="19"/>
      <c r="P1117" s="19"/>
      <c r="Q1117" s="19"/>
      <c r="R1117" s="19"/>
      <c r="S1117" s="19"/>
      <c r="T1117" s="19"/>
      <c r="U1117" s="19"/>
      <c r="V1117" s="19"/>
      <c r="W1117" s="19"/>
      <c r="X1117" s="19"/>
      <c r="Y1117" s="19"/>
      <c r="Z1117" s="19"/>
    </row>
    <row r="1118">
      <c r="A1118" s="23"/>
      <c r="B1118" s="19"/>
      <c r="C1118" s="19"/>
      <c r="D1118" s="19"/>
      <c r="E1118" s="19"/>
      <c r="F1118" s="19"/>
      <c r="G1118" s="19"/>
      <c r="H1118" s="19"/>
      <c r="I1118" s="19"/>
      <c r="J1118" s="19"/>
      <c r="K1118" s="19"/>
      <c r="L1118" s="19"/>
      <c r="M1118" s="19"/>
      <c r="N1118" s="19"/>
      <c r="O1118" s="19"/>
      <c r="P1118" s="19"/>
      <c r="Q1118" s="19"/>
      <c r="R1118" s="19"/>
      <c r="S1118" s="19"/>
      <c r="T1118" s="19"/>
      <c r="U1118" s="19"/>
      <c r="V1118" s="19"/>
      <c r="W1118" s="19"/>
      <c r="X1118" s="19"/>
      <c r="Y1118" s="19"/>
      <c r="Z1118" s="19"/>
    </row>
    <row r="1119">
      <c r="A1119" s="23"/>
      <c r="B1119" s="19"/>
      <c r="C1119" s="19"/>
      <c r="D1119" s="19"/>
      <c r="E1119" s="19"/>
      <c r="F1119" s="19"/>
      <c r="G1119" s="19"/>
      <c r="H1119" s="19"/>
      <c r="I1119" s="19"/>
      <c r="J1119" s="19"/>
      <c r="K1119" s="19"/>
      <c r="L1119" s="19"/>
      <c r="M1119" s="19"/>
      <c r="N1119" s="19"/>
      <c r="O1119" s="19"/>
      <c r="P1119" s="19"/>
      <c r="Q1119" s="19"/>
      <c r="R1119" s="19"/>
      <c r="S1119" s="19"/>
      <c r="T1119" s="19"/>
      <c r="U1119" s="19"/>
      <c r="V1119" s="19"/>
      <c r="W1119" s="19"/>
      <c r="X1119" s="19"/>
      <c r="Y1119" s="19"/>
      <c r="Z1119" s="19"/>
    </row>
    <row r="1120">
      <c r="A1120" s="23"/>
      <c r="B1120" s="19"/>
      <c r="C1120" s="19"/>
      <c r="D1120" s="19"/>
      <c r="E1120" s="19"/>
      <c r="F1120" s="19"/>
      <c r="G1120" s="19"/>
      <c r="H1120" s="19"/>
      <c r="I1120" s="19"/>
      <c r="J1120" s="19"/>
      <c r="K1120" s="19"/>
      <c r="L1120" s="19"/>
      <c r="M1120" s="19"/>
      <c r="N1120" s="19"/>
      <c r="O1120" s="19"/>
      <c r="P1120" s="19"/>
      <c r="Q1120" s="19"/>
      <c r="R1120" s="19"/>
      <c r="S1120" s="19"/>
      <c r="T1120" s="19"/>
      <c r="U1120" s="19"/>
      <c r="V1120" s="19"/>
      <c r="W1120" s="19"/>
      <c r="X1120" s="19"/>
      <c r="Y1120" s="19"/>
      <c r="Z1120" s="19"/>
    </row>
    <row r="1121">
      <c r="A1121" s="23"/>
      <c r="B1121" s="19"/>
      <c r="C1121" s="19"/>
      <c r="D1121" s="19"/>
      <c r="E1121" s="19"/>
      <c r="F1121" s="19"/>
      <c r="G1121" s="19"/>
      <c r="H1121" s="19"/>
      <c r="I1121" s="19"/>
      <c r="J1121" s="19"/>
      <c r="K1121" s="19"/>
      <c r="L1121" s="19"/>
      <c r="M1121" s="19"/>
      <c r="N1121" s="19"/>
      <c r="O1121" s="19"/>
      <c r="P1121" s="19"/>
      <c r="Q1121" s="19"/>
      <c r="R1121" s="19"/>
      <c r="S1121" s="19"/>
      <c r="T1121" s="19"/>
      <c r="U1121" s="19"/>
      <c r="V1121" s="19"/>
      <c r="W1121" s="19"/>
      <c r="X1121" s="19"/>
      <c r="Y1121" s="19"/>
      <c r="Z1121" s="19"/>
    </row>
    <row r="1122">
      <c r="A1122" s="23"/>
      <c r="B1122" s="19"/>
      <c r="C1122" s="19"/>
      <c r="D1122" s="19"/>
      <c r="E1122" s="19"/>
      <c r="F1122" s="19"/>
      <c r="G1122" s="19"/>
      <c r="H1122" s="19"/>
      <c r="I1122" s="19"/>
      <c r="J1122" s="19"/>
      <c r="K1122" s="19"/>
      <c r="L1122" s="19"/>
      <c r="M1122" s="19"/>
      <c r="N1122" s="19"/>
      <c r="O1122" s="19"/>
      <c r="P1122" s="19"/>
      <c r="Q1122" s="19"/>
      <c r="R1122" s="19"/>
      <c r="S1122" s="19"/>
      <c r="T1122" s="19"/>
      <c r="U1122" s="19"/>
      <c r="V1122" s="19"/>
      <c r="W1122" s="19"/>
      <c r="X1122" s="19"/>
      <c r="Y1122" s="19"/>
      <c r="Z1122" s="19"/>
    </row>
    <row r="1123">
      <c r="A1123" s="23"/>
      <c r="B1123" s="19"/>
      <c r="C1123" s="19"/>
      <c r="D1123" s="19"/>
      <c r="E1123" s="19"/>
      <c r="F1123" s="19"/>
      <c r="G1123" s="19"/>
      <c r="H1123" s="19"/>
      <c r="I1123" s="19"/>
      <c r="J1123" s="19"/>
      <c r="K1123" s="19"/>
      <c r="L1123" s="19"/>
      <c r="M1123" s="19"/>
      <c r="N1123" s="19"/>
      <c r="O1123" s="19"/>
      <c r="P1123" s="19"/>
      <c r="Q1123" s="19"/>
      <c r="R1123" s="19"/>
      <c r="S1123" s="19"/>
      <c r="T1123" s="19"/>
      <c r="U1123" s="19"/>
      <c r="V1123" s="19"/>
      <c r="W1123" s="19"/>
      <c r="X1123" s="19"/>
      <c r="Y1123" s="19"/>
      <c r="Z1123" s="19"/>
    </row>
    <row r="1124">
      <c r="A1124" s="21"/>
      <c r="B1124" s="19"/>
      <c r="C1124" s="19"/>
      <c r="D1124" s="19"/>
      <c r="E1124" s="19"/>
      <c r="F1124" s="19"/>
      <c r="G1124" s="19"/>
      <c r="H1124" s="19"/>
      <c r="I1124" s="19"/>
      <c r="J1124" s="19"/>
      <c r="K1124" s="19"/>
      <c r="L1124" s="19"/>
      <c r="M1124" s="19"/>
      <c r="N1124" s="19"/>
      <c r="O1124" s="19"/>
      <c r="P1124" s="19"/>
      <c r="Q1124" s="19"/>
      <c r="R1124" s="19"/>
      <c r="S1124" s="19"/>
      <c r="T1124" s="19"/>
      <c r="U1124" s="19"/>
      <c r="V1124" s="19"/>
      <c r="W1124" s="19"/>
      <c r="X1124" s="19"/>
      <c r="Y1124" s="19"/>
      <c r="Z1124" s="19"/>
    </row>
    <row r="1125">
      <c r="A1125" s="21"/>
      <c r="B1125" s="19"/>
      <c r="C1125" s="19"/>
      <c r="D1125" s="19"/>
      <c r="E1125" s="19"/>
      <c r="F1125" s="19"/>
      <c r="G1125" s="19"/>
      <c r="H1125" s="19"/>
      <c r="I1125" s="19"/>
      <c r="J1125" s="19"/>
      <c r="K1125" s="19"/>
      <c r="L1125" s="19"/>
      <c r="M1125" s="19"/>
      <c r="N1125" s="19"/>
      <c r="O1125" s="19"/>
      <c r="P1125" s="19"/>
      <c r="Q1125" s="19"/>
      <c r="R1125" s="19"/>
      <c r="S1125" s="19"/>
      <c r="T1125" s="19"/>
      <c r="U1125" s="19"/>
      <c r="V1125" s="19"/>
      <c r="W1125" s="19"/>
      <c r="X1125" s="19"/>
      <c r="Y1125" s="19"/>
      <c r="Z1125" s="19"/>
    </row>
    <row r="1126">
      <c r="A1126" s="21"/>
      <c r="B1126" s="19"/>
      <c r="C1126" s="19"/>
      <c r="D1126" s="19"/>
      <c r="E1126" s="19"/>
      <c r="F1126" s="19"/>
      <c r="G1126" s="19"/>
      <c r="H1126" s="19"/>
      <c r="I1126" s="19"/>
      <c r="J1126" s="19"/>
      <c r="K1126" s="19"/>
      <c r="L1126" s="19"/>
      <c r="M1126" s="19"/>
      <c r="N1126" s="19"/>
      <c r="O1126" s="19"/>
      <c r="P1126" s="19"/>
      <c r="Q1126" s="19"/>
      <c r="R1126" s="19"/>
      <c r="S1126" s="19"/>
      <c r="T1126" s="19"/>
      <c r="U1126" s="19"/>
      <c r="V1126" s="19"/>
      <c r="W1126" s="19"/>
      <c r="X1126" s="19"/>
      <c r="Y1126" s="19"/>
      <c r="Z1126" s="19"/>
    </row>
    <row r="1127">
      <c r="A1127" s="21"/>
      <c r="B1127" s="19"/>
      <c r="C1127" s="19"/>
      <c r="D1127" s="19"/>
      <c r="E1127" s="19"/>
      <c r="F1127" s="19"/>
      <c r="G1127" s="19"/>
      <c r="H1127" s="19"/>
      <c r="I1127" s="19"/>
      <c r="J1127" s="19"/>
      <c r="K1127" s="19"/>
      <c r="L1127" s="19"/>
      <c r="M1127" s="19"/>
      <c r="N1127" s="19"/>
      <c r="O1127" s="19"/>
      <c r="P1127" s="19"/>
      <c r="Q1127" s="19"/>
      <c r="R1127" s="19"/>
      <c r="S1127" s="19"/>
      <c r="T1127" s="19"/>
      <c r="U1127" s="19"/>
      <c r="V1127" s="19"/>
      <c r="W1127" s="19"/>
      <c r="X1127" s="19"/>
      <c r="Y1127" s="19"/>
      <c r="Z1127" s="19"/>
    </row>
    <row r="1128">
      <c r="A1128" s="21"/>
      <c r="B1128" s="19"/>
      <c r="C1128" s="19"/>
      <c r="D1128" s="19"/>
      <c r="E1128" s="19"/>
      <c r="F1128" s="19"/>
      <c r="G1128" s="19"/>
      <c r="H1128" s="19"/>
      <c r="I1128" s="19"/>
      <c r="J1128" s="19"/>
      <c r="K1128" s="19"/>
      <c r="L1128" s="19"/>
      <c r="M1128" s="19"/>
      <c r="N1128" s="19"/>
      <c r="O1128" s="19"/>
      <c r="P1128" s="19"/>
      <c r="Q1128" s="19"/>
      <c r="R1128" s="19"/>
      <c r="S1128" s="19"/>
      <c r="T1128" s="19"/>
      <c r="U1128" s="19"/>
      <c r="V1128" s="19"/>
      <c r="W1128" s="19"/>
      <c r="X1128" s="19"/>
      <c r="Y1128" s="19"/>
      <c r="Z1128" s="19"/>
    </row>
    <row r="1129">
      <c r="A1129" s="21"/>
      <c r="B1129" s="19"/>
      <c r="C1129" s="19"/>
      <c r="D1129" s="19"/>
      <c r="E1129" s="19"/>
      <c r="F1129" s="19"/>
      <c r="G1129" s="19"/>
      <c r="H1129" s="19"/>
      <c r="I1129" s="19"/>
      <c r="J1129" s="19"/>
      <c r="K1129" s="19"/>
      <c r="L1129" s="19"/>
      <c r="M1129" s="19"/>
      <c r="N1129" s="19"/>
      <c r="O1129" s="19"/>
      <c r="P1129" s="19"/>
      <c r="Q1129" s="19"/>
      <c r="R1129" s="19"/>
      <c r="S1129" s="19"/>
      <c r="T1129" s="19"/>
      <c r="U1129" s="19"/>
      <c r="V1129" s="19"/>
      <c r="W1129" s="19"/>
      <c r="X1129" s="19"/>
      <c r="Y1129" s="19"/>
      <c r="Z1129" s="19"/>
    </row>
    <row r="1130">
      <c r="A1130" s="21"/>
      <c r="B1130" s="19"/>
      <c r="C1130" s="19"/>
      <c r="D1130" s="19"/>
      <c r="E1130" s="19"/>
      <c r="F1130" s="19"/>
      <c r="G1130" s="19"/>
      <c r="H1130" s="19"/>
      <c r="I1130" s="19"/>
      <c r="J1130" s="19"/>
      <c r="K1130" s="19"/>
      <c r="L1130" s="19"/>
      <c r="M1130" s="19"/>
      <c r="N1130" s="19"/>
      <c r="O1130" s="19"/>
      <c r="P1130" s="19"/>
      <c r="Q1130" s="19"/>
      <c r="R1130" s="19"/>
      <c r="S1130" s="19"/>
      <c r="T1130" s="19"/>
      <c r="U1130" s="19"/>
      <c r="V1130" s="19"/>
      <c r="W1130" s="19"/>
      <c r="X1130" s="19"/>
      <c r="Y1130" s="19"/>
      <c r="Z1130" s="19"/>
    </row>
    <row r="1131">
      <c r="A1131" s="23"/>
      <c r="B1131" s="19"/>
      <c r="C1131" s="19"/>
      <c r="D1131" s="19"/>
      <c r="E1131" s="19"/>
      <c r="F1131" s="19"/>
      <c r="G1131" s="19"/>
      <c r="H1131" s="19"/>
      <c r="I1131" s="19"/>
      <c r="J1131" s="19"/>
      <c r="K1131" s="19"/>
      <c r="L1131" s="19"/>
      <c r="M1131" s="19"/>
      <c r="N1131" s="19"/>
      <c r="O1131" s="19"/>
      <c r="P1131" s="19"/>
      <c r="Q1131" s="19"/>
      <c r="R1131" s="19"/>
      <c r="S1131" s="19"/>
      <c r="T1131" s="19"/>
      <c r="U1131" s="19"/>
      <c r="V1131" s="19"/>
      <c r="W1131" s="19"/>
      <c r="X1131" s="19"/>
      <c r="Y1131" s="19"/>
      <c r="Z1131" s="19"/>
    </row>
    <row r="1132">
      <c r="A1132" s="23"/>
      <c r="B1132" s="19"/>
      <c r="C1132" s="19"/>
      <c r="D1132" s="19"/>
      <c r="E1132" s="19"/>
      <c r="F1132" s="19"/>
      <c r="G1132" s="19"/>
      <c r="H1132" s="19"/>
      <c r="I1132" s="19"/>
      <c r="J1132" s="19"/>
      <c r="K1132" s="19"/>
      <c r="L1132" s="19"/>
      <c r="M1132" s="19"/>
      <c r="N1132" s="19"/>
      <c r="O1132" s="19"/>
      <c r="P1132" s="19"/>
      <c r="Q1132" s="19"/>
      <c r="R1132" s="19"/>
      <c r="S1132" s="19"/>
      <c r="T1132" s="19"/>
      <c r="U1132" s="19"/>
      <c r="V1132" s="19"/>
      <c r="W1132" s="19"/>
      <c r="X1132" s="19"/>
      <c r="Y1132" s="19"/>
      <c r="Z1132" s="19"/>
    </row>
    <row r="1133">
      <c r="A1133" s="23"/>
      <c r="B1133" s="19"/>
      <c r="C1133" s="19"/>
      <c r="D1133" s="19"/>
      <c r="E1133" s="19"/>
      <c r="F1133" s="19"/>
      <c r="G1133" s="19"/>
      <c r="H1133" s="19"/>
      <c r="I1133" s="19"/>
      <c r="J1133" s="19"/>
      <c r="K1133" s="19"/>
      <c r="L1133" s="19"/>
      <c r="M1133" s="19"/>
      <c r="N1133" s="19"/>
      <c r="O1133" s="19"/>
      <c r="P1133" s="19"/>
      <c r="Q1133" s="19"/>
      <c r="R1133" s="19"/>
      <c r="S1133" s="19"/>
      <c r="T1133" s="19"/>
      <c r="U1133" s="19"/>
      <c r="V1133" s="19"/>
      <c r="W1133" s="19"/>
      <c r="X1133" s="19"/>
      <c r="Y1133" s="19"/>
      <c r="Z1133" s="19"/>
    </row>
    <row r="1134">
      <c r="A1134" s="23"/>
      <c r="B1134" s="19"/>
      <c r="C1134" s="19"/>
      <c r="D1134" s="19"/>
      <c r="E1134" s="19"/>
      <c r="F1134" s="19"/>
      <c r="G1134" s="19"/>
      <c r="H1134" s="19"/>
      <c r="I1134" s="19"/>
      <c r="J1134" s="19"/>
      <c r="K1134" s="19"/>
      <c r="L1134" s="19"/>
      <c r="M1134" s="19"/>
      <c r="N1134" s="19"/>
      <c r="O1134" s="19"/>
      <c r="P1134" s="19"/>
      <c r="Q1134" s="19"/>
      <c r="R1134" s="19"/>
      <c r="S1134" s="19"/>
      <c r="T1134" s="19"/>
      <c r="U1134" s="19"/>
      <c r="V1134" s="19"/>
      <c r="W1134" s="19"/>
      <c r="X1134" s="19"/>
      <c r="Y1134" s="19"/>
      <c r="Z1134" s="19"/>
    </row>
    <row r="1135">
      <c r="A1135" s="23"/>
      <c r="B1135" s="19"/>
      <c r="C1135" s="19"/>
      <c r="D1135" s="19"/>
      <c r="E1135" s="19"/>
      <c r="F1135" s="19"/>
      <c r="G1135" s="19"/>
      <c r="H1135" s="19"/>
      <c r="I1135" s="19"/>
      <c r="J1135" s="19"/>
      <c r="K1135" s="19"/>
      <c r="L1135" s="19"/>
      <c r="M1135" s="19"/>
      <c r="N1135" s="19"/>
      <c r="O1135" s="19"/>
      <c r="P1135" s="19"/>
      <c r="Q1135" s="19"/>
      <c r="R1135" s="19"/>
      <c r="S1135" s="19"/>
      <c r="T1135" s="19"/>
      <c r="U1135" s="19"/>
      <c r="V1135" s="19"/>
      <c r="W1135" s="19"/>
      <c r="X1135" s="19"/>
      <c r="Y1135" s="19"/>
      <c r="Z1135" s="19"/>
    </row>
    <row r="1136">
      <c r="A1136" s="23"/>
      <c r="B1136" s="19"/>
      <c r="C1136" s="19"/>
      <c r="D1136" s="19"/>
      <c r="E1136" s="19"/>
      <c r="F1136" s="19"/>
      <c r="G1136" s="19"/>
      <c r="H1136" s="19"/>
      <c r="I1136" s="19"/>
      <c r="J1136" s="19"/>
      <c r="K1136" s="19"/>
      <c r="L1136" s="19"/>
      <c r="M1136" s="19"/>
      <c r="N1136" s="19"/>
      <c r="O1136" s="19"/>
      <c r="P1136" s="19"/>
      <c r="Q1136" s="19"/>
      <c r="R1136" s="19"/>
      <c r="S1136" s="19"/>
      <c r="T1136" s="19"/>
      <c r="U1136" s="19"/>
      <c r="V1136" s="19"/>
      <c r="W1136" s="19"/>
      <c r="X1136" s="19"/>
      <c r="Y1136" s="19"/>
      <c r="Z1136" s="19"/>
    </row>
    <row r="1137">
      <c r="A1137" s="23"/>
      <c r="B1137" s="19"/>
      <c r="C1137" s="19"/>
      <c r="D1137" s="19"/>
      <c r="E1137" s="19"/>
      <c r="F1137" s="19"/>
      <c r="G1137" s="19"/>
      <c r="H1137" s="19"/>
      <c r="I1137" s="19"/>
      <c r="J1137" s="19"/>
      <c r="K1137" s="19"/>
      <c r="L1137" s="19"/>
      <c r="M1137" s="19"/>
      <c r="N1137" s="19"/>
      <c r="O1137" s="19"/>
      <c r="P1137" s="19"/>
      <c r="Q1137" s="19"/>
      <c r="R1137" s="19"/>
      <c r="S1137" s="19"/>
      <c r="T1137" s="19"/>
      <c r="U1137" s="19"/>
      <c r="V1137" s="19"/>
      <c r="W1137" s="19"/>
      <c r="X1137" s="19"/>
      <c r="Y1137" s="19"/>
      <c r="Z1137" s="19"/>
    </row>
    <row r="1138">
      <c r="A1138" s="23"/>
      <c r="B1138" s="19"/>
      <c r="C1138" s="19"/>
      <c r="D1138" s="19"/>
      <c r="E1138" s="19"/>
      <c r="F1138" s="19"/>
      <c r="G1138" s="19"/>
      <c r="H1138" s="19"/>
      <c r="I1138" s="19"/>
      <c r="J1138" s="19"/>
      <c r="K1138" s="19"/>
      <c r="L1138" s="19"/>
      <c r="M1138" s="19"/>
      <c r="N1138" s="19"/>
      <c r="O1138" s="19"/>
      <c r="P1138" s="19"/>
      <c r="Q1138" s="19"/>
      <c r="R1138" s="19"/>
      <c r="S1138" s="19"/>
      <c r="T1138" s="19"/>
      <c r="U1138" s="19"/>
      <c r="V1138" s="19"/>
      <c r="W1138" s="19"/>
      <c r="X1138" s="19"/>
      <c r="Y1138" s="19"/>
      <c r="Z1138" s="19"/>
    </row>
    <row r="1139">
      <c r="A1139" s="23"/>
      <c r="B1139" s="19"/>
      <c r="C1139" s="19"/>
      <c r="D1139" s="19"/>
      <c r="E1139" s="19"/>
      <c r="F1139" s="19"/>
      <c r="G1139" s="19"/>
      <c r="H1139" s="19"/>
      <c r="I1139" s="19"/>
      <c r="J1139" s="19"/>
      <c r="K1139" s="19"/>
      <c r="L1139" s="19"/>
      <c r="M1139" s="19"/>
      <c r="N1139" s="19"/>
      <c r="O1139" s="19"/>
      <c r="P1139" s="19"/>
      <c r="Q1139" s="19"/>
      <c r="R1139" s="19"/>
      <c r="S1139" s="19"/>
      <c r="T1139" s="19"/>
      <c r="U1139" s="19"/>
      <c r="V1139" s="19"/>
      <c r="W1139" s="19"/>
      <c r="X1139" s="19"/>
      <c r="Y1139" s="19"/>
      <c r="Z1139" s="19"/>
    </row>
    <row r="1140">
      <c r="A1140" s="23"/>
      <c r="B1140" s="19"/>
      <c r="C1140" s="19"/>
      <c r="D1140" s="19"/>
      <c r="E1140" s="19"/>
      <c r="F1140" s="19"/>
      <c r="G1140" s="19"/>
      <c r="H1140" s="19"/>
      <c r="I1140" s="19"/>
      <c r="J1140" s="19"/>
      <c r="K1140" s="19"/>
      <c r="L1140" s="19"/>
      <c r="M1140" s="19"/>
      <c r="N1140" s="19"/>
      <c r="O1140" s="19"/>
      <c r="P1140" s="19"/>
      <c r="Q1140" s="19"/>
      <c r="R1140" s="19"/>
      <c r="S1140" s="19"/>
      <c r="T1140" s="19"/>
      <c r="U1140" s="19"/>
      <c r="V1140" s="19"/>
      <c r="W1140" s="19"/>
      <c r="X1140" s="19"/>
      <c r="Y1140" s="19"/>
      <c r="Z1140" s="19"/>
    </row>
    <row r="1141">
      <c r="A1141" s="23"/>
      <c r="B1141" s="19"/>
      <c r="C1141" s="19"/>
      <c r="D1141" s="19"/>
      <c r="E1141" s="19"/>
      <c r="F1141" s="19"/>
      <c r="G1141" s="19"/>
      <c r="H1141" s="19"/>
      <c r="I1141" s="19"/>
      <c r="J1141" s="19"/>
      <c r="K1141" s="19"/>
      <c r="L1141" s="19"/>
      <c r="M1141" s="19"/>
      <c r="N1141" s="19"/>
      <c r="O1141" s="19"/>
      <c r="P1141" s="19"/>
      <c r="Q1141" s="19"/>
      <c r="R1141" s="19"/>
      <c r="S1141" s="19"/>
      <c r="T1141" s="19"/>
      <c r="U1141" s="19"/>
      <c r="V1141" s="19"/>
      <c r="W1141" s="19"/>
      <c r="X1141" s="19"/>
      <c r="Y1141" s="19"/>
      <c r="Z1141" s="19"/>
    </row>
    <row r="1142">
      <c r="A1142" s="23"/>
      <c r="B1142" s="19"/>
      <c r="C1142" s="19"/>
      <c r="D1142" s="19"/>
      <c r="E1142" s="19"/>
      <c r="F1142" s="19"/>
      <c r="G1142" s="19"/>
      <c r="H1142" s="19"/>
      <c r="I1142" s="19"/>
      <c r="J1142" s="19"/>
      <c r="K1142" s="19"/>
      <c r="L1142" s="19"/>
      <c r="M1142" s="19"/>
      <c r="N1142" s="19"/>
      <c r="O1142" s="19"/>
      <c r="P1142" s="19"/>
      <c r="Q1142" s="19"/>
      <c r="R1142" s="19"/>
      <c r="S1142" s="19"/>
      <c r="T1142" s="19"/>
      <c r="U1142" s="19"/>
      <c r="V1142" s="19"/>
      <c r="W1142" s="19"/>
      <c r="X1142" s="19"/>
      <c r="Y1142" s="19"/>
      <c r="Z1142" s="19"/>
    </row>
    <row r="1143">
      <c r="A1143" s="23"/>
      <c r="B1143" s="19"/>
      <c r="C1143" s="19"/>
      <c r="D1143" s="19"/>
      <c r="E1143" s="19"/>
      <c r="F1143" s="19"/>
      <c r="G1143" s="19"/>
      <c r="H1143" s="19"/>
      <c r="I1143" s="19"/>
      <c r="J1143" s="19"/>
      <c r="K1143" s="19"/>
      <c r="L1143" s="19"/>
      <c r="M1143" s="19"/>
      <c r="N1143" s="19"/>
      <c r="O1143" s="19"/>
      <c r="P1143" s="19"/>
      <c r="Q1143" s="19"/>
      <c r="R1143" s="19"/>
      <c r="S1143" s="19"/>
      <c r="T1143" s="19"/>
      <c r="U1143" s="19"/>
      <c r="V1143" s="19"/>
      <c r="W1143" s="19"/>
      <c r="X1143" s="19"/>
      <c r="Y1143" s="19"/>
      <c r="Z1143" s="19"/>
    </row>
    <row r="1144">
      <c r="A1144" s="21"/>
      <c r="B1144" s="19"/>
      <c r="C1144" s="19"/>
      <c r="D1144" s="19"/>
      <c r="E1144" s="19"/>
      <c r="F1144" s="19"/>
      <c r="G1144" s="19"/>
      <c r="H1144" s="19"/>
      <c r="I1144" s="19"/>
      <c r="J1144" s="19"/>
      <c r="K1144" s="19"/>
      <c r="L1144" s="19"/>
      <c r="M1144" s="19"/>
      <c r="N1144" s="19"/>
      <c r="O1144" s="19"/>
      <c r="P1144" s="19"/>
      <c r="Q1144" s="19"/>
      <c r="R1144" s="19"/>
      <c r="S1144" s="19"/>
      <c r="T1144" s="19"/>
      <c r="U1144" s="19"/>
      <c r="V1144" s="19"/>
      <c r="W1144" s="19"/>
      <c r="X1144" s="19"/>
      <c r="Y1144" s="19"/>
      <c r="Z1144" s="19"/>
    </row>
    <row r="1145">
      <c r="A1145" s="21"/>
      <c r="B1145" s="19"/>
      <c r="C1145" s="19"/>
      <c r="D1145" s="19"/>
      <c r="E1145" s="19"/>
      <c r="F1145" s="19"/>
      <c r="G1145" s="19"/>
      <c r="H1145" s="19"/>
      <c r="I1145" s="19"/>
      <c r="J1145" s="19"/>
      <c r="K1145" s="19"/>
      <c r="L1145" s="19"/>
      <c r="M1145" s="19"/>
      <c r="N1145" s="19"/>
      <c r="O1145" s="19"/>
      <c r="P1145" s="19"/>
      <c r="Q1145" s="19"/>
      <c r="R1145" s="19"/>
      <c r="S1145" s="19"/>
      <c r="T1145" s="19"/>
      <c r="U1145" s="19"/>
      <c r="V1145" s="19"/>
      <c r="W1145" s="19"/>
      <c r="X1145" s="19"/>
      <c r="Y1145" s="19"/>
      <c r="Z1145" s="19"/>
    </row>
    <row r="1146">
      <c r="A1146" s="21"/>
      <c r="B1146" s="19"/>
      <c r="C1146" s="19"/>
      <c r="D1146" s="19"/>
      <c r="E1146" s="19"/>
      <c r="F1146" s="19"/>
      <c r="G1146" s="19"/>
      <c r="H1146" s="19"/>
      <c r="I1146" s="19"/>
      <c r="J1146" s="19"/>
      <c r="K1146" s="19"/>
      <c r="L1146" s="19"/>
      <c r="M1146" s="19"/>
      <c r="N1146" s="19"/>
      <c r="O1146" s="19"/>
      <c r="P1146" s="19"/>
      <c r="Q1146" s="19"/>
      <c r="R1146" s="19"/>
      <c r="S1146" s="19"/>
      <c r="T1146" s="19"/>
      <c r="U1146" s="19"/>
      <c r="V1146" s="19"/>
      <c r="W1146" s="19"/>
      <c r="X1146" s="19"/>
      <c r="Y1146" s="19"/>
      <c r="Z1146" s="19"/>
    </row>
    <row r="1147">
      <c r="A1147" s="21"/>
      <c r="B1147" s="19"/>
      <c r="C1147" s="19"/>
      <c r="D1147" s="19"/>
      <c r="E1147" s="19"/>
      <c r="F1147" s="19"/>
      <c r="G1147" s="19"/>
      <c r="H1147" s="19"/>
      <c r="I1147" s="19"/>
      <c r="J1147" s="19"/>
      <c r="K1147" s="19"/>
      <c r="L1147" s="19"/>
      <c r="M1147" s="19"/>
      <c r="N1147" s="19"/>
      <c r="O1147" s="19"/>
      <c r="P1147" s="19"/>
      <c r="Q1147" s="19"/>
      <c r="R1147" s="19"/>
      <c r="S1147" s="19"/>
      <c r="T1147" s="19"/>
      <c r="U1147" s="19"/>
      <c r="V1147" s="19"/>
      <c r="W1147" s="19"/>
      <c r="X1147" s="19"/>
      <c r="Y1147" s="19"/>
      <c r="Z1147" s="19"/>
    </row>
    <row r="1148">
      <c r="A1148" s="21"/>
      <c r="B1148" s="19"/>
      <c r="C1148" s="19"/>
      <c r="D1148" s="19"/>
      <c r="E1148" s="19"/>
      <c r="F1148" s="19"/>
      <c r="G1148" s="19"/>
      <c r="H1148" s="19"/>
      <c r="I1148" s="19"/>
      <c r="J1148" s="19"/>
      <c r="K1148" s="19"/>
      <c r="L1148" s="19"/>
      <c r="M1148" s="19"/>
      <c r="N1148" s="19"/>
      <c r="O1148" s="19"/>
      <c r="P1148" s="19"/>
      <c r="Q1148" s="19"/>
      <c r="R1148" s="19"/>
      <c r="S1148" s="19"/>
      <c r="T1148" s="19"/>
      <c r="U1148" s="19"/>
      <c r="V1148" s="19"/>
      <c r="W1148" s="19"/>
      <c r="X1148" s="19"/>
      <c r="Y1148" s="19"/>
      <c r="Z1148" s="19"/>
    </row>
    <row r="1149">
      <c r="A1149" s="23"/>
      <c r="B1149" s="19"/>
      <c r="C1149" s="19"/>
      <c r="D1149" s="19"/>
      <c r="E1149" s="19"/>
      <c r="F1149" s="19"/>
      <c r="G1149" s="19"/>
      <c r="H1149" s="19"/>
      <c r="I1149" s="19"/>
      <c r="J1149" s="19"/>
      <c r="K1149" s="19"/>
      <c r="L1149" s="19"/>
      <c r="M1149" s="19"/>
      <c r="N1149" s="19"/>
      <c r="O1149" s="19"/>
      <c r="P1149" s="19"/>
      <c r="Q1149" s="19"/>
      <c r="R1149" s="19"/>
      <c r="S1149" s="19"/>
      <c r="T1149" s="19"/>
      <c r="U1149" s="19"/>
      <c r="V1149" s="19"/>
      <c r="W1149" s="19"/>
      <c r="X1149" s="19"/>
      <c r="Y1149" s="19"/>
      <c r="Z1149" s="19"/>
    </row>
    <row r="1150">
      <c r="A1150" s="23"/>
      <c r="B1150" s="19"/>
      <c r="C1150" s="19"/>
      <c r="D1150" s="19"/>
      <c r="E1150" s="19"/>
      <c r="F1150" s="19"/>
      <c r="G1150" s="19"/>
      <c r="H1150" s="19"/>
      <c r="I1150" s="19"/>
      <c r="J1150" s="19"/>
      <c r="K1150" s="19"/>
      <c r="L1150" s="19"/>
      <c r="M1150" s="19"/>
      <c r="N1150" s="19"/>
      <c r="O1150" s="19"/>
      <c r="P1150" s="19"/>
      <c r="Q1150" s="19"/>
      <c r="R1150" s="19"/>
      <c r="S1150" s="19"/>
      <c r="T1150" s="19"/>
      <c r="U1150" s="19"/>
      <c r="V1150" s="19"/>
      <c r="W1150" s="19"/>
      <c r="X1150" s="19"/>
      <c r="Y1150" s="19"/>
      <c r="Z1150" s="19"/>
    </row>
    <row r="1151">
      <c r="A1151" s="23"/>
      <c r="B1151" s="19"/>
      <c r="C1151" s="19"/>
      <c r="D1151" s="19"/>
      <c r="E1151" s="19"/>
      <c r="F1151" s="19"/>
      <c r="G1151" s="19"/>
      <c r="H1151" s="19"/>
      <c r="I1151" s="19"/>
      <c r="J1151" s="19"/>
      <c r="K1151" s="19"/>
      <c r="L1151" s="19"/>
      <c r="M1151" s="19"/>
      <c r="N1151" s="19"/>
      <c r="O1151" s="19"/>
      <c r="P1151" s="19"/>
      <c r="Q1151" s="19"/>
      <c r="R1151" s="19"/>
      <c r="S1151" s="19"/>
      <c r="T1151" s="19"/>
      <c r="U1151" s="19"/>
      <c r="V1151" s="19"/>
      <c r="W1151" s="19"/>
      <c r="X1151" s="19"/>
      <c r="Y1151" s="19"/>
      <c r="Z1151" s="19"/>
    </row>
    <row r="1152">
      <c r="A1152" s="23"/>
      <c r="B1152" s="19"/>
      <c r="C1152" s="19"/>
      <c r="D1152" s="19"/>
      <c r="E1152" s="19"/>
      <c r="F1152" s="19"/>
      <c r="G1152" s="19"/>
      <c r="H1152" s="19"/>
      <c r="I1152" s="19"/>
      <c r="J1152" s="19"/>
      <c r="K1152" s="19"/>
      <c r="L1152" s="19"/>
      <c r="M1152" s="19"/>
      <c r="N1152" s="19"/>
      <c r="O1152" s="19"/>
      <c r="P1152" s="19"/>
      <c r="Q1152" s="19"/>
      <c r="R1152" s="19"/>
      <c r="S1152" s="19"/>
      <c r="T1152" s="19"/>
      <c r="U1152" s="19"/>
      <c r="V1152" s="19"/>
      <c r="W1152" s="19"/>
      <c r="X1152" s="19"/>
      <c r="Y1152" s="19"/>
      <c r="Z1152" s="19"/>
    </row>
    <row r="1153">
      <c r="A1153" s="23"/>
      <c r="B1153" s="19"/>
      <c r="C1153" s="19"/>
      <c r="D1153" s="19"/>
      <c r="E1153" s="19"/>
      <c r="F1153" s="19"/>
      <c r="G1153" s="19"/>
      <c r="H1153" s="19"/>
      <c r="I1153" s="19"/>
      <c r="J1153" s="19"/>
      <c r="K1153" s="19"/>
      <c r="L1153" s="19"/>
      <c r="M1153" s="19"/>
      <c r="N1153" s="19"/>
      <c r="O1153" s="19"/>
      <c r="P1153" s="19"/>
      <c r="Q1153" s="19"/>
      <c r="R1153" s="19"/>
      <c r="S1153" s="19"/>
      <c r="T1153" s="19"/>
      <c r="U1153" s="19"/>
      <c r="V1153" s="19"/>
      <c r="W1153" s="19"/>
      <c r="X1153" s="19"/>
      <c r="Y1153" s="19"/>
      <c r="Z1153" s="19"/>
    </row>
    <row r="1154">
      <c r="A1154" s="23"/>
      <c r="B1154" s="19"/>
      <c r="C1154" s="19"/>
      <c r="D1154" s="19"/>
      <c r="E1154" s="19"/>
      <c r="F1154" s="19"/>
      <c r="G1154" s="19"/>
      <c r="H1154" s="19"/>
      <c r="I1154" s="19"/>
      <c r="J1154" s="19"/>
      <c r="K1154" s="19"/>
      <c r="L1154" s="19"/>
      <c r="M1154" s="19"/>
      <c r="N1154" s="19"/>
      <c r="O1154" s="19"/>
      <c r="P1154" s="19"/>
      <c r="Q1154" s="19"/>
      <c r="R1154" s="19"/>
      <c r="S1154" s="19"/>
      <c r="T1154" s="19"/>
      <c r="U1154" s="19"/>
      <c r="V1154" s="19"/>
      <c r="W1154" s="19"/>
      <c r="X1154" s="19"/>
      <c r="Y1154" s="19"/>
      <c r="Z1154" s="19"/>
    </row>
    <row r="1155">
      <c r="A1155" s="23"/>
      <c r="B1155" s="19"/>
      <c r="C1155" s="19"/>
      <c r="D1155" s="19"/>
      <c r="E1155" s="19"/>
      <c r="F1155" s="19"/>
      <c r="G1155" s="19"/>
      <c r="H1155" s="19"/>
      <c r="I1155" s="19"/>
      <c r="J1155" s="19"/>
      <c r="K1155" s="19"/>
      <c r="L1155" s="19"/>
      <c r="M1155" s="19"/>
      <c r="N1155" s="19"/>
      <c r="O1155" s="19"/>
      <c r="P1155" s="19"/>
      <c r="Q1155" s="19"/>
      <c r="R1155" s="19"/>
      <c r="S1155" s="19"/>
      <c r="T1155" s="19"/>
      <c r="U1155" s="19"/>
      <c r="V1155" s="19"/>
      <c r="W1155" s="19"/>
      <c r="X1155" s="19"/>
      <c r="Y1155" s="19"/>
      <c r="Z1155" s="19"/>
    </row>
    <row r="1156">
      <c r="A1156" s="23"/>
      <c r="B1156" s="19"/>
      <c r="C1156" s="19"/>
      <c r="D1156" s="19"/>
      <c r="E1156" s="19"/>
      <c r="F1156" s="19"/>
      <c r="G1156" s="19"/>
      <c r="H1156" s="19"/>
      <c r="I1156" s="19"/>
      <c r="J1156" s="19"/>
      <c r="K1156" s="19"/>
      <c r="L1156" s="19"/>
      <c r="M1156" s="19"/>
      <c r="N1156" s="19"/>
      <c r="O1156" s="19"/>
      <c r="P1156" s="19"/>
      <c r="Q1156" s="19"/>
      <c r="R1156" s="19"/>
      <c r="S1156" s="19"/>
      <c r="T1156" s="19"/>
      <c r="U1156" s="19"/>
      <c r="V1156" s="19"/>
      <c r="W1156" s="19"/>
      <c r="X1156" s="19"/>
      <c r="Y1156" s="19"/>
      <c r="Z1156" s="19"/>
    </row>
    <row r="1157">
      <c r="A1157" s="23"/>
      <c r="B1157" s="19"/>
      <c r="C1157" s="19"/>
      <c r="D1157" s="19"/>
      <c r="E1157" s="19"/>
      <c r="F1157" s="19"/>
      <c r="G1157" s="19"/>
      <c r="H1157" s="19"/>
      <c r="I1157" s="19"/>
      <c r="J1157" s="19"/>
      <c r="K1157" s="19"/>
      <c r="L1157" s="19"/>
      <c r="M1157" s="19"/>
      <c r="N1157" s="19"/>
      <c r="O1157" s="19"/>
      <c r="P1157" s="19"/>
      <c r="Q1157" s="19"/>
      <c r="R1157" s="19"/>
      <c r="S1157" s="19"/>
      <c r="T1157" s="19"/>
      <c r="U1157" s="19"/>
      <c r="V1157" s="19"/>
      <c r="W1157" s="19"/>
      <c r="X1157" s="19"/>
      <c r="Y1157" s="19"/>
      <c r="Z1157" s="19"/>
    </row>
    <row r="1158">
      <c r="A1158" s="23"/>
      <c r="B1158" s="19"/>
      <c r="C1158" s="19"/>
      <c r="D1158" s="19"/>
      <c r="E1158" s="19"/>
      <c r="F1158" s="19"/>
      <c r="G1158" s="19"/>
      <c r="H1158" s="19"/>
      <c r="I1158" s="19"/>
      <c r="J1158" s="19"/>
      <c r="K1158" s="19"/>
      <c r="L1158" s="19"/>
      <c r="M1158" s="19"/>
      <c r="N1158" s="19"/>
      <c r="O1158" s="19"/>
      <c r="P1158" s="19"/>
      <c r="Q1158" s="19"/>
      <c r="R1158" s="19"/>
      <c r="S1158" s="19"/>
      <c r="T1158" s="19"/>
      <c r="U1158" s="19"/>
      <c r="V1158" s="19"/>
      <c r="W1158" s="19"/>
      <c r="X1158" s="19"/>
      <c r="Y1158" s="19"/>
      <c r="Z1158" s="19"/>
    </row>
    <row r="1159">
      <c r="A1159" s="23"/>
      <c r="B1159" s="19"/>
      <c r="C1159" s="19"/>
      <c r="D1159" s="19"/>
      <c r="E1159" s="19"/>
      <c r="F1159" s="19"/>
      <c r="G1159" s="19"/>
      <c r="H1159" s="19"/>
      <c r="I1159" s="19"/>
      <c r="J1159" s="19"/>
      <c r="K1159" s="19"/>
      <c r="L1159" s="19"/>
      <c r="M1159" s="19"/>
      <c r="N1159" s="19"/>
      <c r="O1159" s="19"/>
      <c r="P1159" s="19"/>
      <c r="Q1159" s="19"/>
      <c r="R1159" s="19"/>
      <c r="S1159" s="19"/>
      <c r="T1159" s="19"/>
      <c r="U1159" s="19"/>
      <c r="V1159" s="19"/>
      <c r="W1159" s="19"/>
      <c r="X1159" s="19"/>
      <c r="Y1159" s="19"/>
      <c r="Z1159" s="19"/>
    </row>
    <row r="1160">
      <c r="A1160" s="23"/>
      <c r="B1160" s="19"/>
      <c r="C1160" s="19"/>
      <c r="D1160" s="19"/>
      <c r="E1160" s="19"/>
      <c r="F1160" s="19"/>
      <c r="G1160" s="19"/>
      <c r="H1160" s="19"/>
      <c r="I1160" s="19"/>
      <c r="J1160" s="19"/>
      <c r="K1160" s="19"/>
      <c r="L1160" s="19"/>
      <c r="M1160" s="19"/>
      <c r="N1160" s="19"/>
      <c r="O1160" s="19"/>
      <c r="P1160" s="19"/>
      <c r="Q1160" s="19"/>
      <c r="R1160" s="19"/>
      <c r="S1160" s="19"/>
      <c r="T1160" s="19"/>
      <c r="U1160" s="19"/>
      <c r="V1160" s="19"/>
      <c r="W1160" s="19"/>
      <c r="X1160" s="19"/>
      <c r="Y1160" s="19"/>
      <c r="Z1160" s="19"/>
    </row>
    <row r="1161">
      <c r="A1161" s="23"/>
      <c r="B1161" s="19"/>
      <c r="C1161" s="19"/>
      <c r="D1161" s="19"/>
      <c r="E1161" s="19"/>
      <c r="F1161" s="19"/>
      <c r="G1161" s="19"/>
      <c r="H1161" s="19"/>
      <c r="I1161" s="19"/>
      <c r="J1161" s="19"/>
      <c r="K1161" s="19"/>
      <c r="L1161" s="19"/>
      <c r="M1161" s="19"/>
      <c r="N1161" s="19"/>
      <c r="O1161" s="19"/>
      <c r="P1161" s="19"/>
      <c r="Q1161" s="19"/>
      <c r="R1161" s="19"/>
      <c r="S1161" s="19"/>
      <c r="T1161" s="19"/>
      <c r="U1161" s="19"/>
      <c r="V1161" s="19"/>
      <c r="W1161" s="19"/>
      <c r="X1161" s="19"/>
      <c r="Y1161" s="19"/>
      <c r="Z1161" s="19"/>
    </row>
    <row r="1162">
      <c r="A1162" s="21"/>
      <c r="B1162" s="19"/>
      <c r="C1162" s="19"/>
      <c r="D1162" s="19"/>
      <c r="E1162" s="19"/>
      <c r="F1162" s="19"/>
      <c r="G1162" s="19"/>
      <c r="H1162" s="19"/>
      <c r="I1162" s="19"/>
      <c r="J1162" s="19"/>
      <c r="K1162" s="19"/>
      <c r="L1162" s="19"/>
      <c r="M1162" s="19"/>
      <c r="N1162" s="19"/>
      <c r="O1162" s="19"/>
      <c r="P1162" s="19"/>
      <c r="Q1162" s="19"/>
      <c r="R1162" s="19"/>
      <c r="S1162" s="19"/>
      <c r="T1162" s="19"/>
      <c r="U1162" s="19"/>
      <c r="V1162" s="19"/>
      <c r="W1162" s="19"/>
      <c r="X1162" s="19"/>
      <c r="Y1162" s="19"/>
      <c r="Z1162" s="19"/>
    </row>
    <row r="1163">
      <c r="A1163" s="21"/>
      <c r="B1163" s="19"/>
      <c r="C1163" s="19"/>
      <c r="D1163" s="19"/>
      <c r="E1163" s="19"/>
      <c r="F1163" s="19"/>
      <c r="G1163" s="19"/>
      <c r="H1163" s="19"/>
      <c r="I1163" s="19"/>
      <c r="J1163" s="19"/>
      <c r="K1163" s="19"/>
      <c r="L1163" s="19"/>
      <c r="M1163" s="19"/>
      <c r="N1163" s="19"/>
      <c r="O1163" s="19"/>
      <c r="P1163" s="19"/>
      <c r="Q1163" s="19"/>
      <c r="R1163" s="19"/>
      <c r="S1163" s="19"/>
      <c r="T1163" s="19"/>
      <c r="U1163" s="19"/>
      <c r="V1163" s="19"/>
      <c r="W1163" s="19"/>
      <c r="X1163" s="19"/>
      <c r="Y1163" s="19"/>
      <c r="Z1163" s="19"/>
    </row>
    <row r="1164">
      <c r="A1164" s="21"/>
      <c r="B1164" s="19"/>
      <c r="C1164" s="19"/>
      <c r="D1164" s="19"/>
      <c r="E1164" s="19"/>
      <c r="F1164" s="19"/>
      <c r="G1164" s="19"/>
      <c r="H1164" s="19"/>
      <c r="I1164" s="19"/>
      <c r="J1164" s="19"/>
      <c r="K1164" s="19"/>
      <c r="L1164" s="19"/>
      <c r="M1164" s="19"/>
      <c r="N1164" s="19"/>
      <c r="O1164" s="19"/>
      <c r="P1164" s="19"/>
      <c r="Q1164" s="19"/>
      <c r="R1164" s="19"/>
      <c r="S1164" s="19"/>
      <c r="T1164" s="19"/>
      <c r="U1164" s="19"/>
      <c r="V1164" s="19"/>
      <c r="W1164" s="19"/>
      <c r="X1164" s="19"/>
      <c r="Y1164" s="19"/>
      <c r="Z1164" s="19"/>
    </row>
    <row r="1165">
      <c r="A1165" s="21"/>
      <c r="B1165" s="19"/>
      <c r="C1165" s="19"/>
      <c r="D1165" s="19"/>
      <c r="E1165" s="19"/>
      <c r="F1165" s="19"/>
      <c r="G1165" s="19"/>
      <c r="H1165" s="19"/>
      <c r="I1165" s="19"/>
      <c r="J1165" s="19"/>
      <c r="K1165" s="19"/>
      <c r="L1165" s="19"/>
      <c r="M1165" s="19"/>
      <c r="N1165" s="19"/>
      <c r="O1165" s="19"/>
      <c r="P1165" s="19"/>
      <c r="Q1165" s="19"/>
      <c r="R1165" s="19"/>
      <c r="S1165" s="19"/>
      <c r="T1165" s="19"/>
      <c r="U1165" s="19"/>
      <c r="V1165" s="19"/>
      <c r="W1165" s="19"/>
      <c r="X1165" s="19"/>
      <c r="Y1165" s="19"/>
      <c r="Z1165" s="19"/>
    </row>
    <row r="1166">
      <c r="A1166" s="21"/>
      <c r="B1166" s="19"/>
      <c r="C1166" s="19"/>
      <c r="D1166" s="19"/>
      <c r="E1166" s="19"/>
      <c r="F1166" s="19"/>
      <c r="G1166" s="19"/>
      <c r="H1166" s="19"/>
      <c r="I1166" s="19"/>
      <c r="J1166" s="19"/>
      <c r="K1166" s="19"/>
      <c r="L1166" s="19"/>
      <c r="M1166" s="19"/>
      <c r="N1166" s="19"/>
      <c r="O1166" s="19"/>
      <c r="P1166" s="19"/>
      <c r="Q1166" s="19"/>
      <c r="R1166" s="19"/>
      <c r="S1166" s="19"/>
      <c r="T1166" s="19"/>
      <c r="U1166" s="19"/>
      <c r="V1166" s="19"/>
      <c r="W1166" s="19"/>
      <c r="X1166" s="19"/>
      <c r="Y1166" s="19"/>
      <c r="Z1166" s="19"/>
    </row>
    <row r="1167">
      <c r="A1167" s="21"/>
      <c r="B1167" s="19"/>
      <c r="C1167" s="19"/>
      <c r="D1167" s="19"/>
      <c r="E1167" s="19"/>
      <c r="F1167" s="19"/>
      <c r="G1167" s="19"/>
      <c r="H1167" s="19"/>
      <c r="I1167" s="19"/>
      <c r="J1167" s="19"/>
      <c r="K1167" s="19"/>
      <c r="L1167" s="19"/>
      <c r="M1167" s="19"/>
      <c r="N1167" s="19"/>
      <c r="O1167" s="19"/>
      <c r="P1167" s="19"/>
      <c r="Q1167" s="19"/>
      <c r="R1167" s="19"/>
      <c r="S1167" s="19"/>
      <c r="T1167" s="19"/>
      <c r="U1167" s="19"/>
      <c r="V1167" s="19"/>
      <c r="W1167" s="19"/>
      <c r="X1167" s="19"/>
      <c r="Y1167" s="19"/>
      <c r="Z1167" s="19"/>
    </row>
    <row r="1168">
      <c r="A1168" s="21"/>
      <c r="B1168" s="19"/>
      <c r="C1168" s="19"/>
      <c r="D1168" s="19"/>
      <c r="E1168" s="19"/>
      <c r="F1168" s="19"/>
      <c r="G1168" s="19"/>
      <c r="H1168" s="19"/>
      <c r="I1168" s="19"/>
      <c r="J1168" s="19"/>
      <c r="K1168" s="19"/>
      <c r="L1168" s="19"/>
      <c r="M1168" s="19"/>
      <c r="N1168" s="19"/>
      <c r="O1168" s="19"/>
      <c r="P1168" s="19"/>
      <c r="Q1168" s="19"/>
      <c r="R1168" s="19"/>
      <c r="S1168" s="19"/>
      <c r="T1168" s="19"/>
      <c r="U1168" s="19"/>
      <c r="V1168" s="19"/>
      <c r="W1168" s="19"/>
      <c r="X1168" s="19"/>
      <c r="Y1168" s="19"/>
      <c r="Z1168" s="19"/>
    </row>
    <row r="1169">
      <c r="A1169" s="21"/>
      <c r="B1169" s="19"/>
      <c r="C1169" s="19"/>
      <c r="D1169" s="19"/>
      <c r="E1169" s="19"/>
      <c r="F1169" s="19"/>
      <c r="G1169" s="19"/>
      <c r="H1169" s="19"/>
      <c r="I1169" s="19"/>
      <c r="J1169" s="19"/>
      <c r="K1169" s="19"/>
      <c r="L1169" s="19"/>
      <c r="M1169" s="19"/>
      <c r="N1169" s="19"/>
      <c r="O1169" s="19"/>
      <c r="P1169" s="19"/>
      <c r="Q1169" s="19"/>
      <c r="R1169" s="19"/>
      <c r="S1169" s="19"/>
      <c r="T1169" s="19"/>
      <c r="U1169" s="19"/>
      <c r="V1169" s="19"/>
      <c r="W1169" s="19"/>
      <c r="X1169" s="19"/>
      <c r="Y1169" s="19"/>
      <c r="Z1169" s="19"/>
    </row>
    <row r="1170">
      <c r="A1170" s="23"/>
      <c r="B1170" s="19"/>
      <c r="C1170" s="19"/>
      <c r="D1170" s="19"/>
      <c r="E1170" s="19"/>
      <c r="F1170" s="19"/>
      <c r="G1170" s="19"/>
      <c r="H1170" s="19"/>
      <c r="I1170" s="19"/>
      <c r="J1170" s="19"/>
      <c r="K1170" s="19"/>
      <c r="L1170" s="19"/>
      <c r="M1170" s="19"/>
      <c r="N1170" s="19"/>
      <c r="O1170" s="19"/>
      <c r="P1170" s="19"/>
      <c r="Q1170" s="19"/>
      <c r="R1170" s="19"/>
      <c r="S1170" s="19"/>
      <c r="T1170" s="19"/>
      <c r="U1170" s="19"/>
      <c r="V1170" s="19"/>
      <c r="W1170" s="19"/>
      <c r="X1170" s="19"/>
      <c r="Y1170" s="19"/>
      <c r="Z1170" s="19"/>
    </row>
    <row r="1171">
      <c r="A1171" s="23"/>
      <c r="B1171" s="19"/>
      <c r="C1171" s="19"/>
      <c r="D1171" s="19"/>
      <c r="E1171" s="19"/>
      <c r="F1171" s="19"/>
      <c r="G1171" s="19"/>
      <c r="H1171" s="19"/>
      <c r="I1171" s="19"/>
      <c r="J1171" s="19"/>
      <c r="K1171" s="19"/>
      <c r="L1171" s="19"/>
      <c r="M1171" s="19"/>
      <c r="N1171" s="19"/>
      <c r="O1171" s="19"/>
      <c r="P1171" s="19"/>
      <c r="Q1171" s="19"/>
      <c r="R1171" s="19"/>
      <c r="S1171" s="19"/>
      <c r="T1171" s="19"/>
      <c r="U1171" s="19"/>
      <c r="V1171" s="19"/>
      <c r="W1171" s="19"/>
      <c r="X1171" s="19"/>
      <c r="Y1171" s="19"/>
      <c r="Z1171" s="19"/>
    </row>
    <row r="1172">
      <c r="A1172" s="23"/>
      <c r="B1172" s="19"/>
      <c r="C1172" s="19"/>
      <c r="D1172" s="19"/>
      <c r="E1172" s="19"/>
      <c r="F1172" s="19"/>
      <c r="G1172" s="19"/>
      <c r="H1172" s="19"/>
      <c r="I1172" s="19"/>
      <c r="J1172" s="19"/>
      <c r="K1172" s="19"/>
      <c r="L1172" s="19"/>
      <c r="M1172" s="19"/>
      <c r="N1172" s="19"/>
      <c r="O1172" s="19"/>
      <c r="P1172" s="19"/>
      <c r="Q1172" s="19"/>
      <c r="R1172" s="19"/>
      <c r="S1172" s="19"/>
      <c r="T1172" s="19"/>
      <c r="U1172" s="19"/>
      <c r="V1172" s="19"/>
      <c r="W1172" s="19"/>
      <c r="X1172" s="19"/>
      <c r="Y1172" s="19"/>
      <c r="Z1172" s="19"/>
    </row>
    <row r="1173">
      <c r="A1173" s="23"/>
      <c r="B1173" s="19"/>
      <c r="C1173" s="19"/>
      <c r="D1173" s="19"/>
      <c r="E1173" s="19"/>
      <c r="F1173" s="19"/>
      <c r="G1173" s="19"/>
      <c r="H1173" s="19"/>
      <c r="I1173" s="19"/>
      <c r="J1173" s="19"/>
      <c r="K1173" s="19"/>
      <c r="L1173" s="19"/>
      <c r="M1173" s="19"/>
      <c r="N1173" s="19"/>
      <c r="O1173" s="19"/>
      <c r="P1173" s="19"/>
      <c r="Q1173" s="19"/>
      <c r="R1173" s="19"/>
      <c r="S1173" s="19"/>
      <c r="T1173" s="19"/>
      <c r="U1173" s="19"/>
      <c r="V1173" s="19"/>
      <c r="W1173" s="19"/>
      <c r="X1173" s="19"/>
      <c r="Y1173" s="19"/>
      <c r="Z1173" s="19"/>
    </row>
    <row r="1174">
      <c r="A1174" s="23"/>
      <c r="B1174" s="19"/>
      <c r="C1174" s="19"/>
      <c r="D1174" s="19"/>
      <c r="E1174" s="19"/>
      <c r="F1174" s="19"/>
      <c r="G1174" s="19"/>
      <c r="H1174" s="19"/>
      <c r="I1174" s="19"/>
      <c r="J1174" s="19"/>
      <c r="K1174" s="19"/>
      <c r="L1174" s="19"/>
      <c r="M1174" s="19"/>
      <c r="N1174" s="19"/>
      <c r="O1174" s="19"/>
      <c r="P1174" s="19"/>
      <c r="Q1174" s="19"/>
      <c r="R1174" s="19"/>
      <c r="S1174" s="19"/>
      <c r="T1174" s="19"/>
      <c r="U1174" s="19"/>
      <c r="V1174" s="19"/>
      <c r="W1174" s="19"/>
      <c r="X1174" s="19"/>
      <c r="Y1174" s="19"/>
      <c r="Z1174" s="19"/>
    </row>
    <row r="1175">
      <c r="A1175" s="23"/>
      <c r="B1175" s="19"/>
      <c r="C1175" s="19"/>
      <c r="D1175" s="19"/>
      <c r="E1175" s="19"/>
      <c r="F1175" s="19"/>
      <c r="G1175" s="19"/>
      <c r="H1175" s="19"/>
      <c r="I1175" s="19"/>
      <c r="J1175" s="19"/>
      <c r="K1175" s="19"/>
      <c r="L1175" s="19"/>
      <c r="M1175" s="19"/>
      <c r="N1175" s="19"/>
      <c r="O1175" s="19"/>
      <c r="P1175" s="19"/>
      <c r="Q1175" s="19"/>
      <c r="R1175" s="19"/>
      <c r="S1175" s="19"/>
      <c r="T1175" s="19"/>
      <c r="U1175" s="19"/>
      <c r="V1175" s="19"/>
      <c r="W1175" s="19"/>
      <c r="X1175" s="19"/>
      <c r="Y1175" s="19"/>
      <c r="Z1175" s="19"/>
    </row>
    <row r="1176">
      <c r="A1176" s="23"/>
      <c r="B1176" s="19"/>
      <c r="C1176" s="19"/>
      <c r="D1176" s="19"/>
      <c r="E1176" s="19"/>
      <c r="F1176" s="19"/>
      <c r="G1176" s="19"/>
      <c r="H1176" s="19"/>
      <c r="I1176" s="19"/>
      <c r="J1176" s="19"/>
      <c r="K1176" s="19"/>
      <c r="L1176" s="19"/>
      <c r="M1176" s="19"/>
      <c r="N1176" s="19"/>
      <c r="O1176" s="19"/>
      <c r="P1176" s="19"/>
      <c r="Q1176" s="19"/>
      <c r="R1176" s="19"/>
      <c r="S1176" s="19"/>
      <c r="T1176" s="19"/>
      <c r="U1176" s="19"/>
      <c r="V1176" s="19"/>
      <c r="W1176" s="19"/>
      <c r="X1176" s="19"/>
      <c r="Y1176" s="19"/>
      <c r="Z1176" s="19"/>
    </row>
    <row r="1177">
      <c r="A1177" s="23"/>
      <c r="B1177" s="19"/>
      <c r="C1177" s="19"/>
      <c r="D1177" s="19"/>
      <c r="E1177" s="19"/>
      <c r="F1177" s="19"/>
      <c r="G1177" s="19"/>
      <c r="H1177" s="19"/>
      <c r="I1177" s="19"/>
      <c r="J1177" s="19"/>
      <c r="K1177" s="19"/>
      <c r="L1177" s="19"/>
      <c r="M1177" s="19"/>
      <c r="N1177" s="19"/>
      <c r="O1177" s="19"/>
      <c r="P1177" s="19"/>
      <c r="Q1177" s="19"/>
      <c r="R1177" s="19"/>
      <c r="S1177" s="19"/>
      <c r="T1177" s="19"/>
      <c r="U1177" s="19"/>
      <c r="V1177" s="19"/>
      <c r="W1177" s="19"/>
      <c r="X1177" s="19"/>
      <c r="Y1177" s="19"/>
      <c r="Z1177" s="19"/>
    </row>
    <row r="1178">
      <c r="A1178" s="23"/>
      <c r="B1178" s="19"/>
      <c r="C1178" s="19"/>
      <c r="D1178" s="19"/>
      <c r="E1178" s="19"/>
      <c r="F1178" s="19"/>
      <c r="G1178" s="19"/>
      <c r="H1178" s="19"/>
      <c r="I1178" s="19"/>
      <c r="J1178" s="19"/>
      <c r="K1178" s="19"/>
      <c r="L1178" s="19"/>
      <c r="M1178" s="19"/>
      <c r="N1178" s="19"/>
      <c r="O1178" s="19"/>
      <c r="P1178" s="19"/>
      <c r="Q1178" s="19"/>
      <c r="R1178" s="19"/>
      <c r="S1178" s="19"/>
      <c r="T1178" s="19"/>
      <c r="U1178" s="19"/>
      <c r="V1178" s="19"/>
      <c r="W1178" s="19"/>
      <c r="X1178" s="19"/>
      <c r="Y1178" s="19"/>
      <c r="Z1178" s="19"/>
    </row>
    <row r="1179">
      <c r="A1179" s="23"/>
      <c r="B1179" s="19"/>
      <c r="C1179" s="19"/>
      <c r="D1179" s="19"/>
      <c r="E1179" s="19"/>
      <c r="F1179" s="19"/>
      <c r="G1179" s="19"/>
      <c r="H1179" s="19"/>
      <c r="I1179" s="19"/>
      <c r="J1179" s="19"/>
      <c r="K1179" s="19"/>
      <c r="L1179" s="19"/>
      <c r="M1179" s="19"/>
      <c r="N1179" s="19"/>
      <c r="O1179" s="19"/>
      <c r="P1179" s="19"/>
      <c r="Q1179" s="19"/>
      <c r="R1179" s="19"/>
      <c r="S1179" s="19"/>
      <c r="T1179" s="19"/>
      <c r="U1179" s="19"/>
      <c r="V1179" s="19"/>
      <c r="W1179" s="19"/>
      <c r="X1179" s="19"/>
      <c r="Y1179" s="19"/>
      <c r="Z1179" s="19"/>
    </row>
    <row r="1180">
      <c r="A1180" s="23"/>
      <c r="B1180" s="19"/>
      <c r="C1180" s="19"/>
      <c r="D1180" s="19"/>
      <c r="E1180" s="19"/>
      <c r="F1180" s="19"/>
      <c r="G1180" s="19"/>
      <c r="H1180" s="19"/>
      <c r="I1180" s="19"/>
      <c r="J1180" s="19"/>
      <c r="K1180" s="19"/>
      <c r="L1180" s="19"/>
      <c r="M1180" s="19"/>
      <c r="N1180" s="19"/>
      <c r="O1180" s="19"/>
      <c r="P1180" s="19"/>
      <c r="Q1180" s="19"/>
      <c r="R1180" s="19"/>
      <c r="S1180" s="19"/>
      <c r="T1180" s="19"/>
      <c r="U1180" s="19"/>
      <c r="V1180" s="19"/>
      <c r="W1180" s="19"/>
      <c r="X1180" s="19"/>
      <c r="Y1180" s="19"/>
      <c r="Z1180" s="19"/>
    </row>
    <row r="1181">
      <c r="A1181" s="21"/>
      <c r="B1181" s="19"/>
      <c r="C1181" s="19"/>
      <c r="D1181" s="19"/>
      <c r="E1181" s="19"/>
      <c r="F1181" s="19"/>
      <c r="G1181" s="19"/>
      <c r="H1181" s="19"/>
      <c r="I1181" s="19"/>
      <c r="J1181" s="19"/>
      <c r="K1181" s="19"/>
      <c r="L1181" s="19"/>
      <c r="M1181" s="19"/>
      <c r="N1181" s="19"/>
      <c r="O1181" s="19"/>
      <c r="P1181" s="19"/>
      <c r="Q1181" s="19"/>
      <c r="R1181" s="19"/>
      <c r="S1181" s="19"/>
      <c r="T1181" s="19"/>
      <c r="U1181" s="19"/>
      <c r="V1181" s="19"/>
      <c r="W1181" s="19"/>
      <c r="X1181" s="19"/>
      <c r="Y1181" s="19"/>
      <c r="Z1181" s="19"/>
    </row>
    <row r="1182">
      <c r="A1182" s="21"/>
      <c r="B1182" s="19"/>
      <c r="C1182" s="19"/>
      <c r="D1182" s="19"/>
      <c r="E1182" s="19"/>
      <c r="F1182" s="19"/>
      <c r="G1182" s="19"/>
      <c r="H1182" s="19"/>
      <c r="I1182" s="19"/>
      <c r="J1182" s="19"/>
      <c r="K1182" s="19"/>
      <c r="L1182" s="19"/>
      <c r="M1182" s="19"/>
      <c r="N1182" s="19"/>
      <c r="O1182" s="19"/>
      <c r="P1182" s="19"/>
      <c r="Q1182" s="19"/>
      <c r="R1182" s="19"/>
      <c r="S1182" s="19"/>
      <c r="T1182" s="19"/>
      <c r="U1182" s="19"/>
      <c r="V1182" s="19"/>
      <c r="W1182" s="19"/>
      <c r="X1182" s="19"/>
      <c r="Y1182" s="19"/>
      <c r="Z1182" s="19"/>
    </row>
    <row r="1183">
      <c r="A1183" s="21"/>
      <c r="B1183" s="19"/>
      <c r="C1183" s="19"/>
      <c r="D1183" s="19"/>
      <c r="E1183" s="19"/>
      <c r="F1183" s="19"/>
      <c r="G1183" s="19"/>
      <c r="H1183" s="19"/>
      <c r="I1183" s="19"/>
      <c r="J1183" s="19"/>
      <c r="K1183" s="19"/>
      <c r="L1183" s="19"/>
      <c r="M1183" s="19"/>
      <c r="N1183" s="19"/>
      <c r="O1183" s="19"/>
      <c r="P1183" s="19"/>
      <c r="Q1183" s="19"/>
      <c r="R1183" s="19"/>
      <c r="S1183" s="19"/>
      <c r="T1183" s="19"/>
      <c r="U1183" s="19"/>
      <c r="V1183" s="19"/>
      <c r="W1183" s="19"/>
      <c r="X1183" s="19"/>
      <c r="Y1183" s="19"/>
      <c r="Z1183" s="19"/>
    </row>
    <row r="1184">
      <c r="A1184" s="21"/>
      <c r="B1184" s="19"/>
      <c r="C1184" s="19"/>
      <c r="D1184" s="19"/>
      <c r="E1184" s="19"/>
      <c r="F1184" s="19"/>
      <c r="G1184" s="19"/>
      <c r="H1184" s="19"/>
      <c r="I1184" s="19"/>
      <c r="J1184" s="19"/>
      <c r="K1184" s="19"/>
      <c r="L1184" s="19"/>
      <c r="M1184" s="19"/>
      <c r="N1184" s="19"/>
      <c r="O1184" s="19"/>
      <c r="P1184" s="19"/>
      <c r="Q1184" s="19"/>
      <c r="R1184" s="19"/>
      <c r="S1184" s="19"/>
      <c r="T1184" s="19"/>
      <c r="U1184" s="19"/>
      <c r="V1184" s="19"/>
      <c r="W1184" s="19"/>
      <c r="X1184" s="19"/>
      <c r="Y1184" s="19"/>
      <c r="Z1184" s="19"/>
    </row>
    <row r="1185">
      <c r="A1185" s="21"/>
      <c r="B1185" s="19"/>
      <c r="C1185" s="19"/>
      <c r="D1185" s="19"/>
      <c r="E1185" s="19"/>
      <c r="F1185" s="19"/>
      <c r="G1185" s="19"/>
      <c r="H1185" s="19"/>
      <c r="I1185" s="19"/>
      <c r="J1185" s="19"/>
      <c r="K1185" s="19"/>
      <c r="L1185" s="19"/>
      <c r="M1185" s="19"/>
      <c r="N1185" s="19"/>
      <c r="O1185" s="19"/>
      <c r="P1185" s="19"/>
      <c r="Q1185" s="19"/>
      <c r="R1185" s="19"/>
      <c r="S1185" s="19"/>
      <c r="T1185" s="19"/>
      <c r="U1185" s="19"/>
      <c r="V1185" s="19"/>
      <c r="W1185" s="19"/>
      <c r="X1185" s="19"/>
      <c r="Y1185" s="19"/>
      <c r="Z1185" s="19"/>
    </row>
    <row r="1186">
      <c r="A1186" s="21"/>
      <c r="B1186" s="19"/>
      <c r="C1186" s="19"/>
      <c r="D1186" s="19"/>
      <c r="E1186" s="19"/>
      <c r="F1186" s="19"/>
      <c r="G1186" s="19"/>
      <c r="H1186" s="19"/>
      <c r="I1186" s="19"/>
      <c r="J1186" s="19"/>
      <c r="K1186" s="19"/>
      <c r="L1186" s="19"/>
      <c r="M1186" s="19"/>
      <c r="N1186" s="19"/>
      <c r="O1186" s="19"/>
      <c r="P1186" s="19"/>
      <c r="Q1186" s="19"/>
      <c r="R1186" s="19"/>
      <c r="S1186" s="19"/>
      <c r="T1186" s="19"/>
      <c r="U1186" s="19"/>
      <c r="V1186" s="19"/>
      <c r="W1186" s="19"/>
      <c r="X1186" s="19"/>
      <c r="Y1186" s="19"/>
      <c r="Z1186" s="19"/>
    </row>
    <row r="1187">
      <c r="A1187" s="21"/>
      <c r="B1187" s="19"/>
      <c r="C1187" s="19"/>
      <c r="D1187" s="19"/>
      <c r="E1187" s="19"/>
      <c r="F1187" s="19"/>
      <c r="G1187" s="19"/>
      <c r="H1187" s="19"/>
      <c r="I1187" s="19"/>
      <c r="J1187" s="19"/>
      <c r="K1187" s="19"/>
      <c r="L1187" s="19"/>
      <c r="M1187" s="19"/>
      <c r="N1187" s="19"/>
      <c r="O1187" s="19"/>
      <c r="P1187" s="19"/>
      <c r="Q1187" s="19"/>
      <c r="R1187" s="19"/>
      <c r="S1187" s="19"/>
      <c r="T1187" s="19"/>
      <c r="U1187" s="19"/>
      <c r="V1187" s="19"/>
      <c r="W1187" s="19"/>
      <c r="X1187" s="19"/>
      <c r="Y1187" s="19"/>
      <c r="Z1187" s="19"/>
    </row>
    <row r="1188">
      <c r="A1188" s="21"/>
      <c r="B1188" s="19"/>
      <c r="C1188" s="19"/>
      <c r="D1188" s="19"/>
      <c r="E1188" s="19"/>
      <c r="F1188" s="19"/>
      <c r="G1188" s="19"/>
      <c r="H1188" s="19"/>
      <c r="I1188" s="19"/>
      <c r="J1188" s="19"/>
      <c r="K1188" s="19"/>
      <c r="L1188" s="19"/>
      <c r="M1188" s="19"/>
      <c r="N1188" s="19"/>
      <c r="O1188" s="19"/>
      <c r="P1188" s="19"/>
      <c r="Q1188" s="19"/>
      <c r="R1188" s="19"/>
      <c r="S1188" s="19"/>
      <c r="T1188" s="19"/>
      <c r="U1188" s="19"/>
      <c r="V1188" s="19"/>
      <c r="W1188" s="19"/>
      <c r="X1188" s="19"/>
      <c r="Y1188" s="19"/>
      <c r="Z1188" s="19"/>
    </row>
    <row r="1189">
      <c r="A1189" s="21"/>
      <c r="B1189" s="19"/>
      <c r="C1189" s="19"/>
      <c r="D1189" s="19"/>
      <c r="E1189" s="19"/>
      <c r="F1189" s="19"/>
      <c r="G1189" s="19"/>
      <c r="H1189" s="19"/>
      <c r="I1189" s="19"/>
      <c r="J1189" s="19"/>
      <c r="K1189" s="19"/>
      <c r="L1189" s="19"/>
      <c r="M1189" s="19"/>
      <c r="N1189" s="19"/>
      <c r="O1189" s="19"/>
      <c r="P1189" s="19"/>
      <c r="Q1189" s="19"/>
      <c r="R1189" s="19"/>
      <c r="S1189" s="19"/>
      <c r="T1189" s="19"/>
      <c r="U1189" s="19"/>
      <c r="V1189" s="19"/>
      <c r="W1189" s="19"/>
      <c r="X1189" s="19"/>
      <c r="Y1189" s="19"/>
      <c r="Z1189" s="19"/>
    </row>
    <row r="1190">
      <c r="A1190" s="23"/>
      <c r="B1190" s="19"/>
      <c r="C1190" s="19"/>
      <c r="D1190" s="19"/>
      <c r="E1190" s="19"/>
      <c r="F1190" s="19"/>
      <c r="G1190" s="19"/>
      <c r="H1190" s="19"/>
      <c r="I1190" s="19"/>
      <c r="J1190" s="19"/>
      <c r="K1190" s="19"/>
      <c r="L1190" s="19"/>
      <c r="M1190" s="19"/>
      <c r="N1190" s="19"/>
      <c r="O1190" s="19"/>
      <c r="P1190" s="19"/>
      <c r="Q1190" s="19"/>
      <c r="R1190" s="19"/>
      <c r="S1190" s="19"/>
      <c r="T1190" s="19"/>
      <c r="U1190" s="19"/>
      <c r="V1190" s="19"/>
      <c r="W1190" s="19"/>
      <c r="X1190" s="19"/>
      <c r="Y1190" s="19"/>
      <c r="Z1190" s="19"/>
    </row>
    <row r="1191">
      <c r="A1191" s="23"/>
      <c r="B1191" s="19"/>
      <c r="C1191" s="19"/>
      <c r="D1191" s="19"/>
      <c r="E1191" s="19"/>
      <c r="F1191" s="19"/>
      <c r="G1191" s="19"/>
      <c r="H1191" s="19"/>
      <c r="I1191" s="19"/>
      <c r="J1191" s="19"/>
      <c r="K1191" s="19"/>
      <c r="L1191" s="19"/>
      <c r="M1191" s="19"/>
      <c r="N1191" s="19"/>
      <c r="O1191" s="19"/>
      <c r="P1191" s="19"/>
      <c r="Q1191" s="19"/>
      <c r="R1191" s="19"/>
      <c r="S1191" s="19"/>
      <c r="T1191" s="19"/>
      <c r="U1191" s="19"/>
      <c r="V1191" s="19"/>
      <c r="W1191" s="19"/>
      <c r="X1191" s="19"/>
      <c r="Y1191" s="19"/>
      <c r="Z1191" s="19"/>
    </row>
    <row r="1192">
      <c r="A1192" s="23"/>
      <c r="B1192" s="19"/>
      <c r="C1192" s="19"/>
      <c r="D1192" s="19"/>
      <c r="E1192" s="19"/>
      <c r="F1192" s="19"/>
      <c r="G1192" s="19"/>
      <c r="H1192" s="19"/>
      <c r="I1192" s="19"/>
      <c r="J1192" s="19"/>
      <c r="K1192" s="19"/>
      <c r="L1192" s="19"/>
      <c r="M1192" s="19"/>
      <c r="N1192" s="19"/>
      <c r="O1192" s="19"/>
      <c r="P1192" s="19"/>
      <c r="Q1192" s="19"/>
      <c r="R1192" s="19"/>
      <c r="S1192" s="19"/>
      <c r="T1192" s="19"/>
      <c r="U1192" s="19"/>
      <c r="V1192" s="19"/>
      <c r="W1192" s="19"/>
      <c r="X1192" s="19"/>
      <c r="Y1192" s="19"/>
      <c r="Z1192" s="19"/>
    </row>
    <row r="1193">
      <c r="A1193" s="23"/>
      <c r="B1193" s="19"/>
      <c r="C1193" s="19"/>
      <c r="D1193" s="19"/>
      <c r="E1193" s="19"/>
      <c r="F1193" s="19"/>
      <c r="G1193" s="19"/>
      <c r="H1193" s="19"/>
      <c r="I1193" s="19"/>
      <c r="J1193" s="19"/>
      <c r="K1193" s="19"/>
      <c r="L1193" s="19"/>
      <c r="M1193" s="19"/>
      <c r="N1193" s="19"/>
      <c r="O1193" s="19"/>
      <c r="P1193" s="19"/>
      <c r="Q1193" s="19"/>
      <c r="R1193" s="19"/>
      <c r="S1193" s="19"/>
      <c r="T1193" s="19"/>
      <c r="U1193" s="19"/>
      <c r="V1193" s="19"/>
      <c r="W1193" s="19"/>
      <c r="X1193" s="19"/>
      <c r="Y1193" s="19"/>
      <c r="Z1193" s="19"/>
    </row>
    <row r="1194">
      <c r="A1194" s="23"/>
      <c r="B1194" s="19"/>
      <c r="C1194" s="19"/>
      <c r="D1194" s="19"/>
      <c r="E1194" s="19"/>
      <c r="F1194" s="19"/>
      <c r="G1194" s="19"/>
      <c r="H1194" s="19"/>
      <c r="I1194" s="19"/>
      <c r="J1194" s="19"/>
      <c r="K1194" s="19"/>
      <c r="L1194" s="19"/>
      <c r="M1194" s="19"/>
      <c r="N1194" s="19"/>
      <c r="O1194" s="19"/>
      <c r="P1194" s="19"/>
      <c r="Q1194" s="19"/>
      <c r="R1194" s="19"/>
      <c r="S1194" s="19"/>
      <c r="T1194" s="19"/>
      <c r="U1194" s="19"/>
      <c r="V1194" s="19"/>
      <c r="W1194" s="19"/>
      <c r="X1194" s="19"/>
      <c r="Y1194" s="19"/>
      <c r="Z1194" s="19"/>
    </row>
    <row r="1195">
      <c r="A1195" s="23"/>
      <c r="B1195" s="19"/>
      <c r="C1195" s="19"/>
      <c r="D1195" s="19"/>
      <c r="E1195" s="19"/>
      <c r="F1195" s="19"/>
      <c r="G1195" s="19"/>
      <c r="H1195" s="19"/>
      <c r="I1195" s="19"/>
      <c r="J1195" s="19"/>
      <c r="K1195" s="19"/>
      <c r="L1195" s="19"/>
      <c r="M1195" s="19"/>
      <c r="N1195" s="19"/>
      <c r="O1195" s="19"/>
      <c r="P1195" s="19"/>
      <c r="Q1195" s="19"/>
      <c r="R1195" s="19"/>
      <c r="S1195" s="19"/>
      <c r="T1195" s="19"/>
      <c r="U1195" s="19"/>
      <c r="V1195" s="19"/>
      <c r="W1195" s="19"/>
      <c r="X1195" s="19"/>
      <c r="Y1195" s="19"/>
      <c r="Z1195" s="19"/>
    </row>
    <row r="1196">
      <c r="A1196" s="23"/>
      <c r="B1196" s="19"/>
      <c r="C1196" s="19"/>
      <c r="D1196" s="19"/>
      <c r="E1196" s="19"/>
      <c r="F1196" s="19"/>
      <c r="G1196" s="19"/>
      <c r="H1196" s="19"/>
      <c r="I1196" s="19"/>
      <c r="J1196" s="19"/>
      <c r="K1196" s="19"/>
      <c r="L1196" s="19"/>
      <c r="M1196" s="19"/>
      <c r="N1196" s="19"/>
      <c r="O1196" s="19"/>
      <c r="P1196" s="19"/>
      <c r="Q1196" s="19"/>
      <c r="R1196" s="19"/>
      <c r="S1196" s="19"/>
      <c r="T1196" s="19"/>
      <c r="U1196" s="19"/>
      <c r="V1196" s="19"/>
      <c r="W1196" s="19"/>
      <c r="X1196" s="19"/>
      <c r="Y1196" s="19"/>
      <c r="Z1196" s="19"/>
    </row>
    <row r="1197">
      <c r="A1197" s="23"/>
      <c r="B1197" s="19"/>
      <c r="C1197" s="19"/>
      <c r="D1197" s="19"/>
      <c r="E1197" s="19"/>
      <c r="F1197" s="19"/>
      <c r="G1197" s="19"/>
      <c r="H1197" s="19"/>
      <c r="I1197" s="19"/>
      <c r="J1197" s="19"/>
      <c r="K1197" s="19"/>
      <c r="L1197" s="19"/>
      <c r="M1197" s="19"/>
      <c r="N1197" s="19"/>
      <c r="O1197" s="19"/>
      <c r="P1197" s="19"/>
      <c r="Q1197" s="19"/>
      <c r="R1197" s="19"/>
      <c r="S1197" s="19"/>
      <c r="T1197" s="19"/>
      <c r="U1197" s="19"/>
      <c r="V1197" s="19"/>
      <c r="W1197" s="19"/>
      <c r="X1197" s="19"/>
      <c r="Y1197" s="19"/>
      <c r="Z1197" s="19"/>
    </row>
    <row r="1198">
      <c r="A1198" s="23"/>
      <c r="B1198" s="19"/>
      <c r="C1198" s="19"/>
      <c r="D1198" s="19"/>
      <c r="E1198" s="19"/>
      <c r="F1198" s="19"/>
      <c r="G1198" s="19"/>
      <c r="H1198" s="19"/>
      <c r="I1198" s="19"/>
      <c r="J1198" s="19"/>
      <c r="K1198" s="19"/>
      <c r="L1198" s="19"/>
      <c r="M1198" s="19"/>
      <c r="N1198" s="19"/>
      <c r="O1198" s="19"/>
      <c r="P1198" s="19"/>
      <c r="Q1198" s="19"/>
      <c r="R1198" s="19"/>
      <c r="S1198" s="19"/>
      <c r="T1198" s="19"/>
      <c r="U1198" s="19"/>
      <c r="V1198" s="19"/>
      <c r="W1198" s="19"/>
      <c r="X1198" s="19"/>
      <c r="Y1198" s="19"/>
      <c r="Z1198" s="19"/>
    </row>
    <row r="1199">
      <c r="A1199" s="23"/>
      <c r="B1199" s="19"/>
      <c r="C1199" s="19"/>
      <c r="D1199" s="19"/>
      <c r="E1199" s="19"/>
      <c r="F1199" s="19"/>
      <c r="G1199" s="19"/>
      <c r="H1199" s="19"/>
      <c r="I1199" s="19"/>
      <c r="J1199" s="19"/>
      <c r="K1199" s="19"/>
      <c r="L1199" s="19"/>
      <c r="M1199" s="19"/>
      <c r="N1199" s="19"/>
      <c r="O1199" s="19"/>
      <c r="P1199" s="19"/>
      <c r="Q1199" s="19"/>
      <c r="R1199" s="19"/>
      <c r="S1199" s="19"/>
      <c r="T1199" s="19"/>
      <c r="U1199" s="19"/>
      <c r="V1199" s="19"/>
      <c r="W1199" s="19"/>
      <c r="X1199" s="19"/>
      <c r="Y1199" s="19"/>
      <c r="Z1199" s="19"/>
    </row>
    <row r="1200">
      <c r="A1200" s="23"/>
      <c r="B1200" s="19"/>
      <c r="C1200" s="19"/>
      <c r="D1200" s="19"/>
      <c r="E1200" s="19"/>
      <c r="F1200" s="19"/>
      <c r="G1200" s="19"/>
      <c r="H1200" s="19"/>
      <c r="I1200" s="19"/>
      <c r="J1200" s="19"/>
      <c r="K1200" s="19"/>
      <c r="L1200" s="19"/>
      <c r="M1200" s="19"/>
      <c r="N1200" s="19"/>
      <c r="O1200" s="19"/>
      <c r="P1200" s="19"/>
      <c r="Q1200" s="19"/>
      <c r="R1200" s="19"/>
      <c r="S1200" s="19"/>
      <c r="T1200" s="19"/>
      <c r="U1200" s="19"/>
      <c r="V1200" s="19"/>
      <c r="W1200" s="19"/>
      <c r="X1200" s="19"/>
      <c r="Y1200" s="19"/>
      <c r="Z1200" s="19"/>
    </row>
    <row r="1201">
      <c r="A1201" s="23"/>
      <c r="B1201" s="19"/>
      <c r="C1201" s="19"/>
      <c r="D1201" s="19"/>
      <c r="E1201" s="19"/>
      <c r="F1201" s="19"/>
      <c r="G1201" s="19"/>
      <c r="H1201" s="19"/>
      <c r="I1201" s="19"/>
      <c r="J1201" s="19"/>
      <c r="K1201" s="19"/>
      <c r="L1201" s="19"/>
      <c r="M1201" s="19"/>
      <c r="N1201" s="19"/>
      <c r="O1201" s="19"/>
      <c r="P1201" s="19"/>
      <c r="Q1201" s="19"/>
      <c r="R1201" s="19"/>
      <c r="S1201" s="19"/>
      <c r="T1201" s="19"/>
      <c r="U1201" s="19"/>
      <c r="V1201" s="19"/>
      <c r="W1201" s="19"/>
      <c r="X1201" s="19"/>
      <c r="Y1201" s="19"/>
      <c r="Z1201" s="19"/>
    </row>
    <row r="1202">
      <c r="A1202" s="23"/>
      <c r="B1202" s="19"/>
      <c r="C1202" s="19"/>
      <c r="D1202" s="19"/>
      <c r="E1202" s="19"/>
      <c r="F1202" s="19"/>
      <c r="G1202" s="19"/>
      <c r="H1202" s="19"/>
      <c r="I1202" s="19"/>
      <c r="J1202" s="19"/>
      <c r="K1202" s="19"/>
      <c r="L1202" s="19"/>
      <c r="M1202" s="19"/>
      <c r="N1202" s="19"/>
      <c r="O1202" s="19"/>
      <c r="P1202" s="19"/>
      <c r="Q1202" s="19"/>
      <c r="R1202" s="19"/>
      <c r="S1202" s="19"/>
      <c r="T1202" s="19"/>
      <c r="U1202" s="19"/>
      <c r="V1202" s="19"/>
      <c r="W1202" s="19"/>
      <c r="X1202" s="19"/>
      <c r="Y1202" s="19"/>
      <c r="Z1202" s="19"/>
    </row>
    <row r="1203">
      <c r="A1203" s="23"/>
      <c r="B1203" s="19"/>
      <c r="C1203" s="19"/>
      <c r="D1203" s="19"/>
      <c r="E1203" s="19"/>
      <c r="F1203" s="19"/>
      <c r="G1203" s="19"/>
      <c r="H1203" s="19"/>
      <c r="I1203" s="19"/>
      <c r="J1203" s="19"/>
      <c r="K1203" s="19"/>
      <c r="L1203" s="19"/>
      <c r="M1203" s="19"/>
      <c r="N1203" s="19"/>
      <c r="O1203" s="19"/>
      <c r="P1203" s="19"/>
      <c r="Q1203" s="19"/>
      <c r="R1203" s="19"/>
      <c r="S1203" s="19"/>
      <c r="T1203" s="19"/>
      <c r="U1203" s="19"/>
      <c r="V1203" s="19"/>
      <c r="W1203" s="19"/>
      <c r="X1203" s="19"/>
      <c r="Y1203" s="19"/>
      <c r="Z1203" s="19"/>
    </row>
    <row r="1204">
      <c r="A1204" s="23"/>
      <c r="B1204" s="19"/>
      <c r="C1204" s="19"/>
      <c r="D1204" s="19"/>
      <c r="E1204" s="19"/>
      <c r="F1204" s="19"/>
      <c r="G1204" s="19"/>
      <c r="H1204" s="19"/>
      <c r="I1204" s="19"/>
      <c r="J1204" s="19"/>
      <c r="K1204" s="19"/>
      <c r="L1204" s="19"/>
      <c r="M1204" s="19"/>
      <c r="N1204" s="19"/>
      <c r="O1204" s="19"/>
      <c r="P1204" s="19"/>
      <c r="Q1204" s="19"/>
      <c r="R1204" s="19"/>
      <c r="S1204" s="19"/>
      <c r="T1204" s="19"/>
      <c r="U1204" s="19"/>
      <c r="V1204" s="19"/>
      <c r="W1204" s="19"/>
      <c r="X1204" s="19"/>
      <c r="Y1204" s="19"/>
      <c r="Z1204" s="19"/>
    </row>
    <row r="1205">
      <c r="A1205" s="21"/>
      <c r="B1205" s="19"/>
      <c r="C1205" s="19"/>
      <c r="D1205" s="19"/>
      <c r="E1205" s="19"/>
      <c r="F1205" s="19"/>
      <c r="G1205" s="19"/>
      <c r="H1205" s="19"/>
      <c r="I1205" s="19"/>
      <c r="J1205" s="19"/>
      <c r="K1205" s="19"/>
      <c r="L1205" s="19"/>
      <c r="M1205" s="19"/>
      <c r="N1205" s="19"/>
      <c r="O1205" s="19"/>
      <c r="P1205" s="19"/>
      <c r="Q1205" s="19"/>
      <c r="R1205" s="19"/>
      <c r="S1205" s="19"/>
      <c r="T1205" s="19"/>
      <c r="U1205" s="19"/>
      <c r="V1205" s="19"/>
      <c r="W1205" s="19"/>
      <c r="X1205" s="19"/>
      <c r="Y1205" s="19"/>
      <c r="Z1205" s="19"/>
    </row>
    <row r="1206">
      <c r="A1206" s="21"/>
      <c r="B1206" s="19"/>
      <c r="C1206" s="19"/>
      <c r="D1206" s="19"/>
      <c r="E1206" s="19"/>
      <c r="F1206" s="19"/>
      <c r="G1206" s="19"/>
      <c r="H1206" s="19"/>
      <c r="I1206" s="19"/>
      <c r="J1206" s="19"/>
      <c r="K1206" s="19"/>
      <c r="L1206" s="19"/>
      <c r="M1206" s="19"/>
      <c r="N1206" s="19"/>
      <c r="O1206" s="19"/>
      <c r="P1206" s="19"/>
      <c r="Q1206" s="19"/>
      <c r="R1206" s="19"/>
      <c r="S1206" s="19"/>
      <c r="T1206" s="19"/>
      <c r="U1206" s="19"/>
      <c r="V1206" s="19"/>
      <c r="W1206" s="19"/>
      <c r="X1206" s="19"/>
      <c r="Y1206" s="19"/>
      <c r="Z1206" s="19"/>
    </row>
    <row r="1207">
      <c r="A1207" s="21"/>
      <c r="B1207" s="19"/>
      <c r="C1207" s="19"/>
      <c r="D1207" s="19"/>
      <c r="E1207" s="19"/>
      <c r="F1207" s="19"/>
      <c r="G1207" s="19"/>
      <c r="H1207" s="19"/>
      <c r="I1207" s="19"/>
      <c r="J1207" s="19"/>
      <c r="K1207" s="19"/>
      <c r="L1207" s="19"/>
      <c r="M1207" s="19"/>
      <c r="N1207" s="19"/>
      <c r="O1207" s="19"/>
      <c r="P1207" s="19"/>
      <c r="Q1207" s="19"/>
      <c r="R1207" s="19"/>
      <c r="S1207" s="19"/>
      <c r="T1207" s="19"/>
      <c r="U1207" s="19"/>
      <c r="V1207" s="19"/>
      <c r="W1207" s="19"/>
      <c r="X1207" s="19"/>
      <c r="Y1207" s="19"/>
      <c r="Z1207" s="19"/>
    </row>
    <row r="1208">
      <c r="A1208" s="21"/>
      <c r="B1208" s="19"/>
      <c r="C1208" s="19"/>
      <c r="D1208" s="19"/>
      <c r="E1208" s="19"/>
      <c r="F1208" s="19"/>
      <c r="G1208" s="19"/>
      <c r="H1208" s="19"/>
      <c r="I1208" s="19"/>
      <c r="J1208" s="19"/>
      <c r="K1208" s="19"/>
      <c r="L1208" s="19"/>
      <c r="M1208" s="19"/>
      <c r="N1208" s="19"/>
      <c r="O1208" s="19"/>
      <c r="P1208" s="19"/>
      <c r="Q1208" s="19"/>
      <c r="R1208" s="19"/>
      <c r="S1208" s="19"/>
      <c r="T1208" s="19"/>
      <c r="U1208" s="19"/>
      <c r="V1208" s="19"/>
      <c r="W1208" s="19"/>
      <c r="X1208" s="19"/>
      <c r="Y1208" s="19"/>
      <c r="Z1208" s="19"/>
    </row>
    <row r="1209">
      <c r="A1209" s="21"/>
      <c r="B1209" s="19"/>
      <c r="C1209" s="19"/>
      <c r="D1209" s="19"/>
      <c r="E1209" s="19"/>
      <c r="F1209" s="19"/>
      <c r="G1209" s="19"/>
      <c r="H1209" s="19"/>
      <c r="I1209" s="19"/>
      <c r="J1209" s="19"/>
      <c r="K1209" s="19"/>
      <c r="L1209" s="19"/>
      <c r="M1209" s="19"/>
      <c r="N1209" s="19"/>
      <c r="O1209" s="19"/>
      <c r="P1209" s="19"/>
      <c r="Q1209" s="19"/>
      <c r="R1209" s="19"/>
      <c r="S1209" s="19"/>
      <c r="T1209" s="19"/>
      <c r="U1209" s="19"/>
      <c r="V1209" s="19"/>
      <c r="W1209" s="19"/>
      <c r="X1209" s="19"/>
      <c r="Y1209" s="19"/>
      <c r="Z1209" s="19"/>
    </row>
    <row r="1210">
      <c r="A1210" s="21"/>
      <c r="B1210" s="19"/>
      <c r="C1210" s="19"/>
      <c r="D1210" s="19"/>
      <c r="E1210" s="19"/>
      <c r="F1210" s="19"/>
      <c r="G1210" s="19"/>
      <c r="H1210" s="19"/>
      <c r="I1210" s="19"/>
      <c r="J1210" s="19"/>
      <c r="K1210" s="19"/>
      <c r="L1210" s="19"/>
      <c r="M1210" s="19"/>
      <c r="N1210" s="19"/>
      <c r="O1210" s="19"/>
      <c r="P1210" s="19"/>
      <c r="Q1210" s="19"/>
      <c r="R1210" s="19"/>
      <c r="S1210" s="19"/>
      <c r="T1210" s="19"/>
      <c r="U1210" s="19"/>
      <c r="V1210" s="19"/>
      <c r="W1210" s="19"/>
      <c r="X1210" s="19"/>
      <c r="Y1210" s="19"/>
      <c r="Z1210" s="19"/>
    </row>
    <row r="1211">
      <c r="A1211" s="21"/>
      <c r="B1211" s="19"/>
      <c r="C1211" s="19"/>
      <c r="D1211" s="19"/>
      <c r="E1211" s="19"/>
      <c r="F1211" s="19"/>
      <c r="G1211" s="19"/>
      <c r="H1211" s="19"/>
      <c r="I1211" s="19"/>
      <c r="J1211" s="19"/>
      <c r="K1211" s="19"/>
      <c r="L1211" s="19"/>
      <c r="M1211" s="19"/>
      <c r="N1211" s="19"/>
      <c r="O1211" s="19"/>
      <c r="P1211" s="19"/>
      <c r="Q1211" s="19"/>
      <c r="R1211" s="19"/>
      <c r="S1211" s="19"/>
      <c r="T1211" s="19"/>
      <c r="U1211" s="19"/>
      <c r="V1211" s="19"/>
      <c r="W1211" s="19"/>
      <c r="X1211" s="19"/>
      <c r="Y1211" s="19"/>
      <c r="Z1211" s="19"/>
    </row>
    <row r="1212">
      <c r="A1212" s="21"/>
      <c r="B1212" s="19"/>
      <c r="C1212" s="19"/>
      <c r="D1212" s="19"/>
      <c r="E1212" s="19"/>
      <c r="F1212" s="19"/>
      <c r="G1212" s="19"/>
      <c r="H1212" s="19"/>
      <c r="I1212" s="19"/>
      <c r="J1212" s="19"/>
      <c r="K1212" s="19"/>
      <c r="L1212" s="19"/>
      <c r="M1212" s="19"/>
      <c r="N1212" s="19"/>
      <c r="O1212" s="19"/>
      <c r="P1212" s="19"/>
      <c r="Q1212" s="19"/>
      <c r="R1212" s="19"/>
      <c r="S1212" s="19"/>
      <c r="T1212" s="19"/>
      <c r="U1212" s="19"/>
      <c r="V1212" s="19"/>
      <c r="W1212" s="19"/>
      <c r="X1212" s="19"/>
      <c r="Y1212" s="19"/>
      <c r="Z1212" s="19"/>
    </row>
    <row r="1213">
      <c r="A1213" s="22"/>
      <c r="B1213" s="19"/>
      <c r="C1213" s="19"/>
      <c r="D1213" s="19"/>
      <c r="E1213" s="19"/>
      <c r="F1213" s="19"/>
      <c r="G1213" s="19"/>
      <c r="H1213" s="19"/>
      <c r="I1213" s="19"/>
      <c r="J1213" s="19"/>
      <c r="K1213" s="19"/>
      <c r="L1213" s="19"/>
      <c r="M1213" s="19"/>
      <c r="N1213" s="19"/>
      <c r="O1213" s="19"/>
      <c r="P1213" s="19"/>
      <c r="Q1213" s="19"/>
      <c r="R1213" s="19"/>
      <c r="S1213" s="19"/>
      <c r="T1213" s="19"/>
      <c r="U1213" s="19"/>
      <c r="V1213" s="19"/>
      <c r="W1213" s="19"/>
      <c r="X1213" s="19"/>
      <c r="Y1213" s="19"/>
      <c r="Z1213" s="19"/>
    </row>
    <row r="1214">
      <c r="A1214" s="22"/>
      <c r="B1214" s="19"/>
      <c r="C1214" s="19"/>
      <c r="D1214" s="19"/>
      <c r="E1214" s="19"/>
      <c r="F1214" s="19"/>
      <c r="G1214" s="19"/>
      <c r="H1214" s="19"/>
      <c r="I1214" s="19"/>
      <c r="J1214" s="19"/>
      <c r="K1214" s="19"/>
      <c r="L1214" s="19"/>
      <c r="M1214" s="19"/>
      <c r="N1214" s="19"/>
      <c r="O1214" s="19"/>
      <c r="P1214" s="19"/>
      <c r="Q1214" s="19"/>
      <c r="R1214" s="19"/>
      <c r="S1214" s="19"/>
      <c r="T1214" s="19"/>
      <c r="U1214" s="19"/>
      <c r="V1214" s="19"/>
      <c r="W1214" s="19"/>
      <c r="X1214" s="19"/>
      <c r="Y1214" s="19"/>
      <c r="Z1214" s="19"/>
    </row>
    <row r="1215">
      <c r="A1215" s="22"/>
      <c r="B1215" s="19"/>
      <c r="C1215" s="19"/>
      <c r="D1215" s="19"/>
      <c r="E1215" s="19"/>
      <c r="F1215" s="19"/>
      <c r="G1215" s="19"/>
      <c r="H1215" s="19"/>
      <c r="I1215" s="19"/>
      <c r="J1215" s="19"/>
      <c r="K1215" s="19"/>
      <c r="L1215" s="19"/>
      <c r="M1215" s="19"/>
      <c r="N1215" s="19"/>
      <c r="O1215" s="19"/>
      <c r="P1215" s="19"/>
      <c r="Q1215" s="19"/>
      <c r="R1215" s="19"/>
      <c r="S1215" s="19"/>
      <c r="T1215" s="19"/>
      <c r="U1215" s="19"/>
      <c r="V1215" s="19"/>
      <c r="W1215" s="19"/>
      <c r="X1215" s="19"/>
      <c r="Y1215" s="19"/>
      <c r="Z1215" s="19"/>
    </row>
    <row r="1216">
      <c r="A1216" s="22"/>
      <c r="B1216" s="19"/>
      <c r="C1216" s="19"/>
      <c r="D1216" s="19"/>
      <c r="E1216" s="19"/>
      <c r="F1216" s="19"/>
      <c r="G1216" s="19"/>
      <c r="H1216" s="19"/>
      <c r="I1216" s="19"/>
      <c r="J1216" s="19"/>
      <c r="K1216" s="19"/>
      <c r="L1216" s="19"/>
      <c r="M1216" s="19"/>
      <c r="N1216" s="19"/>
      <c r="O1216" s="19"/>
      <c r="P1216" s="19"/>
      <c r="Q1216" s="19"/>
      <c r="R1216" s="19"/>
      <c r="S1216" s="19"/>
      <c r="T1216" s="19"/>
      <c r="U1216" s="19"/>
      <c r="V1216" s="19"/>
      <c r="W1216" s="19"/>
      <c r="X1216" s="19"/>
      <c r="Y1216" s="19"/>
      <c r="Z1216" s="19"/>
    </row>
    <row r="1217">
      <c r="A1217" s="22"/>
      <c r="B1217" s="19"/>
      <c r="C1217" s="19"/>
      <c r="D1217" s="19"/>
      <c r="E1217" s="19"/>
      <c r="F1217" s="19"/>
      <c r="G1217" s="19"/>
      <c r="H1217" s="19"/>
      <c r="I1217" s="19"/>
      <c r="J1217" s="19"/>
      <c r="K1217" s="19"/>
      <c r="L1217" s="19"/>
      <c r="M1217" s="19"/>
      <c r="N1217" s="19"/>
      <c r="O1217" s="19"/>
      <c r="P1217" s="19"/>
      <c r="Q1217" s="19"/>
      <c r="R1217" s="19"/>
      <c r="S1217" s="19"/>
      <c r="T1217" s="19"/>
      <c r="U1217" s="19"/>
      <c r="V1217" s="19"/>
      <c r="W1217" s="19"/>
      <c r="X1217" s="19"/>
      <c r="Y1217" s="19"/>
      <c r="Z1217" s="19"/>
    </row>
    <row r="1218">
      <c r="A1218" s="22"/>
      <c r="B1218" s="19"/>
      <c r="C1218" s="19"/>
      <c r="D1218" s="19"/>
      <c r="E1218" s="19"/>
      <c r="F1218" s="19"/>
      <c r="G1218" s="19"/>
      <c r="H1218" s="19"/>
      <c r="I1218" s="19"/>
      <c r="J1218" s="19"/>
      <c r="K1218" s="19"/>
      <c r="L1218" s="19"/>
      <c r="M1218" s="19"/>
      <c r="N1218" s="19"/>
      <c r="O1218" s="19"/>
      <c r="P1218" s="19"/>
      <c r="Q1218" s="19"/>
      <c r="R1218" s="19"/>
      <c r="S1218" s="19"/>
      <c r="T1218" s="19"/>
      <c r="U1218" s="19"/>
      <c r="V1218" s="19"/>
      <c r="W1218" s="19"/>
      <c r="X1218" s="19"/>
      <c r="Y1218" s="19"/>
      <c r="Z1218" s="19"/>
    </row>
    <row r="1219">
      <c r="A1219" s="22"/>
      <c r="B1219" s="19"/>
      <c r="C1219" s="19"/>
      <c r="D1219" s="19"/>
      <c r="E1219" s="19"/>
      <c r="F1219" s="19"/>
      <c r="G1219" s="19"/>
      <c r="H1219" s="19"/>
      <c r="I1219" s="19"/>
      <c r="J1219" s="19"/>
      <c r="K1219" s="19"/>
      <c r="L1219" s="19"/>
      <c r="M1219" s="19"/>
      <c r="N1219" s="19"/>
      <c r="O1219" s="19"/>
      <c r="P1219" s="19"/>
      <c r="Q1219" s="19"/>
      <c r="R1219" s="19"/>
      <c r="S1219" s="19"/>
      <c r="T1219" s="19"/>
      <c r="U1219" s="19"/>
      <c r="V1219" s="19"/>
      <c r="W1219" s="19"/>
      <c r="X1219" s="19"/>
      <c r="Y1219" s="19"/>
      <c r="Z1219" s="19"/>
    </row>
    <row r="1220">
      <c r="A1220" s="22"/>
      <c r="B1220" s="19"/>
      <c r="C1220" s="19"/>
      <c r="D1220" s="19"/>
      <c r="E1220" s="19"/>
      <c r="F1220" s="19"/>
      <c r="G1220" s="19"/>
      <c r="H1220" s="19"/>
      <c r="I1220" s="19"/>
      <c r="J1220" s="19"/>
      <c r="K1220" s="19"/>
      <c r="L1220" s="19"/>
      <c r="M1220" s="19"/>
      <c r="N1220" s="19"/>
      <c r="O1220" s="19"/>
      <c r="P1220" s="19"/>
      <c r="Q1220" s="19"/>
      <c r="R1220" s="19"/>
      <c r="S1220" s="19"/>
      <c r="T1220" s="19"/>
      <c r="U1220" s="19"/>
      <c r="V1220" s="19"/>
      <c r="W1220" s="19"/>
      <c r="X1220" s="19"/>
      <c r="Y1220" s="19"/>
      <c r="Z1220" s="19"/>
    </row>
    <row r="1221">
      <c r="A1221" s="22"/>
      <c r="B1221" s="19"/>
      <c r="C1221" s="19"/>
      <c r="D1221" s="19"/>
      <c r="E1221" s="19"/>
      <c r="F1221" s="19"/>
      <c r="G1221" s="19"/>
      <c r="H1221" s="19"/>
      <c r="I1221" s="19"/>
      <c r="J1221" s="19"/>
      <c r="K1221" s="19"/>
      <c r="L1221" s="19"/>
      <c r="M1221" s="19"/>
      <c r="N1221" s="19"/>
      <c r="O1221" s="19"/>
      <c r="P1221" s="19"/>
      <c r="Q1221" s="19"/>
      <c r="R1221" s="19"/>
      <c r="S1221" s="19"/>
      <c r="T1221" s="19"/>
      <c r="U1221" s="19"/>
      <c r="V1221" s="19"/>
      <c r="W1221" s="19"/>
      <c r="X1221" s="19"/>
      <c r="Y1221" s="19"/>
      <c r="Z1221" s="19"/>
    </row>
    <row r="1222">
      <c r="A1222" s="22"/>
      <c r="B1222" s="19"/>
      <c r="C1222" s="19"/>
      <c r="D1222" s="19"/>
      <c r="E1222" s="19"/>
      <c r="F1222" s="19"/>
      <c r="G1222" s="19"/>
      <c r="H1222" s="19"/>
      <c r="I1222" s="19"/>
      <c r="J1222" s="19"/>
      <c r="K1222" s="19"/>
      <c r="L1222" s="19"/>
      <c r="M1222" s="19"/>
      <c r="N1222" s="19"/>
      <c r="O1222" s="19"/>
      <c r="P1222" s="19"/>
      <c r="Q1222" s="19"/>
      <c r="R1222" s="19"/>
      <c r="S1222" s="19"/>
      <c r="T1222" s="19"/>
      <c r="U1222" s="19"/>
      <c r="V1222" s="19"/>
      <c r="W1222" s="19"/>
      <c r="X1222" s="19"/>
      <c r="Y1222" s="19"/>
      <c r="Z1222" s="19"/>
    </row>
    <row r="1223">
      <c r="A1223" s="22"/>
      <c r="B1223" s="19"/>
      <c r="C1223" s="19"/>
      <c r="D1223" s="19"/>
      <c r="E1223" s="19"/>
      <c r="F1223" s="19"/>
      <c r="G1223" s="19"/>
      <c r="H1223" s="19"/>
      <c r="I1223" s="19"/>
      <c r="J1223" s="19"/>
      <c r="K1223" s="19"/>
      <c r="L1223" s="19"/>
      <c r="M1223" s="19"/>
      <c r="N1223" s="19"/>
      <c r="O1223" s="19"/>
      <c r="P1223" s="19"/>
      <c r="Q1223" s="19"/>
      <c r="R1223" s="19"/>
      <c r="S1223" s="19"/>
      <c r="T1223" s="19"/>
      <c r="U1223" s="19"/>
      <c r="V1223" s="19"/>
      <c r="W1223" s="19"/>
      <c r="X1223" s="19"/>
      <c r="Y1223" s="19"/>
      <c r="Z1223" s="19"/>
    </row>
    <row r="1224">
      <c r="A1224" s="22"/>
      <c r="B1224" s="19"/>
      <c r="C1224" s="19"/>
      <c r="D1224" s="19"/>
      <c r="E1224" s="19"/>
      <c r="F1224" s="19"/>
      <c r="G1224" s="19"/>
      <c r="H1224" s="19"/>
      <c r="I1224" s="19"/>
      <c r="J1224" s="19"/>
      <c r="K1224" s="19"/>
      <c r="L1224" s="19"/>
      <c r="M1224" s="19"/>
      <c r="N1224" s="19"/>
      <c r="O1224" s="19"/>
      <c r="P1224" s="19"/>
      <c r="Q1224" s="19"/>
      <c r="R1224" s="19"/>
      <c r="S1224" s="19"/>
      <c r="T1224" s="19"/>
      <c r="U1224" s="19"/>
      <c r="V1224" s="19"/>
      <c r="W1224" s="19"/>
      <c r="X1224" s="19"/>
      <c r="Y1224" s="19"/>
      <c r="Z1224" s="19"/>
    </row>
    <row r="1225">
      <c r="A1225" s="15"/>
      <c r="B1225" s="19"/>
      <c r="C1225" s="19"/>
      <c r="D1225" s="19"/>
      <c r="E1225" s="19"/>
      <c r="F1225" s="19"/>
      <c r="G1225" s="19"/>
      <c r="H1225" s="19"/>
      <c r="I1225" s="19"/>
      <c r="J1225" s="19"/>
      <c r="K1225" s="19"/>
      <c r="L1225" s="19"/>
      <c r="M1225" s="19"/>
      <c r="N1225" s="19"/>
      <c r="O1225" s="19"/>
      <c r="P1225" s="19"/>
      <c r="Q1225" s="19"/>
      <c r="R1225" s="19"/>
      <c r="S1225" s="19"/>
      <c r="T1225" s="19"/>
      <c r="U1225" s="19"/>
      <c r="V1225" s="19"/>
      <c r="W1225" s="19"/>
      <c r="X1225" s="19"/>
      <c r="Y1225" s="19"/>
      <c r="Z1225" s="19"/>
    </row>
    <row r="1226">
      <c r="A1226" s="15"/>
      <c r="B1226" s="19"/>
      <c r="C1226" s="19"/>
      <c r="D1226" s="19"/>
      <c r="E1226" s="19"/>
      <c r="F1226" s="19"/>
      <c r="G1226" s="19"/>
      <c r="H1226" s="19"/>
      <c r="I1226" s="19"/>
      <c r="J1226" s="19"/>
      <c r="K1226" s="19"/>
      <c r="L1226" s="19"/>
      <c r="M1226" s="19"/>
      <c r="N1226" s="19"/>
      <c r="O1226" s="19"/>
      <c r="P1226" s="19"/>
      <c r="Q1226" s="19"/>
      <c r="R1226" s="19"/>
      <c r="S1226" s="19"/>
      <c r="T1226" s="19"/>
      <c r="U1226" s="19"/>
      <c r="V1226" s="19"/>
      <c r="W1226" s="19"/>
      <c r="X1226" s="19"/>
      <c r="Y1226" s="19"/>
      <c r="Z1226" s="19"/>
    </row>
    <row r="1227">
      <c r="A1227" s="15"/>
      <c r="B1227" s="19"/>
      <c r="C1227" s="19"/>
      <c r="D1227" s="19"/>
      <c r="E1227" s="19"/>
      <c r="F1227" s="19"/>
      <c r="G1227" s="19"/>
      <c r="H1227" s="19"/>
      <c r="I1227" s="19"/>
      <c r="J1227" s="19"/>
      <c r="K1227" s="19"/>
      <c r="L1227" s="19"/>
      <c r="M1227" s="19"/>
      <c r="N1227" s="19"/>
      <c r="O1227" s="19"/>
      <c r="P1227" s="19"/>
      <c r="Q1227" s="19"/>
      <c r="R1227" s="19"/>
      <c r="S1227" s="19"/>
      <c r="T1227" s="19"/>
      <c r="U1227" s="19"/>
      <c r="V1227" s="19"/>
      <c r="W1227" s="19"/>
      <c r="X1227" s="19"/>
      <c r="Y1227" s="19"/>
      <c r="Z1227" s="19"/>
    </row>
    <row r="1228">
      <c r="A1228" s="2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row>
    <row r="1229">
      <c r="A1229" s="21"/>
      <c r="B1229" s="19"/>
      <c r="C1229" s="19"/>
      <c r="D1229" s="19"/>
      <c r="E1229" s="19"/>
      <c r="F1229" s="19"/>
      <c r="G1229" s="19"/>
      <c r="H1229" s="19"/>
      <c r="I1229" s="19"/>
      <c r="J1229" s="19"/>
      <c r="K1229" s="19"/>
      <c r="L1229" s="19"/>
      <c r="M1229" s="19"/>
      <c r="N1229" s="19"/>
      <c r="O1229" s="19"/>
      <c r="P1229" s="19"/>
      <c r="Q1229" s="19"/>
      <c r="R1229" s="19"/>
      <c r="S1229" s="19"/>
      <c r="T1229" s="19"/>
      <c r="U1229" s="19"/>
      <c r="V1229" s="19"/>
      <c r="W1229" s="19"/>
      <c r="X1229" s="19"/>
      <c r="Y1229" s="19"/>
      <c r="Z1229" s="19"/>
    </row>
    <row r="1230">
      <c r="A1230" s="21"/>
      <c r="B1230" s="19"/>
      <c r="C1230" s="19"/>
      <c r="D1230" s="19"/>
      <c r="E1230" s="19"/>
      <c r="F1230" s="19"/>
      <c r="G1230" s="19"/>
      <c r="H1230" s="19"/>
      <c r="I1230" s="19"/>
      <c r="J1230" s="19"/>
      <c r="K1230" s="19"/>
      <c r="L1230" s="19"/>
      <c r="M1230" s="19"/>
      <c r="N1230" s="19"/>
      <c r="O1230" s="19"/>
      <c r="P1230" s="19"/>
      <c r="Q1230" s="19"/>
      <c r="R1230" s="19"/>
      <c r="S1230" s="19"/>
      <c r="T1230" s="19"/>
      <c r="U1230" s="19"/>
      <c r="V1230" s="19"/>
      <c r="W1230" s="19"/>
      <c r="X1230" s="19"/>
      <c r="Y1230" s="19"/>
      <c r="Z1230" s="19"/>
    </row>
    <row r="1231">
      <c r="A1231" s="21"/>
      <c r="B1231" s="19"/>
      <c r="C1231" s="19"/>
      <c r="D1231" s="19"/>
      <c r="E1231" s="19"/>
      <c r="F1231" s="19"/>
      <c r="G1231" s="19"/>
      <c r="H1231" s="19"/>
      <c r="I1231" s="19"/>
      <c r="J1231" s="19"/>
      <c r="K1231" s="19"/>
      <c r="L1231" s="19"/>
      <c r="M1231" s="19"/>
      <c r="N1231" s="19"/>
      <c r="O1231" s="19"/>
      <c r="P1231" s="19"/>
      <c r="Q1231" s="19"/>
      <c r="R1231" s="19"/>
      <c r="S1231" s="19"/>
      <c r="T1231" s="19"/>
      <c r="U1231" s="19"/>
      <c r="V1231" s="19"/>
      <c r="W1231" s="19"/>
      <c r="X1231" s="19"/>
      <c r="Y1231" s="19"/>
      <c r="Z1231" s="19"/>
    </row>
    <row r="1232">
      <c r="A1232" s="21"/>
      <c r="B1232" s="19"/>
      <c r="C1232" s="19"/>
      <c r="D1232" s="19"/>
      <c r="E1232" s="19"/>
      <c r="F1232" s="19"/>
      <c r="G1232" s="19"/>
      <c r="H1232" s="19"/>
      <c r="I1232" s="19"/>
      <c r="J1232" s="19"/>
      <c r="K1232" s="19"/>
      <c r="L1232" s="19"/>
      <c r="M1232" s="19"/>
      <c r="N1232" s="19"/>
      <c r="O1232" s="19"/>
      <c r="P1232" s="19"/>
      <c r="Q1232" s="19"/>
      <c r="R1232" s="19"/>
      <c r="S1232" s="19"/>
      <c r="T1232" s="19"/>
      <c r="U1232" s="19"/>
      <c r="V1232" s="19"/>
      <c r="W1232" s="19"/>
      <c r="X1232" s="19"/>
      <c r="Y1232" s="19"/>
      <c r="Z1232" s="19"/>
    </row>
    <row r="1233">
      <c r="A1233" s="21"/>
      <c r="B1233" s="19"/>
      <c r="C1233" s="19"/>
      <c r="D1233" s="19"/>
      <c r="E1233" s="19"/>
      <c r="F1233" s="19"/>
      <c r="G1233" s="19"/>
      <c r="H1233" s="19"/>
      <c r="I1233" s="19"/>
      <c r="J1233" s="19"/>
      <c r="K1233" s="19"/>
      <c r="L1233" s="19"/>
      <c r="M1233" s="19"/>
      <c r="N1233" s="19"/>
      <c r="O1233" s="19"/>
      <c r="P1233" s="19"/>
      <c r="Q1233" s="19"/>
      <c r="R1233" s="19"/>
      <c r="S1233" s="19"/>
      <c r="T1233" s="19"/>
      <c r="U1233" s="19"/>
      <c r="V1233" s="19"/>
      <c r="W1233" s="19"/>
      <c r="X1233" s="19"/>
      <c r="Y1233" s="19"/>
      <c r="Z1233" s="19"/>
    </row>
    <row r="1234">
      <c r="A1234" s="22"/>
      <c r="B1234" s="19"/>
      <c r="C1234" s="19"/>
      <c r="D1234" s="19"/>
      <c r="E1234" s="19"/>
      <c r="F1234" s="19"/>
      <c r="G1234" s="19"/>
      <c r="H1234" s="19"/>
      <c r="I1234" s="19"/>
      <c r="J1234" s="19"/>
      <c r="K1234" s="19"/>
      <c r="L1234" s="19"/>
      <c r="M1234" s="19"/>
      <c r="N1234" s="19"/>
      <c r="O1234" s="19"/>
      <c r="P1234" s="19"/>
      <c r="Q1234" s="19"/>
      <c r="R1234" s="19"/>
      <c r="S1234" s="19"/>
      <c r="T1234" s="19"/>
      <c r="U1234" s="19"/>
      <c r="V1234" s="19"/>
      <c r="W1234" s="19"/>
      <c r="X1234" s="19"/>
      <c r="Y1234" s="19"/>
      <c r="Z1234" s="19"/>
    </row>
    <row r="1235">
      <c r="A1235" s="22"/>
      <c r="B1235" s="19"/>
      <c r="C1235" s="44"/>
      <c r="D1235" s="19"/>
      <c r="E1235" s="19"/>
      <c r="F1235" s="19"/>
      <c r="G1235" s="19"/>
      <c r="H1235" s="19"/>
      <c r="I1235" s="19"/>
      <c r="J1235" s="19"/>
      <c r="K1235" s="19"/>
      <c r="L1235" s="19"/>
      <c r="M1235" s="19"/>
      <c r="N1235" s="19"/>
      <c r="O1235" s="19"/>
      <c r="P1235" s="19"/>
      <c r="Q1235" s="19"/>
      <c r="R1235" s="19"/>
      <c r="S1235" s="19"/>
      <c r="T1235" s="19"/>
      <c r="U1235" s="19"/>
      <c r="V1235" s="19"/>
      <c r="W1235" s="19"/>
      <c r="X1235" s="19"/>
      <c r="Y1235" s="19"/>
      <c r="Z1235" s="19"/>
    </row>
    <row r="1236">
      <c r="A1236" s="22"/>
      <c r="B1236" s="19"/>
      <c r="C1236" s="44"/>
      <c r="D1236" s="19"/>
      <c r="E1236" s="19"/>
      <c r="F1236" s="19"/>
      <c r="G1236" s="19"/>
      <c r="H1236" s="19"/>
      <c r="I1236" s="19"/>
      <c r="J1236" s="19"/>
      <c r="K1236" s="19"/>
      <c r="L1236" s="19"/>
      <c r="M1236" s="19"/>
      <c r="N1236" s="19"/>
      <c r="O1236" s="19"/>
      <c r="P1236" s="19"/>
      <c r="Q1236" s="19"/>
      <c r="R1236" s="19"/>
      <c r="S1236" s="19"/>
      <c r="T1236" s="19"/>
      <c r="U1236" s="19"/>
      <c r="V1236" s="19"/>
      <c r="W1236" s="19"/>
      <c r="X1236" s="19"/>
      <c r="Y1236" s="19"/>
      <c r="Z1236" s="19"/>
    </row>
    <row r="1237">
      <c r="A1237" s="22"/>
      <c r="B1237" s="19"/>
      <c r="C1237" s="44"/>
      <c r="D1237" s="19"/>
      <c r="E1237" s="19"/>
      <c r="F1237" s="19"/>
      <c r="G1237" s="19"/>
      <c r="H1237" s="19"/>
      <c r="I1237" s="19"/>
      <c r="J1237" s="19"/>
      <c r="K1237" s="19"/>
      <c r="L1237" s="19"/>
      <c r="M1237" s="19"/>
      <c r="N1237" s="19"/>
      <c r="O1237" s="19"/>
      <c r="P1237" s="19"/>
      <c r="Q1237" s="19"/>
      <c r="R1237" s="19"/>
      <c r="S1237" s="19"/>
      <c r="T1237" s="19"/>
      <c r="U1237" s="19"/>
      <c r="V1237" s="19"/>
      <c r="W1237" s="19"/>
      <c r="X1237" s="19"/>
      <c r="Y1237" s="19"/>
      <c r="Z1237" s="19"/>
    </row>
    <row r="1238">
      <c r="A1238" s="22"/>
      <c r="B1238" s="19"/>
      <c r="C1238" s="44"/>
      <c r="D1238" s="19"/>
      <c r="E1238" s="19"/>
      <c r="F1238" s="19"/>
      <c r="G1238" s="19"/>
      <c r="H1238" s="19"/>
      <c r="I1238" s="19"/>
      <c r="J1238" s="19"/>
      <c r="K1238" s="19"/>
      <c r="L1238" s="19"/>
      <c r="M1238" s="19"/>
      <c r="N1238" s="19"/>
      <c r="O1238" s="19"/>
      <c r="P1238" s="19"/>
      <c r="Q1238" s="19"/>
      <c r="R1238" s="19"/>
      <c r="S1238" s="19"/>
      <c r="T1238" s="19"/>
      <c r="U1238" s="19"/>
      <c r="V1238" s="19"/>
      <c r="W1238" s="19"/>
      <c r="X1238" s="19"/>
      <c r="Y1238" s="19"/>
      <c r="Z1238" s="19"/>
    </row>
    <row r="1239">
      <c r="A1239" s="22"/>
      <c r="B1239" s="19"/>
      <c r="C1239" s="44"/>
      <c r="D1239" s="19"/>
      <c r="E1239" s="19"/>
      <c r="F1239" s="19"/>
      <c r="G1239" s="19"/>
      <c r="H1239" s="19"/>
      <c r="I1239" s="19"/>
      <c r="J1239" s="19"/>
      <c r="K1239" s="19"/>
      <c r="L1239" s="19"/>
      <c r="M1239" s="19"/>
      <c r="N1239" s="19"/>
      <c r="O1239" s="19"/>
      <c r="P1239" s="19"/>
      <c r="Q1239" s="19"/>
      <c r="R1239" s="19"/>
      <c r="S1239" s="19"/>
      <c r="T1239" s="19"/>
      <c r="U1239" s="19"/>
      <c r="V1239" s="19"/>
      <c r="W1239" s="19"/>
      <c r="X1239" s="19"/>
      <c r="Y1239" s="19"/>
      <c r="Z1239" s="19"/>
    </row>
    <row r="1240">
      <c r="A1240" s="22"/>
      <c r="B1240" s="19"/>
      <c r="C1240" s="44"/>
      <c r="D1240" s="19"/>
      <c r="E1240" s="19"/>
      <c r="F1240" s="19"/>
      <c r="G1240" s="19"/>
      <c r="H1240" s="19"/>
      <c r="I1240" s="19"/>
      <c r="J1240" s="19"/>
      <c r="K1240" s="19"/>
      <c r="L1240" s="19"/>
      <c r="M1240" s="19"/>
      <c r="N1240" s="19"/>
      <c r="O1240" s="19"/>
      <c r="P1240" s="19"/>
      <c r="Q1240" s="19"/>
      <c r="R1240" s="19"/>
      <c r="S1240" s="19"/>
      <c r="T1240" s="19"/>
      <c r="U1240" s="19"/>
      <c r="V1240" s="19"/>
      <c r="W1240" s="19"/>
      <c r="X1240" s="19"/>
      <c r="Y1240" s="19"/>
      <c r="Z1240" s="19"/>
    </row>
    <row r="1241">
      <c r="A1241" s="22"/>
      <c r="B1241" s="19"/>
      <c r="C1241" s="44"/>
      <c r="D1241" s="19"/>
      <c r="E1241" s="19"/>
      <c r="F1241" s="19"/>
      <c r="G1241" s="19"/>
      <c r="H1241" s="19"/>
      <c r="I1241" s="19"/>
      <c r="J1241" s="19"/>
      <c r="K1241" s="19"/>
      <c r="L1241" s="19"/>
      <c r="M1241" s="19"/>
      <c r="N1241" s="19"/>
      <c r="O1241" s="19"/>
      <c r="P1241" s="19"/>
      <c r="Q1241" s="19"/>
      <c r="R1241" s="19"/>
      <c r="S1241" s="19"/>
      <c r="T1241" s="19"/>
      <c r="U1241" s="19"/>
      <c r="V1241" s="19"/>
      <c r="W1241" s="19"/>
      <c r="X1241" s="19"/>
      <c r="Y1241" s="19"/>
      <c r="Z1241" s="19"/>
    </row>
    <row r="1242">
      <c r="A1242" s="22"/>
      <c r="B1242" s="19"/>
      <c r="C1242" s="44"/>
      <c r="D1242" s="19"/>
      <c r="E1242" s="19"/>
      <c r="F1242" s="19"/>
      <c r="G1242" s="19"/>
      <c r="H1242" s="19"/>
      <c r="I1242" s="19"/>
      <c r="J1242" s="19"/>
      <c r="K1242" s="19"/>
      <c r="L1242" s="19"/>
      <c r="M1242" s="19"/>
      <c r="N1242" s="19"/>
      <c r="O1242" s="19"/>
      <c r="P1242" s="19"/>
      <c r="Q1242" s="19"/>
      <c r="R1242" s="19"/>
      <c r="S1242" s="19"/>
      <c r="T1242" s="19"/>
      <c r="U1242" s="19"/>
      <c r="V1242" s="19"/>
      <c r="W1242" s="19"/>
      <c r="X1242" s="19"/>
      <c r="Y1242" s="19"/>
      <c r="Z1242" s="19"/>
    </row>
    <row r="1243">
      <c r="A1243" s="22"/>
      <c r="B1243" s="19"/>
      <c r="C1243" s="44"/>
      <c r="D1243" s="19"/>
      <c r="E1243" s="19"/>
      <c r="F1243" s="19"/>
      <c r="G1243" s="19"/>
      <c r="H1243" s="19"/>
      <c r="I1243" s="19"/>
      <c r="J1243" s="19"/>
      <c r="K1243" s="19"/>
      <c r="L1243" s="19"/>
      <c r="M1243" s="19"/>
      <c r="N1243" s="19"/>
      <c r="O1243" s="19"/>
      <c r="P1243" s="19"/>
      <c r="Q1243" s="19"/>
      <c r="R1243" s="19"/>
      <c r="S1243" s="19"/>
      <c r="T1243" s="19"/>
      <c r="U1243" s="19"/>
      <c r="V1243" s="19"/>
      <c r="W1243" s="19"/>
      <c r="X1243" s="19"/>
      <c r="Y1243" s="19"/>
      <c r="Z1243" s="19"/>
    </row>
    <row r="1244">
      <c r="A1244" s="22"/>
      <c r="B1244" s="19"/>
      <c r="C1244" s="44"/>
      <c r="D1244" s="19"/>
      <c r="E1244" s="19"/>
      <c r="F1244" s="19"/>
      <c r="G1244" s="19"/>
      <c r="H1244" s="19"/>
      <c r="I1244" s="19"/>
      <c r="J1244" s="19"/>
      <c r="K1244" s="19"/>
      <c r="L1244" s="19"/>
      <c r="M1244" s="19"/>
      <c r="N1244" s="19"/>
      <c r="O1244" s="19"/>
      <c r="P1244" s="19"/>
      <c r="Q1244" s="19"/>
      <c r="R1244" s="19"/>
      <c r="S1244" s="19"/>
      <c r="T1244" s="19"/>
      <c r="U1244" s="19"/>
      <c r="V1244" s="19"/>
      <c r="W1244" s="19"/>
      <c r="X1244" s="19"/>
      <c r="Y1244" s="19"/>
      <c r="Z1244" s="19"/>
    </row>
    <row r="1245">
      <c r="A1245" s="22"/>
      <c r="B1245" s="19"/>
      <c r="C1245" s="44"/>
      <c r="D1245" s="19"/>
      <c r="E1245" s="19"/>
      <c r="F1245" s="19"/>
      <c r="G1245" s="19"/>
      <c r="H1245" s="19"/>
      <c r="I1245" s="19"/>
      <c r="J1245" s="19"/>
      <c r="K1245" s="19"/>
      <c r="L1245" s="19"/>
      <c r="M1245" s="19"/>
      <c r="N1245" s="19"/>
      <c r="O1245" s="19"/>
      <c r="P1245" s="19"/>
      <c r="Q1245" s="19"/>
      <c r="R1245" s="19"/>
      <c r="S1245" s="19"/>
      <c r="T1245" s="19"/>
      <c r="U1245" s="19"/>
      <c r="V1245" s="19"/>
      <c r="W1245" s="19"/>
      <c r="X1245" s="19"/>
      <c r="Y1245" s="19"/>
      <c r="Z1245" s="19"/>
    </row>
    <row r="1246">
      <c r="A1246" s="22"/>
      <c r="B1246" s="19"/>
      <c r="C1246" s="44"/>
      <c r="D1246" s="19"/>
      <c r="E1246" s="19"/>
      <c r="F1246" s="19"/>
      <c r="G1246" s="19"/>
      <c r="H1246" s="19"/>
      <c r="I1246" s="19"/>
      <c r="J1246" s="19"/>
      <c r="K1246" s="19"/>
      <c r="L1246" s="19"/>
      <c r="M1246" s="19"/>
      <c r="N1246" s="19"/>
      <c r="O1246" s="19"/>
      <c r="P1246" s="19"/>
      <c r="Q1246" s="19"/>
      <c r="R1246" s="19"/>
      <c r="S1246" s="19"/>
      <c r="T1246" s="19"/>
      <c r="U1246" s="19"/>
      <c r="V1246" s="19"/>
      <c r="W1246" s="19"/>
      <c r="X1246" s="19"/>
      <c r="Y1246" s="19"/>
      <c r="Z1246" s="19"/>
    </row>
    <row r="1247">
      <c r="A1247" s="22"/>
      <c r="B1247" s="19"/>
      <c r="C1247" s="44"/>
      <c r="D1247" s="19"/>
      <c r="E1247" s="19"/>
      <c r="F1247" s="19"/>
      <c r="G1247" s="19"/>
      <c r="H1247" s="19"/>
      <c r="I1247" s="19"/>
      <c r="J1247" s="19"/>
      <c r="K1247" s="19"/>
      <c r="L1247" s="19"/>
      <c r="M1247" s="19"/>
      <c r="N1247" s="19"/>
      <c r="O1247" s="19"/>
      <c r="P1247" s="19"/>
      <c r="Q1247" s="19"/>
      <c r="R1247" s="19"/>
      <c r="S1247" s="19"/>
      <c r="T1247" s="19"/>
      <c r="U1247" s="19"/>
      <c r="V1247" s="19"/>
      <c r="W1247" s="19"/>
      <c r="X1247" s="19"/>
      <c r="Y1247" s="19"/>
      <c r="Z1247" s="19"/>
    </row>
    <row r="1248">
      <c r="A1248" s="22"/>
      <c r="B1248" s="19"/>
      <c r="C1248" s="44"/>
      <c r="D1248" s="19"/>
      <c r="E1248" s="19"/>
      <c r="F1248" s="19"/>
      <c r="G1248" s="19"/>
      <c r="H1248" s="19"/>
      <c r="I1248" s="19"/>
      <c r="J1248" s="19"/>
      <c r="K1248" s="19"/>
      <c r="L1248" s="19"/>
      <c r="M1248" s="19"/>
      <c r="N1248" s="19"/>
      <c r="O1248" s="19"/>
      <c r="P1248" s="19"/>
      <c r="Q1248" s="19"/>
      <c r="R1248" s="19"/>
      <c r="S1248" s="19"/>
      <c r="T1248" s="19"/>
      <c r="U1248" s="19"/>
      <c r="V1248" s="19"/>
      <c r="W1248" s="19"/>
      <c r="X1248" s="19"/>
      <c r="Y1248" s="19"/>
      <c r="Z1248" s="19"/>
    </row>
    <row r="1249">
      <c r="A1249" s="22"/>
      <c r="B1249" s="19"/>
      <c r="C1249" s="44"/>
      <c r="D1249" s="19"/>
      <c r="E1249" s="19"/>
      <c r="F1249" s="19"/>
      <c r="G1249" s="19"/>
      <c r="H1249" s="19"/>
      <c r="I1249" s="19"/>
      <c r="J1249" s="19"/>
      <c r="K1249" s="19"/>
      <c r="L1249" s="19"/>
      <c r="M1249" s="19"/>
      <c r="N1249" s="19"/>
      <c r="O1249" s="19"/>
      <c r="P1249" s="19"/>
      <c r="Q1249" s="19"/>
      <c r="R1249" s="19"/>
      <c r="S1249" s="19"/>
      <c r="T1249" s="19"/>
      <c r="U1249" s="19"/>
      <c r="V1249" s="19"/>
      <c r="W1249" s="19"/>
      <c r="X1249" s="19"/>
      <c r="Y1249" s="19"/>
      <c r="Z1249" s="19"/>
    </row>
    <row r="1250">
      <c r="A1250" s="22"/>
      <c r="B1250" s="19"/>
      <c r="C1250" s="44"/>
      <c r="D1250" s="19"/>
      <c r="E1250" s="19"/>
      <c r="F1250" s="19"/>
      <c r="G1250" s="19"/>
      <c r="H1250" s="19"/>
      <c r="I1250" s="19"/>
      <c r="J1250" s="19"/>
      <c r="K1250" s="19"/>
      <c r="L1250" s="19"/>
      <c r="M1250" s="19"/>
      <c r="N1250" s="19"/>
      <c r="O1250" s="19"/>
      <c r="P1250" s="19"/>
      <c r="Q1250" s="19"/>
      <c r="R1250" s="19"/>
      <c r="S1250" s="19"/>
      <c r="T1250" s="19"/>
      <c r="U1250" s="19"/>
      <c r="V1250" s="19"/>
      <c r="W1250" s="19"/>
      <c r="X1250" s="19"/>
      <c r="Y1250" s="19"/>
      <c r="Z1250" s="19"/>
    </row>
    <row r="1251">
      <c r="A1251" s="22"/>
      <c r="B1251" s="19"/>
      <c r="C1251" s="44"/>
      <c r="D1251" s="19"/>
      <c r="E1251" s="19"/>
      <c r="F1251" s="19"/>
      <c r="G1251" s="19"/>
      <c r="H1251" s="19"/>
      <c r="I1251" s="19"/>
      <c r="J1251" s="19"/>
      <c r="K1251" s="19"/>
      <c r="L1251" s="19"/>
      <c r="M1251" s="19"/>
      <c r="N1251" s="19"/>
      <c r="O1251" s="19"/>
      <c r="P1251" s="19"/>
      <c r="Q1251" s="19"/>
      <c r="R1251" s="19"/>
      <c r="S1251" s="19"/>
      <c r="T1251" s="19"/>
      <c r="U1251" s="19"/>
      <c r="V1251" s="19"/>
      <c r="W1251" s="19"/>
      <c r="X1251" s="19"/>
      <c r="Y1251" s="19"/>
      <c r="Z1251" s="19"/>
    </row>
    <row r="1252">
      <c r="A1252" s="22"/>
      <c r="B1252" s="19"/>
      <c r="C1252" s="44"/>
      <c r="D1252" s="19"/>
      <c r="E1252" s="19"/>
      <c r="F1252" s="19"/>
      <c r="G1252" s="19"/>
      <c r="H1252" s="19"/>
      <c r="I1252" s="19"/>
      <c r="J1252" s="19"/>
      <c r="K1252" s="19"/>
      <c r="L1252" s="19"/>
      <c r="M1252" s="19"/>
      <c r="N1252" s="19"/>
      <c r="O1252" s="19"/>
      <c r="P1252" s="19"/>
      <c r="Q1252" s="19"/>
      <c r="R1252" s="19"/>
      <c r="S1252" s="19"/>
      <c r="T1252" s="19"/>
      <c r="U1252" s="19"/>
      <c r="V1252" s="19"/>
      <c r="W1252" s="19"/>
      <c r="X1252" s="19"/>
      <c r="Y1252" s="19"/>
      <c r="Z1252" s="19"/>
    </row>
    <row r="1253">
      <c r="A1253" s="22"/>
      <c r="B1253" s="19"/>
      <c r="C1253" s="44"/>
      <c r="D1253" s="19"/>
      <c r="E1253" s="19"/>
      <c r="F1253" s="19"/>
      <c r="G1253" s="19"/>
      <c r="H1253" s="19"/>
      <c r="I1253" s="19"/>
      <c r="J1253" s="19"/>
      <c r="K1253" s="19"/>
      <c r="L1253" s="19"/>
      <c r="M1253" s="19"/>
      <c r="N1253" s="19"/>
      <c r="O1253" s="19"/>
      <c r="P1253" s="19"/>
      <c r="Q1253" s="19"/>
      <c r="R1253" s="19"/>
      <c r="S1253" s="19"/>
      <c r="T1253" s="19"/>
      <c r="U1253" s="19"/>
      <c r="V1253" s="19"/>
      <c r="W1253" s="19"/>
      <c r="X1253" s="19"/>
      <c r="Y1253" s="19"/>
      <c r="Z1253" s="19"/>
    </row>
    <row r="1254">
      <c r="A1254" s="22"/>
      <c r="B1254" s="19"/>
      <c r="C1254" s="44"/>
      <c r="D1254" s="19"/>
      <c r="E1254" s="19"/>
      <c r="F1254" s="19"/>
      <c r="G1254" s="19"/>
      <c r="H1254" s="19"/>
      <c r="I1254" s="19"/>
      <c r="J1254" s="19"/>
      <c r="K1254" s="19"/>
      <c r="L1254" s="19"/>
      <c r="M1254" s="19"/>
      <c r="N1254" s="19"/>
      <c r="O1254" s="19"/>
      <c r="P1254" s="19"/>
      <c r="Q1254" s="19"/>
      <c r="R1254" s="19"/>
      <c r="S1254" s="19"/>
      <c r="T1254" s="19"/>
      <c r="U1254" s="19"/>
      <c r="V1254" s="19"/>
      <c r="W1254" s="19"/>
      <c r="X1254" s="19"/>
      <c r="Y1254" s="19"/>
      <c r="Z1254" s="19"/>
    </row>
    <row r="1255">
      <c r="A1255" s="22"/>
      <c r="B1255" s="19"/>
      <c r="C1255" s="44"/>
      <c r="D1255" s="19"/>
      <c r="E1255" s="19"/>
      <c r="F1255" s="19"/>
      <c r="G1255" s="19"/>
      <c r="H1255" s="19"/>
      <c r="I1255" s="19"/>
      <c r="J1255" s="19"/>
      <c r="K1255" s="19"/>
      <c r="L1255" s="19"/>
      <c r="M1255" s="19"/>
      <c r="N1255" s="19"/>
      <c r="O1255" s="19"/>
      <c r="P1255" s="19"/>
      <c r="Q1255" s="19"/>
      <c r="R1255" s="19"/>
      <c r="S1255" s="19"/>
      <c r="T1255" s="19"/>
      <c r="U1255" s="19"/>
      <c r="V1255" s="19"/>
      <c r="W1255" s="19"/>
      <c r="X1255" s="19"/>
      <c r="Y1255" s="19"/>
      <c r="Z1255" s="19"/>
    </row>
    <row r="1256">
      <c r="A1256" s="22"/>
      <c r="B1256" s="19"/>
      <c r="C1256" s="44"/>
      <c r="D1256" s="19"/>
      <c r="E1256" s="19"/>
      <c r="F1256" s="19"/>
      <c r="G1256" s="19"/>
      <c r="H1256" s="19"/>
      <c r="I1256" s="19"/>
      <c r="J1256" s="19"/>
      <c r="K1256" s="19"/>
      <c r="L1256" s="19"/>
      <c r="M1256" s="19"/>
      <c r="N1256" s="19"/>
      <c r="O1256" s="19"/>
      <c r="P1256" s="19"/>
      <c r="Q1256" s="19"/>
      <c r="R1256" s="19"/>
      <c r="S1256" s="19"/>
      <c r="T1256" s="19"/>
      <c r="U1256" s="19"/>
      <c r="V1256" s="19"/>
      <c r="W1256" s="19"/>
      <c r="X1256" s="19"/>
      <c r="Y1256" s="19"/>
      <c r="Z1256" s="19"/>
    </row>
    <row r="1257">
      <c r="A1257" s="22"/>
      <c r="B1257" s="19"/>
      <c r="C1257" s="44"/>
      <c r="D1257" s="19"/>
      <c r="E1257" s="19"/>
      <c r="F1257" s="19"/>
      <c r="G1257" s="19"/>
      <c r="H1257" s="19"/>
      <c r="I1257" s="19"/>
      <c r="J1257" s="19"/>
      <c r="K1257" s="19"/>
      <c r="L1257" s="19"/>
      <c r="M1257" s="19"/>
      <c r="N1257" s="19"/>
      <c r="O1257" s="19"/>
      <c r="P1257" s="19"/>
      <c r="Q1257" s="19"/>
      <c r="R1257" s="19"/>
      <c r="S1257" s="19"/>
      <c r="T1257" s="19"/>
      <c r="U1257" s="19"/>
      <c r="V1257" s="19"/>
      <c r="W1257" s="19"/>
      <c r="X1257" s="19"/>
      <c r="Y1257" s="19"/>
      <c r="Z1257" s="19"/>
    </row>
    <row r="1258">
      <c r="A1258" s="22"/>
      <c r="B1258" s="19"/>
      <c r="C1258" s="44"/>
      <c r="D1258" s="19"/>
      <c r="E1258" s="19"/>
      <c r="F1258" s="19"/>
      <c r="G1258" s="19"/>
      <c r="H1258" s="19"/>
      <c r="I1258" s="19"/>
      <c r="J1258" s="19"/>
      <c r="K1258" s="19"/>
      <c r="L1258" s="19"/>
      <c r="M1258" s="19"/>
      <c r="N1258" s="19"/>
      <c r="O1258" s="19"/>
      <c r="P1258" s="19"/>
      <c r="Q1258" s="19"/>
      <c r="R1258" s="19"/>
      <c r="S1258" s="19"/>
      <c r="T1258" s="19"/>
      <c r="U1258" s="19"/>
      <c r="V1258" s="19"/>
      <c r="W1258" s="19"/>
      <c r="X1258" s="19"/>
      <c r="Y1258" s="19"/>
      <c r="Z1258" s="19"/>
    </row>
    <row r="1259">
      <c r="A1259" s="22"/>
      <c r="B1259" s="19"/>
      <c r="C1259" s="44"/>
      <c r="D1259" s="19"/>
      <c r="E1259" s="19"/>
      <c r="F1259" s="19"/>
      <c r="G1259" s="19"/>
      <c r="H1259" s="19"/>
      <c r="I1259" s="19"/>
      <c r="J1259" s="19"/>
      <c r="K1259" s="19"/>
      <c r="L1259" s="19"/>
      <c r="M1259" s="19"/>
      <c r="N1259" s="19"/>
      <c r="O1259" s="19"/>
      <c r="P1259" s="19"/>
      <c r="Q1259" s="19"/>
      <c r="R1259" s="19"/>
      <c r="S1259" s="19"/>
      <c r="T1259" s="19"/>
      <c r="U1259" s="19"/>
      <c r="V1259" s="19"/>
      <c r="W1259" s="19"/>
      <c r="X1259" s="19"/>
      <c r="Y1259" s="19"/>
      <c r="Z1259" s="19"/>
    </row>
    <row r="1260">
      <c r="A1260" s="22"/>
      <c r="B1260" s="19"/>
      <c r="C1260" s="44"/>
      <c r="D1260" s="19"/>
      <c r="E1260" s="19"/>
      <c r="F1260" s="19"/>
      <c r="G1260" s="19"/>
      <c r="H1260" s="19"/>
      <c r="I1260" s="19"/>
      <c r="J1260" s="19"/>
      <c r="K1260" s="19"/>
      <c r="L1260" s="19"/>
      <c r="M1260" s="19"/>
      <c r="N1260" s="19"/>
      <c r="O1260" s="19"/>
      <c r="P1260" s="19"/>
      <c r="Q1260" s="19"/>
      <c r="R1260" s="19"/>
      <c r="S1260" s="19"/>
      <c r="T1260" s="19"/>
      <c r="U1260" s="19"/>
      <c r="V1260" s="19"/>
      <c r="W1260" s="19"/>
      <c r="X1260" s="19"/>
      <c r="Y1260" s="19"/>
      <c r="Z1260" s="19"/>
    </row>
    <row r="1261">
      <c r="A1261" s="22"/>
      <c r="B1261" s="19"/>
      <c r="C1261" s="44"/>
      <c r="D1261" s="19"/>
      <c r="E1261" s="19"/>
      <c r="F1261" s="19"/>
      <c r="G1261" s="19"/>
      <c r="H1261" s="19"/>
      <c r="I1261" s="19"/>
      <c r="J1261" s="19"/>
      <c r="K1261" s="19"/>
      <c r="L1261" s="19"/>
      <c r="M1261" s="19"/>
      <c r="N1261" s="19"/>
      <c r="O1261" s="19"/>
      <c r="P1261" s="19"/>
      <c r="Q1261" s="19"/>
      <c r="R1261" s="19"/>
      <c r="S1261" s="19"/>
      <c r="T1261" s="19"/>
      <c r="U1261" s="19"/>
      <c r="V1261" s="19"/>
      <c r="W1261" s="19"/>
      <c r="X1261" s="19"/>
      <c r="Y1261" s="19"/>
      <c r="Z1261" s="19"/>
    </row>
    <row r="1262">
      <c r="A1262" s="22"/>
      <c r="B1262" s="19"/>
      <c r="C1262" s="44"/>
      <c r="D1262" s="19"/>
      <c r="E1262" s="19"/>
      <c r="F1262" s="19"/>
      <c r="G1262" s="19"/>
      <c r="H1262" s="19"/>
      <c r="I1262" s="19"/>
      <c r="J1262" s="19"/>
      <c r="K1262" s="19"/>
      <c r="L1262" s="19"/>
      <c r="M1262" s="19"/>
      <c r="N1262" s="19"/>
      <c r="O1262" s="19"/>
      <c r="P1262" s="19"/>
      <c r="Q1262" s="19"/>
      <c r="R1262" s="19"/>
      <c r="S1262" s="19"/>
      <c r="T1262" s="19"/>
      <c r="U1262" s="19"/>
      <c r="V1262" s="19"/>
      <c r="W1262" s="19"/>
      <c r="X1262" s="19"/>
      <c r="Y1262" s="19"/>
      <c r="Z1262" s="19"/>
    </row>
    <row r="1263">
      <c r="A1263" s="22"/>
      <c r="B1263" s="19"/>
      <c r="C1263" s="44"/>
      <c r="D1263" s="19"/>
      <c r="E1263" s="19"/>
      <c r="F1263" s="19"/>
      <c r="G1263" s="19"/>
      <c r="H1263" s="19"/>
      <c r="I1263" s="19"/>
      <c r="J1263" s="19"/>
      <c r="K1263" s="19"/>
      <c r="L1263" s="19"/>
      <c r="M1263" s="19"/>
      <c r="N1263" s="19"/>
      <c r="O1263" s="19"/>
      <c r="P1263" s="19"/>
      <c r="Q1263" s="19"/>
      <c r="R1263" s="19"/>
      <c r="S1263" s="19"/>
      <c r="T1263" s="19"/>
      <c r="U1263" s="19"/>
      <c r="V1263" s="19"/>
      <c r="W1263" s="19"/>
      <c r="X1263" s="19"/>
      <c r="Y1263" s="19"/>
      <c r="Z1263" s="19"/>
    </row>
    <row r="1264">
      <c r="A1264" s="22"/>
      <c r="B1264" s="19"/>
      <c r="C1264" s="44"/>
      <c r="D1264" s="19"/>
      <c r="E1264" s="19"/>
      <c r="F1264" s="19"/>
      <c r="G1264" s="19"/>
      <c r="H1264" s="19"/>
      <c r="I1264" s="19"/>
      <c r="J1264" s="19"/>
      <c r="K1264" s="19"/>
      <c r="L1264" s="19"/>
      <c r="M1264" s="19"/>
      <c r="N1264" s="19"/>
      <c r="O1264" s="19"/>
      <c r="P1264" s="19"/>
      <c r="Q1264" s="19"/>
      <c r="R1264" s="19"/>
      <c r="S1264" s="19"/>
      <c r="T1264" s="19"/>
      <c r="U1264" s="19"/>
      <c r="V1264" s="19"/>
      <c r="W1264" s="19"/>
      <c r="X1264" s="19"/>
      <c r="Y1264" s="19"/>
      <c r="Z1264" s="19"/>
    </row>
    <row r="1265">
      <c r="A1265" s="22"/>
      <c r="B1265" s="19"/>
      <c r="C1265" s="44"/>
      <c r="D1265" s="19"/>
      <c r="E1265" s="19"/>
      <c r="F1265" s="19"/>
      <c r="G1265" s="19"/>
      <c r="H1265" s="19"/>
      <c r="I1265" s="19"/>
      <c r="J1265" s="19"/>
      <c r="K1265" s="19"/>
      <c r="L1265" s="19"/>
      <c r="M1265" s="19"/>
      <c r="N1265" s="19"/>
      <c r="O1265" s="19"/>
      <c r="P1265" s="19"/>
      <c r="Q1265" s="19"/>
      <c r="R1265" s="19"/>
      <c r="S1265" s="19"/>
      <c r="T1265" s="19"/>
      <c r="U1265" s="19"/>
      <c r="V1265" s="19"/>
      <c r="W1265" s="19"/>
      <c r="X1265" s="19"/>
      <c r="Y1265" s="19"/>
      <c r="Z1265" s="19"/>
    </row>
    <row r="1266">
      <c r="A1266" s="22"/>
      <c r="B1266" s="19"/>
      <c r="C1266" s="44"/>
      <c r="D1266" s="19"/>
      <c r="E1266" s="19"/>
      <c r="F1266" s="19"/>
      <c r="G1266" s="19"/>
      <c r="H1266" s="19"/>
      <c r="I1266" s="19"/>
      <c r="J1266" s="19"/>
      <c r="K1266" s="19"/>
      <c r="L1266" s="19"/>
      <c r="M1266" s="19"/>
      <c r="N1266" s="19"/>
      <c r="O1266" s="19"/>
      <c r="P1266" s="19"/>
      <c r="Q1266" s="19"/>
      <c r="R1266" s="19"/>
      <c r="S1266" s="19"/>
      <c r="T1266" s="19"/>
      <c r="U1266" s="19"/>
      <c r="V1266" s="19"/>
      <c r="W1266" s="19"/>
      <c r="X1266" s="19"/>
      <c r="Y1266" s="19"/>
      <c r="Z1266" s="19"/>
    </row>
    <row r="1267">
      <c r="A1267" s="22"/>
      <c r="B1267" s="19"/>
      <c r="C1267" s="44"/>
      <c r="D1267" s="19"/>
      <c r="E1267" s="19"/>
      <c r="F1267" s="19"/>
      <c r="G1267" s="19"/>
      <c r="H1267" s="19"/>
      <c r="I1267" s="19"/>
      <c r="J1267" s="19"/>
      <c r="K1267" s="19"/>
      <c r="L1267" s="19"/>
      <c r="M1267" s="19"/>
      <c r="N1267" s="19"/>
      <c r="O1267" s="19"/>
      <c r="P1267" s="19"/>
      <c r="Q1267" s="19"/>
      <c r="R1267" s="19"/>
      <c r="S1267" s="19"/>
      <c r="T1267" s="19"/>
      <c r="U1267" s="19"/>
      <c r="V1267" s="19"/>
      <c r="W1267" s="19"/>
      <c r="X1267" s="19"/>
      <c r="Y1267" s="19"/>
      <c r="Z1267" s="19"/>
    </row>
    <row r="1268">
      <c r="A1268" s="22"/>
      <c r="B1268" s="19"/>
      <c r="C1268" s="44"/>
      <c r="D1268" s="19"/>
      <c r="E1268" s="19"/>
      <c r="F1268" s="19"/>
      <c r="G1268" s="19"/>
      <c r="H1268" s="19"/>
      <c r="I1268" s="19"/>
      <c r="J1268" s="19"/>
      <c r="K1268" s="19"/>
      <c r="L1268" s="19"/>
      <c r="M1268" s="19"/>
      <c r="N1268" s="19"/>
      <c r="O1268" s="19"/>
      <c r="P1268" s="19"/>
      <c r="Q1268" s="19"/>
      <c r="R1268" s="19"/>
      <c r="S1268" s="19"/>
      <c r="T1268" s="19"/>
      <c r="U1268" s="19"/>
      <c r="V1268" s="19"/>
      <c r="W1268" s="19"/>
      <c r="X1268" s="19"/>
      <c r="Y1268" s="19"/>
      <c r="Z1268" s="19"/>
    </row>
    <row r="1269">
      <c r="A1269" s="22"/>
      <c r="B1269" s="19"/>
      <c r="C1269" s="44"/>
      <c r="D1269" s="19"/>
      <c r="E1269" s="19"/>
      <c r="F1269" s="19"/>
      <c r="G1269" s="19"/>
      <c r="H1269" s="19"/>
      <c r="I1269" s="19"/>
      <c r="J1269" s="19"/>
      <c r="K1269" s="19"/>
      <c r="L1269" s="19"/>
      <c r="M1269" s="19"/>
      <c r="N1269" s="19"/>
      <c r="O1269" s="19"/>
      <c r="P1269" s="19"/>
      <c r="Q1269" s="19"/>
      <c r="R1269" s="19"/>
      <c r="S1269" s="19"/>
      <c r="T1269" s="19"/>
      <c r="U1269" s="19"/>
      <c r="V1269" s="19"/>
      <c r="W1269" s="19"/>
      <c r="X1269" s="19"/>
      <c r="Y1269" s="19"/>
      <c r="Z1269" s="19"/>
    </row>
    <row r="1270">
      <c r="A1270" s="22"/>
      <c r="B1270" s="19"/>
      <c r="C1270" s="44"/>
      <c r="D1270" s="19"/>
      <c r="E1270" s="19"/>
      <c r="F1270" s="19"/>
      <c r="G1270" s="19"/>
      <c r="H1270" s="19"/>
      <c r="I1270" s="19"/>
      <c r="J1270" s="19"/>
      <c r="K1270" s="19"/>
      <c r="L1270" s="19"/>
      <c r="M1270" s="19"/>
      <c r="N1270" s="19"/>
      <c r="O1270" s="19"/>
      <c r="P1270" s="19"/>
      <c r="Q1270" s="19"/>
      <c r="R1270" s="19"/>
      <c r="S1270" s="19"/>
      <c r="T1270" s="19"/>
      <c r="U1270" s="19"/>
      <c r="V1270" s="19"/>
      <c r="W1270" s="19"/>
      <c r="X1270" s="19"/>
      <c r="Y1270" s="19"/>
      <c r="Z1270" s="19"/>
    </row>
    <row r="1271">
      <c r="A1271" s="22"/>
      <c r="B1271" s="19"/>
      <c r="C1271" s="44"/>
      <c r="D1271" s="19"/>
      <c r="E1271" s="19"/>
      <c r="F1271" s="19"/>
      <c r="G1271" s="19"/>
      <c r="H1271" s="19"/>
      <c r="I1271" s="19"/>
      <c r="J1271" s="19"/>
      <c r="K1271" s="19"/>
      <c r="L1271" s="19"/>
      <c r="M1271" s="19"/>
      <c r="N1271" s="19"/>
      <c r="O1271" s="19"/>
      <c r="P1271" s="19"/>
      <c r="Q1271" s="19"/>
      <c r="R1271" s="19"/>
      <c r="S1271" s="19"/>
      <c r="T1271" s="19"/>
      <c r="U1271" s="19"/>
      <c r="V1271" s="19"/>
      <c r="W1271" s="19"/>
      <c r="X1271" s="19"/>
      <c r="Y1271" s="19"/>
      <c r="Z1271" s="19"/>
    </row>
    <row r="1272">
      <c r="A1272" s="22"/>
      <c r="B1272" s="19"/>
      <c r="C1272" s="44"/>
      <c r="D1272" s="19"/>
      <c r="E1272" s="19"/>
      <c r="F1272" s="19"/>
      <c r="G1272" s="19"/>
      <c r="H1272" s="19"/>
      <c r="I1272" s="19"/>
      <c r="J1272" s="19"/>
      <c r="K1272" s="19"/>
      <c r="L1272" s="19"/>
      <c r="M1272" s="19"/>
      <c r="N1272" s="19"/>
      <c r="O1272" s="19"/>
      <c r="P1272" s="19"/>
      <c r="Q1272" s="19"/>
      <c r="R1272" s="19"/>
      <c r="S1272" s="19"/>
      <c r="T1272" s="19"/>
      <c r="U1272" s="19"/>
      <c r="V1272" s="19"/>
      <c r="W1272" s="19"/>
      <c r="X1272" s="19"/>
      <c r="Y1272" s="19"/>
      <c r="Z1272" s="19"/>
    </row>
    <row r="1273">
      <c r="A1273" s="22"/>
      <c r="B1273" s="19"/>
      <c r="C1273" s="44"/>
      <c r="D1273" s="19"/>
      <c r="E1273" s="19"/>
      <c r="F1273" s="19"/>
      <c r="G1273" s="19"/>
      <c r="H1273" s="19"/>
      <c r="I1273" s="19"/>
      <c r="J1273" s="19"/>
      <c r="K1273" s="19"/>
      <c r="L1273" s="19"/>
      <c r="M1273" s="19"/>
      <c r="N1273" s="19"/>
      <c r="O1273" s="19"/>
      <c r="P1273" s="19"/>
      <c r="Q1273" s="19"/>
      <c r="R1273" s="19"/>
      <c r="S1273" s="19"/>
      <c r="T1273" s="19"/>
      <c r="U1273" s="19"/>
      <c r="V1273" s="19"/>
      <c r="W1273" s="19"/>
      <c r="X1273" s="19"/>
      <c r="Y1273" s="19"/>
      <c r="Z1273" s="19"/>
    </row>
    <row r="1274">
      <c r="A1274" s="22"/>
      <c r="B1274" s="19"/>
      <c r="C1274" s="44"/>
      <c r="D1274" s="19"/>
      <c r="E1274" s="19"/>
      <c r="F1274" s="19"/>
      <c r="G1274" s="19"/>
      <c r="H1274" s="19"/>
      <c r="I1274" s="19"/>
      <c r="J1274" s="19"/>
      <c r="K1274" s="19"/>
      <c r="L1274" s="19"/>
      <c r="M1274" s="19"/>
      <c r="N1274" s="19"/>
      <c r="O1274" s="19"/>
      <c r="P1274" s="19"/>
      <c r="Q1274" s="19"/>
      <c r="R1274" s="19"/>
      <c r="S1274" s="19"/>
      <c r="T1274" s="19"/>
      <c r="U1274" s="19"/>
      <c r="V1274" s="19"/>
      <c r="W1274" s="19"/>
      <c r="X1274" s="19"/>
      <c r="Y1274" s="19"/>
      <c r="Z1274" s="19"/>
    </row>
    <row r="1275">
      <c r="A1275" s="22"/>
      <c r="B1275" s="19"/>
      <c r="C1275" s="44"/>
      <c r="D1275" s="19"/>
      <c r="E1275" s="19"/>
      <c r="F1275" s="19"/>
      <c r="G1275" s="19"/>
      <c r="H1275" s="19"/>
      <c r="I1275" s="19"/>
      <c r="J1275" s="19"/>
      <c r="K1275" s="19"/>
      <c r="L1275" s="19"/>
      <c r="M1275" s="19"/>
      <c r="N1275" s="19"/>
      <c r="O1275" s="19"/>
      <c r="P1275" s="19"/>
      <c r="Q1275" s="19"/>
      <c r="R1275" s="19"/>
      <c r="S1275" s="19"/>
      <c r="T1275" s="19"/>
      <c r="U1275" s="19"/>
      <c r="V1275" s="19"/>
      <c r="W1275" s="19"/>
      <c r="X1275" s="19"/>
      <c r="Y1275" s="19"/>
      <c r="Z1275" s="19"/>
    </row>
    <row r="1276">
      <c r="A1276" s="22"/>
      <c r="B1276" s="19"/>
      <c r="C1276" s="44"/>
      <c r="D1276" s="19"/>
      <c r="E1276" s="19"/>
      <c r="F1276" s="19"/>
      <c r="G1276" s="19"/>
      <c r="H1276" s="19"/>
      <c r="I1276" s="19"/>
      <c r="J1276" s="19"/>
      <c r="K1276" s="19"/>
      <c r="L1276" s="19"/>
      <c r="M1276" s="19"/>
      <c r="N1276" s="19"/>
      <c r="O1276" s="19"/>
      <c r="P1276" s="19"/>
      <c r="Q1276" s="19"/>
      <c r="R1276" s="19"/>
      <c r="S1276" s="19"/>
      <c r="T1276" s="19"/>
      <c r="U1276" s="19"/>
      <c r="V1276" s="19"/>
      <c r="W1276" s="19"/>
      <c r="X1276" s="19"/>
      <c r="Y1276" s="19"/>
      <c r="Z1276" s="19"/>
    </row>
    <row r="1277">
      <c r="A1277" s="22"/>
      <c r="B1277" s="19"/>
      <c r="C1277" s="44"/>
      <c r="D1277" s="19"/>
      <c r="E1277" s="19"/>
      <c r="F1277" s="19"/>
      <c r="G1277" s="19"/>
      <c r="H1277" s="19"/>
      <c r="I1277" s="19"/>
      <c r="J1277" s="19"/>
      <c r="K1277" s="19"/>
      <c r="L1277" s="19"/>
      <c r="M1277" s="19"/>
      <c r="N1277" s="19"/>
      <c r="O1277" s="19"/>
      <c r="P1277" s="19"/>
      <c r="Q1277" s="19"/>
      <c r="R1277" s="19"/>
      <c r="S1277" s="19"/>
      <c r="T1277" s="19"/>
      <c r="U1277" s="19"/>
      <c r="V1277" s="19"/>
      <c r="W1277" s="19"/>
      <c r="X1277" s="19"/>
      <c r="Y1277" s="19"/>
      <c r="Z1277" s="19"/>
    </row>
    <row r="1278">
      <c r="A1278" s="22"/>
      <c r="B1278" s="19"/>
      <c r="C1278" s="44"/>
      <c r="D1278" s="19"/>
      <c r="E1278" s="19"/>
      <c r="F1278" s="19"/>
      <c r="G1278" s="19"/>
      <c r="H1278" s="19"/>
      <c r="I1278" s="19"/>
      <c r="J1278" s="19"/>
      <c r="K1278" s="19"/>
      <c r="L1278" s="19"/>
      <c r="M1278" s="19"/>
      <c r="N1278" s="19"/>
      <c r="O1278" s="19"/>
      <c r="P1278" s="19"/>
      <c r="Q1278" s="19"/>
      <c r="R1278" s="19"/>
      <c r="S1278" s="19"/>
      <c r="T1278" s="19"/>
      <c r="U1278" s="19"/>
      <c r="V1278" s="19"/>
      <c r="W1278" s="19"/>
      <c r="X1278" s="19"/>
      <c r="Y1278" s="19"/>
      <c r="Z1278" s="19"/>
    </row>
    <row r="1279">
      <c r="A1279" s="22"/>
      <c r="B1279" s="19"/>
      <c r="C1279" s="44"/>
      <c r="D1279" s="19"/>
      <c r="E1279" s="19"/>
      <c r="F1279" s="19"/>
      <c r="G1279" s="19"/>
      <c r="H1279" s="19"/>
      <c r="I1279" s="19"/>
      <c r="J1279" s="19"/>
      <c r="K1279" s="19"/>
      <c r="L1279" s="19"/>
      <c r="M1279" s="19"/>
      <c r="N1279" s="19"/>
      <c r="O1279" s="19"/>
      <c r="P1279" s="19"/>
      <c r="Q1279" s="19"/>
      <c r="R1279" s="19"/>
      <c r="S1279" s="19"/>
      <c r="T1279" s="19"/>
      <c r="U1279" s="19"/>
      <c r="V1279" s="19"/>
      <c r="W1279" s="19"/>
      <c r="X1279" s="19"/>
      <c r="Y1279" s="19"/>
      <c r="Z1279" s="19"/>
    </row>
    <row r="1280">
      <c r="A1280" s="22"/>
      <c r="B1280" s="19"/>
      <c r="C1280" s="44"/>
      <c r="D1280" s="19"/>
      <c r="E1280" s="19"/>
      <c r="F1280" s="19"/>
      <c r="G1280" s="19"/>
      <c r="H1280" s="19"/>
      <c r="I1280" s="19"/>
      <c r="J1280" s="19"/>
      <c r="K1280" s="19"/>
      <c r="L1280" s="19"/>
      <c r="M1280" s="19"/>
      <c r="N1280" s="19"/>
      <c r="O1280" s="19"/>
      <c r="P1280" s="19"/>
      <c r="Q1280" s="19"/>
      <c r="R1280" s="19"/>
      <c r="S1280" s="19"/>
      <c r="T1280" s="19"/>
      <c r="U1280" s="19"/>
      <c r="V1280" s="19"/>
      <c r="W1280" s="19"/>
      <c r="X1280" s="19"/>
      <c r="Y1280" s="19"/>
      <c r="Z1280" s="19"/>
    </row>
    <row r="1281">
      <c r="A1281" s="22"/>
      <c r="B1281" s="19"/>
      <c r="C1281" s="44"/>
      <c r="D1281" s="19"/>
      <c r="E1281" s="19"/>
      <c r="F1281" s="19"/>
      <c r="G1281" s="19"/>
      <c r="H1281" s="19"/>
      <c r="I1281" s="19"/>
      <c r="J1281" s="19"/>
      <c r="K1281" s="19"/>
      <c r="L1281" s="19"/>
      <c r="M1281" s="19"/>
      <c r="N1281" s="19"/>
      <c r="O1281" s="19"/>
      <c r="P1281" s="19"/>
      <c r="Q1281" s="19"/>
      <c r="R1281" s="19"/>
      <c r="S1281" s="19"/>
      <c r="T1281" s="19"/>
      <c r="U1281" s="19"/>
      <c r="V1281" s="19"/>
      <c r="W1281" s="19"/>
      <c r="X1281" s="19"/>
      <c r="Y1281" s="19"/>
      <c r="Z1281" s="19"/>
    </row>
    <row r="1282">
      <c r="A1282" s="22"/>
      <c r="B1282" s="19"/>
      <c r="C1282" s="44"/>
      <c r="D1282" s="19"/>
      <c r="E1282" s="19"/>
      <c r="F1282" s="19"/>
      <c r="G1282" s="19"/>
      <c r="H1282" s="19"/>
      <c r="I1282" s="19"/>
      <c r="J1282" s="19"/>
      <c r="K1282" s="19"/>
      <c r="L1282" s="19"/>
      <c r="M1282" s="19"/>
      <c r="N1282" s="19"/>
      <c r="O1282" s="19"/>
      <c r="P1282" s="19"/>
      <c r="Q1282" s="19"/>
      <c r="R1282" s="19"/>
      <c r="S1282" s="19"/>
      <c r="T1282" s="19"/>
      <c r="U1282" s="19"/>
      <c r="V1282" s="19"/>
      <c r="W1282" s="19"/>
      <c r="X1282" s="19"/>
      <c r="Y1282" s="19"/>
      <c r="Z1282" s="19"/>
    </row>
    <row r="1283">
      <c r="A1283" s="22"/>
      <c r="B1283" s="19"/>
      <c r="C1283" s="44"/>
      <c r="D1283" s="19"/>
      <c r="E1283" s="19"/>
      <c r="F1283" s="19"/>
      <c r="G1283" s="19"/>
      <c r="H1283" s="19"/>
      <c r="I1283" s="19"/>
      <c r="J1283" s="19"/>
      <c r="K1283" s="19"/>
      <c r="L1283" s="19"/>
      <c r="M1283" s="19"/>
      <c r="N1283" s="19"/>
      <c r="O1283" s="19"/>
      <c r="P1283" s="19"/>
      <c r="Q1283" s="19"/>
      <c r="R1283" s="19"/>
      <c r="S1283" s="19"/>
      <c r="T1283" s="19"/>
      <c r="U1283" s="19"/>
      <c r="V1283" s="19"/>
      <c r="W1283" s="19"/>
      <c r="X1283" s="19"/>
      <c r="Y1283" s="19"/>
      <c r="Z1283" s="19"/>
    </row>
    <row r="1284">
      <c r="A1284" s="22"/>
      <c r="B1284" s="19"/>
      <c r="C1284" s="44"/>
      <c r="D1284" s="19"/>
      <c r="E1284" s="19"/>
      <c r="F1284" s="19"/>
      <c r="G1284" s="19"/>
      <c r="H1284" s="19"/>
      <c r="I1284" s="19"/>
      <c r="J1284" s="19"/>
      <c r="K1284" s="19"/>
      <c r="L1284" s="19"/>
      <c r="M1284" s="19"/>
      <c r="N1284" s="19"/>
      <c r="O1284" s="19"/>
      <c r="P1284" s="19"/>
      <c r="Q1284" s="19"/>
      <c r="R1284" s="19"/>
      <c r="S1284" s="19"/>
      <c r="T1284" s="19"/>
      <c r="U1284" s="19"/>
      <c r="V1284" s="19"/>
      <c r="W1284" s="19"/>
      <c r="X1284" s="19"/>
      <c r="Y1284" s="19"/>
      <c r="Z1284" s="19"/>
    </row>
    <row r="1285">
      <c r="A1285" s="22"/>
      <c r="B1285" s="19"/>
      <c r="C1285" s="44"/>
      <c r="D1285" s="19"/>
      <c r="E1285" s="19"/>
      <c r="F1285" s="19"/>
      <c r="G1285" s="19"/>
      <c r="H1285" s="19"/>
      <c r="I1285" s="19"/>
      <c r="J1285" s="19"/>
      <c r="K1285" s="19"/>
      <c r="L1285" s="19"/>
      <c r="M1285" s="19"/>
      <c r="N1285" s="19"/>
      <c r="O1285" s="19"/>
      <c r="P1285" s="19"/>
      <c r="Q1285" s="19"/>
      <c r="R1285" s="19"/>
      <c r="S1285" s="19"/>
      <c r="T1285" s="19"/>
      <c r="U1285" s="19"/>
      <c r="V1285" s="19"/>
      <c r="W1285" s="19"/>
      <c r="X1285" s="19"/>
      <c r="Y1285" s="19"/>
      <c r="Z1285" s="19"/>
    </row>
    <row r="1286">
      <c r="A1286" s="22"/>
      <c r="B1286" s="19"/>
      <c r="C1286" s="44"/>
      <c r="D1286" s="19"/>
      <c r="E1286" s="19"/>
      <c r="F1286" s="19"/>
      <c r="G1286" s="19"/>
      <c r="H1286" s="19"/>
      <c r="I1286" s="19"/>
      <c r="J1286" s="19"/>
      <c r="K1286" s="19"/>
      <c r="L1286" s="19"/>
      <c r="M1286" s="19"/>
      <c r="N1286" s="19"/>
      <c r="O1286" s="19"/>
      <c r="P1286" s="19"/>
      <c r="Q1286" s="19"/>
      <c r="R1286" s="19"/>
      <c r="S1286" s="19"/>
      <c r="T1286" s="19"/>
      <c r="U1286" s="19"/>
      <c r="V1286" s="19"/>
      <c r="W1286" s="19"/>
      <c r="X1286" s="19"/>
      <c r="Y1286" s="19"/>
      <c r="Z1286" s="19"/>
    </row>
    <row r="1287">
      <c r="A1287" s="22"/>
      <c r="B1287" s="19"/>
      <c r="C1287" s="44"/>
      <c r="D1287" s="19"/>
      <c r="E1287" s="19"/>
      <c r="F1287" s="19"/>
      <c r="G1287" s="19"/>
      <c r="H1287" s="19"/>
      <c r="I1287" s="19"/>
      <c r="J1287" s="19"/>
      <c r="K1287" s="19"/>
      <c r="L1287" s="19"/>
      <c r="M1287" s="19"/>
      <c r="N1287" s="19"/>
      <c r="O1287" s="19"/>
      <c r="P1287" s="19"/>
      <c r="Q1287" s="19"/>
      <c r="R1287" s="19"/>
      <c r="S1287" s="19"/>
      <c r="T1287" s="19"/>
      <c r="U1287" s="19"/>
      <c r="V1287" s="19"/>
      <c r="W1287" s="19"/>
      <c r="X1287" s="19"/>
      <c r="Y1287" s="19"/>
      <c r="Z1287" s="19"/>
    </row>
    <row r="1288">
      <c r="A1288" s="22"/>
      <c r="B1288" s="19"/>
      <c r="C1288" s="44"/>
      <c r="D1288" s="19"/>
      <c r="E1288" s="19"/>
      <c r="F1288" s="19"/>
      <c r="G1288" s="19"/>
      <c r="H1288" s="19"/>
      <c r="I1288" s="19"/>
      <c r="J1288" s="19"/>
      <c r="K1288" s="19"/>
      <c r="L1288" s="19"/>
      <c r="M1288" s="19"/>
      <c r="N1288" s="19"/>
      <c r="O1288" s="19"/>
      <c r="P1288" s="19"/>
      <c r="Q1288" s="19"/>
      <c r="R1288" s="19"/>
      <c r="S1288" s="19"/>
      <c r="T1288" s="19"/>
      <c r="U1288" s="19"/>
      <c r="V1288" s="19"/>
      <c r="W1288" s="19"/>
      <c r="X1288" s="19"/>
      <c r="Y1288" s="19"/>
      <c r="Z1288" s="19"/>
    </row>
    <row r="1289">
      <c r="A1289" s="22"/>
      <c r="B1289" s="19"/>
      <c r="C1289" s="44"/>
      <c r="D1289" s="19"/>
      <c r="E1289" s="19"/>
      <c r="F1289" s="19"/>
      <c r="G1289" s="19"/>
      <c r="H1289" s="19"/>
      <c r="I1289" s="19"/>
      <c r="J1289" s="19"/>
      <c r="K1289" s="19"/>
      <c r="L1289" s="19"/>
      <c r="M1289" s="19"/>
      <c r="N1289" s="19"/>
      <c r="O1289" s="19"/>
      <c r="P1289" s="19"/>
      <c r="Q1289" s="19"/>
      <c r="R1289" s="19"/>
      <c r="S1289" s="19"/>
      <c r="T1289" s="19"/>
      <c r="U1289" s="19"/>
      <c r="V1289" s="19"/>
      <c r="W1289" s="19"/>
      <c r="X1289" s="19"/>
      <c r="Y1289" s="19"/>
      <c r="Z1289" s="19"/>
    </row>
    <row r="1290">
      <c r="A1290" s="22"/>
      <c r="B1290" s="19"/>
      <c r="C1290" s="44"/>
      <c r="D1290" s="19"/>
      <c r="E1290" s="19"/>
      <c r="F1290" s="19"/>
      <c r="G1290" s="19"/>
      <c r="H1290" s="19"/>
      <c r="I1290" s="19"/>
      <c r="J1290" s="19"/>
      <c r="K1290" s="19"/>
      <c r="L1290" s="19"/>
      <c r="M1290" s="19"/>
      <c r="N1290" s="19"/>
      <c r="O1290" s="19"/>
      <c r="P1290" s="19"/>
      <c r="Q1290" s="19"/>
      <c r="R1290" s="19"/>
      <c r="S1290" s="19"/>
      <c r="T1290" s="19"/>
      <c r="U1290" s="19"/>
      <c r="V1290" s="19"/>
      <c r="W1290" s="19"/>
      <c r="X1290" s="19"/>
      <c r="Y1290" s="19"/>
      <c r="Z1290" s="19"/>
    </row>
    <row r="1291">
      <c r="A1291" s="22"/>
      <c r="B1291" s="19"/>
      <c r="C1291" s="44"/>
      <c r="D1291" s="19"/>
      <c r="E1291" s="19"/>
      <c r="F1291" s="19"/>
      <c r="G1291" s="19"/>
      <c r="H1291" s="19"/>
      <c r="I1291" s="19"/>
      <c r="J1291" s="19"/>
      <c r="K1291" s="19"/>
      <c r="L1291" s="19"/>
      <c r="M1291" s="19"/>
      <c r="N1291" s="19"/>
      <c r="O1291" s="19"/>
      <c r="P1291" s="19"/>
      <c r="Q1291" s="19"/>
      <c r="R1291" s="19"/>
      <c r="S1291" s="19"/>
      <c r="T1291" s="19"/>
      <c r="U1291" s="19"/>
      <c r="V1291" s="19"/>
      <c r="W1291" s="19"/>
      <c r="X1291" s="19"/>
      <c r="Y1291" s="19"/>
      <c r="Z1291" s="19"/>
    </row>
    <row r="1292">
      <c r="A1292" s="22"/>
      <c r="B1292" s="19"/>
      <c r="C1292" s="44"/>
      <c r="D1292" s="19"/>
      <c r="E1292" s="19"/>
      <c r="F1292" s="19"/>
      <c r="G1292" s="19"/>
      <c r="H1292" s="19"/>
      <c r="I1292" s="19"/>
      <c r="J1292" s="19"/>
      <c r="K1292" s="19"/>
      <c r="L1292" s="19"/>
      <c r="M1292" s="19"/>
      <c r="N1292" s="19"/>
      <c r="O1292" s="19"/>
      <c r="P1292" s="19"/>
      <c r="Q1292" s="19"/>
      <c r="R1292" s="19"/>
      <c r="S1292" s="19"/>
      <c r="T1292" s="19"/>
      <c r="U1292" s="19"/>
      <c r="V1292" s="19"/>
      <c r="W1292" s="19"/>
      <c r="X1292" s="19"/>
      <c r="Y1292" s="19"/>
      <c r="Z1292" s="19"/>
    </row>
    <row r="1293">
      <c r="A1293" s="22"/>
      <c r="B1293" s="19"/>
      <c r="C1293" s="44"/>
      <c r="D1293" s="19"/>
      <c r="E1293" s="19"/>
      <c r="F1293" s="19"/>
      <c r="G1293" s="19"/>
      <c r="H1293" s="19"/>
      <c r="I1293" s="19"/>
      <c r="J1293" s="19"/>
      <c r="K1293" s="19"/>
      <c r="L1293" s="19"/>
      <c r="M1293" s="19"/>
      <c r="N1293" s="19"/>
      <c r="O1293" s="19"/>
      <c r="P1293" s="19"/>
      <c r="Q1293" s="19"/>
      <c r="R1293" s="19"/>
      <c r="S1293" s="19"/>
      <c r="T1293" s="19"/>
      <c r="U1293" s="19"/>
      <c r="V1293" s="19"/>
      <c r="W1293" s="19"/>
      <c r="X1293" s="19"/>
      <c r="Y1293" s="19"/>
      <c r="Z1293" s="19"/>
    </row>
    <row r="1294">
      <c r="A1294" s="22"/>
      <c r="B1294" s="19"/>
      <c r="C1294" s="44"/>
      <c r="D1294" s="19"/>
      <c r="E1294" s="19"/>
      <c r="F1294" s="19"/>
      <c r="G1294" s="19"/>
      <c r="H1294" s="19"/>
      <c r="I1294" s="19"/>
      <c r="J1294" s="19"/>
      <c r="K1294" s="19"/>
      <c r="L1294" s="19"/>
      <c r="M1294" s="19"/>
      <c r="N1294" s="19"/>
      <c r="O1294" s="19"/>
      <c r="P1294" s="19"/>
      <c r="Q1294" s="19"/>
      <c r="R1294" s="19"/>
      <c r="S1294" s="19"/>
      <c r="T1294" s="19"/>
      <c r="U1294" s="19"/>
      <c r="V1294" s="19"/>
      <c r="W1294" s="19"/>
      <c r="X1294" s="19"/>
      <c r="Y1294" s="19"/>
      <c r="Z1294" s="19"/>
    </row>
    <row r="1295">
      <c r="A1295" s="22"/>
      <c r="B1295" s="19"/>
      <c r="C1295" s="44"/>
      <c r="D1295" s="19"/>
      <c r="E1295" s="19"/>
      <c r="F1295" s="19"/>
      <c r="G1295" s="19"/>
      <c r="H1295" s="19"/>
      <c r="I1295" s="19"/>
      <c r="J1295" s="19"/>
      <c r="K1295" s="19"/>
      <c r="L1295" s="19"/>
      <c r="M1295" s="19"/>
      <c r="N1295" s="19"/>
      <c r="O1295" s="19"/>
      <c r="P1295" s="19"/>
      <c r="Q1295" s="19"/>
      <c r="R1295" s="19"/>
      <c r="S1295" s="19"/>
      <c r="T1295" s="19"/>
      <c r="U1295" s="19"/>
      <c r="V1295" s="19"/>
      <c r="W1295" s="19"/>
      <c r="X1295" s="19"/>
      <c r="Y1295" s="19"/>
      <c r="Z1295" s="19"/>
    </row>
    <row r="1296">
      <c r="A1296" s="22"/>
      <c r="B1296" s="19"/>
      <c r="C1296" s="44"/>
      <c r="D1296" s="19"/>
      <c r="E1296" s="19"/>
      <c r="F1296" s="19"/>
      <c r="G1296" s="19"/>
      <c r="H1296" s="19"/>
      <c r="I1296" s="19"/>
      <c r="J1296" s="19"/>
      <c r="K1296" s="19"/>
      <c r="L1296" s="19"/>
      <c r="M1296" s="19"/>
      <c r="N1296" s="19"/>
      <c r="O1296" s="19"/>
      <c r="P1296" s="19"/>
      <c r="Q1296" s="19"/>
      <c r="R1296" s="19"/>
      <c r="S1296" s="19"/>
      <c r="T1296" s="19"/>
      <c r="U1296" s="19"/>
      <c r="V1296" s="19"/>
      <c r="W1296" s="19"/>
      <c r="X1296" s="19"/>
      <c r="Y1296" s="19"/>
      <c r="Z1296" s="19"/>
    </row>
    <row r="1297">
      <c r="A1297" s="22"/>
      <c r="B1297" s="19"/>
      <c r="C1297" s="44"/>
      <c r="D1297" s="19"/>
      <c r="E1297" s="19"/>
      <c r="F1297" s="19"/>
      <c r="G1297" s="19"/>
      <c r="H1297" s="19"/>
      <c r="I1297" s="19"/>
      <c r="J1297" s="19"/>
      <c r="K1297" s="19"/>
      <c r="L1297" s="19"/>
      <c r="M1297" s="19"/>
      <c r="N1297" s="19"/>
      <c r="O1297" s="19"/>
      <c r="P1297" s="19"/>
      <c r="Q1297" s="19"/>
      <c r="R1297" s="19"/>
      <c r="S1297" s="19"/>
      <c r="T1297" s="19"/>
      <c r="U1297" s="19"/>
      <c r="V1297" s="19"/>
      <c r="W1297" s="19"/>
      <c r="X1297" s="19"/>
      <c r="Y1297" s="19"/>
      <c r="Z1297" s="19"/>
    </row>
    <row r="1298">
      <c r="A1298" s="22"/>
      <c r="B1298" s="19"/>
      <c r="C1298" s="44"/>
      <c r="D1298" s="19"/>
      <c r="E1298" s="19"/>
      <c r="F1298" s="19"/>
      <c r="G1298" s="19"/>
      <c r="H1298" s="19"/>
      <c r="I1298" s="19"/>
      <c r="J1298" s="19"/>
      <c r="K1298" s="19"/>
      <c r="L1298" s="19"/>
      <c r="M1298" s="19"/>
      <c r="N1298" s="19"/>
      <c r="O1298" s="19"/>
      <c r="P1298" s="19"/>
      <c r="Q1298" s="19"/>
      <c r="R1298" s="19"/>
      <c r="S1298" s="19"/>
      <c r="T1298" s="19"/>
      <c r="U1298" s="19"/>
      <c r="V1298" s="19"/>
      <c r="W1298" s="19"/>
      <c r="X1298" s="19"/>
      <c r="Y1298" s="19"/>
      <c r="Z1298" s="19"/>
    </row>
    <row r="1299">
      <c r="A1299" s="22"/>
      <c r="B1299" s="19"/>
      <c r="C1299" s="44"/>
      <c r="D1299" s="19"/>
      <c r="E1299" s="19"/>
      <c r="F1299" s="19"/>
      <c r="G1299" s="19"/>
      <c r="H1299" s="19"/>
      <c r="I1299" s="19"/>
      <c r="J1299" s="19"/>
      <c r="K1299" s="19"/>
      <c r="L1299" s="19"/>
      <c r="M1299" s="19"/>
      <c r="N1299" s="19"/>
      <c r="O1299" s="19"/>
      <c r="P1299" s="19"/>
      <c r="Q1299" s="19"/>
      <c r="R1299" s="19"/>
      <c r="S1299" s="19"/>
      <c r="T1299" s="19"/>
      <c r="U1299" s="19"/>
      <c r="V1299" s="19"/>
      <c r="W1299" s="19"/>
      <c r="X1299" s="19"/>
      <c r="Y1299" s="19"/>
      <c r="Z1299" s="19"/>
    </row>
    <row r="1300">
      <c r="A1300" s="22"/>
      <c r="B1300" s="19"/>
      <c r="C1300" s="44"/>
      <c r="D1300" s="19"/>
      <c r="E1300" s="19"/>
      <c r="F1300" s="19"/>
      <c r="G1300" s="19"/>
      <c r="H1300" s="19"/>
      <c r="I1300" s="19"/>
      <c r="J1300" s="19"/>
      <c r="K1300" s="19"/>
      <c r="L1300" s="19"/>
      <c r="M1300" s="19"/>
      <c r="N1300" s="19"/>
      <c r="O1300" s="19"/>
      <c r="P1300" s="19"/>
      <c r="Q1300" s="19"/>
      <c r="R1300" s="19"/>
      <c r="S1300" s="19"/>
      <c r="T1300" s="19"/>
      <c r="U1300" s="19"/>
      <c r="V1300" s="19"/>
      <c r="W1300" s="19"/>
      <c r="X1300" s="19"/>
      <c r="Y1300" s="19"/>
      <c r="Z1300" s="19"/>
    </row>
    <row r="1301">
      <c r="A1301" s="22"/>
      <c r="B1301" s="19"/>
      <c r="C1301" s="44"/>
      <c r="D1301" s="19"/>
      <c r="E1301" s="19"/>
      <c r="F1301" s="19"/>
      <c r="G1301" s="19"/>
      <c r="H1301" s="19"/>
      <c r="I1301" s="19"/>
      <c r="J1301" s="19"/>
      <c r="K1301" s="19"/>
      <c r="L1301" s="19"/>
      <c r="M1301" s="19"/>
      <c r="N1301" s="19"/>
      <c r="O1301" s="19"/>
      <c r="P1301" s="19"/>
      <c r="Q1301" s="19"/>
      <c r="R1301" s="19"/>
      <c r="S1301" s="19"/>
      <c r="T1301" s="19"/>
      <c r="U1301" s="19"/>
      <c r="V1301" s="19"/>
      <c r="W1301" s="19"/>
      <c r="X1301" s="19"/>
      <c r="Y1301" s="19"/>
      <c r="Z1301" s="19"/>
    </row>
    <row r="1302">
      <c r="A1302" s="22"/>
      <c r="B1302" s="19"/>
      <c r="C1302" s="44"/>
      <c r="D1302" s="19"/>
      <c r="E1302" s="19"/>
      <c r="F1302" s="19"/>
      <c r="G1302" s="19"/>
      <c r="H1302" s="19"/>
      <c r="I1302" s="19"/>
      <c r="J1302" s="19"/>
      <c r="K1302" s="19"/>
      <c r="L1302" s="19"/>
      <c r="M1302" s="19"/>
      <c r="N1302" s="19"/>
      <c r="O1302" s="19"/>
      <c r="P1302" s="19"/>
      <c r="Q1302" s="19"/>
      <c r="R1302" s="19"/>
      <c r="S1302" s="19"/>
      <c r="T1302" s="19"/>
      <c r="U1302" s="19"/>
      <c r="V1302" s="19"/>
      <c r="W1302" s="19"/>
      <c r="X1302" s="19"/>
      <c r="Y1302" s="19"/>
      <c r="Z1302" s="19"/>
    </row>
    <row r="1303">
      <c r="A1303" s="22"/>
      <c r="B1303" s="19"/>
      <c r="C1303" s="44"/>
      <c r="D1303" s="19"/>
      <c r="E1303" s="19"/>
      <c r="F1303" s="19"/>
      <c r="G1303" s="19"/>
      <c r="H1303" s="19"/>
      <c r="I1303" s="19"/>
      <c r="J1303" s="19"/>
      <c r="K1303" s="19"/>
      <c r="L1303" s="19"/>
      <c r="M1303" s="19"/>
      <c r="N1303" s="19"/>
      <c r="O1303" s="19"/>
      <c r="P1303" s="19"/>
      <c r="Q1303" s="19"/>
      <c r="R1303" s="19"/>
      <c r="S1303" s="19"/>
      <c r="T1303" s="19"/>
      <c r="U1303" s="19"/>
      <c r="V1303" s="19"/>
      <c r="W1303" s="19"/>
      <c r="X1303" s="19"/>
      <c r="Y1303" s="19"/>
      <c r="Z1303" s="19"/>
    </row>
    <row r="1304">
      <c r="A1304" s="22"/>
      <c r="B1304" s="19"/>
      <c r="C1304" s="44"/>
      <c r="D1304" s="19"/>
      <c r="E1304" s="19"/>
      <c r="F1304" s="19"/>
      <c r="G1304" s="19"/>
      <c r="H1304" s="19"/>
      <c r="I1304" s="19"/>
      <c r="J1304" s="19"/>
      <c r="K1304" s="19"/>
      <c r="L1304" s="19"/>
      <c r="M1304" s="19"/>
      <c r="N1304" s="19"/>
      <c r="O1304" s="19"/>
      <c r="P1304" s="19"/>
      <c r="Q1304" s="19"/>
      <c r="R1304" s="19"/>
      <c r="S1304" s="19"/>
      <c r="T1304" s="19"/>
      <c r="U1304" s="19"/>
      <c r="V1304" s="19"/>
      <c r="W1304" s="19"/>
      <c r="X1304" s="19"/>
      <c r="Y1304" s="19"/>
      <c r="Z1304" s="19"/>
    </row>
    <row r="1305">
      <c r="A1305" s="22"/>
      <c r="B1305" s="19"/>
      <c r="C1305" s="44"/>
      <c r="D1305" s="19"/>
      <c r="E1305" s="19"/>
      <c r="F1305" s="19"/>
      <c r="G1305" s="19"/>
      <c r="H1305" s="19"/>
      <c r="I1305" s="19"/>
      <c r="J1305" s="19"/>
      <c r="K1305" s="19"/>
      <c r="L1305" s="19"/>
      <c r="M1305" s="19"/>
      <c r="N1305" s="19"/>
      <c r="O1305" s="19"/>
      <c r="P1305" s="19"/>
      <c r="Q1305" s="19"/>
      <c r="R1305" s="19"/>
      <c r="S1305" s="19"/>
      <c r="T1305" s="19"/>
      <c r="U1305" s="19"/>
      <c r="V1305" s="19"/>
      <c r="W1305" s="19"/>
      <c r="X1305" s="19"/>
      <c r="Y1305" s="19"/>
      <c r="Z1305" s="19"/>
    </row>
    <row r="1306">
      <c r="A1306" s="22"/>
      <c r="B1306" s="19"/>
      <c r="C1306" s="44"/>
      <c r="D1306" s="19"/>
      <c r="E1306" s="19"/>
      <c r="F1306" s="19"/>
      <c r="G1306" s="19"/>
      <c r="H1306" s="19"/>
      <c r="I1306" s="19"/>
      <c r="J1306" s="19"/>
      <c r="K1306" s="19"/>
      <c r="L1306" s="19"/>
      <c r="M1306" s="19"/>
      <c r="N1306" s="19"/>
      <c r="O1306" s="19"/>
      <c r="P1306" s="19"/>
      <c r="Q1306" s="19"/>
      <c r="R1306" s="19"/>
      <c r="S1306" s="19"/>
      <c r="T1306" s="19"/>
      <c r="U1306" s="19"/>
      <c r="V1306" s="19"/>
      <c r="W1306" s="19"/>
      <c r="X1306" s="19"/>
      <c r="Y1306" s="19"/>
      <c r="Z1306" s="19"/>
    </row>
    <row r="1307">
      <c r="A1307" s="22"/>
      <c r="B1307" s="19"/>
      <c r="C1307" s="44"/>
      <c r="D1307" s="19"/>
      <c r="E1307" s="19"/>
      <c r="F1307" s="19"/>
      <c r="G1307" s="19"/>
      <c r="H1307" s="19"/>
      <c r="I1307" s="19"/>
      <c r="J1307" s="19"/>
      <c r="K1307" s="19"/>
      <c r="L1307" s="19"/>
      <c r="M1307" s="19"/>
      <c r="N1307" s="19"/>
      <c r="O1307" s="19"/>
      <c r="P1307" s="19"/>
      <c r="Q1307" s="19"/>
      <c r="R1307" s="19"/>
      <c r="S1307" s="19"/>
      <c r="T1307" s="19"/>
      <c r="U1307" s="19"/>
      <c r="V1307" s="19"/>
      <c r="W1307" s="19"/>
      <c r="X1307" s="19"/>
      <c r="Y1307" s="19"/>
      <c r="Z1307" s="19"/>
    </row>
    <row r="1308">
      <c r="A1308" s="22"/>
      <c r="B1308" s="19"/>
      <c r="C1308" s="44"/>
      <c r="D1308" s="19"/>
      <c r="E1308" s="19"/>
      <c r="F1308" s="19"/>
      <c r="G1308" s="19"/>
      <c r="H1308" s="19"/>
      <c r="I1308" s="19"/>
      <c r="J1308" s="19"/>
      <c r="K1308" s="19"/>
      <c r="L1308" s="19"/>
      <c r="M1308" s="19"/>
      <c r="N1308" s="19"/>
      <c r="O1308" s="19"/>
      <c r="P1308" s="19"/>
      <c r="Q1308" s="19"/>
      <c r="R1308" s="19"/>
      <c r="S1308" s="19"/>
      <c r="T1308" s="19"/>
      <c r="U1308" s="19"/>
      <c r="V1308" s="19"/>
      <c r="W1308" s="19"/>
      <c r="X1308" s="19"/>
      <c r="Y1308" s="19"/>
      <c r="Z1308" s="19"/>
    </row>
    <row r="1309">
      <c r="A1309" s="22"/>
      <c r="B1309" s="19"/>
      <c r="C1309" s="44"/>
      <c r="D1309" s="19"/>
      <c r="E1309" s="19"/>
      <c r="F1309" s="19"/>
      <c r="G1309" s="19"/>
      <c r="H1309" s="19"/>
      <c r="I1309" s="19"/>
      <c r="J1309" s="19"/>
      <c r="K1309" s="19"/>
      <c r="L1309" s="19"/>
      <c r="M1309" s="19"/>
      <c r="N1309" s="19"/>
      <c r="O1309" s="19"/>
      <c r="P1309" s="19"/>
      <c r="Q1309" s="19"/>
      <c r="R1309" s="19"/>
      <c r="S1309" s="19"/>
      <c r="T1309" s="19"/>
      <c r="U1309" s="19"/>
      <c r="V1309" s="19"/>
      <c r="W1309" s="19"/>
      <c r="X1309" s="19"/>
      <c r="Y1309" s="19"/>
      <c r="Z1309" s="19"/>
    </row>
    <row r="1310">
      <c r="A1310" s="22"/>
      <c r="B1310" s="19"/>
      <c r="C1310" s="44"/>
      <c r="D1310" s="19"/>
      <c r="E1310" s="19"/>
      <c r="F1310" s="19"/>
      <c r="G1310" s="19"/>
      <c r="H1310" s="19"/>
      <c r="I1310" s="19"/>
      <c r="J1310" s="19"/>
      <c r="K1310" s="19"/>
      <c r="L1310" s="19"/>
      <c r="M1310" s="19"/>
      <c r="N1310" s="19"/>
      <c r="O1310" s="19"/>
      <c r="P1310" s="19"/>
      <c r="Q1310" s="19"/>
      <c r="R1310" s="19"/>
      <c r="S1310" s="19"/>
      <c r="T1310" s="19"/>
      <c r="U1310" s="19"/>
      <c r="V1310" s="19"/>
      <c r="W1310" s="19"/>
      <c r="X1310" s="19"/>
      <c r="Y1310" s="19"/>
      <c r="Z1310" s="19"/>
    </row>
    <row r="1311">
      <c r="A1311" s="22"/>
      <c r="B1311" s="19"/>
      <c r="C1311" s="44"/>
      <c r="D1311" s="19"/>
      <c r="E1311" s="19"/>
      <c r="F1311" s="19"/>
      <c r="G1311" s="19"/>
      <c r="H1311" s="19"/>
      <c r="I1311" s="19"/>
      <c r="J1311" s="19"/>
      <c r="K1311" s="19"/>
      <c r="L1311" s="19"/>
      <c r="M1311" s="19"/>
      <c r="N1311" s="19"/>
      <c r="O1311" s="19"/>
      <c r="P1311" s="19"/>
      <c r="Q1311" s="19"/>
      <c r="R1311" s="19"/>
      <c r="S1311" s="19"/>
      <c r="T1311" s="19"/>
      <c r="U1311" s="19"/>
      <c r="V1311" s="19"/>
      <c r="W1311" s="19"/>
      <c r="X1311" s="19"/>
      <c r="Y1311" s="19"/>
      <c r="Z1311" s="19"/>
    </row>
    <row r="1312">
      <c r="A1312" s="22"/>
      <c r="B1312" s="19"/>
      <c r="C1312" s="44"/>
      <c r="D1312" s="19"/>
      <c r="E1312" s="19"/>
      <c r="F1312" s="19"/>
      <c r="G1312" s="19"/>
      <c r="H1312" s="19"/>
      <c r="I1312" s="19"/>
      <c r="J1312" s="19"/>
      <c r="K1312" s="19"/>
      <c r="L1312" s="19"/>
      <c r="M1312" s="19"/>
      <c r="N1312" s="19"/>
      <c r="O1312" s="19"/>
      <c r="P1312" s="19"/>
      <c r="Q1312" s="19"/>
      <c r="R1312" s="19"/>
      <c r="S1312" s="19"/>
      <c r="T1312" s="19"/>
      <c r="U1312" s="19"/>
      <c r="V1312" s="19"/>
      <c r="W1312" s="19"/>
      <c r="X1312" s="19"/>
      <c r="Y1312" s="19"/>
      <c r="Z1312" s="19"/>
    </row>
    <row r="1313">
      <c r="A1313" s="22"/>
      <c r="B1313" s="19"/>
      <c r="C1313" s="44"/>
      <c r="D1313" s="19"/>
      <c r="E1313" s="19"/>
      <c r="F1313" s="19"/>
      <c r="G1313" s="19"/>
      <c r="H1313" s="19"/>
      <c r="I1313" s="19"/>
      <c r="J1313" s="19"/>
      <c r="K1313" s="19"/>
      <c r="L1313" s="19"/>
      <c r="M1313" s="19"/>
      <c r="N1313" s="19"/>
      <c r="O1313" s="19"/>
      <c r="P1313" s="19"/>
      <c r="Q1313" s="19"/>
      <c r="R1313" s="19"/>
      <c r="S1313" s="19"/>
      <c r="T1313" s="19"/>
      <c r="U1313" s="19"/>
      <c r="V1313" s="19"/>
      <c r="W1313" s="19"/>
      <c r="X1313" s="19"/>
      <c r="Y1313" s="19"/>
      <c r="Z1313" s="19"/>
    </row>
    <row r="1314">
      <c r="A1314" s="22"/>
      <c r="B1314" s="19"/>
      <c r="C1314" s="44"/>
      <c r="D1314" s="19"/>
      <c r="E1314" s="19"/>
      <c r="F1314" s="19"/>
      <c r="G1314" s="19"/>
      <c r="H1314" s="19"/>
      <c r="I1314" s="19"/>
      <c r="J1314" s="19"/>
      <c r="K1314" s="19"/>
      <c r="L1314" s="19"/>
      <c r="M1314" s="19"/>
      <c r="N1314" s="19"/>
      <c r="O1314" s="19"/>
      <c r="P1314" s="19"/>
      <c r="Q1314" s="19"/>
      <c r="R1314" s="19"/>
      <c r="S1314" s="19"/>
      <c r="T1314" s="19"/>
      <c r="U1314" s="19"/>
      <c r="V1314" s="19"/>
      <c r="W1314" s="19"/>
      <c r="X1314" s="19"/>
      <c r="Y1314" s="19"/>
      <c r="Z1314" s="19"/>
    </row>
    <row r="1315">
      <c r="A1315" s="22"/>
      <c r="B1315" s="19"/>
      <c r="C1315" s="44"/>
      <c r="D1315" s="19"/>
      <c r="E1315" s="19"/>
      <c r="F1315" s="19"/>
      <c r="G1315" s="19"/>
      <c r="H1315" s="19"/>
      <c r="I1315" s="19"/>
      <c r="J1315" s="19"/>
      <c r="K1315" s="19"/>
      <c r="L1315" s="19"/>
      <c r="M1315" s="19"/>
      <c r="N1315" s="19"/>
      <c r="O1315" s="19"/>
      <c r="P1315" s="19"/>
      <c r="Q1315" s="19"/>
      <c r="R1315" s="19"/>
      <c r="S1315" s="19"/>
      <c r="T1315" s="19"/>
      <c r="U1315" s="19"/>
      <c r="V1315" s="19"/>
      <c r="W1315" s="19"/>
      <c r="X1315" s="19"/>
      <c r="Y1315" s="19"/>
      <c r="Z1315" s="19"/>
    </row>
    <row r="1316">
      <c r="A1316" s="22"/>
      <c r="B1316" s="19"/>
      <c r="C1316" s="44"/>
      <c r="D1316" s="19"/>
      <c r="E1316" s="19"/>
      <c r="F1316" s="19"/>
      <c r="G1316" s="19"/>
      <c r="H1316" s="19"/>
      <c r="I1316" s="19"/>
      <c r="J1316" s="19"/>
      <c r="K1316" s="19"/>
      <c r="L1316" s="19"/>
      <c r="M1316" s="19"/>
      <c r="N1316" s="19"/>
      <c r="O1316" s="19"/>
      <c r="P1316" s="19"/>
      <c r="Q1316" s="19"/>
      <c r="R1316" s="19"/>
      <c r="S1316" s="19"/>
      <c r="T1316" s="19"/>
      <c r="U1316" s="19"/>
      <c r="V1316" s="19"/>
      <c r="W1316" s="19"/>
      <c r="X1316" s="19"/>
      <c r="Y1316" s="19"/>
      <c r="Z1316" s="19"/>
    </row>
    <row r="1317">
      <c r="A1317" s="22"/>
      <c r="B1317" s="19"/>
      <c r="C1317" s="44"/>
      <c r="D1317" s="19"/>
      <c r="E1317" s="19"/>
      <c r="F1317" s="19"/>
      <c r="G1317" s="19"/>
      <c r="H1317" s="19"/>
      <c r="I1317" s="19"/>
      <c r="J1317" s="19"/>
      <c r="K1317" s="19"/>
      <c r="L1317" s="19"/>
      <c r="M1317" s="19"/>
      <c r="N1317" s="19"/>
      <c r="O1317" s="19"/>
      <c r="P1317" s="19"/>
      <c r="Q1317" s="19"/>
      <c r="R1317" s="19"/>
      <c r="S1317" s="19"/>
      <c r="T1317" s="19"/>
      <c r="U1317" s="19"/>
      <c r="V1317" s="19"/>
      <c r="W1317" s="19"/>
      <c r="X1317" s="19"/>
      <c r="Y1317" s="19"/>
      <c r="Z1317" s="19"/>
    </row>
    <row r="1318">
      <c r="A1318" s="22"/>
      <c r="B1318" s="19"/>
      <c r="C1318" s="44"/>
      <c r="D1318" s="19"/>
      <c r="E1318" s="19"/>
      <c r="F1318" s="19"/>
      <c r="G1318" s="19"/>
      <c r="H1318" s="19"/>
      <c r="I1318" s="19"/>
      <c r="J1318" s="19"/>
      <c r="K1318" s="19"/>
      <c r="L1318" s="19"/>
      <c r="M1318" s="19"/>
      <c r="N1318" s="19"/>
      <c r="O1318" s="19"/>
      <c r="P1318" s="19"/>
      <c r="Q1318" s="19"/>
      <c r="R1318" s="19"/>
      <c r="S1318" s="19"/>
      <c r="T1318" s="19"/>
      <c r="U1318" s="19"/>
      <c r="V1318" s="19"/>
      <c r="W1318" s="19"/>
      <c r="X1318" s="19"/>
      <c r="Y1318" s="19"/>
      <c r="Z1318" s="19"/>
    </row>
    <row r="1319">
      <c r="A1319" s="22"/>
      <c r="B1319" s="19"/>
      <c r="C1319" s="44"/>
      <c r="D1319" s="19"/>
      <c r="E1319" s="19"/>
      <c r="F1319" s="19"/>
      <c r="G1319" s="19"/>
      <c r="H1319" s="19"/>
      <c r="I1319" s="19"/>
      <c r="J1319" s="19"/>
      <c r="K1319" s="19"/>
      <c r="L1319" s="19"/>
      <c r="M1319" s="19"/>
      <c r="N1319" s="19"/>
      <c r="O1319" s="19"/>
      <c r="P1319" s="19"/>
      <c r="Q1319" s="19"/>
      <c r="R1319" s="19"/>
      <c r="S1319" s="19"/>
      <c r="T1319" s="19"/>
      <c r="U1319" s="19"/>
      <c r="V1319" s="19"/>
      <c r="W1319" s="19"/>
      <c r="X1319" s="19"/>
      <c r="Y1319" s="19"/>
      <c r="Z1319" s="19"/>
    </row>
    <row r="1320">
      <c r="A1320" s="22"/>
      <c r="B1320" s="19"/>
      <c r="C1320" s="44"/>
      <c r="D1320" s="19"/>
      <c r="E1320" s="19"/>
      <c r="F1320" s="19"/>
      <c r="G1320" s="19"/>
      <c r="H1320" s="19"/>
      <c r="I1320" s="19"/>
      <c r="J1320" s="19"/>
      <c r="K1320" s="19"/>
      <c r="L1320" s="19"/>
      <c r="M1320" s="19"/>
      <c r="N1320" s="19"/>
      <c r="O1320" s="19"/>
      <c r="P1320" s="19"/>
      <c r="Q1320" s="19"/>
      <c r="R1320" s="19"/>
      <c r="S1320" s="19"/>
      <c r="T1320" s="19"/>
      <c r="U1320" s="19"/>
      <c r="V1320" s="19"/>
      <c r="W1320" s="19"/>
      <c r="X1320" s="19"/>
      <c r="Y1320" s="19"/>
      <c r="Z1320" s="19"/>
    </row>
    <row r="1321">
      <c r="A1321" s="22"/>
      <c r="B1321" s="19"/>
      <c r="C1321" s="44"/>
      <c r="D1321" s="19"/>
      <c r="E1321" s="19"/>
      <c r="F1321" s="19"/>
      <c r="G1321" s="19"/>
      <c r="H1321" s="19"/>
      <c r="I1321" s="19"/>
      <c r="J1321" s="19"/>
      <c r="K1321" s="19"/>
      <c r="L1321" s="19"/>
      <c r="M1321" s="19"/>
      <c r="N1321" s="19"/>
      <c r="O1321" s="19"/>
      <c r="P1321" s="19"/>
      <c r="Q1321" s="19"/>
      <c r="R1321" s="19"/>
      <c r="S1321" s="19"/>
      <c r="T1321" s="19"/>
      <c r="U1321" s="19"/>
      <c r="V1321" s="19"/>
      <c r="W1321" s="19"/>
      <c r="X1321" s="19"/>
      <c r="Y1321" s="19"/>
      <c r="Z1321" s="19"/>
    </row>
    <row r="1322">
      <c r="A1322" s="22"/>
      <c r="B1322" s="19"/>
      <c r="C1322" s="44"/>
      <c r="D1322" s="19"/>
      <c r="E1322" s="19"/>
      <c r="F1322" s="19"/>
      <c r="G1322" s="19"/>
      <c r="H1322" s="19"/>
      <c r="I1322" s="19"/>
      <c r="J1322" s="19"/>
      <c r="K1322" s="19"/>
      <c r="L1322" s="19"/>
      <c r="M1322" s="19"/>
      <c r="N1322" s="19"/>
      <c r="O1322" s="19"/>
      <c r="P1322" s="19"/>
      <c r="Q1322" s="19"/>
      <c r="R1322" s="19"/>
      <c r="S1322" s="19"/>
      <c r="T1322" s="19"/>
      <c r="U1322" s="19"/>
      <c r="V1322" s="19"/>
      <c r="W1322" s="19"/>
      <c r="X1322" s="19"/>
      <c r="Y1322" s="19"/>
      <c r="Z1322" s="19"/>
    </row>
    <row r="1323">
      <c r="A1323" s="22"/>
      <c r="B1323" s="19"/>
      <c r="C1323" s="44"/>
      <c r="D1323" s="19"/>
      <c r="E1323" s="19"/>
      <c r="F1323" s="19"/>
      <c r="G1323" s="19"/>
      <c r="H1323" s="19"/>
      <c r="I1323" s="19"/>
      <c r="J1323" s="19"/>
      <c r="K1323" s="19"/>
      <c r="L1323" s="19"/>
      <c r="M1323" s="19"/>
      <c r="N1323" s="19"/>
      <c r="O1323" s="19"/>
      <c r="P1323" s="19"/>
      <c r="Q1323" s="19"/>
      <c r="R1323" s="19"/>
      <c r="S1323" s="19"/>
      <c r="T1323" s="19"/>
      <c r="U1323" s="19"/>
      <c r="V1323" s="19"/>
      <c r="W1323" s="19"/>
      <c r="X1323" s="19"/>
      <c r="Y1323" s="19"/>
      <c r="Z1323" s="19"/>
    </row>
    <row r="1324">
      <c r="A1324" s="22"/>
      <c r="B1324" s="19"/>
      <c r="C1324" s="44"/>
      <c r="D1324" s="19"/>
      <c r="E1324" s="19"/>
      <c r="F1324" s="19"/>
      <c r="G1324" s="19"/>
      <c r="H1324" s="19"/>
      <c r="I1324" s="19"/>
      <c r="J1324" s="19"/>
      <c r="K1324" s="19"/>
      <c r="L1324" s="19"/>
      <c r="M1324" s="19"/>
      <c r="N1324" s="19"/>
      <c r="O1324" s="19"/>
      <c r="P1324" s="19"/>
      <c r="Q1324" s="19"/>
      <c r="R1324" s="19"/>
      <c r="S1324" s="19"/>
      <c r="T1324" s="19"/>
      <c r="U1324" s="19"/>
      <c r="V1324" s="19"/>
      <c r="W1324" s="19"/>
      <c r="X1324" s="19"/>
      <c r="Y1324" s="19"/>
      <c r="Z1324" s="19"/>
    </row>
    <row r="1325">
      <c r="A1325" s="22"/>
      <c r="B1325" s="19"/>
      <c r="C1325" s="44"/>
      <c r="D1325" s="19"/>
      <c r="E1325" s="19"/>
      <c r="F1325" s="19"/>
      <c r="G1325" s="19"/>
      <c r="H1325" s="19"/>
      <c r="I1325" s="19"/>
      <c r="J1325" s="19"/>
      <c r="K1325" s="19"/>
      <c r="L1325" s="19"/>
      <c r="M1325" s="19"/>
      <c r="N1325" s="19"/>
      <c r="O1325" s="19"/>
      <c r="P1325" s="19"/>
      <c r="Q1325" s="19"/>
      <c r="R1325" s="19"/>
      <c r="S1325" s="19"/>
      <c r="T1325" s="19"/>
      <c r="U1325" s="19"/>
      <c r="V1325" s="19"/>
      <c r="W1325" s="19"/>
      <c r="X1325" s="19"/>
      <c r="Y1325" s="19"/>
      <c r="Z1325" s="19"/>
    </row>
    <row r="1326">
      <c r="A1326" s="22"/>
      <c r="B1326" s="19"/>
      <c r="C1326" s="44"/>
      <c r="D1326" s="19"/>
      <c r="E1326" s="19"/>
      <c r="F1326" s="19"/>
      <c r="G1326" s="19"/>
      <c r="H1326" s="19"/>
      <c r="I1326" s="19"/>
      <c r="J1326" s="19"/>
      <c r="K1326" s="19"/>
      <c r="L1326" s="19"/>
      <c r="M1326" s="19"/>
      <c r="N1326" s="19"/>
      <c r="O1326" s="19"/>
      <c r="P1326" s="19"/>
      <c r="Q1326" s="19"/>
      <c r="R1326" s="19"/>
      <c r="S1326" s="19"/>
      <c r="T1326" s="19"/>
      <c r="U1326" s="19"/>
      <c r="V1326" s="19"/>
      <c r="W1326" s="19"/>
      <c r="X1326" s="19"/>
      <c r="Y1326" s="19"/>
      <c r="Z1326" s="19"/>
    </row>
    <row r="1327">
      <c r="A1327" s="22"/>
      <c r="B1327" s="19"/>
      <c r="C1327" s="44"/>
      <c r="D1327" s="19"/>
      <c r="E1327" s="19"/>
      <c r="F1327" s="19"/>
      <c r="G1327" s="19"/>
      <c r="H1327" s="19"/>
      <c r="I1327" s="19"/>
      <c r="J1327" s="19"/>
      <c r="K1327" s="19"/>
      <c r="L1327" s="19"/>
      <c r="M1327" s="19"/>
      <c r="N1327" s="19"/>
      <c r="O1327" s="19"/>
      <c r="P1327" s="19"/>
      <c r="Q1327" s="19"/>
      <c r="R1327" s="19"/>
      <c r="S1327" s="19"/>
      <c r="T1327" s="19"/>
      <c r="U1327" s="19"/>
      <c r="V1327" s="19"/>
      <c r="W1327" s="19"/>
      <c r="X1327" s="19"/>
      <c r="Y1327" s="19"/>
      <c r="Z1327" s="19"/>
    </row>
    <row r="1328">
      <c r="A1328" s="22"/>
      <c r="B1328" s="19"/>
      <c r="C1328" s="44"/>
      <c r="D1328" s="19"/>
      <c r="E1328" s="19"/>
      <c r="F1328" s="19"/>
      <c r="G1328" s="19"/>
      <c r="H1328" s="19"/>
      <c r="I1328" s="19"/>
      <c r="J1328" s="19"/>
      <c r="K1328" s="19"/>
      <c r="L1328" s="19"/>
      <c r="M1328" s="19"/>
      <c r="N1328" s="19"/>
      <c r="O1328" s="19"/>
      <c r="P1328" s="19"/>
      <c r="Q1328" s="19"/>
      <c r="R1328" s="19"/>
      <c r="S1328" s="19"/>
      <c r="T1328" s="19"/>
      <c r="U1328" s="19"/>
      <c r="V1328" s="19"/>
      <c r="W1328" s="19"/>
      <c r="X1328" s="19"/>
      <c r="Y1328" s="19"/>
      <c r="Z1328" s="19"/>
    </row>
    <row r="1329">
      <c r="A1329" s="22"/>
      <c r="B1329" s="19"/>
      <c r="C1329" s="44"/>
      <c r="D1329" s="19"/>
      <c r="E1329" s="19"/>
      <c r="F1329" s="19"/>
      <c r="G1329" s="19"/>
      <c r="H1329" s="19"/>
      <c r="I1329" s="19"/>
      <c r="J1329" s="19"/>
      <c r="K1329" s="19"/>
      <c r="L1329" s="19"/>
      <c r="M1329" s="19"/>
      <c r="N1329" s="19"/>
      <c r="O1329" s="19"/>
      <c r="P1329" s="19"/>
      <c r="Q1329" s="19"/>
      <c r="R1329" s="19"/>
      <c r="S1329" s="19"/>
      <c r="T1329" s="19"/>
      <c r="U1329" s="19"/>
      <c r="V1329" s="19"/>
      <c r="W1329" s="19"/>
      <c r="X1329" s="19"/>
      <c r="Y1329" s="19"/>
      <c r="Z1329" s="19"/>
    </row>
    <row r="1330">
      <c r="A1330" s="22"/>
      <c r="B1330" s="19"/>
      <c r="C1330" s="44"/>
      <c r="D1330" s="19"/>
      <c r="E1330" s="19"/>
      <c r="F1330" s="19"/>
      <c r="G1330" s="19"/>
      <c r="H1330" s="19"/>
      <c r="I1330" s="19"/>
      <c r="J1330" s="19"/>
      <c r="K1330" s="19"/>
      <c r="L1330" s="19"/>
      <c r="M1330" s="19"/>
      <c r="N1330" s="19"/>
      <c r="O1330" s="19"/>
      <c r="P1330" s="19"/>
      <c r="Q1330" s="19"/>
      <c r="R1330" s="19"/>
      <c r="S1330" s="19"/>
      <c r="T1330" s="19"/>
      <c r="U1330" s="19"/>
      <c r="V1330" s="19"/>
      <c r="W1330" s="19"/>
      <c r="X1330" s="19"/>
      <c r="Y1330" s="19"/>
      <c r="Z1330" s="19"/>
    </row>
    <row r="1331">
      <c r="A1331" s="22"/>
      <c r="B1331" s="19"/>
      <c r="C1331" s="44"/>
      <c r="D1331" s="19"/>
      <c r="E1331" s="19"/>
      <c r="F1331" s="19"/>
      <c r="G1331" s="19"/>
      <c r="H1331" s="19"/>
      <c r="I1331" s="19"/>
      <c r="J1331" s="19"/>
      <c r="K1331" s="19"/>
      <c r="L1331" s="19"/>
      <c r="M1331" s="19"/>
      <c r="N1331" s="19"/>
      <c r="O1331" s="19"/>
      <c r="P1331" s="19"/>
      <c r="Q1331" s="19"/>
      <c r="R1331" s="19"/>
      <c r="S1331" s="19"/>
      <c r="T1331" s="19"/>
      <c r="U1331" s="19"/>
      <c r="V1331" s="19"/>
      <c r="W1331" s="19"/>
      <c r="X1331" s="19"/>
      <c r="Y1331" s="19"/>
      <c r="Z1331" s="19"/>
    </row>
    <row r="1332">
      <c r="A1332" s="22"/>
      <c r="B1332" s="19"/>
      <c r="C1332" s="44"/>
      <c r="D1332" s="19"/>
      <c r="E1332" s="19"/>
      <c r="F1332" s="19"/>
      <c r="G1332" s="19"/>
      <c r="H1332" s="19"/>
      <c r="I1332" s="19"/>
      <c r="J1332" s="19"/>
      <c r="K1332" s="19"/>
      <c r="L1332" s="19"/>
      <c r="M1332" s="19"/>
      <c r="N1332" s="19"/>
      <c r="O1332" s="19"/>
      <c r="P1332" s="19"/>
      <c r="Q1332" s="19"/>
      <c r="R1332" s="19"/>
      <c r="S1332" s="19"/>
      <c r="T1332" s="19"/>
      <c r="U1332" s="19"/>
      <c r="V1332" s="19"/>
      <c r="W1332" s="19"/>
      <c r="X1332" s="19"/>
      <c r="Y1332" s="19"/>
      <c r="Z1332" s="19"/>
    </row>
    <row r="1333">
      <c r="A1333" s="22"/>
      <c r="B1333" s="19"/>
      <c r="C1333" s="44"/>
      <c r="D1333" s="19"/>
      <c r="E1333" s="19"/>
      <c r="F1333" s="19"/>
      <c r="G1333" s="19"/>
      <c r="H1333" s="19"/>
      <c r="I1333" s="19"/>
      <c r="J1333" s="19"/>
      <c r="K1333" s="19"/>
      <c r="L1333" s="19"/>
      <c r="M1333" s="19"/>
      <c r="N1333" s="19"/>
      <c r="O1333" s="19"/>
      <c r="P1333" s="19"/>
      <c r="Q1333" s="19"/>
      <c r="R1333" s="19"/>
      <c r="S1333" s="19"/>
      <c r="T1333" s="19"/>
      <c r="U1333" s="19"/>
      <c r="V1333" s="19"/>
      <c r="W1333" s="19"/>
      <c r="X1333" s="19"/>
      <c r="Y1333" s="19"/>
      <c r="Z1333" s="19"/>
    </row>
    <row r="1334">
      <c r="A1334" s="22"/>
      <c r="B1334" s="19"/>
      <c r="C1334" s="44"/>
      <c r="D1334" s="19"/>
      <c r="E1334" s="19"/>
      <c r="F1334" s="19"/>
      <c r="G1334" s="19"/>
      <c r="H1334" s="19"/>
      <c r="I1334" s="19"/>
      <c r="J1334" s="19"/>
      <c r="K1334" s="19"/>
      <c r="L1334" s="19"/>
      <c r="M1334" s="19"/>
      <c r="N1334" s="19"/>
      <c r="O1334" s="19"/>
      <c r="P1334" s="19"/>
      <c r="Q1334" s="19"/>
      <c r="R1334" s="19"/>
      <c r="S1334" s="19"/>
      <c r="T1334" s="19"/>
      <c r="U1334" s="19"/>
      <c r="V1334" s="19"/>
      <c r="W1334" s="19"/>
      <c r="X1334" s="19"/>
      <c r="Y1334" s="19"/>
      <c r="Z1334" s="19"/>
    </row>
    <row r="1335">
      <c r="A1335" s="22"/>
      <c r="B1335" s="19"/>
      <c r="C1335" s="44"/>
      <c r="D1335" s="19"/>
      <c r="E1335" s="19"/>
      <c r="F1335" s="19"/>
      <c r="G1335" s="19"/>
      <c r="H1335" s="19"/>
      <c r="I1335" s="19"/>
      <c r="J1335" s="19"/>
      <c r="K1335" s="19"/>
      <c r="L1335" s="19"/>
      <c r="M1335" s="19"/>
      <c r="N1335" s="19"/>
      <c r="O1335" s="19"/>
      <c r="P1335" s="19"/>
      <c r="Q1335" s="19"/>
      <c r="R1335" s="19"/>
      <c r="S1335" s="19"/>
      <c r="T1335" s="19"/>
      <c r="U1335" s="19"/>
      <c r="V1335" s="19"/>
      <c r="W1335" s="19"/>
      <c r="X1335" s="19"/>
      <c r="Y1335" s="19"/>
      <c r="Z1335" s="19"/>
    </row>
    <row r="1336">
      <c r="A1336" s="22"/>
      <c r="B1336" s="19"/>
      <c r="C1336" s="44"/>
      <c r="D1336" s="19"/>
      <c r="E1336" s="19"/>
      <c r="F1336" s="19"/>
      <c r="G1336" s="19"/>
      <c r="H1336" s="19"/>
      <c r="I1336" s="19"/>
      <c r="J1336" s="19"/>
      <c r="K1336" s="19"/>
      <c r="L1336" s="19"/>
      <c r="M1336" s="19"/>
      <c r="N1336" s="19"/>
      <c r="O1336" s="19"/>
      <c r="P1336" s="19"/>
      <c r="Q1336" s="19"/>
      <c r="R1336" s="19"/>
      <c r="S1336" s="19"/>
      <c r="T1336" s="19"/>
      <c r="U1336" s="19"/>
      <c r="V1336" s="19"/>
      <c r="W1336" s="19"/>
      <c r="X1336" s="19"/>
      <c r="Y1336" s="19"/>
      <c r="Z1336" s="19"/>
    </row>
    <row r="1337">
      <c r="A1337" s="22"/>
      <c r="B1337" s="19"/>
      <c r="C1337" s="44"/>
      <c r="D1337" s="19"/>
      <c r="E1337" s="19"/>
      <c r="F1337" s="19"/>
      <c r="G1337" s="19"/>
      <c r="H1337" s="19"/>
      <c r="I1337" s="19"/>
      <c r="J1337" s="19"/>
      <c r="K1337" s="19"/>
      <c r="L1337" s="19"/>
      <c r="M1337" s="19"/>
      <c r="N1337" s="19"/>
      <c r="O1337" s="19"/>
      <c r="P1337" s="19"/>
      <c r="Q1337" s="19"/>
      <c r="R1337" s="19"/>
      <c r="S1337" s="19"/>
      <c r="T1337" s="19"/>
      <c r="U1337" s="19"/>
      <c r="V1337" s="19"/>
      <c r="W1337" s="19"/>
      <c r="X1337" s="19"/>
      <c r="Y1337" s="19"/>
      <c r="Z1337" s="19"/>
    </row>
    <row r="1338">
      <c r="A1338" s="22"/>
      <c r="B1338" s="19"/>
      <c r="C1338" s="44"/>
      <c r="D1338" s="19"/>
      <c r="E1338" s="19"/>
      <c r="F1338" s="19"/>
      <c r="G1338" s="19"/>
      <c r="H1338" s="19"/>
      <c r="I1338" s="19"/>
      <c r="J1338" s="19"/>
      <c r="K1338" s="19"/>
      <c r="L1338" s="19"/>
      <c r="M1338" s="19"/>
      <c r="N1338" s="19"/>
      <c r="O1338" s="19"/>
      <c r="P1338" s="19"/>
      <c r="Q1338" s="19"/>
      <c r="R1338" s="19"/>
      <c r="S1338" s="19"/>
      <c r="T1338" s="19"/>
      <c r="U1338" s="19"/>
      <c r="V1338" s="19"/>
      <c r="W1338" s="19"/>
      <c r="X1338" s="19"/>
      <c r="Y1338" s="19"/>
      <c r="Z1338" s="19"/>
    </row>
    <row r="1339">
      <c r="A1339" s="22"/>
      <c r="B1339" s="19"/>
      <c r="C1339" s="44"/>
      <c r="D1339" s="19"/>
      <c r="E1339" s="19"/>
      <c r="F1339" s="19"/>
      <c r="G1339" s="19"/>
      <c r="H1339" s="19"/>
      <c r="I1339" s="19"/>
      <c r="J1339" s="19"/>
      <c r="K1339" s="19"/>
      <c r="L1339" s="19"/>
      <c r="M1339" s="19"/>
      <c r="N1339" s="19"/>
      <c r="O1339" s="19"/>
      <c r="P1339" s="19"/>
      <c r="Q1339" s="19"/>
      <c r="R1339" s="19"/>
      <c r="S1339" s="19"/>
      <c r="T1339" s="19"/>
      <c r="U1339" s="19"/>
      <c r="V1339" s="19"/>
      <c r="W1339" s="19"/>
      <c r="X1339" s="19"/>
      <c r="Y1339" s="19"/>
      <c r="Z1339" s="19"/>
    </row>
    <row r="1340">
      <c r="A1340" s="22"/>
      <c r="B1340" s="19"/>
      <c r="C1340" s="44"/>
      <c r="D1340" s="19"/>
      <c r="E1340" s="19"/>
      <c r="F1340" s="19"/>
      <c r="G1340" s="19"/>
      <c r="H1340" s="19"/>
      <c r="I1340" s="19"/>
      <c r="J1340" s="19"/>
      <c r="K1340" s="19"/>
      <c r="L1340" s="19"/>
      <c r="M1340" s="19"/>
      <c r="N1340" s="19"/>
      <c r="O1340" s="19"/>
      <c r="P1340" s="19"/>
      <c r="Q1340" s="19"/>
      <c r="R1340" s="19"/>
      <c r="S1340" s="19"/>
      <c r="T1340" s="19"/>
      <c r="U1340" s="19"/>
      <c r="V1340" s="19"/>
      <c r="W1340" s="19"/>
      <c r="X1340" s="19"/>
      <c r="Y1340" s="19"/>
      <c r="Z1340" s="19"/>
    </row>
    <row r="1341">
      <c r="A1341" s="22"/>
      <c r="B1341" s="19"/>
      <c r="C1341" s="44"/>
      <c r="D1341" s="19"/>
      <c r="E1341" s="19"/>
      <c r="F1341" s="19"/>
      <c r="G1341" s="19"/>
      <c r="H1341" s="19"/>
      <c r="I1341" s="19"/>
      <c r="J1341" s="19"/>
      <c r="K1341" s="19"/>
      <c r="L1341" s="19"/>
      <c r="M1341" s="19"/>
      <c r="N1341" s="19"/>
      <c r="O1341" s="19"/>
      <c r="P1341" s="19"/>
      <c r="Q1341" s="19"/>
      <c r="R1341" s="19"/>
      <c r="S1341" s="19"/>
      <c r="T1341" s="19"/>
      <c r="U1341" s="19"/>
      <c r="V1341" s="19"/>
      <c r="W1341" s="19"/>
      <c r="X1341" s="19"/>
      <c r="Y1341" s="19"/>
      <c r="Z1341" s="19"/>
    </row>
    <row r="1342">
      <c r="A1342" s="22"/>
      <c r="B1342" s="19"/>
      <c r="C1342" s="44"/>
      <c r="D1342" s="19"/>
      <c r="E1342" s="19"/>
      <c r="F1342" s="19"/>
      <c r="G1342" s="19"/>
      <c r="H1342" s="19"/>
      <c r="I1342" s="19"/>
      <c r="J1342" s="19"/>
      <c r="K1342" s="19"/>
      <c r="L1342" s="19"/>
      <c r="M1342" s="19"/>
      <c r="N1342" s="19"/>
      <c r="O1342" s="19"/>
      <c r="P1342" s="19"/>
      <c r="Q1342" s="19"/>
      <c r="R1342" s="19"/>
      <c r="S1342" s="19"/>
      <c r="T1342" s="19"/>
      <c r="U1342" s="19"/>
      <c r="V1342" s="19"/>
      <c r="W1342" s="19"/>
      <c r="X1342" s="19"/>
      <c r="Y1342" s="19"/>
      <c r="Z1342" s="19"/>
    </row>
    <row r="1343">
      <c r="A1343" s="22"/>
      <c r="B1343" s="19"/>
      <c r="C1343" s="44"/>
      <c r="D1343" s="19"/>
      <c r="E1343" s="19"/>
      <c r="F1343" s="19"/>
      <c r="G1343" s="19"/>
      <c r="H1343" s="19"/>
      <c r="I1343" s="19"/>
      <c r="J1343" s="19"/>
      <c r="K1343" s="19"/>
      <c r="L1343" s="19"/>
      <c r="M1343" s="19"/>
      <c r="N1343" s="19"/>
      <c r="O1343" s="19"/>
      <c r="P1343" s="19"/>
      <c r="Q1343" s="19"/>
      <c r="R1343" s="19"/>
      <c r="S1343" s="19"/>
      <c r="T1343" s="19"/>
      <c r="U1343" s="19"/>
      <c r="V1343" s="19"/>
      <c r="W1343" s="19"/>
      <c r="X1343" s="19"/>
      <c r="Y1343" s="19"/>
      <c r="Z1343" s="19"/>
    </row>
    <row r="1344">
      <c r="A1344" s="22"/>
      <c r="B1344" s="19"/>
      <c r="C1344" s="44"/>
      <c r="D1344" s="19"/>
      <c r="E1344" s="19"/>
      <c r="F1344" s="19"/>
      <c r="G1344" s="19"/>
      <c r="H1344" s="19"/>
      <c r="I1344" s="19"/>
      <c r="J1344" s="19"/>
      <c r="K1344" s="19"/>
      <c r="L1344" s="19"/>
      <c r="M1344" s="19"/>
      <c r="N1344" s="19"/>
      <c r="O1344" s="19"/>
      <c r="P1344" s="19"/>
      <c r="Q1344" s="19"/>
      <c r="R1344" s="19"/>
      <c r="S1344" s="19"/>
      <c r="T1344" s="19"/>
      <c r="U1344" s="19"/>
      <c r="V1344" s="19"/>
      <c r="W1344" s="19"/>
      <c r="X1344" s="19"/>
      <c r="Y1344" s="19"/>
      <c r="Z1344" s="19"/>
    </row>
    <row r="1345">
      <c r="A1345" s="22"/>
      <c r="B1345" s="19"/>
      <c r="C1345" s="44"/>
      <c r="D1345" s="19"/>
      <c r="E1345" s="19"/>
      <c r="F1345" s="19"/>
      <c r="G1345" s="19"/>
      <c r="H1345" s="19"/>
      <c r="I1345" s="19"/>
      <c r="J1345" s="19"/>
      <c r="K1345" s="19"/>
      <c r="L1345" s="19"/>
      <c r="M1345" s="19"/>
      <c r="N1345" s="19"/>
      <c r="O1345" s="19"/>
      <c r="P1345" s="19"/>
      <c r="Q1345" s="19"/>
      <c r="R1345" s="19"/>
      <c r="S1345" s="19"/>
      <c r="T1345" s="19"/>
      <c r="U1345" s="19"/>
      <c r="V1345" s="19"/>
      <c r="W1345" s="19"/>
      <c r="X1345" s="19"/>
      <c r="Y1345" s="19"/>
      <c r="Z1345" s="19"/>
    </row>
    <row r="1346">
      <c r="A1346" s="22"/>
      <c r="B1346" s="19"/>
      <c r="C1346" s="44"/>
      <c r="D1346" s="19"/>
      <c r="E1346" s="19"/>
      <c r="F1346" s="19"/>
      <c r="G1346" s="19"/>
      <c r="H1346" s="19"/>
      <c r="I1346" s="19"/>
      <c r="J1346" s="19"/>
      <c r="K1346" s="19"/>
      <c r="L1346" s="19"/>
      <c r="M1346" s="19"/>
      <c r="N1346" s="19"/>
      <c r="O1346" s="19"/>
      <c r="P1346" s="19"/>
      <c r="Q1346" s="19"/>
      <c r="R1346" s="19"/>
      <c r="S1346" s="19"/>
      <c r="T1346" s="19"/>
      <c r="U1346" s="19"/>
      <c r="V1346" s="19"/>
      <c r="W1346" s="19"/>
      <c r="X1346" s="19"/>
      <c r="Y1346" s="19"/>
      <c r="Z1346" s="19"/>
    </row>
    <row r="1347">
      <c r="A1347" s="22"/>
      <c r="B1347" s="19"/>
      <c r="C1347" s="44"/>
      <c r="D1347" s="19"/>
      <c r="E1347" s="19"/>
      <c r="F1347" s="19"/>
      <c r="G1347" s="19"/>
      <c r="H1347" s="19"/>
      <c r="I1347" s="19"/>
      <c r="J1347" s="19"/>
      <c r="K1347" s="19"/>
      <c r="L1347" s="19"/>
      <c r="M1347" s="19"/>
      <c r="N1347" s="19"/>
      <c r="O1347" s="19"/>
      <c r="P1347" s="19"/>
      <c r="Q1347" s="19"/>
      <c r="R1347" s="19"/>
      <c r="S1347" s="19"/>
      <c r="T1347" s="19"/>
      <c r="U1347" s="19"/>
      <c r="V1347" s="19"/>
      <c r="W1347" s="19"/>
      <c r="X1347" s="19"/>
      <c r="Y1347" s="19"/>
      <c r="Z1347" s="19"/>
    </row>
    <row r="1348">
      <c r="A1348" s="22"/>
      <c r="B1348" s="19"/>
      <c r="C1348" s="44"/>
      <c r="D1348" s="19"/>
      <c r="E1348" s="19"/>
      <c r="F1348" s="19"/>
      <c r="G1348" s="19"/>
      <c r="H1348" s="19"/>
      <c r="I1348" s="19"/>
      <c r="J1348" s="19"/>
      <c r="K1348" s="19"/>
      <c r="L1348" s="19"/>
      <c r="M1348" s="19"/>
      <c r="N1348" s="19"/>
      <c r="O1348" s="19"/>
      <c r="P1348" s="19"/>
      <c r="Q1348" s="19"/>
      <c r="R1348" s="19"/>
      <c r="S1348" s="19"/>
      <c r="T1348" s="19"/>
      <c r="U1348" s="19"/>
      <c r="V1348" s="19"/>
      <c r="W1348" s="19"/>
      <c r="X1348" s="19"/>
      <c r="Y1348" s="19"/>
      <c r="Z1348" s="19"/>
    </row>
    <row r="1349">
      <c r="A1349" s="22"/>
      <c r="B1349" s="19"/>
      <c r="C1349" s="44"/>
      <c r="D1349" s="19"/>
      <c r="E1349" s="19"/>
      <c r="F1349" s="19"/>
      <c r="G1349" s="19"/>
      <c r="H1349" s="19"/>
      <c r="I1349" s="19"/>
      <c r="J1349" s="19"/>
      <c r="K1349" s="19"/>
      <c r="L1349" s="19"/>
      <c r="M1349" s="19"/>
      <c r="N1349" s="19"/>
      <c r="O1349" s="19"/>
      <c r="P1349" s="19"/>
      <c r="Q1349" s="19"/>
      <c r="R1349" s="19"/>
      <c r="S1349" s="19"/>
      <c r="T1349" s="19"/>
      <c r="U1349" s="19"/>
      <c r="V1349" s="19"/>
      <c r="W1349" s="19"/>
      <c r="X1349" s="19"/>
      <c r="Y1349" s="19"/>
      <c r="Z1349" s="19"/>
    </row>
    <row r="1350">
      <c r="A1350" s="22"/>
      <c r="B1350" s="19"/>
      <c r="C1350" s="44"/>
      <c r="D1350" s="19"/>
      <c r="E1350" s="19"/>
      <c r="F1350" s="19"/>
      <c r="G1350" s="19"/>
      <c r="H1350" s="19"/>
      <c r="I1350" s="19"/>
      <c r="J1350" s="19"/>
      <c r="K1350" s="19"/>
      <c r="L1350" s="19"/>
      <c r="M1350" s="19"/>
      <c r="N1350" s="19"/>
      <c r="O1350" s="19"/>
      <c r="P1350" s="19"/>
      <c r="Q1350" s="19"/>
      <c r="R1350" s="19"/>
      <c r="S1350" s="19"/>
      <c r="T1350" s="19"/>
      <c r="U1350" s="19"/>
      <c r="V1350" s="19"/>
      <c r="W1350" s="19"/>
      <c r="X1350" s="19"/>
      <c r="Y1350" s="19"/>
      <c r="Z1350" s="19"/>
    </row>
    <row r="1351">
      <c r="A1351" s="22"/>
      <c r="B1351" s="19"/>
      <c r="C1351" s="44"/>
      <c r="D1351" s="19"/>
      <c r="E1351" s="19"/>
      <c r="F1351" s="19"/>
      <c r="G1351" s="19"/>
      <c r="H1351" s="19"/>
      <c r="I1351" s="19"/>
      <c r="J1351" s="19"/>
      <c r="K1351" s="19"/>
      <c r="L1351" s="19"/>
      <c r="M1351" s="19"/>
      <c r="N1351" s="19"/>
      <c r="O1351" s="19"/>
      <c r="P1351" s="19"/>
      <c r="Q1351" s="19"/>
      <c r="R1351" s="19"/>
      <c r="S1351" s="19"/>
      <c r="T1351" s="19"/>
      <c r="U1351" s="19"/>
      <c r="V1351" s="19"/>
      <c r="W1351" s="19"/>
      <c r="X1351" s="19"/>
      <c r="Y1351" s="19"/>
      <c r="Z1351" s="19"/>
    </row>
    <row r="1352">
      <c r="A1352" s="22"/>
      <c r="B1352" s="19"/>
      <c r="C1352" s="44"/>
      <c r="D1352" s="19"/>
      <c r="E1352" s="19"/>
      <c r="F1352" s="19"/>
      <c r="G1352" s="19"/>
      <c r="H1352" s="19"/>
      <c r="I1352" s="19"/>
      <c r="J1352" s="19"/>
      <c r="K1352" s="19"/>
      <c r="L1352" s="19"/>
      <c r="M1352" s="19"/>
      <c r="N1352" s="19"/>
      <c r="O1352" s="19"/>
      <c r="P1352" s="19"/>
      <c r="Q1352" s="19"/>
      <c r="R1352" s="19"/>
      <c r="S1352" s="19"/>
      <c r="T1352" s="19"/>
      <c r="U1352" s="19"/>
      <c r="V1352" s="19"/>
      <c r="W1352" s="19"/>
      <c r="X1352" s="19"/>
      <c r="Y1352" s="19"/>
      <c r="Z1352" s="19"/>
    </row>
    <row r="1353">
      <c r="A1353" s="22"/>
      <c r="B1353" s="19"/>
      <c r="C1353" s="44"/>
      <c r="D1353" s="19"/>
      <c r="E1353" s="19"/>
      <c r="F1353" s="19"/>
      <c r="G1353" s="19"/>
      <c r="H1353" s="19"/>
      <c r="I1353" s="19"/>
      <c r="J1353" s="19"/>
      <c r="K1353" s="19"/>
      <c r="L1353" s="19"/>
      <c r="M1353" s="19"/>
      <c r="N1353" s="19"/>
      <c r="O1353" s="19"/>
      <c r="P1353" s="19"/>
      <c r="Q1353" s="19"/>
      <c r="R1353" s="19"/>
      <c r="S1353" s="19"/>
      <c r="T1353" s="19"/>
      <c r="U1353" s="19"/>
      <c r="V1353" s="19"/>
      <c r="W1353" s="19"/>
      <c r="X1353" s="19"/>
      <c r="Y1353" s="19"/>
      <c r="Z1353" s="19"/>
    </row>
    <row r="1354">
      <c r="A1354" s="22"/>
      <c r="B1354" s="19"/>
      <c r="C1354" s="44"/>
      <c r="D1354" s="19"/>
      <c r="E1354" s="19"/>
      <c r="F1354" s="19"/>
      <c r="G1354" s="19"/>
      <c r="H1354" s="19"/>
      <c r="I1354" s="19"/>
      <c r="J1354" s="19"/>
      <c r="K1354" s="19"/>
      <c r="L1354" s="19"/>
      <c r="M1354" s="19"/>
      <c r="N1354" s="19"/>
      <c r="O1354" s="19"/>
      <c r="P1354" s="19"/>
      <c r="Q1354" s="19"/>
      <c r="R1354" s="19"/>
      <c r="S1354" s="19"/>
      <c r="T1354" s="19"/>
      <c r="U1354" s="19"/>
      <c r="V1354" s="19"/>
      <c r="W1354" s="19"/>
      <c r="X1354" s="19"/>
      <c r="Y1354" s="19"/>
      <c r="Z1354" s="19"/>
    </row>
    <row r="1355">
      <c r="A1355" s="22"/>
      <c r="B1355" s="19"/>
      <c r="C1355" s="44"/>
      <c r="D1355" s="19"/>
      <c r="E1355" s="19"/>
      <c r="F1355" s="19"/>
      <c r="G1355" s="19"/>
      <c r="H1355" s="19"/>
      <c r="I1355" s="19"/>
      <c r="J1355" s="19"/>
      <c r="K1355" s="19"/>
      <c r="L1355" s="19"/>
      <c r="M1355" s="19"/>
      <c r="N1355" s="19"/>
      <c r="O1355" s="19"/>
      <c r="P1355" s="19"/>
      <c r="Q1355" s="19"/>
      <c r="R1355" s="19"/>
      <c r="S1355" s="19"/>
      <c r="T1355" s="19"/>
      <c r="U1355" s="19"/>
      <c r="V1355" s="19"/>
      <c r="W1355" s="19"/>
      <c r="X1355" s="19"/>
      <c r="Y1355" s="19"/>
      <c r="Z1355" s="19"/>
    </row>
    <row r="1356">
      <c r="A1356" s="22"/>
      <c r="B1356" s="19"/>
      <c r="C1356" s="44"/>
      <c r="D1356" s="19"/>
      <c r="E1356" s="19"/>
      <c r="F1356" s="19"/>
      <c r="G1356" s="19"/>
      <c r="H1356" s="19"/>
      <c r="I1356" s="19"/>
      <c r="J1356" s="19"/>
      <c r="K1356" s="19"/>
      <c r="L1356" s="19"/>
      <c r="M1356" s="19"/>
      <c r="N1356" s="19"/>
      <c r="O1356" s="19"/>
      <c r="P1356" s="19"/>
      <c r="Q1356" s="19"/>
      <c r="R1356" s="19"/>
      <c r="S1356" s="19"/>
      <c r="T1356" s="19"/>
      <c r="U1356" s="19"/>
      <c r="V1356" s="19"/>
      <c r="W1356" s="19"/>
      <c r="X1356" s="19"/>
      <c r="Y1356" s="19"/>
      <c r="Z1356" s="19"/>
    </row>
    <row r="1357">
      <c r="A1357" s="22"/>
      <c r="B1357" s="19"/>
      <c r="C1357" s="44"/>
      <c r="D1357" s="19"/>
      <c r="E1357" s="19"/>
      <c r="F1357" s="19"/>
      <c r="G1357" s="19"/>
      <c r="H1357" s="19"/>
      <c r="I1357" s="19"/>
      <c r="J1357" s="19"/>
      <c r="K1357" s="19"/>
      <c r="L1357" s="19"/>
      <c r="M1357" s="19"/>
      <c r="N1357" s="19"/>
      <c r="O1357" s="19"/>
      <c r="P1357" s="19"/>
      <c r="Q1357" s="19"/>
      <c r="R1357" s="19"/>
      <c r="S1357" s="19"/>
      <c r="T1357" s="19"/>
      <c r="U1357" s="19"/>
      <c r="V1357" s="19"/>
      <c r="W1357" s="19"/>
      <c r="X1357" s="19"/>
      <c r="Y1357" s="19"/>
      <c r="Z1357" s="19"/>
    </row>
    <row r="1358">
      <c r="A1358" s="22"/>
      <c r="B1358" s="19"/>
      <c r="C1358" s="44"/>
      <c r="D1358" s="19"/>
      <c r="E1358" s="19"/>
      <c r="F1358" s="19"/>
      <c r="G1358" s="19"/>
      <c r="H1358" s="19"/>
      <c r="I1358" s="19"/>
      <c r="J1358" s="19"/>
      <c r="K1358" s="19"/>
      <c r="L1358" s="19"/>
      <c r="M1358" s="19"/>
      <c r="N1358" s="19"/>
      <c r="O1358" s="19"/>
      <c r="P1358" s="19"/>
      <c r="Q1358" s="19"/>
      <c r="R1358" s="19"/>
      <c r="S1358" s="19"/>
      <c r="T1358" s="19"/>
      <c r="U1358" s="19"/>
      <c r="V1358" s="19"/>
      <c r="W1358" s="19"/>
      <c r="X1358" s="19"/>
      <c r="Y1358" s="19"/>
      <c r="Z1358" s="19"/>
    </row>
    <row r="1359">
      <c r="A1359" s="22"/>
      <c r="B1359" s="19"/>
      <c r="C1359" s="44"/>
      <c r="D1359" s="19"/>
      <c r="E1359" s="19"/>
      <c r="F1359" s="19"/>
      <c r="G1359" s="19"/>
      <c r="H1359" s="19"/>
      <c r="I1359" s="19"/>
      <c r="J1359" s="19"/>
      <c r="K1359" s="19"/>
      <c r="L1359" s="19"/>
      <c r="M1359" s="19"/>
      <c r="N1359" s="19"/>
      <c r="O1359" s="19"/>
      <c r="P1359" s="19"/>
      <c r="Q1359" s="19"/>
      <c r="R1359" s="19"/>
      <c r="S1359" s="19"/>
      <c r="T1359" s="19"/>
      <c r="U1359" s="19"/>
      <c r="V1359" s="19"/>
      <c r="W1359" s="19"/>
      <c r="X1359" s="19"/>
      <c r="Y1359" s="19"/>
      <c r="Z1359" s="19"/>
    </row>
    <row r="1360">
      <c r="A1360" s="22"/>
      <c r="B1360" s="19"/>
      <c r="C1360" s="44"/>
      <c r="D1360" s="19"/>
      <c r="E1360" s="19"/>
      <c r="F1360" s="19"/>
      <c r="G1360" s="19"/>
      <c r="H1360" s="19"/>
      <c r="I1360" s="19"/>
      <c r="J1360" s="19"/>
      <c r="K1360" s="19"/>
      <c r="L1360" s="19"/>
      <c r="M1360" s="19"/>
      <c r="N1360" s="19"/>
      <c r="O1360" s="19"/>
      <c r="P1360" s="19"/>
      <c r="Q1360" s="19"/>
      <c r="R1360" s="19"/>
      <c r="S1360" s="19"/>
      <c r="T1360" s="19"/>
      <c r="U1360" s="19"/>
      <c r="V1360" s="19"/>
      <c r="W1360" s="19"/>
      <c r="X1360" s="19"/>
      <c r="Y1360" s="19"/>
      <c r="Z1360" s="19"/>
    </row>
    <row r="1361">
      <c r="A1361" s="22"/>
      <c r="B1361" s="19"/>
      <c r="C1361" s="44"/>
      <c r="D1361" s="19"/>
      <c r="E1361" s="19"/>
      <c r="F1361" s="19"/>
      <c r="G1361" s="19"/>
      <c r="H1361" s="19"/>
      <c r="I1361" s="19"/>
      <c r="J1361" s="19"/>
      <c r="K1361" s="19"/>
      <c r="L1361" s="19"/>
      <c r="M1361" s="19"/>
      <c r="N1361" s="19"/>
      <c r="O1361" s="19"/>
      <c r="P1361" s="19"/>
      <c r="Q1361" s="19"/>
      <c r="R1361" s="19"/>
      <c r="S1361" s="19"/>
      <c r="T1361" s="19"/>
      <c r="U1361" s="19"/>
      <c r="V1361" s="19"/>
      <c r="W1361" s="19"/>
      <c r="X1361" s="19"/>
      <c r="Y1361" s="19"/>
      <c r="Z1361" s="19"/>
    </row>
    <row r="1362">
      <c r="A1362" s="22"/>
      <c r="B1362" s="19"/>
      <c r="C1362" s="44"/>
      <c r="D1362" s="19"/>
      <c r="E1362" s="19"/>
      <c r="F1362" s="19"/>
      <c r="G1362" s="19"/>
      <c r="H1362" s="19"/>
      <c r="I1362" s="19"/>
      <c r="J1362" s="19"/>
      <c r="K1362" s="19"/>
      <c r="L1362" s="19"/>
      <c r="M1362" s="19"/>
      <c r="N1362" s="19"/>
      <c r="O1362" s="19"/>
      <c r="P1362" s="19"/>
      <c r="Q1362" s="19"/>
      <c r="R1362" s="19"/>
      <c r="S1362" s="19"/>
      <c r="T1362" s="19"/>
      <c r="U1362" s="19"/>
      <c r="V1362" s="19"/>
      <c r="W1362" s="19"/>
      <c r="X1362" s="19"/>
      <c r="Y1362" s="19"/>
      <c r="Z1362" s="19"/>
    </row>
    <row r="1363">
      <c r="A1363" s="22"/>
      <c r="B1363" s="19"/>
      <c r="C1363" s="44"/>
      <c r="D1363" s="19"/>
      <c r="E1363" s="19"/>
      <c r="F1363" s="19"/>
      <c r="G1363" s="19"/>
      <c r="H1363" s="19"/>
      <c r="I1363" s="19"/>
      <c r="J1363" s="19"/>
      <c r="K1363" s="19"/>
      <c r="L1363" s="19"/>
      <c r="M1363" s="19"/>
      <c r="N1363" s="19"/>
      <c r="O1363" s="19"/>
      <c r="P1363" s="19"/>
      <c r="Q1363" s="19"/>
      <c r="R1363" s="19"/>
      <c r="S1363" s="19"/>
      <c r="T1363" s="19"/>
      <c r="U1363" s="19"/>
      <c r="V1363" s="19"/>
      <c r="W1363" s="19"/>
      <c r="X1363" s="19"/>
      <c r="Y1363" s="19"/>
      <c r="Z1363" s="19"/>
    </row>
    <row r="1364">
      <c r="A1364" s="22"/>
      <c r="B1364" s="19"/>
      <c r="C1364" s="44"/>
      <c r="D1364" s="19"/>
      <c r="E1364" s="19"/>
      <c r="F1364" s="19"/>
      <c r="G1364" s="19"/>
      <c r="H1364" s="19"/>
      <c r="I1364" s="19"/>
      <c r="J1364" s="19"/>
      <c r="K1364" s="19"/>
      <c r="L1364" s="19"/>
      <c r="M1364" s="19"/>
      <c r="N1364" s="19"/>
      <c r="O1364" s="19"/>
      <c r="P1364" s="19"/>
      <c r="Q1364" s="19"/>
      <c r="R1364" s="19"/>
      <c r="S1364" s="19"/>
      <c r="T1364" s="19"/>
      <c r="U1364" s="19"/>
      <c r="V1364" s="19"/>
      <c r="W1364" s="19"/>
      <c r="X1364" s="19"/>
      <c r="Y1364" s="19"/>
      <c r="Z1364" s="19"/>
    </row>
    <row r="1365">
      <c r="A1365" s="22"/>
      <c r="B1365" s="19"/>
      <c r="C1365" s="44"/>
      <c r="D1365" s="19"/>
      <c r="E1365" s="19"/>
      <c r="F1365" s="19"/>
      <c r="G1365" s="19"/>
      <c r="H1365" s="19"/>
      <c r="I1365" s="19"/>
      <c r="J1365" s="19"/>
      <c r="K1365" s="19"/>
      <c r="L1365" s="19"/>
      <c r="M1365" s="19"/>
      <c r="N1365" s="19"/>
      <c r="O1365" s="19"/>
      <c r="P1365" s="19"/>
      <c r="Q1365" s="19"/>
      <c r="R1365" s="19"/>
      <c r="S1365" s="19"/>
      <c r="T1365" s="19"/>
      <c r="U1365" s="19"/>
      <c r="V1365" s="19"/>
      <c r="W1365" s="19"/>
      <c r="X1365" s="19"/>
      <c r="Y1365" s="19"/>
      <c r="Z1365" s="19"/>
    </row>
    <row r="1366">
      <c r="A1366" s="22"/>
      <c r="B1366" s="19"/>
      <c r="C1366" s="44"/>
      <c r="D1366" s="19"/>
      <c r="E1366" s="19"/>
      <c r="F1366" s="19"/>
      <c r="G1366" s="19"/>
      <c r="H1366" s="19"/>
      <c r="I1366" s="19"/>
      <c r="J1366" s="19"/>
      <c r="K1366" s="19"/>
      <c r="L1366" s="19"/>
      <c r="M1366" s="19"/>
      <c r="N1366" s="19"/>
      <c r="O1366" s="19"/>
      <c r="P1366" s="19"/>
      <c r="Q1366" s="19"/>
      <c r="R1366" s="19"/>
      <c r="S1366" s="19"/>
      <c r="T1366" s="19"/>
      <c r="U1366" s="19"/>
      <c r="V1366" s="19"/>
      <c r="W1366" s="19"/>
      <c r="X1366" s="19"/>
      <c r="Y1366" s="19"/>
      <c r="Z1366" s="19"/>
    </row>
    <row r="1367">
      <c r="A1367" s="22"/>
      <c r="B1367" s="19"/>
      <c r="C1367" s="44"/>
      <c r="D1367" s="19"/>
      <c r="E1367" s="19"/>
      <c r="F1367" s="19"/>
      <c r="G1367" s="19"/>
      <c r="H1367" s="19"/>
      <c r="I1367" s="19"/>
      <c r="J1367" s="19"/>
      <c r="K1367" s="19"/>
      <c r="L1367" s="19"/>
      <c r="M1367" s="19"/>
      <c r="N1367" s="19"/>
      <c r="O1367" s="19"/>
      <c r="P1367" s="19"/>
      <c r="Q1367" s="19"/>
      <c r="R1367" s="19"/>
      <c r="S1367" s="19"/>
      <c r="T1367" s="19"/>
      <c r="U1367" s="19"/>
      <c r="V1367" s="19"/>
      <c r="W1367" s="19"/>
      <c r="X1367" s="19"/>
      <c r="Y1367" s="19"/>
      <c r="Z1367" s="19"/>
    </row>
    <row r="1368">
      <c r="A1368" s="22"/>
      <c r="B1368" s="19"/>
      <c r="C1368" s="44"/>
      <c r="D1368" s="19"/>
      <c r="E1368" s="19"/>
      <c r="F1368" s="19"/>
      <c r="G1368" s="19"/>
      <c r="H1368" s="19"/>
      <c r="I1368" s="19"/>
      <c r="J1368" s="19"/>
      <c r="K1368" s="19"/>
      <c r="L1368" s="19"/>
      <c r="M1368" s="19"/>
      <c r="N1368" s="19"/>
      <c r="O1368" s="19"/>
      <c r="P1368" s="19"/>
      <c r="Q1368" s="19"/>
      <c r="R1368" s="19"/>
      <c r="S1368" s="19"/>
      <c r="T1368" s="19"/>
      <c r="U1368" s="19"/>
      <c r="V1368" s="19"/>
      <c r="W1368" s="19"/>
      <c r="X1368" s="19"/>
      <c r="Y1368" s="19"/>
      <c r="Z1368" s="19"/>
    </row>
    <row r="1369">
      <c r="A1369" s="22"/>
      <c r="B1369" s="19"/>
      <c r="C1369" s="44"/>
      <c r="D1369" s="19"/>
      <c r="E1369" s="19"/>
      <c r="F1369" s="19"/>
      <c r="G1369" s="19"/>
      <c r="H1369" s="19"/>
      <c r="I1369" s="19"/>
      <c r="J1369" s="19"/>
      <c r="K1369" s="19"/>
      <c r="L1369" s="19"/>
      <c r="M1369" s="19"/>
      <c r="N1369" s="19"/>
      <c r="O1369" s="19"/>
      <c r="P1369" s="19"/>
      <c r="Q1369" s="19"/>
      <c r="R1369" s="19"/>
      <c r="S1369" s="19"/>
      <c r="T1369" s="19"/>
      <c r="U1369" s="19"/>
      <c r="V1369" s="19"/>
      <c r="W1369" s="19"/>
      <c r="X1369" s="19"/>
      <c r="Y1369" s="19"/>
      <c r="Z1369" s="19"/>
    </row>
    <row r="1370">
      <c r="A1370" s="22"/>
      <c r="B1370" s="19"/>
      <c r="C1370" s="44"/>
      <c r="D1370" s="19"/>
      <c r="E1370" s="19"/>
      <c r="F1370" s="19"/>
      <c r="G1370" s="19"/>
      <c r="H1370" s="19"/>
      <c r="I1370" s="19"/>
      <c r="J1370" s="19"/>
      <c r="K1370" s="19"/>
      <c r="L1370" s="19"/>
      <c r="M1370" s="19"/>
      <c r="N1370" s="19"/>
      <c r="O1370" s="19"/>
      <c r="P1370" s="19"/>
      <c r="Q1370" s="19"/>
      <c r="R1370" s="19"/>
      <c r="S1370" s="19"/>
      <c r="T1370" s="19"/>
      <c r="U1370" s="19"/>
      <c r="V1370" s="19"/>
      <c r="W1370" s="19"/>
      <c r="X1370" s="19"/>
      <c r="Y1370" s="19"/>
      <c r="Z1370" s="19"/>
    </row>
    <row r="1371">
      <c r="A1371" s="22"/>
      <c r="B1371" s="19"/>
      <c r="C1371" s="44"/>
      <c r="D1371" s="19"/>
      <c r="E1371" s="19"/>
      <c r="F1371" s="19"/>
      <c r="G1371" s="19"/>
      <c r="H1371" s="19"/>
      <c r="I1371" s="19"/>
      <c r="J1371" s="19"/>
      <c r="K1371" s="19"/>
      <c r="L1371" s="19"/>
      <c r="M1371" s="19"/>
      <c r="N1371" s="19"/>
      <c r="O1371" s="19"/>
      <c r="P1371" s="19"/>
      <c r="Q1371" s="19"/>
      <c r="R1371" s="19"/>
      <c r="S1371" s="19"/>
      <c r="T1371" s="19"/>
      <c r="U1371" s="19"/>
      <c r="V1371" s="19"/>
      <c r="W1371" s="19"/>
      <c r="X1371" s="19"/>
      <c r="Y1371" s="19"/>
      <c r="Z1371" s="19"/>
    </row>
    <row r="1372">
      <c r="A1372" s="22"/>
      <c r="B1372" s="19"/>
      <c r="C1372" s="44"/>
      <c r="D1372" s="19"/>
      <c r="E1372" s="19"/>
      <c r="F1372" s="19"/>
      <c r="G1372" s="19"/>
      <c r="H1372" s="19"/>
      <c r="I1372" s="19"/>
      <c r="J1372" s="19"/>
      <c r="K1372" s="19"/>
      <c r="L1372" s="19"/>
      <c r="M1372" s="19"/>
      <c r="N1372" s="19"/>
      <c r="O1372" s="19"/>
      <c r="P1372" s="19"/>
      <c r="Q1372" s="19"/>
      <c r="R1372" s="19"/>
      <c r="S1372" s="19"/>
      <c r="T1372" s="19"/>
      <c r="U1372" s="19"/>
      <c r="V1372" s="19"/>
      <c r="W1372" s="19"/>
      <c r="X1372" s="19"/>
      <c r="Y1372" s="19"/>
      <c r="Z1372" s="19"/>
    </row>
    <row r="1373">
      <c r="A1373" s="22"/>
      <c r="B1373" s="19"/>
      <c r="C1373" s="44"/>
      <c r="D1373" s="19"/>
      <c r="E1373" s="19"/>
      <c r="F1373" s="19"/>
      <c r="G1373" s="19"/>
      <c r="H1373" s="19"/>
      <c r="I1373" s="19"/>
      <c r="J1373" s="19"/>
      <c r="K1373" s="19"/>
      <c r="L1373" s="19"/>
      <c r="M1373" s="19"/>
      <c r="N1373" s="19"/>
      <c r="O1373" s="19"/>
      <c r="P1373" s="19"/>
      <c r="Q1373" s="19"/>
      <c r="R1373" s="19"/>
      <c r="S1373" s="19"/>
      <c r="T1373" s="19"/>
      <c r="U1373" s="19"/>
      <c r="V1373" s="19"/>
      <c r="W1373" s="19"/>
      <c r="X1373" s="19"/>
      <c r="Y1373" s="19"/>
      <c r="Z1373" s="19"/>
    </row>
    <row r="1374">
      <c r="A1374" s="22"/>
      <c r="B1374" s="19"/>
      <c r="C1374" s="44"/>
      <c r="D1374" s="19"/>
      <c r="E1374" s="19"/>
      <c r="F1374" s="19"/>
      <c r="G1374" s="19"/>
      <c r="H1374" s="19"/>
      <c r="I1374" s="19"/>
      <c r="J1374" s="19"/>
      <c r="K1374" s="19"/>
      <c r="L1374" s="19"/>
      <c r="M1374" s="19"/>
      <c r="N1374" s="19"/>
      <c r="O1374" s="19"/>
      <c r="P1374" s="19"/>
      <c r="Q1374" s="19"/>
      <c r="R1374" s="19"/>
      <c r="S1374" s="19"/>
      <c r="T1374" s="19"/>
      <c r="U1374" s="19"/>
      <c r="V1374" s="19"/>
      <c r="W1374" s="19"/>
      <c r="X1374" s="19"/>
      <c r="Y1374" s="19"/>
      <c r="Z1374" s="19"/>
    </row>
    <row r="1375">
      <c r="A1375" s="22"/>
      <c r="B1375" s="19"/>
      <c r="C1375" s="44"/>
      <c r="D1375" s="19"/>
      <c r="E1375" s="19"/>
      <c r="F1375" s="19"/>
      <c r="G1375" s="19"/>
      <c r="H1375" s="19"/>
      <c r="I1375" s="19"/>
      <c r="J1375" s="19"/>
      <c r="K1375" s="19"/>
      <c r="L1375" s="19"/>
      <c r="M1375" s="19"/>
      <c r="N1375" s="19"/>
      <c r="O1375" s="19"/>
      <c r="P1375" s="19"/>
      <c r="Q1375" s="19"/>
      <c r="R1375" s="19"/>
      <c r="S1375" s="19"/>
      <c r="T1375" s="19"/>
      <c r="U1375" s="19"/>
      <c r="V1375" s="19"/>
      <c r="W1375" s="19"/>
      <c r="X1375" s="19"/>
      <c r="Y1375" s="19"/>
      <c r="Z1375" s="19"/>
    </row>
    <row r="1376">
      <c r="A1376" s="22"/>
      <c r="B1376" s="19"/>
      <c r="C1376" s="44"/>
      <c r="D1376" s="19"/>
      <c r="E1376" s="19"/>
      <c r="F1376" s="19"/>
      <c r="G1376" s="19"/>
      <c r="H1376" s="19"/>
      <c r="I1376" s="19"/>
      <c r="J1376" s="19"/>
      <c r="K1376" s="19"/>
      <c r="L1376" s="19"/>
      <c r="M1376" s="19"/>
      <c r="N1376" s="19"/>
      <c r="O1376" s="19"/>
      <c r="P1376" s="19"/>
      <c r="Q1376" s="19"/>
      <c r="R1376" s="19"/>
      <c r="S1376" s="19"/>
      <c r="T1376" s="19"/>
      <c r="U1376" s="19"/>
      <c r="V1376" s="19"/>
      <c r="W1376" s="19"/>
      <c r="X1376" s="19"/>
      <c r="Y1376" s="19"/>
      <c r="Z1376" s="19"/>
    </row>
    <row r="1377">
      <c r="A1377" s="22"/>
      <c r="B1377" s="19"/>
      <c r="C1377" s="44"/>
      <c r="D1377" s="19"/>
      <c r="E1377" s="19"/>
      <c r="F1377" s="19"/>
      <c r="G1377" s="19"/>
      <c r="H1377" s="19"/>
      <c r="I1377" s="19"/>
      <c r="J1377" s="19"/>
      <c r="K1377" s="19"/>
      <c r="L1377" s="19"/>
      <c r="M1377" s="19"/>
      <c r="N1377" s="19"/>
      <c r="O1377" s="19"/>
      <c r="P1377" s="19"/>
      <c r="Q1377" s="19"/>
      <c r="R1377" s="19"/>
      <c r="S1377" s="19"/>
      <c r="T1377" s="19"/>
      <c r="U1377" s="19"/>
      <c r="V1377" s="19"/>
      <c r="W1377" s="19"/>
      <c r="X1377" s="19"/>
      <c r="Y1377" s="19"/>
      <c r="Z1377" s="19"/>
    </row>
    <row r="1378">
      <c r="A1378" s="22"/>
      <c r="B1378" s="19"/>
      <c r="C1378" s="44"/>
      <c r="D1378" s="19"/>
      <c r="E1378" s="19"/>
      <c r="F1378" s="19"/>
      <c r="G1378" s="19"/>
      <c r="H1378" s="19"/>
      <c r="I1378" s="19"/>
      <c r="J1378" s="19"/>
      <c r="K1378" s="19"/>
      <c r="L1378" s="19"/>
      <c r="M1378" s="19"/>
      <c r="N1378" s="19"/>
      <c r="O1378" s="19"/>
      <c r="P1378" s="19"/>
      <c r="Q1378" s="19"/>
      <c r="R1378" s="19"/>
      <c r="S1378" s="19"/>
      <c r="T1378" s="19"/>
      <c r="U1378" s="19"/>
      <c r="V1378" s="19"/>
      <c r="W1378" s="19"/>
      <c r="X1378" s="19"/>
      <c r="Y1378" s="19"/>
      <c r="Z1378" s="19"/>
    </row>
    <row r="1379">
      <c r="A1379" s="22"/>
      <c r="B1379" s="19"/>
      <c r="C1379" s="44"/>
      <c r="D1379" s="19"/>
      <c r="E1379" s="19"/>
      <c r="F1379" s="19"/>
      <c r="G1379" s="19"/>
      <c r="H1379" s="19"/>
      <c r="I1379" s="19"/>
      <c r="J1379" s="19"/>
      <c r="K1379" s="19"/>
      <c r="L1379" s="19"/>
      <c r="M1379" s="19"/>
      <c r="N1379" s="19"/>
      <c r="O1379" s="19"/>
      <c r="P1379" s="19"/>
      <c r="Q1379" s="19"/>
      <c r="R1379" s="19"/>
      <c r="S1379" s="19"/>
      <c r="T1379" s="19"/>
      <c r="U1379" s="19"/>
      <c r="V1379" s="19"/>
      <c r="W1379" s="19"/>
      <c r="X1379" s="19"/>
      <c r="Y1379" s="19"/>
      <c r="Z1379" s="19"/>
    </row>
    <row r="1380">
      <c r="A1380" s="22"/>
      <c r="B1380" s="19"/>
      <c r="C1380" s="44"/>
      <c r="D1380" s="19"/>
      <c r="E1380" s="19"/>
      <c r="F1380" s="19"/>
      <c r="G1380" s="19"/>
      <c r="H1380" s="19"/>
      <c r="I1380" s="19"/>
      <c r="J1380" s="19"/>
      <c r="K1380" s="19"/>
      <c r="L1380" s="19"/>
      <c r="M1380" s="19"/>
      <c r="N1380" s="19"/>
      <c r="O1380" s="19"/>
      <c r="P1380" s="19"/>
      <c r="Q1380" s="19"/>
      <c r="R1380" s="19"/>
      <c r="S1380" s="19"/>
      <c r="T1380" s="19"/>
      <c r="U1380" s="19"/>
      <c r="V1380" s="19"/>
      <c r="W1380" s="19"/>
      <c r="X1380" s="19"/>
      <c r="Y1380" s="19"/>
      <c r="Z1380" s="19"/>
    </row>
    <row r="1381">
      <c r="A1381" s="22"/>
      <c r="B1381" s="19"/>
      <c r="C1381" s="44"/>
      <c r="D1381" s="19"/>
      <c r="E1381" s="19"/>
      <c r="F1381" s="19"/>
      <c r="G1381" s="19"/>
      <c r="H1381" s="19"/>
      <c r="I1381" s="19"/>
      <c r="J1381" s="19"/>
      <c r="K1381" s="19"/>
      <c r="L1381" s="19"/>
      <c r="M1381" s="19"/>
      <c r="N1381" s="19"/>
      <c r="O1381" s="19"/>
      <c r="P1381" s="19"/>
      <c r="Q1381" s="19"/>
      <c r="R1381" s="19"/>
      <c r="S1381" s="19"/>
      <c r="T1381" s="19"/>
      <c r="U1381" s="19"/>
      <c r="V1381" s="19"/>
      <c r="W1381" s="19"/>
      <c r="X1381" s="19"/>
      <c r="Y1381" s="19"/>
      <c r="Z1381" s="19"/>
    </row>
    <row r="1382">
      <c r="A1382" s="22"/>
      <c r="B1382" s="19"/>
      <c r="C1382" s="44"/>
      <c r="D1382" s="19"/>
      <c r="E1382" s="19"/>
      <c r="F1382" s="19"/>
      <c r="G1382" s="19"/>
      <c r="H1382" s="19"/>
      <c r="I1382" s="19"/>
      <c r="J1382" s="19"/>
      <c r="K1382" s="19"/>
      <c r="L1382" s="19"/>
      <c r="M1382" s="19"/>
      <c r="N1382" s="19"/>
      <c r="O1382" s="19"/>
      <c r="P1382" s="19"/>
      <c r="Q1382" s="19"/>
      <c r="R1382" s="19"/>
      <c r="S1382" s="19"/>
      <c r="T1382" s="19"/>
      <c r="U1382" s="19"/>
      <c r="V1382" s="19"/>
      <c r="W1382" s="19"/>
      <c r="X1382" s="19"/>
      <c r="Y1382" s="19"/>
      <c r="Z1382" s="19"/>
    </row>
    <row r="1383">
      <c r="A1383" s="22"/>
      <c r="B1383" s="19"/>
      <c r="C1383" s="44"/>
      <c r="D1383" s="19"/>
      <c r="E1383" s="19"/>
      <c r="F1383" s="19"/>
      <c r="G1383" s="19"/>
      <c r="H1383" s="19"/>
      <c r="I1383" s="19"/>
      <c r="J1383" s="19"/>
      <c r="K1383" s="19"/>
      <c r="L1383" s="19"/>
      <c r="M1383" s="19"/>
      <c r="N1383" s="19"/>
      <c r="O1383" s="19"/>
      <c r="P1383" s="19"/>
      <c r="Q1383" s="19"/>
      <c r="R1383" s="19"/>
      <c r="S1383" s="19"/>
      <c r="T1383" s="19"/>
      <c r="U1383" s="19"/>
      <c r="V1383" s="19"/>
      <c r="W1383" s="19"/>
      <c r="X1383" s="19"/>
      <c r="Y1383" s="19"/>
      <c r="Z1383" s="19"/>
    </row>
    <row r="1384">
      <c r="A1384" s="22"/>
      <c r="B1384" s="19"/>
      <c r="C1384" s="44"/>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row>
    <row r="1385">
      <c r="A1385" s="22"/>
      <c r="B1385" s="19"/>
      <c r="C1385" s="44"/>
      <c r="D1385" s="19"/>
      <c r="E1385" s="19"/>
      <c r="F1385" s="19"/>
      <c r="G1385" s="19"/>
      <c r="H1385" s="19"/>
      <c r="I1385" s="19"/>
      <c r="J1385" s="19"/>
      <c r="K1385" s="19"/>
      <c r="L1385" s="19"/>
      <c r="M1385" s="19"/>
      <c r="N1385" s="19"/>
      <c r="O1385" s="19"/>
      <c r="P1385" s="19"/>
      <c r="Q1385" s="19"/>
      <c r="R1385" s="19"/>
      <c r="S1385" s="19"/>
      <c r="T1385" s="19"/>
      <c r="U1385" s="19"/>
      <c r="V1385" s="19"/>
      <c r="W1385" s="19"/>
      <c r="X1385" s="19"/>
      <c r="Y1385" s="19"/>
      <c r="Z1385" s="19"/>
    </row>
    <row r="1386">
      <c r="A1386" s="22"/>
      <c r="B1386" s="19"/>
      <c r="C1386" s="44"/>
      <c r="D1386" s="19"/>
      <c r="E1386" s="19"/>
      <c r="F1386" s="19"/>
      <c r="G1386" s="19"/>
      <c r="H1386" s="19"/>
      <c r="I1386" s="19"/>
      <c r="J1386" s="19"/>
      <c r="K1386" s="19"/>
      <c r="L1386" s="19"/>
      <c r="M1386" s="19"/>
      <c r="N1386" s="19"/>
      <c r="O1386" s="19"/>
      <c r="P1386" s="19"/>
      <c r="Q1386" s="19"/>
      <c r="R1386" s="19"/>
      <c r="S1386" s="19"/>
      <c r="T1386" s="19"/>
      <c r="U1386" s="19"/>
      <c r="V1386" s="19"/>
      <c r="W1386" s="19"/>
      <c r="X1386" s="19"/>
      <c r="Y1386" s="19"/>
      <c r="Z1386" s="19"/>
    </row>
    <row r="1387">
      <c r="A1387" s="22"/>
      <c r="B1387" s="19"/>
      <c r="C1387" s="44"/>
      <c r="D1387" s="19"/>
      <c r="E1387" s="19"/>
      <c r="F1387" s="19"/>
      <c r="G1387" s="19"/>
      <c r="H1387" s="19"/>
      <c r="I1387" s="19"/>
      <c r="J1387" s="19"/>
      <c r="K1387" s="19"/>
      <c r="L1387" s="19"/>
      <c r="M1387" s="19"/>
      <c r="N1387" s="19"/>
      <c r="O1387" s="19"/>
      <c r="P1387" s="19"/>
      <c r="Q1387" s="19"/>
      <c r="R1387" s="19"/>
      <c r="S1387" s="19"/>
      <c r="T1387" s="19"/>
      <c r="U1387" s="19"/>
      <c r="V1387" s="19"/>
      <c r="W1387" s="19"/>
      <c r="X1387" s="19"/>
      <c r="Y1387" s="19"/>
      <c r="Z1387" s="19"/>
    </row>
    <row r="1388">
      <c r="A1388" s="22"/>
      <c r="B1388" s="19"/>
      <c r="C1388" s="44"/>
      <c r="D1388" s="19"/>
      <c r="E1388" s="19"/>
      <c r="F1388" s="19"/>
      <c r="G1388" s="19"/>
      <c r="H1388" s="19"/>
      <c r="I1388" s="19"/>
      <c r="J1388" s="19"/>
      <c r="K1388" s="19"/>
      <c r="L1388" s="19"/>
      <c r="M1388" s="19"/>
      <c r="N1388" s="19"/>
      <c r="O1388" s="19"/>
      <c r="P1388" s="19"/>
      <c r="Q1388" s="19"/>
      <c r="R1388" s="19"/>
      <c r="S1388" s="19"/>
      <c r="T1388" s="19"/>
      <c r="U1388" s="19"/>
      <c r="V1388" s="19"/>
      <c r="W1388" s="19"/>
      <c r="X1388" s="19"/>
      <c r="Y1388" s="19"/>
      <c r="Z1388" s="19"/>
    </row>
    <row r="1389">
      <c r="A1389" s="22"/>
      <c r="B1389" s="19"/>
      <c r="C1389" s="44"/>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row>
    <row r="1390">
      <c r="A1390" s="22"/>
      <c r="B1390" s="19"/>
      <c r="C1390" s="44"/>
      <c r="D1390" s="19"/>
      <c r="E1390" s="19"/>
      <c r="F1390" s="19"/>
      <c r="G1390" s="19"/>
      <c r="H1390" s="19"/>
      <c r="I1390" s="19"/>
      <c r="J1390" s="19"/>
      <c r="K1390" s="19"/>
      <c r="L1390" s="19"/>
      <c r="M1390" s="19"/>
      <c r="N1390" s="19"/>
      <c r="O1390" s="19"/>
      <c r="P1390" s="19"/>
      <c r="Q1390" s="19"/>
      <c r="R1390" s="19"/>
      <c r="S1390" s="19"/>
      <c r="T1390" s="19"/>
      <c r="U1390" s="19"/>
      <c r="V1390" s="19"/>
      <c r="W1390" s="19"/>
      <c r="X1390" s="19"/>
      <c r="Y1390" s="19"/>
      <c r="Z1390" s="19"/>
    </row>
    <row r="1391">
      <c r="A1391" s="22"/>
      <c r="B1391" s="19"/>
      <c r="C1391" s="44"/>
      <c r="D1391" s="19"/>
      <c r="E1391" s="19"/>
      <c r="F1391" s="19"/>
      <c r="G1391" s="19"/>
      <c r="H1391" s="19"/>
      <c r="I1391" s="19"/>
      <c r="J1391" s="19"/>
      <c r="K1391" s="19"/>
      <c r="L1391" s="19"/>
      <c r="M1391" s="19"/>
      <c r="N1391" s="19"/>
      <c r="O1391" s="19"/>
      <c r="P1391" s="19"/>
      <c r="Q1391" s="19"/>
      <c r="R1391" s="19"/>
      <c r="S1391" s="19"/>
      <c r="T1391" s="19"/>
      <c r="U1391" s="19"/>
      <c r="V1391" s="19"/>
      <c r="W1391" s="19"/>
      <c r="X1391" s="19"/>
      <c r="Y1391" s="19"/>
      <c r="Z1391" s="19"/>
    </row>
    <row r="1392">
      <c r="A1392" s="22"/>
      <c r="B1392" s="19"/>
      <c r="C1392" s="44"/>
      <c r="D1392" s="19"/>
      <c r="E1392" s="19"/>
      <c r="F1392" s="19"/>
      <c r="G1392" s="19"/>
      <c r="H1392" s="19"/>
      <c r="I1392" s="19"/>
      <c r="J1392" s="19"/>
      <c r="K1392" s="19"/>
      <c r="L1392" s="19"/>
      <c r="M1392" s="19"/>
      <c r="N1392" s="19"/>
      <c r="O1392" s="19"/>
      <c r="P1392" s="19"/>
      <c r="Q1392" s="19"/>
      <c r="R1392" s="19"/>
      <c r="S1392" s="19"/>
      <c r="T1392" s="19"/>
      <c r="U1392" s="19"/>
      <c r="V1392" s="19"/>
      <c r="W1392" s="19"/>
      <c r="X1392" s="19"/>
      <c r="Y1392" s="19"/>
      <c r="Z1392" s="19"/>
    </row>
    <row r="1393">
      <c r="A1393" s="22"/>
      <c r="B1393" s="19"/>
      <c r="C1393" s="44"/>
      <c r="D1393" s="19"/>
      <c r="E1393" s="19"/>
      <c r="F1393" s="19"/>
      <c r="G1393" s="19"/>
      <c r="H1393" s="19"/>
      <c r="I1393" s="19"/>
      <c r="J1393" s="19"/>
      <c r="K1393" s="19"/>
      <c r="L1393" s="19"/>
      <c r="M1393" s="19"/>
      <c r="N1393" s="19"/>
      <c r="O1393" s="19"/>
      <c r="P1393" s="19"/>
      <c r="Q1393" s="19"/>
      <c r="R1393" s="19"/>
      <c r="S1393" s="19"/>
      <c r="T1393" s="19"/>
      <c r="U1393" s="19"/>
      <c r="V1393" s="19"/>
      <c r="W1393" s="19"/>
      <c r="X1393" s="19"/>
      <c r="Y1393" s="19"/>
      <c r="Z1393" s="19"/>
    </row>
    <row r="1394">
      <c r="A1394" s="22"/>
      <c r="B1394" s="19"/>
      <c r="C1394" s="44"/>
      <c r="D1394" s="19"/>
      <c r="E1394" s="19"/>
      <c r="F1394" s="19"/>
      <c r="G1394" s="19"/>
      <c r="H1394" s="19"/>
      <c r="I1394" s="19"/>
      <c r="J1394" s="19"/>
      <c r="K1394" s="19"/>
      <c r="L1394" s="19"/>
      <c r="M1394" s="19"/>
      <c r="N1394" s="19"/>
      <c r="O1394" s="19"/>
      <c r="P1394" s="19"/>
      <c r="Q1394" s="19"/>
      <c r="R1394" s="19"/>
      <c r="S1394" s="19"/>
      <c r="T1394" s="19"/>
      <c r="U1394" s="19"/>
      <c r="V1394" s="19"/>
      <c r="W1394" s="19"/>
      <c r="X1394" s="19"/>
      <c r="Y1394" s="19"/>
      <c r="Z1394" s="19"/>
    </row>
    <row r="1395">
      <c r="A1395" s="22"/>
      <c r="B1395" s="19"/>
      <c r="C1395" s="44"/>
      <c r="D1395" s="19"/>
      <c r="E1395" s="19"/>
      <c r="F1395" s="19"/>
      <c r="G1395" s="19"/>
      <c r="H1395" s="19"/>
      <c r="I1395" s="19"/>
      <c r="J1395" s="19"/>
      <c r="K1395" s="19"/>
      <c r="L1395" s="19"/>
      <c r="M1395" s="19"/>
      <c r="N1395" s="19"/>
      <c r="O1395" s="19"/>
      <c r="P1395" s="19"/>
      <c r="Q1395" s="19"/>
      <c r="R1395" s="19"/>
      <c r="S1395" s="19"/>
      <c r="T1395" s="19"/>
      <c r="U1395" s="19"/>
      <c r="V1395" s="19"/>
      <c r="W1395" s="19"/>
      <c r="X1395" s="19"/>
      <c r="Y1395" s="19"/>
      <c r="Z1395" s="19"/>
    </row>
    <row r="1396">
      <c r="A1396" s="22"/>
      <c r="B1396" s="19"/>
      <c r="C1396" s="44"/>
      <c r="D1396" s="19"/>
      <c r="E1396" s="19"/>
      <c r="F1396" s="19"/>
      <c r="G1396" s="19"/>
      <c r="H1396" s="19"/>
      <c r="I1396" s="19"/>
      <c r="J1396" s="19"/>
      <c r="K1396" s="19"/>
      <c r="L1396" s="19"/>
      <c r="M1396" s="19"/>
      <c r="N1396" s="19"/>
      <c r="O1396" s="19"/>
      <c r="P1396" s="19"/>
      <c r="Q1396" s="19"/>
      <c r="R1396" s="19"/>
      <c r="S1396" s="19"/>
      <c r="T1396" s="19"/>
      <c r="U1396" s="19"/>
      <c r="V1396" s="19"/>
      <c r="W1396" s="19"/>
      <c r="X1396" s="19"/>
      <c r="Y1396" s="19"/>
      <c r="Z1396" s="19"/>
    </row>
    <row r="1397">
      <c r="A1397" s="22"/>
      <c r="B1397" s="19"/>
      <c r="C1397" s="44"/>
      <c r="D1397" s="19"/>
      <c r="E1397" s="19"/>
      <c r="F1397" s="19"/>
      <c r="G1397" s="19"/>
      <c r="H1397" s="19"/>
      <c r="I1397" s="19"/>
      <c r="J1397" s="19"/>
      <c r="K1397" s="19"/>
      <c r="L1397" s="19"/>
      <c r="M1397" s="19"/>
      <c r="N1397" s="19"/>
      <c r="O1397" s="19"/>
      <c r="P1397" s="19"/>
      <c r="Q1397" s="19"/>
      <c r="R1397" s="19"/>
      <c r="S1397" s="19"/>
      <c r="T1397" s="19"/>
      <c r="U1397" s="19"/>
      <c r="V1397" s="19"/>
      <c r="W1397" s="19"/>
      <c r="X1397" s="19"/>
      <c r="Y1397" s="19"/>
      <c r="Z1397" s="19"/>
    </row>
    <row r="1398">
      <c r="A1398" s="22"/>
      <c r="B1398" s="19"/>
      <c r="C1398" s="44"/>
      <c r="D1398" s="19"/>
      <c r="E1398" s="19"/>
      <c r="F1398" s="19"/>
      <c r="G1398" s="19"/>
      <c r="H1398" s="19"/>
      <c r="I1398" s="19"/>
      <c r="J1398" s="19"/>
      <c r="K1398" s="19"/>
      <c r="L1398" s="19"/>
      <c r="M1398" s="19"/>
      <c r="N1398" s="19"/>
      <c r="O1398" s="19"/>
      <c r="P1398" s="19"/>
      <c r="Q1398" s="19"/>
      <c r="R1398" s="19"/>
      <c r="S1398" s="19"/>
      <c r="T1398" s="19"/>
      <c r="U1398" s="19"/>
      <c r="V1398" s="19"/>
      <c r="W1398" s="19"/>
      <c r="X1398" s="19"/>
      <c r="Y1398" s="19"/>
      <c r="Z1398" s="19"/>
    </row>
    <row r="1399">
      <c r="A1399" s="22"/>
      <c r="B1399" s="19"/>
      <c r="C1399" s="44"/>
      <c r="D1399" s="19"/>
      <c r="E1399" s="19"/>
      <c r="F1399" s="19"/>
      <c r="G1399" s="19"/>
      <c r="H1399" s="19"/>
      <c r="I1399" s="19"/>
      <c r="J1399" s="19"/>
      <c r="K1399" s="19"/>
      <c r="L1399" s="19"/>
      <c r="M1399" s="19"/>
      <c r="N1399" s="19"/>
      <c r="O1399" s="19"/>
      <c r="P1399" s="19"/>
      <c r="Q1399" s="19"/>
      <c r="R1399" s="19"/>
      <c r="S1399" s="19"/>
      <c r="T1399" s="19"/>
      <c r="U1399" s="19"/>
      <c r="V1399" s="19"/>
      <c r="W1399" s="19"/>
      <c r="X1399" s="19"/>
      <c r="Y1399" s="19"/>
      <c r="Z1399" s="19"/>
    </row>
    <row r="1400">
      <c r="A1400" s="22"/>
      <c r="B1400" s="19"/>
      <c r="C1400" s="44"/>
      <c r="D1400" s="19"/>
      <c r="E1400" s="19"/>
      <c r="F1400" s="19"/>
      <c r="G1400" s="19"/>
      <c r="H1400" s="19"/>
      <c r="I1400" s="19"/>
      <c r="J1400" s="19"/>
      <c r="K1400" s="19"/>
      <c r="L1400" s="19"/>
      <c r="M1400" s="19"/>
      <c r="N1400" s="19"/>
      <c r="O1400" s="19"/>
      <c r="P1400" s="19"/>
      <c r="Q1400" s="19"/>
      <c r="R1400" s="19"/>
      <c r="S1400" s="19"/>
      <c r="T1400" s="19"/>
      <c r="U1400" s="19"/>
      <c r="V1400" s="19"/>
      <c r="W1400" s="19"/>
      <c r="X1400" s="19"/>
      <c r="Y1400" s="19"/>
      <c r="Z1400" s="19"/>
    </row>
    <row r="1401">
      <c r="A1401" s="22"/>
      <c r="B1401" s="19"/>
      <c r="C1401" s="44"/>
      <c r="D1401" s="19"/>
      <c r="E1401" s="19"/>
      <c r="F1401" s="19"/>
      <c r="G1401" s="19"/>
      <c r="H1401" s="19"/>
      <c r="I1401" s="19"/>
      <c r="J1401" s="19"/>
      <c r="K1401" s="19"/>
      <c r="L1401" s="19"/>
      <c r="M1401" s="19"/>
      <c r="N1401" s="19"/>
      <c r="O1401" s="19"/>
      <c r="P1401" s="19"/>
      <c r="Q1401" s="19"/>
      <c r="R1401" s="19"/>
      <c r="S1401" s="19"/>
      <c r="T1401" s="19"/>
      <c r="U1401" s="19"/>
      <c r="V1401" s="19"/>
      <c r="W1401" s="19"/>
      <c r="X1401" s="19"/>
      <c r="Y1401" s="19"/>
      <c r="Z1401" s="19"/>
    </row>
    <row r="1402">
      <c r="A1402" s="22"/>
      <c r="B1402" s="19"/>
      <c r="C1402" s="44"/>
      <c r="D1402" s="19"/>
      <c r="E1402" s="19"/>
      <c r="F1402" s="19"/>
      <c r="G1402" s="19"/>
      <c r="H1402" s="19"/>
      <c r="I1402" s="19"/>
      <c r="J1402" s="19"/>
      <c r="K1402" s="19"/>
      <c r="L1402" s="19"/>
      <c r="M1402" s="19"/>
      <c r="N1402" s="19"/>
      <c r="O1402" s="19"/>
      <c r="P1402" s="19"/>
      <c r="Q1402" s="19"/>
      <c r="R1402" s="19"/>
      <c r="S1402" s="19"/>
      <c r="T1402" s="19"/>
      <c r="U1402" s="19"/>
      <c r="V1402" s="19"/>
      <c r="W1402" s="19"/>
      <c r="X1402" s="19"/>
      <c r="Y1402" s="19"/>
      <c r="Z1402" s="19"/>
    </row>
    <row r="1403">
      <c r="A1403" s="22"/>
      <c r="B1403" s="19"/>
      <c r="C1403" s="44"/>
      <c r="D1403" s="19"/>
      <c r="E1403" s="19"/>
      <c r="F1403" s="19"/>
      <c r="G1403" s="19"/>
      <c r="H1403" s="19"/>
      <c r="I1403" s="19"/>
      <c r="J1403" s="19"/>
      <c r="K1403" s="19"/>
      <c r="L1403" s="19"/>
      <c r="M1403" s="19"/>
      <c r="N1403" s="19"/>
      <c r="O1403" s="19"/>
      <c r="P1403" s="19"/>
      <c r="Q1403" s="19"/>
      <c r="R1403" s="19"/>
      <c r="S1403" s="19"/>
      <c r="T1403" s="19"/>
      <c r="U1403" s="19"/>
      <c r="V1403" s="19"/>
      <c r="W1403" s="19"/>
      <c r="X1403" s="19"/>
      <c r="Y1403" s="19"/>
      <c r="Z1403" s="19"/>
    </row>
    <row r="1404">
      <c r="A1404" s="22"/>
      <c r="B1404" s="19"/>
      <c r="C1404" s="44"/>
      <c r="D1404" s="19"/>
      <c r="E1404" s="19"/>
      <c r="F1404" s="19"/>
      <c r="G1404" s="19"/>
      <c r="H1404" s="19"/>
      <c r="I1404" s="19"/>
      <c r="J1404" s="19"/>
      <c r="K1404" s="19"/>
      <c r="L1404" s="19"/>
      <c r="M1404" s="19"/>
      <c r="N1404" s="19"/>
      <c r="O1404" s="19"/>
      <c r="P1404" s="19"/>
      <c r="Q1404" s="19"/>
      <c r="R1404" s="19"/>
      <c r="S1404" s="19"/>
      <c r="T1404" s="19"/>
      <c r="U1404" s="19"/>
      <c r="V1404" s="19"/>
      <c r="W1404" s="19"/>
      <c r="X1404" s="19"/>
      <c r="Y1404" s="19"/>
      <c r="Z1404" s="19"/>
    </row>
    <row r="1405">
      <c r="A1405" s="22"/>
      <c r="B1405" s="19"/>
      <c r="C1405" s="44"/>
      <c r="D1405" s="19"/>
      <c r="E1405" s="19"/>
      <c r="F1405" s="19"/>
      <c r="G1405" s="19"/>
      <c r="H1405" s="19"/>
      <c r="I1405" s="19"/>
      <c r="J1405" s="19"/>
      <c r="K1405" s="19"/>
      <c r="L1405" s="19"/>
      <c r="M1405" s="19"/>
      <c r="N1405" s="19"/>
      <c r="O1405" s="19"/>
      <c r="P1405" s="19"/>
      <c r="Q1405" s="19"/>
      <c r="R1405" s="19"/>
      <c r="S1405" s="19"/>
      <c r="T1405" s="19"/>
      <c r="U1405" s="19"/>
      <c r="V1405" s="19"/>
      <c r="W1405" s="19"/>
      <c r="X1405" s="19"/>
      <c r="Y1405" s="19"/>
      <c r="Z1405" s="19"/>
    </row>
    <row r="1406">
      <c r="A1406" s="22"/>
      <c r="B1406" s="19"/>
      <c r="C1406" s="44"/>
      <c r="D1406" s="19"/>
      <c r="E1406" s="19"/>
      <c r="F1406" s="19"/>
      <c r="G1406" s="19"/>
      <c r="H1406" s="19"/>
      <c r="I1406" s="19"/>
      <c r="J1406" s="19"/>
      <c r="K1406" s="19"/>
      <c r="L1406" s="19"/>
      <c r="M1406" s="19"/>
      <c r="N1406" s="19"/>
      <c r="O1406" s="19"/>
      <c r="P1406" s="19"/>
      <c r="Q1406" s="19"/>
      <c r="R1406" s="19"/>
      <c r="S1406" s="19"/>
      <c r="T1406" s="19"/>
      <c r="U1406" s="19"/>
      <c r="V1406" s="19"/>
      <c r="W1406" s="19"/>
      <c r="X1406" s="19"/>
      <c r="Y1406" s="19"/>
      <c r="Z1406" s="19"/>
    </row>
    <row r="1407">
      <c r="A1407" s="22"/>
      <c r="B1407" s="19"/>
      <c r="C1407" s="44"/>
      <c r="D1407" s="19"/>
      <c r="E1407" s="19"/>
      <c r="F1407" s="19"/>
      <c r="G1407" s="19"/>
      <c r="H1407" s="19"/>
      <c r="I1407" s="19"/>
      <c r="J1407" s="19"/>
      <c r="K1407" s="19"/>
      <c r="L1407" s="19"/>
      <c r="M1407" s="19"/>
      <c r="N1407" s="19"/>
      <c r="O1407" s="19"/>
      <c r="P1407" s="19"/>
      <c r="Q1407" s="19"/>
      <c r="R1407" s="19"/>
      <c r="S1407" s="19"/>
      <c r="T1407" s="19"/>
      <c r="U1407" s="19"/>
      <c r="V1407" s="19"/>
      <c r="W1407" s="19"/>
      <c r="X1407" s="19"/>
      <c r="Y1407" s="19"/>
      <c r="Z1407" s="19"/>
    </row>
    <row r="1408">
      <c r="A1408" s="22"/>
      <c r="B1408" s="19"/>
      <c r="C1408" s="44"/>
      <c r="D1408" s="19"/>
      <c r="E1408" s="19"/>
      <c r="F1408" s="19"/>
      <c r="G1408" s="19"/>
      <c r="H1408" s="19"/>
      <c r="I1408" s="19"/>
      <c r="J1408" s="19"/>
      <c r="K1408" s="19"/>
      <c r="L1408" s="19"/>
      <c r="M1408" s="19"/>
      <c r="N1408" s="19"/>
      <c r="O1408" s="19"/>
      <c r="P1408" s="19"/>
      <c r="Q1408" s="19"/>
      <c r="R1408" s="19"/>
      <c r="S1408" s="19"/>
      <c r="T1408" s="19"/>
      <c r="U1408" s="19"/>
      <c r="V1408" s="19"/>
      <c r="W1408" s="19"/>
      <c r="X1408" s="19"/>
      <c r="Y1408" s="19"/>
      <c r="Z1408" s="19"/>
    </row>
    <row r="1409">
      <c r="A1409" s="22"/>
      <c r="B1409" s="19"/>
      <c r="C1409" s="44"/>
      <c r="D1409" s="19"/>
      <c r="E1409" s="19"/>
      <c r="F1409" s="19"/>
      <c r="G1409" s="19"/>
      <c r="H1409" s="19"/>
      <c r="I1409" s="19"/>
      <c r="J1409" s="19"/>
      <c r="K1409" s="19"/>
      <c r="L1409" s="19"/>
      <c r="M1409" s="19"/>
      <c r="N1409" s="19"/>
      <c r="O1409" s="19"/>
      <c r="P1409" s="19"/>
      <c r="Q1409" s="19"/>
      <c r="R1409" s="19"/>
      <c r="S1409" s="19"/>
      <c r="T1409" s="19"/>
      <c r="U1409" s="19"/>
      <c r="V1409" s="19"/>
      <c r="W1409" s="19"/>
      <c r="X1409" s="19"/>
      <c r="Y1409" s="19"/>
      <c r="Z1409" s="19"/>
    </row>
    <row r="1410">
      <c r="A1410" s="22"/>
      <c r="B1410" s="19"/>
      <c r="C1410" s="44"/>
      <c r="D1410" s="19"/>
      <c r="E1410" s="19"/>
      <c r="F1410" s="19"/>
      <c r="G1410" s="19"/>
      <c r="H1410" s="19"/>
      <c r="I1410" s="19"/>
      <c r="J1410" s="19"/>
      <c r="K1410" s="19"/>
      <c r="L1410" s="19"/>
      <c r="M1410" s="19"/>
      <c r="N1410" s="19"/>
      <c r="O1410" s="19"/>
      <c r="P1410" s="19"/>
      <c r="Q1410" s="19"/>
      <c r="R1410" s="19"/>
      <c r="S1410" s="19"/>
      <c r="T1410" s="19"/>
      <c r="U1410" s="19"/>
      <c r="V1410" s="19"/>
      <c r="W1410" s="19"/>
      <c r="X1410" s="19"/>
      <c r="Y1410" s="19"/>
      <c r="Z1410" s="19"/>
    </row>
    <row r="1411">
      <c r="A1411" s="22"/>
      <c r="B1411" s="19"/>
      <c r="C1411" s="44"/>
      <c r="D1411" s="19"/>
      <c r="E1411" s="19"/>
      <c r="F1411" s="19"/>
      <c r="G1411" s="19"/>
      <c r="H1411" s="19"/>
      <c r="I1411" s="19"/>
      <c r="J1411" s="19"/>
      <c r="K1411" s="19"/>
      <c r="L1411" s="19"/>
      <c r="M1411" s="19"/>
      <c r="N1411" s="19"/>
      <c r="O1411" s="19"/>
      <c r="P1411" s="19"/>
      <c r="Q1411" s="19"/>
      <c r="R1411" s="19"/>
      <c r="S1411" s="19"/>
      <c r="T1411" s="19"/>
      <c r="U1411" s="19"/>
      <c r="V1411" s="19"/>
      <c r="W1411" s="19"/>
      <c r="X1411" s="19"/>
      <c r="Y1411" s="19"/>
      <c r="Z1411" s="19"/>
    </row>
    <row r="1412">
      <c r="A1412" s="22"/>
      <c r="B1412" s="19"/>
      <c r="C1412" s="44"/>
      <c r="D1412" s="19"/>
      <c r="E1412" s="19"/>
      <c r="F1412" s="19"/>
      <c r="G1412" s="19"/>
      <c r="H1412" s="19"/>
      <c r="I1412" s="19"/>
      <c r="J1412" s="19"/>
      <c r="K1412" s="19"/>
      <c r="L1412" s="19"/>
      <c r="M1412" s="19"/>
      <c r="N1412" s="19"/>
      <c r="O1412" s="19"/>
      <c r="P1412" s="19"/>
      <c r="Q1412" s="19"/>
      <c r="R1412" s="19"/>
      <c r="S1412" s="19"/>
      <c r="T1412" s="19"/>
      <c r="U1412" s="19"/>
      <c r="V1412" s="19"/>
      <c r="W1412" s="19"/>
      <c r="X1412" s="19"/>
      <c r="Y1412" s="19"/>
      <c r="Z1412" s="19"/>
    </row>
    <row r="1413">
      <c r="A1413" s="22"/>
      <c r="B1413" s="19"/>
      <c r="C1413" s="44"/>
      <c r="D1413" s="19"/>
      <c r="E1413" s="19"/>
      <c r="F1413" s="19"/>
      <c r="G1413" s="19"/>
      <c r="H1413" s="19"/>
      <c r="I1413" s="19"/>
      <c r="J1413" s="19"/>
      <c r="K1413" s="19"/>
      <c r="L1413" s="19"/>
      <c r="M1413" s="19"/>
      <c r="N1413" s="19"/>
      <c r="O1413" s="19"/>
      <c r="P1413" s="19"/>
      <c r="Q1413" s="19"/>
      <c r="R1413" s="19"/>
      <c r="S1413" s="19"/>
      <c r="T1413" s="19"/>
      <c r="U1413" s="19"/>
      <c r="V1413" s="19"/>
      <c r="W1413" s="19"/>
      <c r="X1413" s="19"/>
      <c r="Y1413" s="19"/>
      <c r="Z1413" s="19"/>
    </row>
    <row r="1414">
      <c r="A1414" s="22"/>
      <c r="B1414" s="19"/>
      <c r="C1414" s="44"/>
      <c r="D1414" s="19"/>
      <c r="E1414" s="19"/>
      <c r="F1414" s="19"/>
      <c r="G1414" s="19"/>
      <c r="H1414" s="19"/>
      <c r="I1414" s="19"/>
      <c r="J1414" s="19"/>
      <c r="K1414" s="19"/>
      <c r="L1414" s="19"/>
      <c r="M1414" s="19"/>
      <c r="N1414" s="19"/>
      <c r="O1414" s="19"/>
      <c r="P1414" s="19"/>
      <c r="Q1414" s="19"/>
      <c r="R1414" s="19"/>
      <c r="S1414" s="19"/>
      <c r="T1414" s="19"/>
      <c r="U1414" s="19"/>
      <c r="V1414" s="19"/>
      <c r="W1414" s="19"/>
      <c r="X1414" s="19"/>
      <c r="Y1414" s="19"/>
      <c r="Z1414" s="19"/>
    </row>
    <row r="1415">
      <c r="A1415" s="22"/>
      <c r="B1415" s="19"/>
      <c r="C1415" s="44"/>
      <c r="D1415" s="19"/>
      <c r="E1415" s="19"/>
      <c r="F1415" s="19"/>
      <c r="G1415" s="19"/>
      <c r="H1415" s="19"/>
      <c r="I1415" s="19"/>
      <c r="J1415" s="19"/>
      <c r="K1415" s="19"/>
      <c r="L1415" s="19"/>
      <c r="M1415" s="19"/>
      <c r="N1415" s="19"/>
      <c r="O1415" s="19"/>
      <c r="P1415" s="19"/>
      <c r="Q1415" s="19"/>
      <c r="R1415" s="19"/>
      <c r="S1415" s="19"/>
      <c r="T1415" s="19"/>
      <c r="U1415" s="19"/>
      <c r="V1415" s="19"/>
      <c r="W1415" s="19"/>
      <c r="X1415" s="19"/>
      <c r="Y1415" s="19"/>
      <c r="Z1415" s="19"/>
    </row>
    <row r="1416">
      <c r="A1416" s="22"/>
      <c r="B1416" s="19"/>
      <c r="C1416" s="44"/>
      <c r="D1416" s="19"/>
      <c r="E1416" s="19"/>
      <c r="F1416" s="19"/>
      <c r="G1416" s="19"/>
      <c r="H1416" s="19"/>
      <c r="I1416" s="19"/>
      <c r="J1416" s="19"/>
      <c r="K1416" s="19"/>
      <c r="L1416" s="19"/>
      <c r="M1416" s="19"/>
      <c r="N1416" s="19"/>
      <c r="O1416" s="19"/>
      <c r="P1416" s="19"/>
      <c r="Q1416" s="19"/>
      <c r="R1416" s="19"/>
      <c r="S1416" s="19"/>
      <c r="T1416" s="19"/>
      <c r="U1416" s="19"/>
      <c r="V1416" s="19"/>
      <c r="W1416" s="19"/>
      <c r="X1416" s="19"/>
      <c r="Y1416" s="19"/>
      <c r="Z1416" s="19"/>
    </row>
    <row r="1417">
      <c r="A1417" s="22"/>
      <c r="B1417" s="19"/>
      <c r="C1417" s="44"/>
      <c r="D1417" s="19"/>
      <c r="E1417" s="19"/>
      <c r="F1417" s="19"/>
      <c r="G1417" s="19"/>
      <c r="H1417" s="19"/>
      <c r="I1417" s="19"/>
      <c r="J1417" s="19"/>
      <c r="K1417" s="19"/>
      <c r="L1417" s="19"/>
      <c r="M1417" s="19"/>
      <c r="N1417" s="19"/>
      <c r="O1417" s="19"/>
      <c r="P1417" s="19"/>
      <c r="Q1417" s="19"/>
      <c r="R1417" s="19"/>
      <c r="S1417" s="19"/>
      <c r="T1417" s="19"/>
      <c r="U1417" s="19"/>
      <c r="V1417" s="19"/>
      <c r="W1417" s="19"/>
      <c r="X1417" s="19"/>
      <c r="Y1417" s="19"/>
      <c r="Z1417" s="19"/>
    </row>
    <row r="1418">
      <c r="A1418" s="22"/>
      <c r="B1418" s="19"/>
      <c r="C1418" s="44"/>
      <c r="D1418" s="19"/>
      <c r="E1418" s="19"/>
      <c r="F1418" s="19"/>
      <c r="G1418" s="19"/>
      <c r="H1418" s="19"/>
      <c r="I1418" s="19"/>
      <c r="J1418" s="19"/>
      <c r="K1418" s="19"/>
      <c r="L1418" s="19"/>
      <c r="M1418" s="19"/>
      <c r="N1418" s="19"/>
      <c r="O1418" s="19"/>
      <c r="P1418" s="19"/>
      <c r="Q1418" s="19"/>
      <c r="R1418" s="19"/>
      <c r="S1418" s="19"/>
      <c r="T1418" s="19"/>
      <c r="U1418" s="19"/>
      <c r="V1418" s="19"/>
      <c r="W1418" s="19"/>
      <c r="X1418" s="19"/>
      <c r="Y1418" s="19"/>
      <c r="Z1418" s="19"/>
    </row>
    <row r="1419">
      <c r="A1419" s="22"/>
      <c r="B1419" s="19"/>
      <c r="C1419" s="44"/>
      <c r="D1419" s="19"/>
      <c r="E1419" s="19"/>
      <c r="F1419" s="19"/>
      <c r="G1419" s="19"/>
      <c r="H1419" s="19"/>
      <c r="I1419" s="19"/>
      <c r="J1419" s="19"/>
      <c r="K1419" s="19"/>
      <c r="L1419" s="19"/>
      <c r="M1419" s="19"/>
      <c r="N1419" s="19"/>
      <c r="O1419" s="19"/>
      <c r="P1419" s="19"/>
      <c r="Q1419" s="19"/>
      <c r="R1419" s="19"/>
      <c r="S1419" s="19"/>
      <c r="T1419" s="19"/>
      <c r="U1419" s="19"/>
      <c r="V1419" s="19"/>
      <c r="W1419" s="19"/>
      <c r="X1419" s="19"/>
      <c r="Y1419" s="19"/>
      <c r="Z1419" s="19"/>
    </row>
    <row r="1420">
      <c r="A1420" s="22"/>
      <c r="B1420" s="19"/>
      <c r="C1420" s="44"/>
      <c r="D1420" s="19"/>
      <c r="E1420" s="19"/>
      <c r="F1420" s="19"/>
      <c r="G1420" s="19"/>
      <c r="H1420" s="19"/>
      <c r="I1420" s="19"/>
      <c r="J1420" s="19"/>
      <c r="K1420" s="19"/>
      <c r="L1420" s="19"/>
      <c r="M1420" s="19"/>
      <c r="N1420" s="19"/>
      <c r="O1420" s="19"/>
      <c r="P1420" s="19"/>
      <c r="Q1420" s="19"/>
      <c r="R1420" s="19"/>
      <c r="S1420" s="19"/>
      <c r="T1420" s="19"/>
      <c r="U1420" s="19"/>
      <c r="V1420" s="19"/>
      <c r="W1420" s="19"/>
      <c r="X1420" s="19"/>
      <c r="Y1420" s="19"/>
      <c r="Z1420" s="19"/>
    </row>
    <row r="1421">
      <c r="A1421" s="22"/>
      <c r="B1421" s="19"/>
      <c r="C1421" s="44"/>
      <c r="D1421" s="19"/>
      <c r="E1421" s="19"/>
      <c r="F1421" s="19"/>
      <c r="G1421" s="19"/>
      <c r="H1421" s="19"/>
      <c r="I1421" s="19"/>
      <c r="J1421" s="19"/>
      <c r="K1421" s="19"/>
      <c r="L1421" s="19"/>
      <c r="M1421" s="19"/>
      <c r="N1421" s="19"/>
      <c r="O1421" s="19"/>
      <c r="P1421" s="19"/>
      <c r="Q1421" s="19"/>
      <c r="R1421" s="19"/>
      <c r="S1421" s="19"/>
      <c r="T1421" s="19"/>
      <c r="U1421" s="19"/>
      <c r="V1421" s="19"/>
      <c r="W1421" s="19"/>
      <c r="X1421" s="19"/>
      <c r="Y1421" s="19"/>
      <c r="Z1421" s="19"/>
    </row>
    <row r="1422">
      <c r="A1422" s="22"/>
      <c r="B1422" s="19"/>
      <c r="C1422" s="44"/>
      <c r="D1422" s="19"/>
      <c r="E1422" s="19"/>
      <c r="F1422" s="19"/>
      <c r="G1422" s="19"/>
      <c r="H1422" s="19"/>
      <c r="I1422" s="19"/>
      <c r="J1422" s="19"/>
      <c r="K1422" s="19"/>
      <c r="L1422" s="19"/>
      <c r="M1422" s="19"/>
      <c r="N1422" s="19"/>
      <c r="O1422" s="19"/>
      <c r="P1422" s="19"/>
      <c r="Q1422" s="19"/>
      <c r="R1422" s="19"/>
      <c r="S1422" s="19"/>
      <c r="T1422" s="19"/>
      <c r="U1422" s="19"/>
      <c r="V1422" s="19"/>
      <c r="W1422" s="19"/>
      <c r="X1422" s="19"/>
      <c r="Y1422" s="19"/>
      <c r="Z1422" s="19"/>
    </row>
    <row r="1423">
      <c r="A1423" s="22"/>
      <c r="B1423" s="19"/>
      <c r="C1423" s="44"/>
      <c r="D1423" s="19"/>
      <c r="E1423" s="19"/>
      <c r="F1423" s="19"/>
      <c r="G1423" s="19"/>
      <c r="H1423" s="19"/>
      <c r="I1423" s="19"/>
      <c r="J1423" s="19"/>
      <c r="K1423" s="19"/>
      <c r="L1423" s="19"/>
      <c r="M1423" s="19"/>
      <c r="N1423" s="19"/>
      <c r="O1423" s="19"/>
      <c r="P1423" s="19"/>
      <c r="Q1423" s="19"/>
      <c r="R1423" s="19"/>
      <c r="S1423" s="19"/>
      <c r="T1423" s="19"/>
      <c r="U1423" s="19"/>
      <c r="V1423" s="19"/>
      <c r="W1423" s="19"/>
      <c r="X1423" s="19"/>
      <c r="Y1423" s="19"/>
      <c r="Z1423" s="19"/>
    </row>
    <row r="1424">
      <c r="A1424" s="22"/>
      <c r="B1424" s="19"/>
      <c r="C1424" s="44"/>
      <c r="D1424" s="19"/>
      <c r="E1424" s="19"/>
      <c r="F1424" s="19"/>
      <c r="G1424" s="19"/>
      <c r="H1424" s="19"/>
      <c r="I1424" s="19"/>
      <c r="J1424" s="19"/>
      <c r="K1424" s="19"/>
      <c r="L1424" s="19"/>
      <c r="M1424" s="19"/>
      <c r="N1424" s="19"/>
      <c r="O1424" s="19"/>
      <c r="P1424" s="19"/>
      <c r="Q1424" s="19"/>
      <c r="R1424" s="19"/>
      <c r="S1424" s="19"/>
      <c r="T1424" s="19"/>
      <c r="U1424" s="19"/>
      <c r="V1424" s="19"/>
      <c r="W1424" s="19"/>
      <c r="X1424" s="19"/>
      <c r="Y1424" s="19"/>
      <c r="Z1424" s="19"/>
    </row>
    <row r="1425">
      <c r="A1425" s="22"/>
      <c r="B1425" s="19"/>
      <c r="C1425" s="44"/>
      <c r="D1425" s="19"/>
      <c r="E1425" s="19"/>
      <c r="F1425" s="19"/>
      <c r="G1425" s="19"/>
      <c r="H1425" s="19"/>
      <c r="I1425" s="19"/>
      <c r="J1425" s="19"/>
      <c r="K1425" s="19"/>
      <c r="L1425" s="19"/>
      <c r="M1425" s="19"/>
      <c r="N1425" s="19"/>
      <c r="O1425" s="19"/>
      <c r="P1425" s="19"/>
      <c r="Q1425" s="19"/>
      <c r="R1425" s="19"/>
      <c r="S1425" s="19"/>
      <c r="T1425" s="19"/>
      <c r="U1425" s="19"/>
      <c r="V1425" s="19"/>
      <c r="W1425" s="19"/>
      <c r="X1425" s="19"/>
      <c r="Y1425" s="19"/>
      <c r="Z1425" s="19"/>
    </row>
    <row r="1426">
      <c r="A1426" s="22"/>
      <c r="B1426" s="19"/>
      <c r="C1426" s="44"/>
      <c r="D1426" s="19"/>
      <c r="E1426" s="19"/>
      <c r="F1426" s="19"/>
      <c r="G1426" s="19"/>
      <c r="H1426" s="19"/>
      <c r="I1426" s="19"/>
      <c r="J1426" s="19"/>
      <c r="K1426" s="19"/>
      <c r="L1426" s="19"/>
      <c r="M1426" s="19"/>
      <c r="N1426" s="19"/>
      <c r="O1426" s="19"/>
      <c r="P1426" s="19"/>
      <c r="Q1426" s="19"/>
      <c r="R1426" s="19"/>
      <c r="S1426" s="19"/>
      <c r="T1426" s="19"/>
      <c r="U1426" s="19"/>
      <c r="V1426" s="19"/>
      <c r="W1426" s="19"/>
      <c r="X1426" s="19"/>
      <c r="Y1426" s="19"/>
      <c r="Z1426" s="19"/>
    </row>
    <row r="1427">
      <c r="A1427" s="22"/>
      <c r="B1427" s="19"/>
      <c r="C1427" s="44"/>
      <c r="D1427" s="19"/>
      <c r="E1427" s="19"/>
      <c r="F1427" s="19"/>
      <c r="G1427" s="19"/>
      <c r="H1427" s="19"/>
      <c r="I1427" s="19"/>
      <c r="J1427" s="19"/>
      <c r="K1427" s="19"/>
      <c r="L1427" s="19"/>
      <c r="M1427" s="19"/>
      <c r="N1427" s="19"/>
      <c r="O1427" s="19"/>
      <c r="P1427" s="19"/>
      <c r="Q1427" s="19"/>
      <c r="R1427" s="19"/>
      <c r="S1427" s="19"/>
      <c r="T1427" s="19"/>
      <c r="U1427" s="19"/>
      <c r="V1427" s="19"/>
      <c r="W1427" s="19"/>
      <c r="X1427" s="19"/>
      <c r="Y1427" s="19"/>
      <c r="Z1427" s="19"/>
    </row>
    <row r="1428">
      <c r="A1428" s="22"/>
      <c r="B1428" s="19"/>
      <c r="C1428" s="44"/>
      <c r="D1428" s="19"/>
      <c r="E1428" s="19"/>
      <c r="F1428" s="19"/>
      <c r="G1428" s="19"/>
      <c r="H1428" s="19"/>
      <c r="I1428" s="19"/>
      <c r="J1428" s="19"/>
      <c r="K1428" s="19"/>
      <c r="L1428" s="19"/>
      <c r="M1428" s="19"/>
      <c r="N1428" s="19"/>
      <c r="O1428" s="19"/>
      <c r="P1428" s="19"/>
      <c r="Q1428" s="19"/>
      <c r="R1428" s="19"/>
      <c r="S1428" s="19"/>
      <c r="T1428" s="19"/>
      <c r="U1428" s="19"/>
      <c r="V1428" s="19"/>
      <c r="W1428" s="19"/>
      <c r="X1428" s="19"/>
      <c r="Y1428" s="19"/>
      <c r="Z1428" s="19"/>
    </row>
    <row r="1429">
      <c r="A1429" s="22"/>
      <c r="B1429" s="19"/>
      <c r="C1429" s="44"/>
      <c r="D1429" s="19"/>
      <c r="E1429" s="19"/>
      <c r="F1429" s="19"/>
      <c r="G1429" s="19"/>
      <c r="H1429" s="19"/>
      <c r="I1429" s="19"/>
      <c r="J1429" s="19"/>
      <c r="K1429" s="19"/>
      <c r="L1429" s="19"/>
      <c r="M1429" s="19"/>
      <c r="N1429" s="19"/>
      <c r="O1429" s="19"/>
      <c r="P1429" s="19"/>
      <c r="Q1429" s="19"/>
      <c r="R1429" s="19"/>
      <c r="S1429" s="19"/>
      <c r="T1429" s="19"/>
      <c r="U1429" s="19"/>
      <c r="V1429" s="19"/>
      <c r="W1429" s="19"/>
      <c r="X1429" s="19"/>
      <c r="Y1429" s="19"/>
      <c r="Z1429" s="19"/>
    </row>
    <row r="1430">
      <c r="A1430" s="22"/>
      <c r="B1430" s="19"/>
      <c r="C1430" s="44"/>
      <c r="D1430" s="19"/>
      <c r="E1430" s="19"/>
      <c r="F1430" s="19"/>
      <c r="G1430" s="19"/>
      <c r="H1430" s="19"/>
      <c r="I1430" s="19"/>
      <c r="J1430" s="19"/>
      <c r="K1430" s="19"/>
      <c r="L1430" s="19"/>
      <c r="M1430" s="19"/>
      <c r="N1430" s="19"/>
      <c r="O1430" s="19"/>
      <c r="P1430" s="19"/>
      <c r="Q1430" s="19"/>
      <c r="R1430" s="19"/>
      <c r="S1430" s="19"/>
      <c r="T1430" s="19"/>
      <c r="U1430" s="19"/>
      <c r="V1430" s="19"/>
      <c r="W1430" s="19"/>
      <c r="X1430" s="19"/>
      <c r="Y1430" s="19"/>
      <c r="Z1430" s="19"/>
    </row>
    <row r="1431">
      <c r="A1431" s="22"/>
      <c r="B1431" s="19"/>
      <c r="C1431" s="44"/>
      <c r="D1431" s="19"/>
      <c r="E1431" s="19"/>
      <c r="F1431" s="19"/>
      <c r="G1431" s="19"/>
      <c r="H1431" s="19"/>
      <c r="I1431" s="19"/>
      <c r="J1431" s="19"/>
      <c r="K1431" s="19"/>
      <c r="L1431" s="19"/>
      <c r="M1431" s="19"/>
      <c r="N1431" s="19"/>
      <c r="O1431" s="19"/>
      <c r="P1431" s="19"/>
      <c r="Q1431" s="19"/>
      <c r="R1431" s="19"/>
      <c r="S1431" s="19"/>
      <c r="T1431" s="19"/>
      <c r="U1431" s="19"/>
      <c r="V1431" s="19"/>
      <c r="W1431" s="19"/>
      <c r="X1431" s="19"/>
      <c r="Y1431" s="19"/>
      <c r="Z1431" s="19"/>
    </row>
    <row r="1432">
      <c r="A1432" s="22"/>
      <c r="B1432" s="19"/>
      <c r="C1432" s="44"/>
      <c r="D1432" s="19"/>
      <c r="E1432" s="19"/>
      <c r="F1432" s="19"/>
      <c r="G1432" s="19"/>
      <c r="H1432" s="19"/>
      <c r="I1432" s="19"/>
      <c r="J1432" s="19"/>
      <c r="K1432" s="19"/>
      <c r="L1432" s="19"/>
      <c r="M1432" s="19"/>
      <c r="N1432" s="19"/>
      <c r="O1432" s="19"/>
      <c r="P1432" s="19"/>
      <c r="Q1432" s="19"/>
      <c r="R1432" s="19"/>
      <c r="S1432" s="19"/>
      <c r="T1432" s="19"/>
      <c r="U1432" s="19"/>
      <c r="V1432" s="19"/>
      <c r="W1432" s="19"/>
      <c r="X1432" s="19"/>
      <c r="Y1432" s="19"/>
      <c r="Z1432" s="19"/>
    </row>
    <row r="1433">
      <c r="A1433" s="22"/>
      <c r="B1433" s="19"/>
      <c r="C1433" s="44"/>
      <c r="D1433" s="19"/>
      <c r="E1433" s="19"/>
      <c r="F1433" s="19"/>
      <c r="G1433" s="19"/>
      <c r="H1433" s="19"/>
      <c r="I1433" s="19"/>
      <c r="J1433" s="19"/>
      <c r="K1433" s="19"/>
      <c r="L1433" s="19"/>
      <c r="M1433" s="19"/>
      <c r="N1433" s="19"/>
      <c r="O1433" s="19"/>
      <c r="P1433" s="19"/>
      <c r="Q1433" s="19"/>
      <c r="R1433" s="19"/>
      <c r="S1433" s="19"/>
      <c r="T1433" s="19"/>
      <c r="U1433" s="19"/>
      <c r="V1433" s="19"/>
      <c r="W1433" s="19"/>
      <c r="X1433" s="19"/>
      <c r="Y1433" s="19"/>
      <c r="Z1433" s="19"/>
    </row>
    <row r="1434">
      <c r="A1434" s="22"/>
      <c r="B1434" s="19"/>
      <c r="C1434" s="44"/>
      <c r="D1434" s="19"/>
      <c r="E1434" s="19"/>
      <c r="F1434" s="19"/>
      <c r="G1434" s="19"/>
      <c r="H1434" s="19"/>
      <c r="I1434" s="19"/>
      <c r="J1434" s="19"/>
      <c r="K1434" s="19"/>
      <c r="L1434" s="19"/>
      <c r="M1434" s="19"/>
      <c r="N1434" s="19"/>
      <c r="O1434" s="19"/>
      <c r="P1434" s="19"/>
      <c r="Q1434" s="19"/>
      <c r="R1434" s="19"/>
      <c r="S1434" s="19"/>
      <c r="T1434" s="19"/>
      <c r="U1434" s="19"/>
      <c r="V1434" s="19"/>
      <c r="W1434" s="19"/>
      <c r="X1434" s="19"/>
      <c r="Y1434" s="19"/>
      <c r="Z1434" s="19"/>
    </row>
    <row r="1435">
      <c r="A1435" s="22"/>
      <c r="B1435" s="19"/>
      <c r="C1435" s="44"/>
      <c r="D1435" s="19"/>
      <c r="E1435" s="19"/>
      <c r="F1435" s="19"/>
      <c r="G1435" s="19"/>
      <c r="H1435" s="19"/>
      <c r="I1435" s="19"/>
      <c r="J1435" s="19"/>
      <c r="K1435" s="19"/>
      <c r="L1435" s="19"/>
      <c r="M1435" s="19"/>
      <c r="N1435" s="19"/>
      <c r="O1435" s="19"/>
      <c r="P1435" s="19"/>
      <c r="Q1435" s="19"/>
      <c r="R1435" s="19"/>
      <c r="S1435" s="19"/>
      <c r="T1435" s="19"/>
      <c r="U1435" s="19"/>
      <c r="V1435" s="19"/>
      <c r="W1435" s="19"/>
      <c r="X1435" s="19"/>
      <c r="Y1435" s="19"/>
      <c r="Z1435" s="19"/>
    </row>
    <row r="1436">
      <c r="A1436" s="22"/>
      <c r="B1436" s="19"/>
      <c r="C1436" s="44"/>
      <c r="D1436" s="19"/>
      <c r="E1436" s="19"/>
      <c r="F1436" s="19"/>
      <c r="G1436" s="19"/>
      <c r="H1436" s="19"/>
      <c r="I1436" s="19"/>
      <c r="J1436" s="19"/>
      <c r="K1436" s="19"/>
      <c r="L1436" s="19"/>
      <c r="M1436" s="19"/>
      <c r="N1436" s="19"/>
      <c r="O1436" s="19"/>
      <c r="P1436" s="19"/>
      <c r="Q1436" s="19"/>
      <c r="R1436" s="19"/>
      <c r="S1436" s="19"/>
      <c r="T1436" s="19"/>
      <c r="U1436" s="19"/>
      <c r="V1436" s="19"/>
      <c r="W1436" s="19"/>
      <c r="X1436" s="19"/>
      <c r="Y1436" s="19"/>
      <c r="Z1436" s="19"/>
    </row>
    <row r="1437">
      <c r="A1437" s="22"/>
      <c r="B1437" s="19"/>
      <c r="C1437" s="44"/>
      <c r="D1437" s="19"/>
      <c r="E1437" s="19"/>
      <c r="F1437" s="19"/>
      <c r="G1437" s="19"/>
      <c r="H1437" s="19"/>
      <c r="I1437" s="19"/>
      <c r="J1437" s="19"/>
      <c r="K1437" s="19"/>
      <c r="L1437" s="19"/>
      <c r="M1437" s="19"/>
      <c r="N1437" s="19"/>
      <c r="O1437" s="19"/>
      <c r="P1437" s="19"/>
      <c r="Q1437" s="19"/>
      <c r="R1437" s="19"/>
      <c r="S1437" s="19"/>
      <c r="T1437" s="19"/>
      <c r="U1437" s="19"/>
      <c r="V1437" s="19"/>
      <c r="W1437" s="19"/>
      <c r="X1437" s="19"/>
      <c r="Y1437" s="19"/>
      <c r="Z1437" s="19"/>
    </row>
    <row r="1438">
      <c r="A1438" s="22"/>
      <c r="B1438" s="19"/>
      <c r="C1438" s="44"/>
      <c r="D1438" s="19"/>
      <c r="E1438" s="19"/>
      <c r="F1438" s="19"/>
      <c r="G1438" s="19"/>
      <c r="H1438" s="19"/>
      <c r="I1438" s="19"/>
      <c r="J1438" s="19"/>
      <c r="K1438" s="19"/>
      <c r="L1438" s="19"/>
      <c r="M1438" s="19"/>
      <c r="N1438" s="19"/>
      <c r="O1438" s="19"/>
      <c r="P1438" s="19"/>
      <c r="Q1438" s="19"/>
      <c r="R1438" s="19"/>
      <c r="S1438" s="19"/>
      <c r="T1438" s="19"/>
      <c r="U1438" s="19"/>
      <c r="V1438" s="19"/>
      <c r="W1438" s="19"/>
      <c r="X1438" s="19"/>
      <c r="Y1438" s="19"/>
      <c r="Z1438" s="19"/>
    </row>
    <row r="1439">
      <c r="A1439" s="22"/>
      <c r="B1439" s="19"/>
      <c r="C1439" s="44"/>
      <c r="D1439" s="19"/>
      <c r="E1439" s="19"/>
      <c r="F1439" s="19"/>
      <c r="G1439" s="19"/>
      <c r="H1439" s="19"/>
      <c r="I1439" s="19"/>
      <c r="J1439" s="19"/>
      <c r="K1439" s="19"/>
      <c r="L1439" s="19"/>
      <c r="M1439" s="19"/>
      <c r="N1439" s="19"/>
      <c r="O1439" s="19"/>
      <c r="P1439" s="19"/>
      <c r="Q1439" s="19"/>
      <c r="R1439" s="19"/>
      <c r="S1439" s="19"/>
      <c r="T1439" s="19"/>
      <c r="U1439" s="19"/>
      <c r="V1439" s="19"/>
      <c r="W1439" s="19"/>
      <c r="X1439" s="19"/>
      <c r="Y1439" s="19"/>
      <c r="Z1439" s="19"/>
    </row>
    <row r="1440">
      <c r="A1440" s="22"/>
      <c r="B1440" s="19"/>
      <c r="C1440" s="44"/>
      <c r="D1440" s="19"/>
      <c r="E1440" s="19"/>
      <c r="F1440" s="19"/>
      <c r="G1440" s="19"/>
      <c r="H1440" s="19"/>
      <c r="I1440" s="19"/>
      <c r="J1440" s="19"/>
      <c r="K1440" s="19"/>
      <c r="L1440" s="19"/>
      <c r="M1440" s="19"/>
      <c r="N1440" s="19"/>
      <c r="O1440" s="19"/>
      <c r="P1440" s="19"/>
      <c r="Q1440" s="19"/>
      <c r="R1440" s="19"/>
      <c r="S1440" s="19"/>
      <c r="T1440" s="19"/>
      <c r="U1440" s="19"/>
      <c r="V1440" s="19"/>
      <c r="W1440" s="19"/>
      <c r="X1440" s="19"/>
      <c r="Y1440" s="19"/>
      <c r="Z1440" s="19"/>
    </row>
    <row r="1441">
      <c r="A1441" s="22"/>
      <c r="B1441" s="19"/>
      <c r="C1441" s="44"/>
      <c r="D1441" s="19"/>
      <c r="E1441" s="19"/>
      <c r="F1441" s="19"/>
      <c r="G1441" s="19"/>
      <c r="H1441" s="19"/>
      <c r="I1441" s="19"/>
      <c r="J1441" s="19"/>
      <c r="K1441" s="19"/>
      <c r="L1441" s="19"/>
      <c r="M1441" s="19"/>
      <c r="N1441" s="19"/>
      <c r="O1441" s="19"/>
      <c r="P1441" s="19"/>
      <c r="Q1441" s="19"/>
      <c r="R1441" s="19"/>
      <c r="S1441" s="19"/>
      <c r="T1441" s="19"/>
      <c r="U1441" s="19"/>
      <c r="V1441" s="19"/>
      <c r="W1441" s="19"/>
      <c r="X1441" s="19"/>
      <c r="Y1441" s="19"/>
      <c r="Z1441" s="19"/>
    </row>
    <row r="1442">
      <c r="A1442" s="22"/>
      <c r="B1442" s="19"/>
      <c r="C1442" s="44"/>
      <c r="D1442" s="19"/>
      <c r="E1442" s="19"/>
      <c r="F1442" s="19"/>
      <c r="G1442" s="19"/>
      <c r="H1442" s="19"/>
      <c r="I1442" s="19"/>
      <c r="J1442" s="19"/>
      <c r="K1442" s="19"/>
      <c r="L1442" s="19"/>
      <c r="M1442" s="19"/>
      <c r="N1442" s="19"/>
      <c r="O1442" s="19"/>
      <c r="P1442" s="19"/>
      <c r="Q1442" s="19"/>
      <c r="R1442" s="19"/>
      <c r="S1442" s="19"/>
      <c r="T1442" s="19"/>
      <c r="U1442" s="19"/>
      <c r="V1442" s="19"/>
      <c r="W1442" s="19"/>
      <c r="X1442" s="19"/>
      <c r="Y1442" s="19"/>
      <c r="Z1442" s="19"/>
    </row>
    <row r="1443">
      <c r="A1443" s="22"/>
      <c r="B1443" s="19"/>
      <c r="C1443" s="44"/>
      <c r="D1443" s="19"/>
      <c r="E1443" s="19"/>
      <c r="F1443" s="19"/>
      <c r="G1443" s="19"/>
      <c r="H1443" s="19"/>
      <c r="I1443" s="19"/>
      <c r="J1443" s="19"/>
      <c r="K1443" s="19"/>
      <c r="L1443" s="19"/>
      <c r="M1443" s="19"/>
      <c r="N1443" s="19"/>
      <c r="O1443" s="19"/>
      <c r="P1443" s="19"/>
      <c r="Q1443" s="19"/>
      <c r="R1443" s="19"/>
      <c r="S1443" s="19"/>
      <c r="T1443" s="19"/>
      <c r="U1443" s="19"/>
      <c r="V1443" s="19"/>
      <c r="W1443" s="19"/>
      <c r="X1443" s="19"/>
      <c r="Y1443" s="19"/>
      <c r="Z1443" s="19"/>
    </row>
    <row r="1444">
      <c r="A1444" s="22"/>
      <c r="B1444" s="19"/>
      <c r="C1444" s="44"/>
      <c r="D1444" s="19"/>
      <c r="E1444" s="19"/>
      <c r="F1444" s="19"/>
      <c r="G1444" s="19"/>
      <c r="H1444" s="19"/>
      <c r="I1444" s="19"/>
      <c r="J1444" s="19"/>
      <c r="K1444" s="19"/>
      <c r="L1444" s="19"/>
      <c r="M1444" s="19"/>
      <c r="N1444" s="19"/>
      <c r="O1444" s="19"/>
      <c r="P1444" s="19"/>
      <c r="Q1444" s="19"/>
      <c r="R1444" s="19"/>
      <c r="S1444" s="19"/>
      <c r="T1444" s="19"/>
      <c r="U1444" s="19"/>
      <c r="V1444" s="19"/>
      <c r="W1444" s="19"/>
      <c r="X1444" s="19"/>
      <c r="Y1444" s="19"/>
      <c r="Z1444" s="19"/>
    </row>
    <row r="1445">
      <c r="A1445" s="22"/>
      <c r="B1445" s="19"/>
      <c r="C1445" s="44"/>
      <c r="D1445" s="19"/>
      <c r="E1445" s="19"/>
      <c r="F1445" s="19"/>
      <c r="G1445" s="19"/>
      <c r="H1445" s="19"/>
      <c r="I1445" s="19"/>
      <c r="J1445" s="19"/>
      <c r="K1445" s="19"/>
      <c r="L1445" s="19"/>
      <c r="M1445" s="19"/>
      <c r="N1445" s="19"/>
      <c r="O1445" s="19"/>
      <c r="P1445" s="19"/>
      <c r="Q1445" s="19"/>
      <c r="R1445" s="19"/>
      <c r="S1445" s="19"/>
      <c r="T1445" s="19"/>
      <c r="U1445" s="19"/>
      <c r="V1445" s="19"/>
      <c r="W1445" s="19"/>
      <c r="X1445" s="19"/>
      <c r="Y1445" s="19"/>
      <c r="Z1445" s="19"/>
    </row>
    <row r="1446">
      <c r="A1446" s="22"/>
      <c r="B1446" s="19"/>
      <c r="C1446" s="44"/>
      <c r="D1446" s="19"/>
      <c r="E1446" s="19"/>
      <c r="F1446" s="19"/>
      <c r="G1446" s="19"/>
      <c r="H1446" s="19"/>
      <c r="I1446" s="19"/>
      <c r="J1446" s="19"/>
      <c r="K1446" s="19"/>
      <c r="L1446" s="19"/>
      <c r="M1446" s="19"/>
      <c r="N1446" s="19"/>
      <c r="O1446" s="19"/>
      <c r="P1446" s="19"/>
      <c r="Q1446" s="19"/>
      <c r="R1446" s="19"/>
      <c r="S1446" s="19"/>
      <c r="T1446" s="19"/>
      <c r="U1446" s="19"/>
      <c r="V1446" s="19"/>
      <c r="W1446" s="19"/>
      <c r="X1446" s="19"/>
      <c r="Y1446" s="19"/>
      <c r="Z1446" s="19"/>
    </row>
    <row r="1447">
      <c r="A1447" s="22"/>
      <c r="B1447" s="19"/>
      <c r="C1447" s="44"/>
      <c r="D1447" s="19"/>
      <c r="E1447" s="19"/>
      <c r="F1447" s="19"/>
      <c r="G1447" s="19"/>
      <c r="H1447" s="19"/>
      <c r="I1447" s="19"/>
      <c r="J1447" s="19"/>
      <c r="K1447" s="19"/>
      <c r="L1447" s="19"/>
      <c r="M1447" s="19"/>
      <c r="N1447" s="19"/>
      <c r="O1447" s="19"/>
      <c r="P1447" s="19"/>
      <c r="Q1447" s="19"/>
      <c r="R1447" s="19"/>
      <c r="S1447" s="19"/>
      <c r="T1447" s="19"/>
      <c r="U1447" s="19"/>
      <c r="V1447" s="19"/>
      <c r="W1447" s="19"/>
      <c r="X1447" s="19"/>
      <c r="Y1447" s="19"/>
      <c r="Z1447" s="19"/>
    </row>
    <row r="1448">
      <c r="A1448" s="22"/>
      <c r="B1448" s="19"/>
      <c r="C1448" s="44"/>
      <c r="D1448" s="19"/>
      <c r="E1448" s="19"/>
      <c r="F1448" s="19"/>
      <c r="G1448" s="19"/>
      <c r="H1448" s="19"/>
      <c r="I1448" s="19"/>
      <c r="J1448" s="19"/>
      <c r="K1448" s="19"/>
      <c r="L1448" s="19"/>
      <c r="M1448" s="19"/>
      <c r="N1448" s="19"/>
      <c r="O1448" s="19"/>
      <c r="P1448" s="19"/>
      <c r="Q1448" s="19"/>
      <c r="R1448" s="19"/>
      <c r="S1448" s="19"/>
      <c r="T1448" s="19"/>
      <c r="U1448" s="19"/>
      <c r="V1448" s="19"/>
      <c r="W1448" s="19"/>
      <c r="X1448" s="19"/>
      <c r="Y1448" s="19"/>
      <c r="Z1448" s="19"/>
    </row>
    <row r="1449">
      <c r="A1449" s="22"/>
      <c r="B1449" s="19"/>
      <c r="C1449" s="44"/>
      <c r="D1449" s="19"/>
      <c r="E1449" s="19"/>
      <c r="F1449" s="19"/>
      <c r="G1449" s="19"/>
      <c r="H1449" s="19"/>
      <c r="I1449" s="19"/>
      <c r="J1449" s="19"/>
      <c r="K1449" s="19"/>
      <c r="L1449" s="19"/>
      <c r="M1449" s="19"/>
      <c r="N1449" s="19"/>
      <c r="O1449" s="19"/>
      <c r="P1449" s="19"/>
      <c r="Q1449" s="19"/>
      <c r="R1449" s="19"/>
      <c r="S1449" s="19"/>
      <c r="T1449" s="19"/>
      <c r="U1449" s="19"/>
      <c r="V1449" s="19"/>
      <c r="W1449" s="19"/>
      <c r="X1449" s="19"/>
      <c r="Y1449" s="19"/>
      <c r="Z1449" s="19"/>
    </row>
    <row r="1450">
      <c r="A1450" s="22"/>
      <c r="B1450" s="19"/>
      <c r="C1450" s="44"/>
      <c r="D1450" s="19"/>
      <c r="E1450" s="19"/>
      <c r="F1450" s="19"/>
      <c r="G1450" s="19"/>
      <c r="H1450" s="19"/>
      <c r="I1450" s="19"/>
      <c r="J1450" s="19"/>
      <c r="K1450" s="19"/>
      <c r="L1450" s="19"/>
      <c r="M1450" s="19"/>
      <c r="N1450" s="19"/>
      <c r="O1450" s="19"/>
      <c r="P1450" s="19"/>
      <c r="Q1450" s="19"/>
      <c r="R1450" s="19"/>
      <c r="S1450" s="19"/>
      <c r="T1450" s="19"/>
      <c r="U1450" s="19"/>
      <c r="V1450" s="19"/>
      <c r="W1450" s="19"/>
      <c r="X1450" s="19"/>
      <c r="Y1450" s="19"/>
      <c r="Z1450" s="19"/>
    </row>
    <row r="1451">
      <c r="A1451" s="22"/>
      <c r="B1451" s="19"/>
      <c r="C1451" s="44"/>
      <c r="D1451" s="19"/>
      <c r="E1451" s="19"/>
      <c r="F1451" s="19"/>
      <c r="G1451" s="19"/>
      <c r="H1451" s="19"/>
      <c r="I1451" s="19"/>
      <c r="J1451" s="19"/>
      <c r="K1451" s="19"/>
      <c r="L1451" s="19"/>
      <c r="M1451" s="19"/>
      <c r="N1451" s="19"/>
      <c r="O1451" s="19"/>
      <c r="P1451" s="19"/>
      <c r="Q1451" s="19"/>
      <c r="R1451" s="19"/>
      <c r="S1451" s="19"/>
      <c r="T1451" s="19"/>
      <c r="U1451" s="19"/>
      <c r="V1451" s="19"/>
      <c r="W1451" s="19"/>
      <c r="X1451" s="19"/>
      <c r="Y1451" s="19"/>
      <c r="Z1451" s="19"/>
    </row>
    <row r="1452">
      <c r="A1452" s="22"/>
      <c r="B1452" s="19"/>
      <c r="C1452" s="44"/>
      <c r="D1452" s="19"/>
      <c r="E1452" s="19"/>
      <c r="F1452" s="19"/>
      <c r="G1452" s="19"/>
      <c r="H1452" s="19"/>
      <c r="I1452" s="19"/>
      <c r="J1452" s="19"/>
      <c r="K1452" s="19"/>
      <c r="L1452" s="19"/>
      <c r="M1452" s="19"/>
      <c r="N1452" s="19"/>
      <c r="O1452" s="19"/>
      <c r="P1452" s="19"/>
      <c r="Q1452" s="19"/>
      <c r="R1452" s="19"/>
      <c r="S1452" s="19"/>
      <c r="T1452" s="19"/>
      <c r="U1452" s="19"/>
      <c r="V1452" s="19"/>
      <c r="W1452" s="19"/>
      <c r="X1452" s="19"/>
      <c r="Y1452" s="19"/>
      <c r="Z1452" s="19"/>
    </row>
    <row r="1453">
      <c r="A1453" s="22"/>
      <c r="B1453" s="19"/>
      <c r="C1453" s="44"/>
      <c r="D1453" s="19"/>
      <c r="E1453" s="19"/>
      <c r="F1453" s="19"/>
      <c r="G1453" s="19"/>
      <c r="H1453" s="19"/>
      <c r="I1453" s="19"/>
      <c r="J1453" s="19"/>
      <c r="K1453" s="19"/>
      <c r="L1453" s="19"/>
      <c r="M1453" s="19"/>
      <c r="N1453" s="19"/>
      <c r="O1453" s="19"/>
      <c r="P1453" s="19"/>
      <c r="Q1453" s="19"/>
      <c r="R1453" s="19"/>
      <c r="S1453" s="19"/>
      <c r="T1453" s="19"/>
      <c r="U1453" s="19"/>
      <c r="V1453" s="19"/>
      <c r="W1453" s="19"/>
      <c r="X1453" s="19"/>
      <c r="Y1453" s="19"/>
      <c r="Z1453" s="19"/>
    </row>
    <row r="1454">
      <c r="A1454" s="22"/>
      <c r="B1454" s="19"/>
      <c r="C1454" s="44"/>
      <c r="D1454" s="19"/>
      <c r="E1454" s="19"/>
      <c r="F1454" s="19"/>
      <c r="G1454" s="19"/>
      <c r="H1454" s="19"/>
      <c r="I1454" s="19"/>
      <c r="J1454" s="19"/>
      <c r="K1454" s="19"/>
      <c r="L1454" s="19"/>
      <c r="M1454" s="19"/>
      <c r="N1454" s="19"/>
      <c r="O1454" s="19"/>
      <c r="P1454" s="19"/>
      <c r="Q1454" s="19"/>
      <c r="R1454" s="19"/>
      <c r="S1454" s="19"/>
      <c r="T1454" s="19"/>
      <c r="U1454" s="19"/>
      <c r="V1454" s="19"/>
      <c r="W1454" s="19"/>
      <c r="X1454" s="19"/>
      <c r="Y1454" s="19"/>
      <c r="Z1454" s="19"/>
    </row>
    <row r="1455">
      <c r="A1455" s="22"/>
      <c r="B1455" s="19"/>
      <c r="C1455" s="44"/>
      <c r="D1455" s="19"/>
      <c r="E1455" s="19"/>
      <c r="F1455" s="19"/>
      <c r="G1455" s="19"/>
      <c r="H1455" s="19"/>
      <c r="I1455" s="19"/>
      <c r="J1455" s="19"/>
      <c r="K1455" s="19"/>
      <c r="L1455" s="19"/>
      <c r="M1455" s="19"/>
      <c r="N1455" s="19"/>
      <c r="O1455" s="19"/>
      <c r="P1455" s="19"/>
      <c r="Q1455" s="19"/>
      <c r="R1455" s="19"/>
      <c r="S1455" s="19"/>
      <c r="T1455" s="19"/>
      <c r="U1455" s="19"/>
      <c r="V1455" s="19"/>
      <c r="W1455" s="19"/>
      <c r="X1455" s="19"/>
      <c r="Y1455" s="19"/>
      <c r="Z1455" s="19"/>
    </row>
    <row r="1456">
      <c r="A1456" s="22"/>
      <c r="B1456" s="19"/>
      <c r="C1456" s="44"/>
      <c r="D1456" s="19"/>
      <c r="E1456" s="19"/>
      <c r="F1456" s="19"/>
      <c r="G1456" s="19"/>
      <c r="H1456" s="19"/>
      <c r="I1456" s="19"/>
      <c r="J1456" s="19"/>
      <c r="K1456" s="19"/>
      <c r="L1456" s="19"/>
      <c r="M1456" s="19"/>
      <c r="N1456" s="19"/>
      <c r="O1456" s="19"/>
      <c r="P1456" s="19"/>
      <c r="Q1456" s="19"/>
      <c r="R1456" s="19"/>
      <c r="S1456" s="19"/>
      <c r="T1456" s="19"/>
      <c r="U1456" s="19"/>
      <c r="V1456" s="19"/>
      <c r="W1456" s="19"/>
      <c r="X1456" s="19"/>
      <c r="Y1456" s="19"/>
      <c r="Z1456" s="19"/>
    </row>
    <row r="1457">
      <c r="A1457" s="22"/>
      <c r="B1457" s="19"/>
      <c r="C1457" s="44"/>
      <c r="D1457" s="19"/>
      <c r="E1457" s="19"/>
      <c r="F1457" s="19"/>
      <c r="G1457" s="19"/>
      <c r="H1457" s="19"/>
      <c r="I1457" s="19"/>
      <c r="J1457" s="19"/>
      <c r="K1457" s="19"/>
      <c r="L1457" s="19"/>
      <c r="M1457" s="19"/>
      <c r="N1457" s="19"/>
      <c r="O1457" s="19"/>
      <c r="P1457" s="19"/>
      <c r="Q1457" s="19"/>
      <c r="R1457" s="19"/>
      <c r="S1457" s="19"/>
      <c r="T1457" s="19"/>
      <c r="U1457" s="19"/>
      <c r="V1457" s="19"/>
      <c r="W1457" s="19"/>
      <c r="X1457" s="19"/>
      <c r="Y1457" s="19"/>
      <c r="Z1457" s="19"/>
    </row>
    <row r="1458">
      <c r="A1458" s="22"/>
      <c r="B1458" s="19"/>
      <c r="C1458" s="44"/>
      <c r="D1458" s="19"/>
      <c r="E1458" s="19"/>
      <c r="F1458" s="19"/>
      <c r="G1458" s="19"/>
      <c r="H1458" s="19"/>
      <c r="I1458" s="19"/>
      <c r="J1458" s="19"/>
      <c r="K1458" s="19"/>
      <c r="L1458" s="19"/>
      <c r="M1458" s="19"/>
      <c r="N1458" s="19"/>
      <c r="O1458" s="19"/>
      <c r="P1458" s="19"/>
      <c r="Q1458" s="19"/>
      <c r="R1458" s="19"/>
      <c r="S1458" s="19"/>
      <c r="T1458" s="19"/>
      <c r="U1458" s="19"/>
      <c r="V1458" s="19"/>
      <c r="W1458" s="19"/>
      <c r="X1458" s="19"/>
      <c r="Y1458" s="19"/>
      <c r="Z1458" s="19"/>
    </row>
    <row r="1459">
      <c r="A1459" s="22"/>
      <c r="B1459" s="19"/>
      <c r="C1459" s="44"/>
      <c r="D1459" s="19"/>
      <c r="E1459" s="19"/>
      <c r="F1459" s="19"/>
      <c r="G1459" s="19"/>
      <c r="H1459" s="19"/>
      <c r="I1459" s="19"/>
      <c r="J1459" s="19"/>
      <c r="K1459" s="19"/>
      <c r="L1459" s="19"/>
      <c r="M1459" s="19"/>
      <c r="N1459" s="19"/>
      <c r="O1459" s="19"/>
      <c r="P1459" s="19"/>
      <c r="Q1459" s="19"/>
      <c r="R1459" s="19"/>
      <c r="S1459" s="19"/>
      <c r="T1459" s="19"/>
      <c r="U1459" s="19"/>
      <c r="V1459" s="19"/>
      <c r="W1459" s="19"/>
      <c r="X1459" s="19"/>
      <c r="Y1459" s="19"/>
      <c r="Z1459" s="19"/>
    </row>
    <row r="1460">
      <c r="A1460" s="22"/>
      <c r="B1460" s="19"/>
      <c r="C1460" s="44"/>
      <c r="D1460" s="19"/>
      <c r="E1460" s="19"/>
      <c r="F1460" s="19"/>
      <c r="G1460" s="19"/>
      <c r="H1460" s="19"/>
      <c r="I1460" s="19"/>
      <c r="J1460" s="19"/>
      <c r="K1460" s="19"/>
      <c r="L1460" s="19"/>
      <c r="M1460" s="19"/>
      <c r="N1460" s="19"/>
      <c r="O1460" s="19"/>
      <c r="P1460" s="19"/>
      <c r="Q1460" s="19"/>
      <c r="R1460" s="19"/>
      <c r="S1460" s="19"/>
      <c r="T1460" s="19"/>
      <c r="U1460" s="19"/>
      <c r="V1460" s="19"/>
      <c r="W1460" s="19"/>
      <c r="X1460" s="19"/>
      <c r="Y1460" s="19"/>
      <c r="Z1460" s="19"/>
    </row>
    <row r="1461">
      <c r="A1461" s="22"/>
      <c r="B1461" s="19"/>
      <c r="C1461" s="44"/>
      <c r="D1461" s="19"/>
      <c r="E1461" s="19"/>
      <c r="F1461" s="19"/>
      <c r="G1461" s="19"/>
      <c r="H1461" s="19"/>
      <c r="I1461" s="19"/>
      <c r="J1461" s="19"/>
      <c r="K1461" s="19"/>
      <c r="L1461" s="19"/>
      <c r="M1461" s="19"/>
      <c r="N1461" s="19"/>
      <c r="O1461" s="19"/>
      <c r="P1461" s="19"/>
      <c r="Q1461" s="19"/>
      <c r="R1461" s="19"/>
      <c r="S1461" s="19"/>
      <c r="T1461" s="19"/>
      <c r="U1461" s="19"/>
      <c r="V1461" s="19"/>
      <c r="W1461" s="19"/>
      <c r="X1461" s="19"/>
      <c r="Y1461" s="19"/>
      <c r="Z1461" s="19"/>
    </row>
    <row r="1462">
      <c r="A1462" s="22"/>
      <c r="B1462" s="19"/>
      <c r="C1462" s="44"/>
      <c r="D1462" s="19"/>
      <c r="E1462" s="19"/>
      <c r="F1462" s="19"/>
      <c r="G1462" s="19"/>
      <c r="H1462" s="19"/>
      <c r="I1462" s="19"/>
      <c r="J1462" s="19"/>
      <c r="K1462" s="19"/>
      <c r="L1462" s="19"/>
      <c r="M1462" s="19"/>
      <c r="N1462" s="19"/>
      <c r="O1462" s="19"/>
      <c r="P1462" s="19"/>
      <c r="Q1462" s="19"/>
      <c r="R1462" s="19"/>
      <c r="S1462" s="19"/>
      <c r="T1462" s="19"/>
      <c r="U1462" s="19"/>
      <c r="V1462" s="19"/>
      <c r="W1462" s="19"/>
      <c r="X1462" s="19"/>
      <c r="Y1462" s="19"/>
      <c r="Z1462" s="19"/>
    </row>
    <row r="1463">
      <c r="A1463" s="22"/>
      <c r="B1463" s="19"/>
      <c r="C1463" s="44"/>
      <c r="D1463" s="19"/>
      <c r="E1463" s="19"/>
      <c r="F1463" s="19"/>
      <c r="G1463" s="19"/>
      <c r="H1463" s="19"/>
      <c r="I1463" s="19"/>
      <c r="J1463" s="19"/>
      <c r="K1463" s="19"/>
      <c r="L1463" s="19"/>
      <c r="M1463" s="19"/>
      <c r="N1463" s="19"/>
      <c r="O1463" s="19"/>
      <c r="P1463" s="19"/>
      <c r="Q1463" s="19"/>
      <c r="R1463" s="19"/>
      <c r="S1463" s="19"/>
      <c r="T1463" s="19"/>
      <c r="U1463" s="19"/>
      <c r="V1463" s="19"/>
      <c r="W1463" s="19"/>
      <c r="X1463" s="19"/>
      <c r="Y1463" s="19"/>
      <c r="Z1463" s="19"/>
    </row>
    <row r="1464">
      <c r="A1464" s="22"/>
      <c r="B1464" s="19"/>
      <c r="C1464" s="44"/>
      <c r="D1464" s="19"/>
      <c r="E1464" s="19"/>
      <c r="F1464" s="19"/>
      <c r="G1464" s="19"/>
      <c r="H1464" s="19"/>
      <c r="I1464" s="19"/>
      <c r="J1464" s="19"/>
      <c r="K1464" s="19"/>
      <c r="L1464" s="19"/>
      <c r="M1464" s="19"/>
      <c r="N1464" s="19"/>
      <c r="O1464" s="19"/>
      <c r="P1464" s="19"/>
      <c r="Q1464" s="19"/>
      <c r="R1464" s="19"/>
      <c r="S1464" s="19"/>
      <c r="T1464" s="19"/>
      <c r="U1464" s="19"/>
      <c r="V1464" s="19"/>
      <c r="W1464" s="19"/>
      <c r="X1464" s="19"/>
      <c r="Y1464" s="19"/>
      <c r="Z1464" s="19"/>
    </row>
    <row r="1465">
      <c r="A1465" s="22"/>
      <c r="B1465" s="19"/>
      <c r="C1465" s="44"/>
      <c r="D1465" s="19"/>
      <c r="E1465" s="19"/>
      <c r="F1465" s="19"/>
      <c r="G1465" s="19"/>
      <c r="H1465" s="19"/>
      <c r="I1465" s="19"/>
      <c r="J1465" s="19"/>
      <c r="K1465" s="19"/>
      <c r="L1465" s="19"/>
      <c r="M1465" s="19"/>
      <c r="N1465" s="19"/>
      <c r="O1465" s="19"/>
      <c r="P1465" s="19"/>
      <c r="Q1465" s="19"/>
      <c r="R1465" s="19"/>
      <c r="S1465" s="19"/>
      <c r="T1465" s="19"/>
      <c r="U1465" s="19"/>
      <c r="V1465" s="19"/>
      <c r="W1465" s="19"/>
      <c r="X1465" s="19"/>
      <c r="Y1465" s="19"/>
      <c r="Z1465" s="19"/>
    </row>
    <row r="1466">
      <c r="A1466" s="22"/>
      <c r="B1466" s="19"/>
      <c r="C1466" s="44"/>
      <c r="D1466" s="19"/>
      <c r="E1466" s="19"/>
      <c r="F1466" s="19"/>
      <c r="G1466" s="19"/>
      <c r="H1466" s="19"/>
      <c r="I1466" s="19"/>
      <c r="J1466" s="19"/>
      <c r="K1466" s="19"/>
      <c r="L1466" s="19"/>
      <c r="M1466" s="19"/>
      <c r="N1466" s="19"/>
      <c r="O1466" s="19"/>
      <c r="P1466" s="19"/>
      <c r="Q1466" s="19"/>
      <c r="R1466" s="19"/>
      <c r="S1466" s="19"/>
      <c r="T1466" s="19"/>
      <c r="U1466" s="19"/>
      <c r="V1466" s="19"/>
      <c r="W1466" s="19"/>
      <c r="X1466" s="19"/>
      <c r="Y1466" s="19"/>
      <c r="Z1466" s="19"/>
    </row>
    <row r="1467">
      <c r="A1467" s="22"/>
      <c r="B1467" s="19"/>
      <c r="C1467" s="44"/>
      <c r="D1467" s="19"/>
      <c r="E1467" s="19"/>
      <c r="F1467" s="19"/>
      <c r="G1467" s="19"/>
      <c r="H1467" s="19"/>
      <c r="I1467" s="19"/>
      <c r="J1467" s="19"/>
      <c r="K1467" s="19"/>
      <c r="L1467" s="19"/>
      <c r="M1467" s="19"/>
      <c r="N1467" s="19"/>
      <c r="O1467" s="19"/>
      <c r="P1467" s="19"/>
      <c r="Q1467" s="19"/>
      <c r="R1467" s="19"/>
      <c r="S1467" s="19"/>
      <c r="T1467" s="19"/>
      <c r="U1467" s="19"/>
      <c r="V1467" s="19"/>
      <c r="W1467" s="19"/>
      <c r="X1467" s="19"/>
      <c r="Y1467" s="19"/>
      <c r="Z1467" s="19"/>
    </row>
    <row r="1468">
      <c r="A1468" s="22"/>
      <c r="B1468" s="19"/>
      <c r="C1468" s="44"/>
      <c r="D1468" s="19"/>
      <c r="E1468" s="19"/>
      <c r="F1468" s="19"/>
      <c r="G1468" s="19"/>
      <c r="H1468" s="19"/>
      <c r="I1468" s="19"/>
      <c r="J1468" s="19"/>
      <c r="K1468" s="19"/>
      <c r="L1468" s="19"/>
      <c r="M1468" s="19"/>
      <c r="N1468" s="19"/>
      <c r="O1468" s="19"/>
      <c r="P1468" s="19"/>
      <c r="Q1468" s="19"/>
      <c r="R1468" s="19"/>
      <c r="S1468" s="19"/>
      <c r="T1468" s="19"/>
      <c r="U1468" s="19"/>
      <c r="V1468" s="19"/>
      <c r="W1468" s="19"/>
      <c r="X1468" s="19"/>
      <c r="Y1468" s="19"/>
      <c r="Z1468" s="19"/>
    </row>
    <row r="1469">
      <c r="A1469" s="22"/>
      <c r="B1469" s="19"/>
      <c r="C1469" s="44"/>
      <c r="D1469" s="19"/>
      <c r="E1469" s="19"/>
      <c r="F1469" s="19"/>
      <c r="G1469" s="19"/>
      <c r="H1469" s="19"/>
      <c r="I1469" s="19"/>
      <c r="J1469" s="19"/>
      <c r="K1469" s="19"/>
      <c r="L1469" s="19"/>
      <c r="M1469" s="19"/>
      <c r="N1469" s="19"/>
      <c r="O1469" s="19"/>
      <c r="P1469" s="19"/>
      <c r="Q1469" s="19"/>
      <c r="R1469" s="19"/>
      <c r="S1469" s="19"/>
      <c r="T1469" s="19"/>
      <c r="U1469" s="19"/>
      <c r="V1469" s="19"/>
      <c r="W1469" s="19"/>
      <c r="X1469" s="19"/>
      <c r="Y1469" s="19"/>
      <c r="Z1469" s="19"/>
    </row>
    <row r="1470">
      <c r="A1470" s="22"/>
      <c r="B1470" s="19"/>
      <c r="C1470" s="44"/>
      <c r="D1470" s="19"/>
      <c r="E1470" s="19"/>
      <c r="F1470" s="19"/>
      <c r="G1470" s="19"/>
      <c r="H1470" s="19"/>
      <c r="I1470" s="19"/>
      <c r="J1470" s="19"/>
      <c r="K1470" s="19"/>
      <c r="L1470" s="19"/>
      <c r="M1470" s="19"/>
      <c r="N1470" s="19"/>
      <c r="O1470" s="19"/>
      <c r="P1470" s="19"/>
      <c r="Q1470" s="19"/>
      <c r="R1470" s="19"/>
      <c r="S1470" s="19"/>
      <c r="T1470" s="19"/>
      <c r="U1470" s="19"/>
      <c r="V1470" s="19"/>
      <c r="W1470" s="19"/>
      <c r="X1470" s="19"/>
      <c r="Y1470" s="19"/>
      <c r="Z1470" s="19"/>
    </row>
    <row r="1471">
      <c r="A1471" s="22"/>
      <c r="B1471" s="19"/>
      <c r="C1471" s="44"/>
      <c r="D1471" s="19"/>
      <c r="E1471" s="19"/>
      <c r="F1471" s="19"/>
      <c r="G1471" s="19"/>
      <c r="H1471" s="19"/>
      <c r="I1471" s="19"/>
      <c r="J1471" s="19"/>
      <c r="K1471" s="19"/>
      <c r="L1471" s="19"/>
      <c r="M1471" s="19"/>
      <c r="N1471" s="19"/>
      <c r="O1471" s="19"/>
      <c r="P1471" s="19"/>
      <c r="Q1471" s="19"/>
      <c r="R1471" s="19"/>
      <c r="S1471" s="19"/>
      <c r="T1471" s="19"/>
      <c r="U1471" s="19"/>
      <c r="V1471" s="19"/>
      <c r="W1471" s="19"/>
      <c r="X1471" s="19"/>
      <c r="Y1471" s="19"/>
      <c r="Z1471" s="19"/>
    </row>
    <row r="1472">
      <c r="A1472" s="22"/>
      <c r="B1472" s="19"/>
      <c r="C1472" s="44"/>
      <c r="D1472" s="19"/>
      <c r="E1472" s="19"/>
      <c r="F1472" s="19"/>
      <c r="G1472" s="19"/>
      <c r="H1472" s="19"/>
      <c r="I1472" s="19"/>
      <c r="J1472" s="19"/>
      <c r="K1472" s="19"/>
      <c r="L1472" s="19"/>
      <c r="M1472" s="19"/>
      <c r="N1472" s="19"/>
      <c r="O1472" s="19"/>
      <c r="P1472" s="19"/>
      <c r="Q1472" s="19"/>
      <c r="R1472" s="19"/>
      <c r="S1472" s="19"/>
      <c r="T1472" s="19"/>
      <c r="U1472" s="19"/>
      <c r="V1472" s="19"/>
      <c r="W1472" s="19"/>
      <c r="X1472" s="19"/>
      <c r="Y1472" s="19"/>
      <c r="Z1472" s="19"/>
    </row>
    <row r="1473">
      <c r="A1473" s="22"/>
      <c r="B1473" s="19"/>
      <c r="C1473" s="44"/>
      <c r="D1473" s="19"/>
      <c r="E1473" s="19"/>
      <c r="F1473" s="19"/>
      <c r="G1473" s="19"/>
      <c r="H1473" s="19"/>
      <c r="I1473" s="19"/>
      <c r="J1473" s="19"/>
      <c r="K1473" s="19"/>
      <c r="L1473" s="19"/>
      <c r="M1473" s="19"/>
      <c r="N1473" s="19"/>
      <c r="O1473" s="19"/>
      <c r="P1473" s="19"/>
      <c r="Q1473" s="19"/>
      <c r="R1473" s="19"/>
      <c r="S1473" s="19"/>
      <c r="T1473" s="19"/>
      <c r="U1473" s="19"/>
      <c r="V1473" s="19"/>
      <c r="W1473" s="19"/>
      <c r="X1473" s="19"/>
      <c r="Y1473" s="19"/>
      <c r="Z1473" s="19"/>
    </row>
    <row r="1474">
      <c r="A1474" s="22"/>
      <c r="B1474" s="19"/>
      <c r="C1474" s="44"/>
      <c r="D1474" s="19"/>
      <c r="E1474" s="19"/>
      <c r="F1474" s="19"/>
      <c r="G1474" s="19"/>
      <c r="H1474" s="19"/>
      <c r="I1474" s="19"/>
      <c r="J1474" s="19"/>
      <c r="K1474" s="19"/>
      <c r="L1474" s="19"/>
      <c r="M1474" s="19"/>
      <c r="N1474" s="19"/>
      <c r="O1474" s="19"/>
      <c r="P1474" s="19"/>
      <c r="Q1474" s="19"/>
      <c r="R1474" s="19"/>
      <c r="S1474" s="19"/>
      <c r="T1474" s="19"/>
      <c r="U1474" s="19"/>
      <c r="V1474" s="19"/>
      <c r="W1474" s="19"/>
      <c r="X1474" s="19"/>
      <c r="Y1474" s="19"/>
      <c r="Z1474" s="19"/>
    </row>
    <row r="1475">
      <c r="A1475" s="22"/>
      <c r="B1475" s="19"/>
      <c r="C1475" s="44"/>
      <c r="D1475" s="19"/>
      <c r="E1475" s="19"/>
      <c r="F1475" s="19"/>
      <c r="G1475" s="19"/>
      <c r="H1475" s="19"/>
      <c r="I1475" s="19"/>
      <c r="J1475" s="19"/>
      <c r="K1475" s="19"/>
      <c r="L1475" s="19"/>
      <c r="M1475" s="19"/>
      <c r="N1475" s="19"/>
      <c r="O1475" s="19"/>
      <c r="P1475" s="19"/>
      <c r="Q1475" s="19"/>
      <c r="R1475" s="19"/>
      <c r="S1475" s="19"/>
      <c r="T1475" s="19"/>
      <c r="U1475" s="19"/>
      <c r="V1475" s="19"/>
      <c r="W1475" s="19"/>
      <c r="X1475" s="19"/>
      <c r="Y1475" s="19"/>
      <c r="Z1475" s="19"/>
    </row>
    <row r="1476">
      <c r="A1476" s="22"/>
      <c r="B1476" s="19"/>
      <c r="C1476" s="44"/>
      <c r="D1476" s="19"/>
      <c r="E1476" s="19"/>
      <c r="F1476" s="19"/>
      <c r="G1476" s="19"/>
      <c r="H1476" s="19"/>
      <c r="I1476" s="19"/>
      <c r="J1476" s="19"/>
      <c r="K1476" s="19"/>
      <c r="L1476" s="19"/>
      <c r="M1476" s="19"/>
      <c r="N1476" s="19"/>
      <c r="O1476" s="19"/>
      <c r="P1476" s="19"/>
      <c r="Q1476" s="19"/>
      <c r="R1476" s="19"/>
      <c r="S1476" s="19"/>
      <c r="T1476" s="19"/>
      <c r="U1476" s="19"/>
      <c r="V1476" s="19"/>
      <c r="W1476" s="19"/>
      <c r="X1476" s="19"/>
      <c r="Y1476" s="19"/>
      <c r="Z1476" s="19"/>
    </row>
    <row r="1477">
      <c r="A1477" s="22"/>
      <c r="B1477" s="19"/>
      <c r="C1477" s="44"/>
      <c r="D1477" s="19"/>
      <c r="E1477" s="19"/>
      <c r="F1477" s="19"/>
      <c r="G1477" s="19"/>
      <c r="H1477" s="19"/>
      <c r="I1477" s="19"/>
      <c r="J1477" s="19"/>
      <c r="K1477" s="19"/>
      <c r="L1477" s="19"/>
      <c r="M1477" s="19"/>
      <c r="N1477" s="19"/>
      <c r="O1477" s="19"/>
      <c r="P1477" s="19"/>
      <c r="Q1477" s="19"/>
      <c r="R1477" s="19"/>
      <c r="S1477" s="19"/>
      <c r="T1477" s="19"/>
      <c r="U1477" s="19"/>
      <c r="V1477" s="19"/>
      <c r="W1477" s="19"/>
      <c r="X1477" s="19"/>
      <c r="Y1477" s="19"/>
      <c r="Z1477" s="19"/>
    </row>
    <row r="1478">
      <c r="A1478" s="22"/>
      <c r="B1478" s="19"/>
      <c r="C1478" s="44"/>
      <c r="D1478" s="19"/>
      <c r="E1478" s="19"/>
      <c r="F1478" s="19"/>
      <c r="G1478" s="19"/>
      <c r="H1478" s="19"/>
      <c r="I1478" s="19"/>
      <c r="J1478" s="19"/>
      <c r="K1478" s="19"/>
      <c r="L1478" s="19"/>
      <c r="M1478" s="19"/>
      <c r="N1478" s="19"/>
      <c r="O1478" s="19"/>
      <c r="P1478" s="19"/>
      <c r="Q1478" s="19"/>
      <c r="R1478" s="19"/>
      <c r="S1478" s="19"/>
      <c r="T1478" s="19"/>
      <c r="U1478" s="19"/>
      <c r="V1478" s="19"/>
      <c r="W1478" s="19"/>
      <c r="X1478" s="19"/>
      <c r="Y1478" s="19"/>
      <c r="Z1478" s="19"/>
    </row>
    <row r="1479">
      <c r="A1479" s="22"/>
      <c r="B1479" s="19"/>
      <c r="C1479" s="44"/>
      <c r="D1479" s="19"/>
      <c r="E1479" s="19"/>
      <c r="F1479" s="19"/>
      <c r="G1479" s="19"/>
      <c r="H1479" s="19"/>
      <c r="I1479" s="19"/>
      <c r="J1479" s="19"/>
      <c r="K1479" s="19"/>
      <c r="L1479" s="19"/>
      <c r="M1479" s="19"/>
      <c r="N1479" s="19"/>
      <c r="O1479" s="19"/>
      <c r="P1479" s="19"/>
      <c r="Q1479" s="19"/>
      <c r="R1479" s="19"/>
      <c r="S1479" s="19"/>
      <c r="T1479" s="19"/>
      <c r="U1479" s="19"/>
      <c r="V1479" s="19"/>
      <c r="W1479" s="19"/>
      <c r="X1479" s="19"/>
      <c r="Y1479" s="19"/>
      <c r="Z1479" s="19"/>
    </row>
    <row r="1480">
      <c r="A1480" s="22"/>
      <c r="B1480" s="19"/>
      <c r="C1480" s="44"/>
      <c r="D1480" s="19"/>
      <c r="E1480" s="19"/>
      <c r="F1480" s="19"/>
      <c r="G1480" s="19"/>
      <c r="H1480" s="19"/>
      <c r="I1480" s="19"/>
      <c r="J1480" s="19"/>
      <c r="K1480" s="19"/>
      <c r="L1480" s="19"/>
      <c r="M1480" s="19"/>
      <c r="N1480" s="19"/>
      <c r="O1480" s="19"/>
      <c r="P1480" s="19"/>
      <c r="Q1480" s="19"/>
      <c r="R1480" s="19"/>
      <c r="S1480" s="19"/>
      <c r="T1480" s="19"/>
      <c r="U1480" s="19"/>
      <c r="V1480" s="19"/>
      <c r="W1480" s="19"/>
      <c r="X1480" s="19"/>
      <c r="Y1480" s="19"/>
      <c r="Z1480" s="19"/>
    </row>
    <row r="1481">
      <c r="A1481" s="22"/>
      <c r="B1481" s="19"/>
      <c r="C1481" s="44"/>
      <c r="D1481" s="19"/>
      <c r="E1481" s="19"/>
      <c r="F1481" s="19"/>
      <c r="G1481" s="19"/>
      <c r="H1481" s="19"/>
      <c r="I1481" s="19"/>
      <c r="J1481" s="19"/>
      <c r="K1481" s="19"/>
      <c r="L1481" s="19"/>
      <c r="M1481" s="19"/>
      <c r="N1481" s="19"/>
      <c r="O1481" s="19"/>
      <c r="P1481" s="19"/>
      <c r="Q1481" s="19"/>
      <c r="R1481" s="19"/>
      <c r="S1481" s="19"/>
      <c r="T1481" s="19"/>
      <c r="U1481" s="19"/>
      <c r="V1481" s="19"/>
      <c r="W1481" s="19"/>
      <c r="X1481" s="19"/>
      <c r="Y1481" s="19"/>
      <c r="Z1481" s="19"/>
    </row>
    <row r="1482">
      <c r="A1482" s="22"/>
      <c r="B1482" s="19"/>
      <c r="C1482" s="44"/>
      <c r="D1482" s="19"/>
      <c r="E1482" s="19"/>
      <c r="F1482" s="19"/>
      <c r="G1482" s="19"/>
      <c r="H1482" s="19"/>
      <c r="I1482" s="19"/>
      <c r="J1482" s="19"/>
      <c r="K1482" s="19"/>
      <c r="L1482" s="19"/>
      <c r="M1482" s="19"/>
      <c r="N1482" s="19"/>
      <c r="O1482" s="19"/>
      <c r="P1482" s="19"/>
      <c r="Q1482" s="19"/>
      <c r="R1482" s="19"/>
      <c r="S1482" s="19"/>
      <c r="T1482" s="19"/>
      <c r="U1482" s="19"/>
      <c r="V1482" s="19"/>
      <c r="W1482" s="19"/>
      <c r="X1482" s="19"/>
      <c r="Y1482" s="19"/>
      <c r="Z1482" s="19"/>
    </row>
    <row r="1483">
      <c r="A1483" s="22"/>
      <c r="B1483" s="19"/>
      <c r="C1483" s="44"/>
      <c r="D1483" s="19"/>
      <c r="E1483" s="19"/>
      <c r="F1483" s="19"/>
      <c r="G1483" s="19"/>
      <c r="H1483" s="19"/>
      <c r="I1483" s="19"/>
      <c r="J1483" s="19"/>
      <c r="K1483" s="19"/>
      <c r="L1483" s="19"/>
      <c r="M1483" s="19"/>
      <c r="N1483" s="19"/>
      <c r="O1483" s="19"/>
      <c r="P1483" s="19"/>
      <c r="Q1483" s="19"/>
      <c r="R1483" s="19"/>
      <c r="S1483" s="19"/>
      <c r="T1483" s="19"/>
      <c r="U1483" s="19"/>
      <c r="V1483" s="19"/>
      <c r="W1483" s="19"/>
      <c r="X1483" s="19"/>
      <c r="Y1483" s="19"/>
      <c r="Z1483" s="19"/>
    </row>
    <row r="1484">
      <c r="A1484" s="22"/>
      <c r="B1484" s="19"/>
      <c r="C1484" s="44"/>
      <c r="D1484" s="19"/>
      <c r="E1484" s="19"/>
      <c r="F1484" s="19"/>
      <c r="G1484" s="19"/>
      <c r="H1484" s="19"/>
      <c r="I1484" s="19"/>
      <c r="J1484" s="19"/>
      <c r="K1484" s="19"/>
      <c r="L1484" s="19"/>
      <c r="M1484" s="19"/>
      <c r="N1484" s="19"/>
      <c r="O1484" s="19"/>
      <c r="P1484" s="19"/>
      <c r="Q1484" s="19"/>
      <c r="R1484" s="19"/>
      <c r="S1484" s="19"/>
      <c r="T1484" s="19"/>
      <c r="U1484" s="19"/>
      <c r="V1484" s="19"/>
      <c r="W1484" s="19"/>
      <c r="X1484" s="19"/>
      <c r="Y1484" s="19"/>
      <c r="Z1484" s="19"/>
    </row>
    <row r="1485">
      <c r="A1485" s="22"/>
      <c r="B1485" s="19"/>
      <c r="C1485" s="44"/>
      <c r="D1485" s="19"/>
      <c r="E1485" s="19"/>
      <c r="F1485" s="19"/>
      <c r="G1485" s="19"/>
      <c r="H1485" s="19"/>
      <c r="I1485" s="19"/>
      <c r="J1485" s="19"/>
      <c r="K1485" s="19"/>
      <c r="L1485" s="19"/>
      <c r="M1485" s="19"/>
      <c r="N1485" s="19"/>
      <c r="O1485" s="19"/>
      <c r="P1485" s="19"/>
      <c r="Q1485" s="19"/>
      <c r="R1485" s="19"/>
      <c r="S1485" s="19"/>
      <c r="T1485" s="19"/>
      <c r="U1485" s="19"/>
      <c r="V1485" s="19"/>
      <c r="W1485" s="19"/>
      <c r="X1485" s="19"/>
      <c r="Y1485" s="19"/>
      <c r="Z1485" s="19"/>
    </row>
    <row r="1486">
      <c r="A1486" s="22"/>
      <c r="B1486" s="19"/>
      <c r="C1486" s="44"/>
      <c r="D1486" s="19"/>
      <c r="E1486" s="19"/>
      <c r="F1486" s="19"/>
      <c r="G1486" s="19"/>
      <c r="H1486" s="19"/>
      <c r="I1486" s="19"/>
      <c r="J1486" s="19"/>
      <c r="K1486" s="19"/>
      <c r="L1486" s="19"/>
      <c r="M1486" s="19"/>
      <c r="N1486" s="19"/>
      <c r="O1486" s="19"/>
      <c r="P1486" s="19"/>
      <c r="Q1486" s="19"/>
      <c r="R1486" s="19"/>
      <c r="S1486" s="19"/>
      <c r="T1486" s="19"/>
      <c r="U1486" s="19"/>
      <c r="V1486" s="19"/>
      <c r="W1486" s="19"/>
      <c r="X1486" s="19"/>
      <c r="Y1486" s="19"/>
      <c r="Z1486" s="19"/>
    </row>
    <row r="1487">
      <c r="A1487" s="22"/>
      <c r="B1487" s="19"/>
      <c r="C1487" s="44"/>
      <c r="D1487" s="19"/>
      <c r="E1487" s="19"/>
      <c r="F1487" s="19"/>
      <c r="G1487" s="19"/>
      <c r="H1487" s="19"/>
      <c r="I1487" s="19"/>
      <c r="J1487" s="19"/>
      <c r="K1487" s="19"/>
      <c r="L1487" s="19"/>
      <c r="M1487" s="19"/>
      <c r="N1487" s="19"/>
      <c r="O1487" s="19"/>
      <c r="P1487" s="19"/>
      <c r="Q1487" s="19"/>
      <c r="R1487" s="19"/>
      <c r="S1487" s="19"/>
      <c r="T1487" s="19"/>
      <c r="U1487" s="19"/>
      <c r="V1487" s="19"/>
      <c r="W1487" s="19"/>
      <c r="X1487" s="19"/>
      <c r="Y1487" s="19"/>
      <c r="Z1487" s="19"/>
    </row>
    <row r="1488">
      <c r="A1488" s="22"/>
      <c r="B1488" s="19"/>
      <c r="C1488" s="44"/>
      <c r="D1488" s="19"/>
      <c r="E1488" s="19"/>
      <c r="F1488" s="19"/>
      <c r="G1488" s="19"/>
      <c r="H1488" s="19"/>
      <c r="I1488" s="19"/>
      <c r="J1488" s="19"/>
      <c r="K1488" s="19"/>
      <c r="L1488" s="19"/>
      <c r="M1488" s="19"/>
      <c r="N1488" s="19"/>
      <c r="O1488" s="19"/>
      <c r="P1488" s="19"/>
      <c r="Q1488" s="19"/>
      <c r="R1488" s="19"/>
      <c r="S1488" s="19"/>
      <c r="T1488" s="19"/>
      <c r="U1488" s="19"/>
      <c r="V1488" s="19"/>
      <c r="W1488" s="19"/>
      <c r="X1488" s="19"/>
      <c r="Y1488" s="19"/>
      <c r="Z1488" s="19"/>
    </row>
    <row r="1489">
      <c r="A1489" s="22"/>
      <c r="B1489" s="19"/>
      <c r="C1489" s="44"/>
      <c r="D1489" s="19"/>
      <c r="E1489" s="19"/>
      <c r="F1489" s="19"/>
      <c r="G1489" s="19"/>
      <c r="H1489" s="19"/>
      <c r="I1489" s="19"/>
      <c r="J1489" s="19"/>
      <c r="K1489" s="19"/>
      <c r="L1489" s="19"/>
      <c r="M1489" s="19"/>
      <c r="N1489" s="19"/>
      <c r="O1489" s="19"/>
      <c r="P1489" s="19"/>
      <c r="Q1489" s="19"/>
      <c r="R1489" s="19"/>
      <c r="S1489" s="19"/>
      <c r="T1489" s="19"/>
      <c r="U1489" s="19"/>
      <c r="V1489" s="19"/>
      <c r="W1489" s="19"/>
      <c r="X1489" s="19"/>
      <c r="Y1489" s="19"/>
      <c r="Z1489" s="19"/>
    </row>
    <row r="1490">
      <c r="A1490" s="22"/>
      <c r="B1490" s="19"/>
      <c r="C1490" s="44"/>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row>
    <row r="1491">
      <c r="A1491" s="22"/>
      <c r="B1491" s="19"/>
      <c r="C1491" s="44"/>
      <c r="D1491" s="19"/>
      <c r="E1491" s="19"/>
      <c r="F1491" s="19"/>
      <c r="G1491" s="19"/>
      <c r="H1491" s="19"/>
      <c r="I1491" s="19"/>
      <c r="J1491" s="19"/>
      <c r="K1491" s="19"/>
      <c r="L1491" s="19"/>
      <c r="M1491" s="19"/>
      <c r="N1491" s="19"/>
      <c r="O1491" s="19"/>
      <c r="P1491" s="19"/>
      <c r="Q1491" s="19"/>
      <c r="R1491" s="19"/>
      <c r="S1491" s="19"/>
      <c r="T1491" s="19"/>
      <c r="U1491" s="19"/>
      <c r="V1491" s="19"/>
      <c r="W1491" s="19"/>
      <c r="X1491" s="19"/>
      <c r="Y1491" s="19"/>
      <c r="Z1491" s="19"/>
    </row>
    <row r="1492">
      <c r="A1492" s="22"/>
      <c r="B1492" s="19"/>
      <c r="C1492" s="44"/>
      <c r="D1492" s="19"/>
      <c r="E1492" s="19"/>
      <c r="F1492" s="19"/>
      <c r="G1492" s="19"/>
      <c r="H1492" s="19"/>
      <c r="I1492" s="19"/>
      <c r="J1492" s="19"/>
      <c r="K1492" s="19"/>
      <c r="L1492" s="19"/>
      <c r="M1492" s="19"/>
      <c r="N1492" s="19"/>
      <c r="O1492" s="19"/>
      <c r="P1492" s="19"/>
      <c r="Q1492" s="19"/>
      <c r="R1492" s="19"/>
      <c r="S1492" s="19"/>
      <c r="T1492" s="19"/>
      <c r="U1492" s="19"/>
      <c r="V1492" s="19"/>
      <c r="W1492" s="19"/>
      <c r="X1492" s="19"/>
      <c r="Y1492" s="19"/>
      <c r="Z1492" s="19"/>
    </row>
    <row r="1493">
      <c r="A1493" s="22"/>
      <c r="B1493" s="19"/>
      <c r="C1493" s="44"/>
      <c r="D1493" s="19"/>
      <c r="E1493" s="19"/>
      <c r="F1493" s="19"/>
      <c r="G1493" s="19"/>
      <c r="H1493" s="19"/>
      <c r="I1493" s="19"/>
      <c r="J1493" s="19"/>
      <c r="K1493" s="19"/>
      <c r="L1493" s="19"/>
      <c r="M1493" s="19"/>
      <c r="N1493" s="19"/>
      <c r="O1493" s="19"/>
      <c r="P1493" s="19"/>
      <c r="Q1493" s="19"/>
      <c r="R1493" s="19"/>
      <c r="S1493" s="19"/>
      <c r="T1493" s="19"/>
      <c r="U1493" s="19"/>
      <c r="V1493" s="19"/>
      <c r="W1493" s="19"/>
      <c r="X1493" s="19"/>
      <c r="Y1493" s="19"/>
      <c r="Z1493" s="19"/>
    </row>
    <row r="1494">
      <c r="A1494" s="22"/>
      <c r="B1494" s="19"/>
      <c r="C1494" s="44"/>
      <c r="D1494" s="19"/>
      <c r="E1494" s="19"/>
      <c r="F1494" s="19"/>
      <c r="G1494" s="19"/>
      <c r="H1494" s="19"/>
      <c r="I1494" s="19"/>
      <c r="J1494" s="19"/>
      <c r="K1494" s="19"/>
      <c r="L1494" s="19"/>
      <c r="M1494" s="19"/>
      <c r="N1494" s="19"/>
      <c r="O1494" s="19"/>
      <c r="P1494" s="19"/>
      <c r="Q1494" s="19"/>
      <c r="R1494" s="19"/>
      <c r="S1494" s="19"/>
      <c r="T1494" s="19"/>
      <c r="U1494" s="19"/>
      <c r="V1494" s="19"/>
      <c r="W1494" s="19"/>
      <c r="X1494" s="19"/>
      <c r="Y1494" s="19"/>
      <c r="Z1494" s="19"/>
    </row>
    <row r="1495">
      <c r="A1495" s="22"/>
      <c r="B1495" s="19"/>
      <c r="C1495" s="44"/>
      <c r="D1495" s="19"/>
      <c r="E1495" s="19"/>
      <c r="F1495" s="19"/>
      <c r="G1495" s="19"/>
      <c r="H1495" s="19"/>
      <c r="I1495" s="19"/>
      <c r="J1495" s="19"/>
      <c r="K1495" s="19"/>
      <c r="L1495" s="19"/>
      <c r="M1495" s="19"/>
      <c r="N1495" s="19"/>
      <c r="O1495" s="19"/>
      <c r="P1495" s="19"/>
      <c r="Q1495" s="19"/>
      <c r="R1495" s="19"/>
      <c r="S1495" s="19"/>
      <c r="T1495" s="19"/>
      <c r="U1495" s="19"/>
      <c r="V1495" s="19"/>
      <c r="W1495" s="19"/>
      <c r="X1495" s="19"/>
      <c r="Y1495" s="19"/>
      <c r="Z1495" s="19"/>
    </row>
    <row r="1496">
      <c r="A1496" s="22"/>
      <c r="B1496" s="19"/>
      <c r="C1496" s="44"/>
      <c r="D1496" s="19"/>
      <c r="E1496" s="19"/>
      <c r="F1496" s="19"/>
      <c r="G1496" s="19"/>
      <c r="H1496" s="19"/>
      <c r="I1496" s="19"/>
      <c r="J1496" s="19"/>
      <c r="K1496" s="19"/>
      <c r="L1496" s="19"/>
      <c r="M1496" s="19"/>
      <c r="N1496" s="19"/>
      <c r="O1496" s="19"/>
      <c r="P1496" s="19"/>
      <c r="Q1496" s="19"/>
      <c r="R1496" s="19"/>
      <c r="S1496" s="19"/>
      <c r="T1496" s="19"/>
      <c r="U1496" s="19"/>
      <c r="V1496" s="19"/>
      <c r="W1496" s="19"/>
      <c r="X1496" s="19"/>
      <c r="Y1496" s="19"/>
      <c r="Z1496" s="19"/>
    </row>
    <row r="1497">
      <c r="A1497" s="22"/>
      <c r="B1497" s="19"/>
      <c r="C1497" s="44"/>
      <c r="D1497" s="19"/>
      <c r="E1497" s="19"/>
      <c r="F1497" s="19"/>
      <c r="G1497" s="19"/>
      <c r="H1497" s="19"/>
      <c r="I1497" s="19"/>
      <c r="J1497" s="19"/>
      <c r="K1497" s="19"/>
      <c r="L1497" s="19"/>
      <c r="M1497" s="19"/>
      <c r="N1497" s="19"/>
      <c r="O1497" s="19"/>
      <c r="P1497" s="19"/>
      <c r="Q1497" s="19"/>
      <c r="R1497" s="19"/>
      <c r="S1497" s="19"/>
      <c r="T1497" s="19"/>
      <c r="U1497" s="19"/>
      <c r="V1497" s="19"/>
      <c r="W1497" s="19"/>
      <c r="X1497" s="19"/>
      <c r="Y1497" s="19"/>
      <c r="Z1497" s="19"/>
    </row>
    <row r="1498">
      <c r="A1498" s="22"/>
      <c r="B1498" s="19"/>
      <c r="C1498" s="44"/>
      <c r="D1498" s="19"/>
      <c r="E1498" s="19"/>
      <c r="F1498" s="19"/>
      <c r="G1498" s="19"/>
      <c r="H1498" s="19"/>
      <c r="I1498" s="19"/>
      <c r="J1498" s="19"/>
      <c r="K1498" s="19"/>
      <c r="L1498" s="19"/>
      <c r="M1498" s="19"/>
      <c r="N1498" s="19"/>
      <c r="O1498" s="19"/>
      <c r="P1498" s="19"/>
      <c r="Q1498" s="19"/>
      <c r="R1498" s="19"/>
      <c r="S1498" s="19"/>
      <c r="T1498" s="19"/>
      <c r="U1498" s="19"/>
      <c r="V1498" s="19"/>
      <c r="W1498" s="19"/>
      <c r="X1498" s="19"/>
      <c r="Y1498" s="19"/>
      <c r="Z1498" s="19"/>
    </row>
    <row r="1499">
      <c r="A1499" s="22"/>
      <c r="B1499" s="19"/>
      <c r="C1499" s="44"/>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row>
    <row r="1500">
      <c r="A1500" s="22"/>
      <c r="B1500" s="19"/>
      <c r="C1500" s="44"/>
      <c r="D1500" s="19"/>
      <c r="E1500" s="19"/>
      <c r="F1500" s="19"/>
      <c r="G1500" s="19"/>
      <c r="H1500" s="19"/>
      <c r="I1500" s="19"/>
      <c r="J1500" s="19"/>
      <c r="K1500" s="19"/>
      <c r="L1500" s="19"/>
      <c r="M1500" s="19"/>
      <c r="N1500" s="19"/>
      <c r="O1500" s="19"/>
      <c r="P1500" s="19"/>
      <c r="Q1500" s="19"/>
      <c r="R1500" s="19"/>
      <c r="S1500" s="19"/>
      <c r="T1500" s="19"/>
      <c r="U1500" s="19"/>
      <c r="V1500" s="19"/>
      <c r="W1500" s="19"/>
      <c r="X1500" s="19"/>
      <c r="Y1500" s="19"/>
      <c r="Z1500" s="19"/>
    </row>
    <row r="1501">
      <c r="A1501" s="22"/>
      <c r="B1501" s="19"/>
      <c r="C1501" s="44"/>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row>
    <row r="1502">
      <c r="A1502" s="22"/>
      <c r="B1502" s="19"/>
      <c r="C1502" s="44"/>
      <c r="D1502" s="19"/>
      <c r="E1502" s="19"/>
      <c r="F1502" s="19"/>
      <c r="G1502" s="19"/>
      <c r="H1502" s="19"/>
      <c r="I1502" s="19"/>
      <c r="J1502" s="19"/>
      <c r="K1502" s="19"/>
      <c r="L1502" s="19"/>
      <c r="M1502" s="19"/>
      <c r="N1502" s="19"/>
      <c r="O1502" s="19"/>
      <c r="P1502" s="19"/>
      <c r="Q1502" s="19"/>
      <c r="R1502" s="19"/>
      <c r="S1502" s="19"/>
      <c r="T1502" s="19"/>
      <c r="U1502" s="19"/>
      <c r="V1502" s="19"/>
      <c r="W1502" s="19"/>
      <c r="X1502" s="19"/>
      <c r="Y1502" s="19"/>
      <c r="Z1502" s="19"/>
    </row>
    <row r="1503">
      <c r="A1503" s="22"/>
      <c r="B1503" s="19"/>
      <c r="C1503" s="44"/>
      <c r="D1503" s="19"/>
      <c r="E1503" s="19"/>
      <c r="F1503" s="19"/>
      <c r="G1503" s="19"/>
      <c r="H1503" s="19"/>
      <c r="I1503" s="19"/>
      <c r="J1503" s="19"/>
      <c r="K1503" s="19"/>
      <c r="L1503" s="19"/>
      <c r="M1503" s="19"/>
      <c r="N1503" s="19"/>
      <c r="O1503" s="19"/>
      <c r="P1503" s="19"/>
      <c r="Q1503" s="19"/>
      <c r="R1503" s="19"/>
      <c r="S1503" s="19"/>
      <c r="T1503" s="19"/>
      <c r="U1503" s="19"/>
      <c r="V1503" s="19"/>
      <c r="W1503" s="19"/>
      <c r="X1503" s="19"/>
      <c r="Y1503" s="19"/>
      <c r="Z1503" s="19"/>
    </row>
    <row r="1504">
      <c r="A1504" s="22"/>
      <c r="B1504" s="19"/>
      <c r="C1504" s="44"/>
      <c r="D1504" s="19"/>
      <c r="E1504" s="19"/>
      <c r="F1504" s="19"/>
      <c r="G1504" s="19"/>
      <c r="H1504" s="19"/>
      <c r="I1504" s="19"/>
      <c r="J1504" s="19"/>
      <c r="K1504" s="19"/>
      <c r="L1504" s="19"/>
      <c r="M1504" s="19"/>
      <c r="N1504" s="19"/>
      <c r="O1504" s="19"/>
      <c r="P1504" s="19"/>
      <c r="Q1504" s="19"/>
      <c r="R1504" s="19"/>
      <c r="S1504" s="19"/>
      <c r="T1504" s="19"/>
      <c r="U1504" s="19"/>
      <c r="V1504" s="19"/>
      <c r="W1504" s="19"/>
      <c r="X1504" s="19"/>
      <c r="Y1504" s="19"/>
      <c r="Z1504" s="19"/>
    </row>
    <row r="1505">
      <c r="A1505" s="22"/>
      <c r="B1505" s="19"/>
      <c r="C1505" s="44"/>
      <c r="D1505" s="19"/>
      <c r="E1505" s="19"/>
      <c r="F1505" s="19"/>
      <c r="G1505" s="19"/>
      <c r="H1505" s="19"/>
      <c r="I1505" s="19"/>
      <c r="J1505" s="19"/>
      <c r="K1505" s="19"/>
      <c r="L1505" s="19"/>
      <c r="M1505" s="19"/>
      <c r="N1505" s="19"/>
      <c r="O1505" s="19"/>
      <c r="P1505" s="19"/>
      <c r="Q1505" s="19"/>
      <c r="R1505" s="19"/>
      <c r="S1505" s="19"/>
      <c r="T1505" s="19"/>
      <c r="U1505" s="19"/>
      <c r="V1505" s="19"/>
      <c r="W1505" s="19"/>
      <c r="X1505" s="19"/>
      <c r="Y1505" s="19"/>
      <c r="Z1505" s="19"/>
    </row>
    <row r="1506">
      <c r="A1506" s="22"/>
      <c r="B1506" s="19"/>
      <c r="C1506" s="44"/>
      <c r="D1506" s="19"/>
      <c r="E1506" s="19"/>
      <c r="F1506" s="19"/>
      <c r="G1506" s="19"/>
      <c r="H1506" s="19"/>
      <c r="I1506" s="19"/>
      <c r="J1506" s="19"/>
      <c r="K1506" s="19"/>
      <c r="L1506" s="19"/>
      <c r="M1506" s="19"/>
      <c r="N1506" s="19"/>
      <c r="O1506" s="19"/>
      <c r="P1506" s="19"/>
      <c r="Q1506" s="19"/>
      <c r="R1506" s="19"/>
      <c r="S1506" s="19"/>
      <c r="T1506" s="19"/>
      <c r="U1506" s="19"/>
      <c r="V1506" s="19"/>
      <c r="W1506" s="19"/>
      <c r="X1506" s="19"/>
      <c r="Y1506" s="19"/>
      <c r="Z1506" s="19"/>
    </row>
    <row r="1507">
      <c r="A1507" s="22"/>
      <c r="B1507" s="19"/>
      <c r="C1507" s="44"/>
      <c r="D1507" s="19"/>
      <c r="E1507" s="19"/>
      <c r="F1507" s="19"/>
      <c r="G1507" s="19"/>
      <c r="H1507" s="19"/>
      <c r="I1507" s="19"/>
      <c r="J1507" s="19"/>
      <c r="K1507" s="19"/>
      <c r="L1507" s="19"/>
      <c r="M1507" s="19"/>
      <c r="N1507" s="19"/>
      <c r="O1507" s="19"/>
      <c r="P1507" s="19"/>
      <c r="Q1507" s="19"/>
      <c r="R1507" s="19"/>
      <c r="S1507" s="19"/>
      <c r="T1507" s="19"/>
      <c r="U1507" s="19"/>
      <c r="V1507" s="19"/>
      <c r="W1507" s="19"/>
      <c r="X1507" s="19"/>
      <c r="Y1507" s="19"/>
      <c r="Z1507" s="19"/>
    </row>
    <row r="1508">
      <c r="A1508" s="22"/>
      <c r="B1508" s="19"/>
      <c r="C1508" s="44"/>
      <c r="D1508" s="19"/>
      <c r="E1508" s="19"/>
      <c r="F1508" s="19"/>
      <c r="G1508" s="19"/>
      <c r="H1508" s="19"/>
      <c r="I1508" s="19"/>
      <c r="J1508" s="19"/>
      <c r="K1508" s="19"/>
      <c r="L1508" s="19"/>
      <c r="M1508" s="19"/>
      <c r="N1508" s="19"/>
      <c r="O1508" s="19"/>
      <c r="P1508" s="19"/>
      <c r="Q1508" s="19"/>
      <c r="R1508" s="19"/>
      <c r="S1508" s="19"/>
      <c r="T1508" s="19"/>
      <c r="U1508" s="19"/>
      <c r="V1508" s="19"/>
      <c r="W1508" s="19"/>
      <c r="X1508" s="19"/>
      <c r="Y1508" s="19"/>
      <c r="Z1508" s="19"/>
    </row>
    <row r="1509">
      <c r="A1509" s="22"/>
      <c r="B1509" s="19"/>
      <c r="C1509" s="44"/>
      <c r="D1509" s="19"/>
      <c r="E1509" s="19"/>
      <c r="F1509" s="19"/>
      <c r="G1509" s="19"/>
      <c r="H1509" s="19"/>
      <c r="I1509" s="19"/>
      <c r="J1509" s="19"/>
      <c r="K1509" s="19"/>
      <c r="L1509" s="19"/>
      <c r="M1509" s="19"/>
      <c r="N1509" s="19"/>
      <c r="O1509" s="19"/>
      <c r="P1509" s="19"/>
      <c r="Q1509" s="19"/>
      <c r="R1509" s="19"/>
      <c r="S1509" s="19"/>
      <c r="T1509" s="19"/>
      <c r="U1509" s="19"/>
      <c r="V1509" s="19"/>
      <c r="W1509" s="19"/>
      <c r="X1509" s="19"/>
      <c r="Y1509" s="19"/>
      <c r="Z1509" s="19"/>
    </row>
    <row r="1510">
      <c r="A1510" s="22"/>
      <c r="B1510" s="19"/>
      <c r="C1510" s="44"/>
      <c r="D1510" s="19"/>
      <c r="E1510" s="19"/>
      <c r="F1510" s="19"/>
      <c r="G1510" s="19"/>
      <c r="H1510" s="19"/>
      <c r="I1510" s="19"/>
      <c r="J1510" s="19"/>
      <c r="K1510" s="19"/>
      <c r="L1510" s="19"/>
      <c r="M1510" s="19"/>
      <c r="N1510" s="19"/>
      <c r="O1510" s="19"/>
      <c r="P1510" s="19"/>
      <c r="Q1510" s="19"/>
      <c r="R1510" s="19"/>
      <c r="S1510" s="19"/>
      <c r="T1510" s="19"/>
      <c r="U1510" s="19"/>
      <c r="V1510" s="19"/>
      <c r="W1510" s="19"/>
      <c r="X1510" s="19"/>
      <c r="Y1510" s="19"/>
      <c r="Z1510" s="19"/>
    </row>
    <row r="1511">
      <c r="A1511" s="22"/>
      <c r="B1511" s="19"/>
      <c r="C1511" s="44"/>
      <c r="D1511" s="19"/>
      <c r="E1511" s="19"/>
      <c r="F1511" s="19"/>
      <c r="G1511" s="19"/>
      <c r="H1511" s="19"/>
      <c r="I1511" s="19"/>
      <c r="J1511" s="19"/>
      <c r="K1511" s="19"/>
      <c r="L1511" s="19"/>
      <c r="M1511" s="19"/>
      <c r="N1511" s="19"/>
      <c r="O1511" s="19"/>
      <c r="P1511" s="19"/>
      <c r="Q1511" s="19"/>
      <c r="R1511" s="19"/>
      <c r="S1511" s="19"/>
      <c r="T1511" s="19"/>
      <c r="U1511" s="19"/>
      <c r="V1511" s="19"/>
      <c r="W1511" s="19"/>
      <c r="X1511" s="19"/>
      <c r="Y1511" s="19"/>
      <c r="Z1511" s="19"/>
    </row>
    <row r="1512">
      <c r="A1512" s="22"/>
      <c r="B1512" s="19"/>
      <c r="C1512" s="44"/>
      <c r="D1512" s="19"/>
      <c r="E1512" s="19"/>
      <c r="F1512" s="19"/>
      <c r="G1512" s="19"/>
      <c r="H1512" s="19"/>
      <c r="I1512" s="19"/>
      <c r="J1512" s="19"/>
      <c r="K1512" s="19"/>
      <c r="L1512" s="19"/>
      <c r="M1512" s="19"/>
      <c r="N1512" s="19"/>
      <c r="O1512" s="19"/>
      <c r="P1512" s="19"/>
      <c r="Q1512" s="19"/>
      <c r="R1512" s="19"/>
      <c r="S1512" s="19"/>
      <c r="T1512" s="19"/>
      <c r="U1512" s="19"/>
      <c r="V1512" s="19"/>
      <c r="W1512" s="19"/>
      <c r="X1512" s="19"/>
      <c r="Y1512" s="19"/>
      <c r="Z1512" s="19"/>
    </row>
    <row r="1513">
      <c r="A1513" s="22"/>
      <c r="B1513" s="19"/>
      <c r="C1513" s="44"/>
      <c r="D1513" s="19"/>
      <c r="E1513" s="19"/>
      <c r="F1513" s="19"/>
      <c r="G1513" s="19"/>
      <c r="H1513" s="19"/>
      <c r="I1513" s="19"/>
      <c r="J1513" s="19"/>
      <c r="K1513" s="19"/>
      <c r="L1513" s="19"/>
      <c r="M1513" s="19"/>
      <c r="N1513" s="19"/>
      <c r="O1513" s="19"/>
      <c r="P1513" s="19"/>
      <c r="Q1513" s="19"/>
      <c r="R1513" s="19"/>
      <c r="S1513" s="19"/>
      <c r="T1513" s="19"/>
      <c r="U1513" s="19"/>
      <c r="V1513" s="19"/>
      <c r="W1513" s="19"/>
      <c r="X1513" s="19"/>
      <c r="Y1513" s="19"/>
      <c r="Z1513" s="19"/>
    </row>
    <row r="1514">
      <c r="A1514" s="22"/>
      <c r="B1514" s="19"/>
      <c r="C1514" s="44"/>
      <c r="D1514" s="19"/>
      <c r="E1514" s="19"/>
      <c r="F1514" s="19"/>
      <c r="G1514" s="19"/>
      <c r="H1514" s="19"/>
      <c r="I1514" s="19"/>
      <c r="J1514" s="19"/>
      <c r="K1514" s="19"/>
      <c r="L1514" s="19"/>
      <c r="M1514" s="19"/>
      <c r="N1514" s="19"/>
      <c r="O1514" s="19"/>
      <c r="P1514" s="19"/>
      <c r="Q1514" s="19"/>
      <c r="R1514" s="19"/>
      <c r="S1514" s="19"/>
      <c r="T1514" s="19"/>
      <c r="U1514" s="19"/>
      <c r="V1514" s="19"/>
      <c r="W1514" s="19"/>
      <c r="X1514" s="19"/>
      <c r="Y1514" s="19"/>
      <c r="Z1514" s="19"/>
    </row>
    <row r="1515">
      <c r="A1515" s="22"/>
      <c r="B1515" s="19"/>
      <c r="C1515" s="44"/>
      <c r="D1515" s="19"/>
      <c r="E1515" s="19"/>
      <c r="F1515" s="19"/>
      <c r="G1515" s="19"/>
      <c r="H1515" s="19"/>
      <c r="I1515" s="19"/>
      <c r="J1515" s="19"/>
      <c r="K1515" s="19"/>
      <c r="L1515" s="19"/>
      <c r="M1515" s="19"/>
      <c r="N1515" s="19"/>
      <c r="O1515" s="19"/>
      <c r="P1515" s="19"/>
      <c r="Q1515" s="19"/>
      <c r="R1515" s="19"/>
      <c r="S1515" s="19"/>
      <c r="T1515" s="19"/>
      <c r="U1515" s="19"/>
      <c r="V1515" s="19"/>
      <c r="W1515" s="19"/>
      <c r="X1515" s="19"/>
      <c r="Y1515" s="19"/>
      <c r="Z1515" s="19"/>
    </row>
    <row r="1516">
      <c r="A1516" s="22"/>
      <c r="B1516" s="19"/>
      <c r="C1516" s="44"/>
      <c r="D1516" s="19"/>
      <c r="E1516" s="19"/>
      <c r="F1516" s="19"/>
      <c r="G1516" s="19"/>
      <c r="H1516" s="19"/>
      <c r="I1516" s="19"/>
      <c r="J1516" s="19"/>
      <c r="K1516" s="19"/>
      <c r="L1516" s="19"/>
      <c r="M1516" s="19"/>
      <c r="N1516" s="19"/>
      <c r="O1516" s="19"/>
      <c r="P1516" s="19"/>
      <c r="Q1516" s="19"/>
      <c r="R1516" s="19"/>
      <c r="S1516" s="19"/>
      <c r="T1516" s="19"/>
      <c r="U1516" s="19"/>
      <c r="V1516" s="19"/>
      <c r="W1516" s="19"/>
      <c r="X1516" s="19"/>
      <c r="Y1516" s="19"/>
      <c r="Z1516" s="19"/>
    </row>
    <row r="1517">
      <c r="A1517" s="22"/>
      <c r="B1517" s="19"/>
      <c r="C1517" s="44"/>
      <c r="D1517" s="19"/>
      <c r="E1517" s="19"/>
      <c r="F1517" s="19"/>
      <c r="G1517" s="19"/>
      <c r="H1517" s="19"/>
      <c r="I1517" s="19"/>
      <c r="J1517" s="19"/>
      <c r="K1517" s="19"/>
      <c r="L1517" s="19"/>
      <c r="M1517" s="19"/>
      <c r="N1517" s="19"/>
      <c r="O1517" s="19"/>
      <c r="P1517" s="19"/>
      <c r="Q1517" s="19"/>
      <c r="R1517" s="19"/>
      <c r="S1517" s="19"/>
      <c r="T1517" s="19"/>
      <c r="U1517" s="19"/>
      <c r="V1517" s="19"/>
      <c r="W1517" s="19"/>
      <c r="X1517" s="19"/>
      <c r="Y1517" s="19"/>
      <c r="Z1517" s="19"/>
    </row>
    <row r="1518">
      <c r="A1518" s="22"/>
      <c r="B1518" s="19"/>
      <c r="C1518" s="44"/>
      <c r="D1518" s="19"/>
      <c r="E1518" s="19"/>
      <c r="F1518" s="19"/>
      <c r="G1518" s="19"/>
      <c r="H1518" s="19"/>
      <c r="I1518" s="19"/>
      <c r="J1518" s="19"/>
      <c r="K1518" s="19"/>
      <c r="L1518" s="19"/>
      <c r="M1518" s="19"/>
      <c r="N1518" s="19"/>
      <c r="O1518" s="19"/>
      <c r="P1518" s="19"/>
      <c r="Q1518" s="19"/>
      <c r="R1518" s="19"/>
      <c r="S1518" s="19"/>
      <c r="T1518" s="19"/>
      <c r="U1518" s="19"/>
      <c r="V1518" s="19"/>
      <c r="W1518" s="19"/>
      <c r="X1518" s="19"/>
      <c r="Y1518" s="19"/>
      <c r="Z1518" s="19"/>
    </row>
    <row r="1519">
      <c r="A1519" s="22"/>
      <c r="B1519" s="19"/>
      <c r="C1519" s="44"/>
      <c r="D1519" s="19"/>
      <c r="E1519" s="19"/>
      <c r="F1519" s="19"/>
      <c r="G1519" s="19"/>
      <c r="H1519" s="19"/>
      <c r="I1519" s="19"/>
      <c r="J1519" s="19"/>
      <c r="K1519" s="19"/>
      <c r="L1519" s="19"/>
      <c r="M1519" s="19"/>
      <c r="N1519" s="19"/>
      <c r="O1519" s="19"/>
      <c r="P1519" s="19"/>
      <c r="Q1519" s="19"/>
      <c r="R1519" s="19"/>
      <c r="S1519" s="19"/>
      <c r="T1519" s="19"/>
      <c r="U1519" s="19"/>
      <c r="V1519" s="19"/>
      <c r="W1519" s="19"/>
      <c r="X1519" s="19"/>
      <c r="Y1519" s="19"/>
      <c r="Z1519" s="19"/>
    </row>
    <row r="1520">
      <c r="A1520" s="22"/>
      <c r="B1520" s="19"/>
      <c r="C1520" s="44"/>
      <c r="D1520" s="19"/>
      <c r="E1520" s="19"/>
      <c r="F1520" s="19"/>
      <c r="G1520" s="19"/>
      <c r="H1520" s="19"/>
      <c r="I1520" s="19"/>
      <c r="J1520" s="19"/>
      <c r="K1520" s="19"/>
      <c r="L1520" s="19"/>
      <c r="M1520" s="19"/>
      <c r="N1520" s="19"/>
      <c r="O1520" s="19"/>
      <c r="P1520" s="19"/>
      <c r="Q1520" s="19"/>
      <c r="R1520" s="19"/>
      <c r="S1520" s="19"/>
      <c r="T1520" s="19"/>
      <c r="U1520" s="19"/>
      <c r="V1520" s="19"/>
      <c r="W1520" s="19"/>
      <c r="X1520" s="19"/>
      <c r="Y1520" s="19"/>
      <c r="Z1520" s="19"/>
    </row>
    <row r="1521">
      <c r="A1521" s="22"/>
      <c r="B1521" s="19"/>
      <c r="C1521" s="44"/>
      <c r="D1521" s="19"/>
      <c r="E1521" s="19"/>
      <c r="F1521" s="19"/>
      <c r="G1521" s="19"/>
      <c r="H1521" s="19"/>
      <c r="I1521" s="19"/>
      <c r="J1521" s="19"/>
      <c r="K1521" s="19"/>
      <c r="L1521" s="19"/>
      <c r="M1521" s="19"/>
      <c r="N1521" s="19"/>
      <c r="O1521" s="19"/>
      <c r="P1521" s="19"/>
      <c r="Q1521" s="19"/>
      <c r="R1521" s="19"/>
      <c r="S1521" s="19"/>
      <c r="T1521" s="19"/>
      <c r="U1521" s="19"/>
      <c r="V1521" s="19"/>
      <c r="W1521" s="19"/>
      <c r="X1521" s="19"/>
      <c r="Y1521" s="19"/>
      <c r="Z1521" s="19"/>
    </row>
    <row r="1522">
      <c r="A1522" s="22"/>
      <c r="B1522" s="19"/>
      <c r="C1522" s="44"/>
      <c r="D1522" s="19"/>
      <c r="E1522" s="19"/>
      <c r="F1522" s="19"/>
      <c r="G1522" s="19"/>
      <c r="H1522" s="19"/>
      <c r="I1522" s="19"/>
      <c r="J1522" s="19"/>
      <c r="K1522" s="19"/>
      <c r="L1522" s="19"/>
      <c r="M1522" s="19"/>
      <c r="N1522" s="19"/>
      <c r="O1522" s="19"/>
      <c r="P1522" s="19"/>
      <c r="Q1522" s="19"/>
      <c r="R1522" s="19"/>
      <c r="S1522" s="19"/>
      <c r="T1522" s="19"/>
      <c r="U1522" s="19"/>
      <c r="V1522" s="19"/>
      <c r="W1522" s="19"/>
      <c r="X1522" s="19"/>
      <c r="Y1522" s="19"/>
      <c r="Z1522" s="19"/>
    </row>
    <row r="1523">
      <c r="A1523" s="22"/>
      <c r="B1523" s="19"/>
      <c r="C1523" s="44"/>
      <c r="D1523" s="19"/>
      <c r="E1523" s="19"/>
      <c r="F1523" s="19"/>
      <c r="G1523" s="19"/>
      <c r="H1523" s="19"/>
      <c r="I1523" s="19"/>
      <c r="J1523" s="19"/>
      <c r="K1523" s="19"/>
      <c r="L1523" s="19"/>
      <c r="M1523" s="19"/>
      <c r="N1523" s="19"/>
      <c r="O1523" s="19"/>
      <c r="P1523" s="19"/>
      <c r="Q1523" s="19"/>
      <c r="R1523" s="19"/>
      <c r="S1523" s="19"/>
      <c r="T1523" s="19"/>
      <c r="U1523" s="19"/>
      <c r="V1523" s="19"/>
      <c r="W1523" s="19"/>
      <c r="X1523" s="19"/>
      <c r="Y1523" s="19"/>
      <c r="Z1523" s="19"/>
    </row>
    <row r="1524">
      <c r="A1524" s="22"/>
      <c r="B1524" s="19"/>
      <c r="C1524" s="44"/>
      <c r="D1524" s="19"/>
      <c r="E1524" s="19"/>
      <c r="F1524" s="19"/>
      <c r="G1524" s="19"/>
      <c r="H1524" s="19"/>
      <c r="I1524" s="19"/>
      <c r="J1524" s="19"/>
      <c r="K1524" s="19"/>
      <c r="L1524" s="19"/>
      <c r="M1524" s="19"/>
      <c r="N1524" s="19"/>
      <c r="O1524" s="19"/>
      <c r="P1524" s="19"/>
      <c r="Q1524" s="19"/>
      <c r="R1524" s="19"/>
      <c r="S1524" s="19"/>
      <c r="T1524" s="19"/>
      <c r="U1524" s="19"/>
      <c r="V1524" s="19"/>
      <c r="W1524" s="19"/>
      <c r="X1524" s="19"/>
      <c r="Y1524" s="19"/>
      <c r="Z1524" s="19"/>
    </row>
    <row r="1525">
      <c r="A1525" s="22"/>
      <c r="B1525" s="19"/>
      <c r="C1525" s="44"/>
      <c r="D1525" s="19"/>
      <c r="E1525" s="19"/>
      <c r="F1525" s="19"/>
      <c r="G1525" s="19"/>
      <c r="H1525" s="19"/>
      <c r="I1525" s="19"/>
      <c r="J1525" s="19"/>
      <c r="K1525" s="19"/>
      <c r="L1525" s="19"/>
      <c r="M1525" s="19"/>
      <c r="N1525" s="19"/>
      <c r="O1525" s="19"/>
      <c r="P1525" s="19"/>
      <c r="Q1525" s="19"/>
      <c r="R1525" s="19"/>
      <c r="S1525" s="19"/>
      <c r="T1525" s="19"/>
      <c r="U1525" s="19"/>
      <c r="V1525" s="19"/>
      <c r="W1525" s="19"/>
      <c r="X1525" s="19"/>
      <c r="Y1525" s="19"/>
      <c r="Z1525" s="19"/>
    </row>
    <row r="1526">
      <c r="A1526" s="22"/>
      <c r="B1526" s="19"/>
      <c r="C1526" s="44"/>
      <c r="D1526" s="19"/>
      <c r="E1526" s="19"/>
      <c r="F1526" s="19"/>
      <c r="G1526" s="19"/>
      <c r="H1526" s="19"/>
      <c r="I1526" s="19"/>
      <c r="J1526" s="19"/>
      <c r="K1526" s="19"/>
      <c r="L1526" s="19"/>
      <c r="M1526" s="19"/>
      <c r="N1526" s="19"/>
      <c r="O1526" s="19"/>
      <c r="P1526" s="19"/>
      <c r="Q1526" s="19"/>
      <c r="R1526" s="19"/>
      <c r="S1526" s="19"/>
      <c r="T1526" s="19"/>
      <c r="U1526" s="19"/>
      <c r="V1526" s="19"/>
      <c r="W1526" s="19"/>
      <c r="X1526" s="19"/>
      <c r="Y1526" s="19"/>
      <c r="Z1526" s="19"/>
    </row>
    <row r="1527">
      <c r="A1527" s="22"/>
      <c r="B1527" s="19"/>
      <c r="C1527" s="44"/>
      <c r="D1527" s="19"/>
      <c r="E1527" s="19"/>
      <c r="F1527" s="19"/>
      <c r="G1527" s="19"/>
      <c r="H1527" s="19"/>
      <c r="I1527" s="19"/>
      <c r="J1527" s="19"/>
      <c r="K1527" s="19"/>
      <c r="L1527" s="19"/>
      <c r="M1527" s="19"/>
      <c r="N1527" s="19"/>
      <c r="O1527" s="19"/>
      <c r="P1527" s="19"/>
      <c r="Q1527" s="19"/>
      <c r="R1527" s="19"/>
      <c r="S1527" s="19"/>
      <c r="T1527" s="19"/>
      <c r="U1527" s="19"/>
      <c r="V1527" s="19"/>
      <c r="W1527" s="19"/>
      <c r="X1527" s="19"/>
      <c r="Y1527" s="19"/>
      <c r="Z1527" s="19"/>
    </row>
    <row r="1528">
      <c r="A1528" s="22"/>
      <c r="B1528" s="19"/>
      <c r="C1528" s="44"/>
      <c r="D1528" s="19"/>
      <c r="E1528" s="19"/>
      <c r="F1528" s="19"/>
      <c r="G1528" s="19"/>
      <c r="H1528" s="19"/>
      <c r="I1528" s="19"/>
      <c r="J1528" s="19"/>
      <c r="K1528" s="19"/>
      <c r="L1528" s="19"/>
      <c r="M1528" s="19"/>
      <c r="N1528" s="19"/>
      <c r="O1528" s="19"/>
      <c r="P1528" s="19"/>
      <c r="Q1528" s="19"/>
      <c r="R1528" s="19"/>
      <c r="S1528" s="19"/>
      <c r="T1528" s="19"/>
      <c r="U1528" s="19"/>
      <c r="V1528" s="19"/>
      <c r="W1528" s="19"/>
      <c r="X1528" s="19"/>
      <c r="Y1528" s="19"/>
      <c r="Z1528" s="19"/>
    </row>
    <row r="1529">
      <c r="A1529" s="22"/>
      <c r="B1529" s="19"/>
      <c r="C1529" s="44"/>
      <c r="D1529" s="19"/>
      <c r="E1529" s="19"/>
      <c r="F1529" s="19"/>
      <c r="G1529" s="19"/>
      <c r="H1529" s="19"/>
      <c r="I1529" s="19"/>
      <c r="J1529" s="19"/>
      <c r="K1529" s="19"/>
      <c r="L1529" s="19"/>
      <c r="M1529" s="19"/>
      <c r="N1529" s="19"/>
      <c r="O1529" s="19"/>
      <c r="P1529" s="19"/>
      <c r="Q1529" s="19"/>
      <c r="R1529" s="19"/>
      <c r="S1529" s="19"/>
      <c r="T1529" s="19"/>
      <c r="U1529" s="19"/>
      <c r="V1529" s="19"/>
      <c r="W1529" s="19"/>
      <c r="X1529" s="19"/>
      <c r="Y1529" s="19"/>
      <c r="Z1529" s="19"/>
    </row>
    <row r="1530">
      <c r="A1530" s="22"/>
      <c r="B1530" s="19"/>
      <c r="C1530" s="44"/>
      <c r="D1530" s="19"/>
      <c r="E1530" s="19"/>
      <c r="F1530" s="19"/>
      <c r="G1530" s="19"/>
      <c r="H1530" s="19"/>
      <c r="I1530" s="19"/>
      <c r="J1530" s="19"/>
      <c r="K1530" s="19"/>
      <c r="L1530" s="19"/>
      <c r="M1530" s="19"/>
      <c r="N1530" s="19"/>
      <c r="O1530" s="19"/>
      <c r="P1530" s="19"/>
      <c r="Q1530" s="19"/>
      <c r="R1530" s="19"/>
      <c r="S1530" s="19"/>
      <c r="T1530" s="19"/>
      <c r="U1530" s="19"/>
      <c r="V1530" s="19"/>
      <c r="W1530" s="19"/>
      <c r="X1530" s="19"/>
      <c r="Y1530" s="19"/>
      <c r="Z1530" s="19"/>
    </row>
    <row r="1531">
      <c r="A1531" s="22"/>
      <c r="B1531" s="19"/>
      <c r="C1531" s="44"/>
      <c r="D1531" s="19"/>
      <c r="E1531" s="19"/>
      <c r="F1531" s="19"/>
      <c r="G1531" s="19"/>
      <c r="H1531" s="19"/>
      <c r="I1531" s="19"/>
      <c r="J1531" s="19"/>
      <c r="K1531" s="19"/>
      <c r="L1531" s="19"/>
      <c r="M1531" s="19"/>
      <c r="N1531" s="19"/>
      <c r="O1531" s="19"/>
      <c r="P1531" s="19"/>
      <c r="Q1531" s="19"/>
      <c r="R1531" s="19"/>
      <c r="S1531" s="19"/>
      <c r="T1531" s="19"/>
      <c r="U1531" s="19"/>
      <c r="V1531" s="19"/>
      <c r="W1531" s="19"/>
      <c r="X1531" s="19"/>
      <c r="Y1531" s="19"/>
      <c r="Z1531" s="19"/>
    </row>
    <row r="1532">
      <c r="A1532" s="22"/>
      <c r="B1532" s="19"/>
      <c r="C1532" s="44"/>
      <c r="D1532" s="19"/>
      <c r="E1532" s="19"/>
      <c r="F1532" s="19"/>
      <c r="G1532" s="19"/>
      <c r="H1532" s="19"/>
      <c r="I1532" s="19"/>
      <c r="J1532" s="19"/>
      <c r="K1532" s="19"/>
      <c r="L1532" s="19"/>
      <c r="M1532" s="19"/>
      <c r="N1532" s="19"/>
      <c r="O1532" s="19"/>
      <c r="P1532" s="19"/>
      <c r="Q1532" s="19"/>
      <c r="R1532" s="19"/>
      <c r="S1532" s="19"/>
      <c r="T1532" s="19"/>
      <c r="U1532" s="19"/>
      <c r="V1532" s="19"/>
      <c r="W1532" s="19"/>
      <c r="X1532" s="19"/>
      <c r="Y1532" s="19"/>
      <c r="Z1532" s="19"/>
    </row>
    <row r="1533">
      <c r="A1533" s="22"/>
      <c r="B1533" s="19"/>
      <c r="C1533" s="44"/>
      <c r="D1533" s="19"/>
      <c r="E1533" s="19"/>
      <c r="F1533" s="19"/>
      <c r="G1533" s="19"/>
      <c r="H1533" s="19"/>
      <c r="I1533" s="19"/>
      <c r="J1533" s="19"/>
      <c r="K1533" s="19"/>
      <c r="L1533" s="19"/>
      <c r="M1533" s="19"/>
      <c r="N1533" s="19"/>
      <c r="O1533" s="19"/>
      <c r="P1533" s="19"/>
      <c r="Q1533" s="19"/>
      <c r="R1533" s="19"/>
      <c r="S1533" s="19"/>
      <c r="T1533" s="19"/>
      <c r="U1533" s="19"/>
      <c r="V1533" s="19"/>
      <c r="W1533" s="19"/>
      <c r="X1533" s="19"/>
      <c r="Y1533" s="19"/>
      <c r="Z1533" s="19"/>
    </row>
    <row r="1534">
      <c r="A1534" s="22"/>
      <c r="B1534" s="19"/>
      <c r="C1534" s="44"/>
      <c r="D1534" s="19"/>
      <c r="E1534" s="19"/>
      <c r="F1534" s="19"/>
      <c r="G1534" s="19"/>
      <c r="H1534" s="19"/>
      <c r="I1534" s="19"/>
      <c r="J1534" s="19"/>
      <c r="K1534" s="19"/>
      <c r="L1534" s="19"/>
      <c r="M1534" s="19"/>
      <c r="N1534" s="19"/>
      <c r="O1534" s="19"/>
      <c r="P1534" s="19"/>
      <c r="Q1534" s="19"/>
      <c r="R1534" s="19"/>
      <c r="S1534" s="19"/>
      <c r="T1534" s="19"/>
      <c r="U1534" s="19"/>
      <c r="V1534" s="19"/>
      <c r="W1534" s="19"/>
      <c r="X1534" s="19"/>
      <c r="Y1534" s="19"/>
      <c r="Z1534" s="19"/>
    </row>
    <row r="1535">
      <c r="A1535" s="22"/>
      <c r="B1535" s="19"/>
      <c r="C1535" s="44"/>
      <c r="D1535" s="19"/>
      <c r="E1535" s="19"/>
      <c r="F1535" s="19"/>
      <c r="G1535" s="19"/>
      <c r="H1535" s="19"/>
      <c r="I1535" s="19"/>
      <c r="J1535" s="19"/>
      <c r="K1535" s="19"/>
      <c r="L1535" s="19"/>
      <c r="M1535" s="19"/>
      <c r="N1535" s="19"/>
      <c r="O1535" s="19"/>
      <c r="P1535" s="19"/>
      <c r="Q1535" s="19"/>
      <c r="R1535" s="19"/>
      <c r="S1535" s="19"/>
      <c r="T1535" s="19"/>
      <c r="U1535" s="19"/>
      <c r="V1535" s="19"/>
      <c r="W1535" s="19"/>
      <c r="X1535" s="19"/>
      <c r="Y1535" s="19"/>
      <c r="Z1535" s="19"/>
    </row>
    <row r="1536">
      <c r="A1536" s="22"/>
      <c r="B1536" s="19"/>
      <c r="C1536" s="44"/>
      <c r="D1536" s="19"/>
      <c r="E1536" s="19"/>
      <c r="F1536" s="19"/>
      <c r="G1536" s="19"/>
      <c r="H1536" s="19"/>
      <c r="I1536" s="19"/>
      <c r="J1536" s="19"/>
      <c r="K1536" s="19"/>
      <c r="L1536" s="19"/>
      <c r="M1536" s="19"/>
      <c r="N1536" s="19"/>
      <c r="O1536" s="19"/>
      <c r="P1536" s="19"/>
      <c r="Q1536" s="19"/>
      <c r="R1536" s="19"/>
      <c r="S1536" s="19"/>
      <c r="T1536" s="19"/>
      <c r="U1536" s="19"/>
      <c r="V1536" s="19"/>
      <c r="W1536" s="19"/>
      <c r="X1536" s="19"/>
      <c r="Y1536" s="19"/>
      <c r="Z1536" s="19"/>
    </row>
    <row r="1537">
      <c r="A1537" s="22"/>
      <c r="B1537" s="19"/>
      <c r="C1537" s="44"/>
      <c r="D1537" s="19"/>
      <c r="E1537" s="19"/>
      <c r="F1537" s="19"/>
      <c r="G1537" s="19"/>
      <c r="H1537" s="19"/>
      <c r="I1537" s="19"/>
      <c r="J1537" s="19"/>
      <c r="K1537" s="19"/>
      <c r="L1537" s="19"/>
      <c r="M1537" s="19"/>
      <c r="N1537" s="19"/>
      <c r="O1537" s="19"/>
      <c r="P1537" s="19"/>
      <c r="Q1537" s="19"/>
      <c r="R1537" s="19"/>
      <c r="S1537" s="19"/>
      <c r="T1537" s="19"/>
      <c r="U1537" s="19"/>
      <c r="V1537" s="19"/>
      <c r="W1537" s="19"/>
      <c r="X1537" s="19"/>
      <c r="Y1537" s="19"/>
      <c r="Z1537" s="19"/>
    </row>
    <row r="1538">
      <c r="A1538" s="22"/>
      <c r="B1538" s="19"/>
      <c r="C1538" s="44"/>
      <c r="D1538" s="19"/>
      <c r="E1538" s="19"/>
      <c r="F1538" s="19"/>
      <c r="G1538" s="19"/>
      <c r="H1538" s="19"/>
      <c r="I1538" s="19"/>
      <c r="J1538" s="19"/>
      <c r="K1538" s="19"/>
      <c r="L1538" s="19"/>
      <c r="M1538" s="19"/>
      <c r="N1538" s="19"/>
      <c r="O1538" s="19"/>
      <c r="P1538" s="19"/>
      <c r="Q1538" s="19"/>
      <c r="R1538" s="19"/>
      <c r="S1538" s="19"/>
      <c r="T1538" s="19"/>
      <c r="U1538" s="19"/>
      <c r="V1538" s="19"/>
      <c r="W1538" s="19"/>
      <c r="X1538" s="19"/>
      <c r="Y1538" s="19"/>
      <c r="Z1538" s="19"/>
    </row>
    <row r="1539">
      <c r="A1539" s="22"/>
      <c r="B1539" s="19"/>
      <c r="C1539" s="44"/>
      <c r="D1539" s="19"/>
      <c r="E1539" s="19"/>
      <c r="F1539" s="19"/>
      <c r="G1539" s="19"/>
      <c r="H1539" s="19"/>
      <c r="I1539" s="19"/>
      <c r="J1539" s="19"/>
      <c r="K1539" s="19"/>
      <c r="L1539" s="19"/>
      <c r="M1539" s="19"/>
      <c r="N1539" s="19"/>
      <c r="O1539" s="19"/>
      <c r="P1539" s="19"/>
      <c r="Q1539" s="19"/>
      <c r="R1539" s="19"/>
      <c r="S1539" s="19"/>
      <c r="T1539" s="19"/>
      <c r="U1539" s="19"/>
      <c r="V1539" s="19"/>
      <c r="W1539" s="19"/>
      <c r="X1539" s="19"/>
      <c r="Y1539" s="19"/>
      <c r="Z1539" s="19"/>
    </row>
    <row r="1540">
      <c r="A1540" s="22"/>
      <c r="B1540" s="19"/>
      <c r="C1540" s="44"/>
      <c r="D1540" s="19"/>
      <c r="E1540" s="19"/>
      <c r="F1540" s="19"/>
      <c r="G1540" s="19"/>
      <c r="H1540" s="19"/>
      <c r="I1540" s="19"/>
      <c r="J1540" s="19"/>
      <c r="K1540" s="19"/>
      <c r="L1540" s="19"/>
      <c r="M1540" s="19"/>
      <c r="N1540" s="19"/>
      <c r="O1540" s="19"/>
      <c r="P1540" s="19"/>
      <c r="Q1540" s="19"/>
      <c r="R1540" s="19"/>
      <c r="S1540" s="19"/>
      <c r="T1540" s="19"/>
      <c r="U1540" s="19"/>
      <c r="V1540" s="19"/>
      <c r="W1540" s="19"/>
      <c r="X1540" s="19"/>
      <c r="Y1540" s="19"/>
      <c r="Z1540" s="19"/>
    </row>
    <row r="1541">
      <c r="A1541" s="22"/>
      <c r="B1541" s="19"/>
      <c r="C1541" s="44"/>
      <c r="D1541" s="19"/>
      <c r="E1541" s="19"/>
      <c r="F1541" s="19"/>
      <c r="G1541" s="19"/>
      <c r="H1541" s="19"/>
      <c r="I1541" s="19"/>
      <c r="J1541" s="19"/>
      <c r="K1541" s="19"/>
      <c r="L1541" s="19"/>
      <c r="M1541" s="19"/>
      <c r="N1541" s="19"/>
      <c r="O1541" s="19"/>
      <c r="P1541" s="19"/>
      <c r="Q1541" s="19"/>
      <c r="R1541" s="19"/>
      <c r="S1541" s="19"/>
      <c r="T1541" s="19"/>
      <c r="U1541" s="19"/>
      <c r="V1541" s="19"/>
      <c r="W1541" s="19"/>
      <c r="X1541" s="19"/>
      <c r="Y1541" s="19"/>
      <c r="Z1541" s="19"/>
    </row>
    <row r="1542">
      <c r="A1542" s="22"/>
      <c r="B1542" s="19"/>
      <c r="C1542" s="44"/>
      <c r="D1542" s="19"/>
      <c r="E1542" s="19"/>
      <c r="F1542" s="19"/>
      <c r="G1542" s="19"/>
      <c r="H1542" s="19"/>
      <c r="I1542" s="19"/>
      <c r="J1542" s="19"/>
      <c r="K1542" s="19"/>
      <c r="L1542" s="19"/>
      <c r="M1542" s="19"/>
      <c r="N1542" s="19"/>
      <c r="O1542" s="19"/>
      <c r="P1542" s="19"/>
      <c r="Q1542" s="19"/>
      <c r="R1542" s="19"/>
      <c r="S1542" s="19"/>
      <c r="T1542" s="19"/>
      <c r="U1542" s="19"/>
      <c r="V1542" s="19"/>
      <c r="W1542" s="19"/>
      <c r="X1542" s="19"/>
      <c r="Y1542" s="19"/>
      <c r="Z1542" s="19"/>
    </row>
    <row r="1543">
      <c r="A1543" s="22"/>
      <c r="B1543" s="19"/>
      <c r="C1543" s="44"/>
      <c r="D1543" s="19"/>
      <c r="E1543" s="19"/>
      <c r="F1543" s="19"/>
      <c r="G1543" s="19"/>
      <c r="H1543" s="19"/>
      <c r="I1543" s="19"/>
      <c r="J1543" s="19"/>
      <c r="K1543" s="19"/>
      <c r="L1543" s="19"/>
      <c r="M1543" s="19"/>
      <c r="N1543" s="19"/>
      <c r="O1543" s="19"/>
      <c r="P1543" s="19"/>
      <c r="Q1543" s="19"/>
      <c r="R1543" s="19"/>
      <c r="S1543" s="19"/>
      <c r="T1543" s="19"/>
      <c r="U1543" s="19"/>
      <c r="V1543" s="19"/>
      <c r="W1543" s="19"/>
      <c r="X1543" s="19"/>
      <c r="Y1543" s="19"/>
      <c r="Z1543" s="19"/>
    </row>
    <row r="1544">
      <c r="A1544" s="22"/>
      <c r="B1544" s="19"/>
      <c r="C1544" s="44"/>
      <c r="D1544" s="19"/>
      <c r="E1544" s="19"/>
      <c r="F1544" s="19"/>
      <c r="G1544" s="19"/>
      <c r="H1544" s="19"/>
      <c r="I1544" s="19"/>
      <c r="J1544" s="19"/>
      <c r="K1544" s="19"/>
      <c r="L1544" s="19"/>
      <c r="M1544" s="19"/>
      <c r="N1544" s="19"/>
      <c r="O1544" s="19"/>
      <c r="P1544" s="19"/>
      <c r="Q1544" s="19"/>
      <c r="R1544" s="19"/>
      <c r="S1544" s="19"/>
      <c r="T1544" s="19"/>
      <c r="U1544" s="19"/>
      <c r="V1544" s="19"/>
      <c r="W1544" s="19"/>
      <c r="X1544" s="19"/>
      <c r="Y1544" s="19"/>
      <c r="Z1544" s="19"/>
    </row>
    <row r="1545">
      <c r="A1545" s="22"/>
      <c r="B1545" s="19"/>
      <c r="C1545" s="44"/>
      <c r="D1545" s="19"/>
      <c r="E1545" s="19"/>
      <c r="F1545" s="19"/>
      <c r="G1545" s="19"/>
      <c r="H1545" s="19"/>
      <c r="I1545" s="19"/>
      <c r="J1545" s="19"/>
      <c r="K1545" s="19"/>
      <c r="L1545" s="19"/>
      <c r="M1545" s="19"/>
      <c r="N1545" s="19"/>
      <c r="O1545" s="19"/>
      <c r="P1545" s="19"/>
      <c r="Q1545" s="19"/>
      <c r="R1545" s="19"/>
      <c r="S1545" s="19"/>
      <c r="T1545" s="19"/>
      <c r="U1545" s="19"/>
      <c r="V1545" s="19"/>
      <c r="W1545" s="19"/>
      <c r="X1545" s="19"/>
      <c r="Y1545" s="19"/>
      <c r="Z1545" s="19"/>
    </row>
    <row r="1546">
      <c r="A1546" s="22"/>
      <c r="B1546" s="19"/>
      <c r="C1546" s="44"/>
      <c r="D1546" s="19"/>
      <c r="E1546" s="19"/>
      <c r="F1546" s="19"/>
      <c r="G1546" s="19"/>
      <c r="H1546" s="19"/>
      <c r="I1546" s="19"/>
      <c r="J1546" s="19"/>
      <c r="K1546" s="19"/>
      <c r="L1546" s="19"/>
      <c r="M1546" s="19"/>
      <c r="N1546" s="19"/>
      <c r="O1546" s="19"/>
      <c r="P1546" s="19"/>
      <c r="Q1546" s="19"/>
      <c r="R1546" s="19"/>
      <c r="S1546" s="19"/>
      <c r="T1546" s="19"/>
      <c r="U1546" s="19"/>
      <c r="V1546" s="19"/>
      <c r="W1546" s="19"/>
      <c r="X1546" s="19"/>
      <c r="Y1546" s="19"/>
      <c r="Z1546" s="19"/>
    </row>
    <row r="1547">
      <c r="A1547" s="22"/>
      <c r="B1547" s="19"/>
      <c r="C1547" s="44"/>
      <c r="D1547" s="19"/>
      <c r="E1547" s="19"/>
      <c r="F1547" s="19"/>
      <c r="G1547" s="19"/>
      <c r="H1547" s="19"/>
      <c r="I1547" s="19"/>
      <c r="J1547" s="19"/>
      <c r="K1547" s="19"/>
      <c r="L1547" s="19"/>
      <c r="M1547" s="19"/>
      <c r="N1547" s="19"/>
      <c r="O1547" s="19"/>
      <c r="P1547" s="19"/>
      <c r="Q1547" s="19"/>
      <c r="R1547" s="19"/>
      <c r="S1547" s="19"/>
      <c r="T1547" s="19"/>
      <c r="U1547" s="19"/>
      <c r="V1547" s="19"/>
      <c r="W1547" s="19"/>
      <c r="X1547" s="19"/>
      <c r="Y1547" s="19"/>
      <c r="Z1547" s="19"/>
    </row>
    <row r="1548">
      <c r="A1548" s="22"/>
      <c r="B1548" s="19"/>
      <c r="C1548" s="44"/>
      <c r="D1548" s="19"/>
      <c r="E1548" s="19"/>
      <c r="F1548" s="19"/>
      <c r="G1548" s="19"/>
      <c r="H1548" s="19"/>
      <c r="I1548" s="19"/>
      <c r="J1548" s="19"/>
      <c r="K1548" s="19"/>
      <c r="L1548" s="19"/>
      <c r="M1548" s="19"/>
      <c r="N1548" s="19"/>
      <c r="O1548" s="19"/>
      <c r="P1548" s="19"/>
      <c r="Q1548" s="19"/>
      <c r="R1548" s="19"/>
      <c r="S1548" s="19"/>
      <c r="T1548" s="19"/>
      <c r="U1548" s="19"/>
      <c r="V1548" s="19"/>
      <c r="W1548" s="19"/>
      <c r="X1548" s="19"/>
      <c r="Y1548" s="19"/>
      <c r="Z1548" s="19"/>
    </row>
    <row r="1549">
      <c r="A1549" s="22"/>
      <c r="B1549" s="19"/>
      <c r="C1549" s="44"/>
      <c r="D1549" s="19"/>
      <c r="E1549" s="19"/>
      <c r="F1549" s="19"/>
      <c r="G1549" s="19"/>
      <c r="H1549" s="19"/>
      <c r="I1549" s="19"/>
      <c r="J1549" s="19"/>
      <c r="K1549" s="19"/>
      <c r="L1549" s="19"/>
      <c r="M1549" s="19"/>
      <c r="N1549" s="19"/>
      <c r="O1549" s="19"/>
      <c r="P1549" s="19"/>
      <c r="Q1549" s="19"/>
      <c r="R1549" s="19"/>
      <c r="S1549" s="19"/>
      <c r="T1549" s="19"/>
      <c r="U1549" s="19"/>
      <c r="V1549" s="19"/>
      <c r="W1549" s="19"/>
      <c r="X1549" s="19"/>
      <c r="Y1549" s="19"/>
      <c r="Z1549" s="19"/>
    </row>
    <row r="1550">
      <c r="A1550" s="22"/>
      <c r="B1550" s="19"/>
      <c r="C1550" s="44"/>
      <c r="D1550" s="19"/>
      <c r="E1550" s="19"/>
      <c r="F1550" s="19"/>
      <c r="G1550" s="19"/>
      <c r="H1550" s="19"/>
      <c r="I1550" s="19"/>
      <c r="J1550" s="19"/>
      <c r="K1550" s="19"/>
      <c r="L1550" s="19"/>
      <c r="M1550" s="19"/>
      <c r="N1550" s="19"/>
      <c r="O1550" s="19"/>
      <c r="P1550" s="19"/>
      <c r="Q1550" s="19"/>
      <c r="R1550" s="19"/>
      <c r="S1550" s="19"/>
      <c r="T1550" s="19"/>
      <c r="U1550" s="19"/>
      <c r="V1550" s="19"/>
      <c r="W1550" s="19"/>
      <c r="X1550" s="19"/>
      <c r="Y1550" s="19"/>
      <c r="Z1550" s="19"/>
    </row>
    <row r="1551">
      <c r="A1551" s="22"/>
      <c r="B1551" s="19"/>
      <c r="C1551" s="44"/>
      <c r="D1551" s="19"/>
      <c r="E1551" s="19"/>
      <c r="F1551" s="19"/>
      <c r="G1551" s="19"/>
      <c r="H1551" s="19"/>
      <c r="I1551" s="19"/>
      <c r="J1551" s="19"/>
      <c r="K1551" s="19"/>
      <c r="L1551" s="19"/>
      <c r="M1551" s="19"/>
      <c r="N1551" s="19"/>
      <c r="O1551" s="19"/>
      <c r="P1551" s="19"/>
      <c r="Q1551" s="19"/>
      <c r="R1551" s="19"/>
      <c r="S1551" s="19"/>
      <c r="T1551" s="19"/>
      <c r="U1551" s="19"/>
      <c r="V1551" s="19"/>
      <c r="W1551" s="19"/>
      <c r="X1551" s="19"/>
      <c r="Y1551" s="19"/>
      <c r="Z1551" s="19"/>
    </row>
    <row r="1552">
      <c r="A1552" s="22"/>
      <c r="B1552" s="19"/>
      <c r="C1552" s="44"/>
      <c r="D1552" s="19"/>
      <c r="E1552" s="19"/>
      <c r="F1552" s="19"/>
      <c r="G1552" s="19"/>
      <c r="H1552" s="19"/>
      <c r="I1552" s="19"/>
      <c r="J1552" s="19"/>
      <c r="K1552" s="19"/>
      <c r="L1552" s="19"/>
      <c r="M1552" s="19"/>
      <c r="N1552" s="19"/>
      <c r="O1552" s="19"/>
      <c r="P1552" s="19"/>
      <c r="Q1552" s="19"/>
      <c r="R1552" s="19"/>
      <c r="S1552" s="19"/>
      <c r="T1552" s="19"/>
      <c r="U1552" s="19"/>
      <c r="V1552" s="19"/>
      <c r="W1552" s="19"/>
      <c r="X1552" s="19"/>
      <c r="Y1552" s="19"/>
      <c r="Z1552" s="19"/>
    </row>
    <row r="1553">
      <c r="A1553" s="22"/>
      <c r="B1553" s="19"/>
      <c r="C1553" s="44"/>
      <c r="D1553" s="19"/>
      <c r="E1553" s="19"/>
      <c r="F1553" s="19"/>
      <c r="G1553" s="19"/>
      <c r="H1553" s="19"/>
      <c r="I1553" s="19"/>
      <c r="J1553" s="19"/>
      <c r="K1553" s="19"/>
      <c r="L1553" s="19"/>
      <c r="M1553" s="19"/>
      <c r="N1553" s="19"/>
      <c r="O1553" s="19"/>
      <c r="P1553" s="19"/>
      <c r="Q1553" s="19"/>
      <c r="R1553" s="19"/>
      <c r="S1553" s="19"/>
      <c r="T1553" s="19"/>
      <c r="U1553" s="19"/>
      <c r="V1553" s="19"/>
      <c r="W1553" s="19"/>
      <c r="X1553" s="19"/>
      <c r="Y1553" s="19"/>
      <c r="Z1553" s="19"/>
    </row>
    <row r="1554">
      <c r="A1554" s="22"/>
      <c r="B1554" s="19"/>
      <c r="C1554" s="44"/>
      <c r="D1554" s="19"/>
      <c r="E1554" s="19"/>
      <c r="F1554" s="19"/>
      <c r="G1554" s="19"/>
      <c r="H1554" s="19"/>
      <c r="I1554" s="19"/>
      <c r="J1554" s="19"/>
      <c r="K1554" s="19"/>
      <c r="L1554" s="19"/>
      <c r="M1554" s="19"/>
      <c r="N1554" s="19"/>
      <c r="O1554" s="19"/>
      <c r="P1554" s="19"/>
      <c r="Q1554" s="19"/>
      <c r="R1554" s="19"/>
      <c r="S1554" s="19"/>
      <c r="T1554" s="19"/>
      <c r="U1554" s="19"/>
      <c r="V1554" s="19"/>
      <c r="W1554" s="19"/>
      <c r="X1554" s="19"/>
      <c r="Y1554" s="19"/>
      <c r="Z1554" s="19"/>
    </row>
    <row r="1555">
      <c r="A1555" s="22"/>
      <c r="B1555" s="19"/>
      <c r="C1555" s="44"/>
      <c r="D1555" s="19"/>
      <c r="E1555" s="19"/>
      <c r="F1555" s="19"/>
      <c r="G1555" s="19"/>
      <c r="H1555" s="19"/>
      <c r="I1555" s="19"/>
      <c r="J1555" s="19"/>
      <c r="K1555" s="19"/>
      <c r="L1555" s="19"/>
      <c r="M1555" s="19"/>
      <c r="N1555" s="19"/>
      <c r="O1555" s="19"/>
      <c r="P1555" s="19"/>
      <c r="Q1555" s="19"/>
      <c r="R1555" s="19"/>
      <c r="S1555" s="19"/>
      <c r="T1555" s="19"/>
      <c r="U1555" s="19"/>
      <c r="V1555" s="19"/>
      <c r="W1555" s="19"/>
      <c r="X1555" s="19"/>
      <c r="Y1555" s="19"/>
      <c r="Z1555" s="19"/>
    </row>
    <row r="1556">
      <c r="A1556" s="22"/>
      <c r="B1556" s="19"/>
      <c r="C1556" s="44"/>
      <c r="D1556" s="19"/>
      <c r="E1556" s="19"/>
      <c r="F1556" s="19"/>
      <c r="G1556" s="19"/>
      <c r="H1556" s="19"/>
      <c r="I1556" s="19"/>
      <c r="J1556" s="19"/>
      <c r="K1556" s="19"/>
      <c r="L1556" s="19"/>
      <c r="M1556" s="19"/>
      <c r="N1556" s="19"/>
      <c r="O1556" s="19"/>
      <c r="P1556" s="19"/>
      <c r="Q1556" s="19"/>
      <c r="R1556" s="19"/>
      <c r="S1556" s="19"/>
      <c r="T1556" s="19"/>
      <c r="U1556" s="19"/>
      <c r="V1556" s="19"/>
      <c r="W1556" s="19"/>
      <c r="X1556" s="19"/>
      <c r="Y1556" s="19"/>
      <c r="Z1556" s="19"/>
    </row>
    <row r="1557">
      <c r="A1557" s="22"/>
      <c r="B1557" s="19"/>
      <c r="C1557" s="44"/>
      <c r="D1557" s="19"/>
      <c r="E1557" s="19"/>
      <c r="F1557" s="19"/>
      <c r="G1557" s="19"/>
      <c r="H1557" s="19"/>
      <c r="I1557" s="19"/>
      <c r="J1557" s="19"/>
      <c r="K1557" s="19"/>
      <c r="L1557" s="19"/>
      <c r="M1557" s="19"/>
      <c r="N1557" s="19"/>
      <c r="O1557" s="19"/>
      <c r="P1557" s="19"/>
      <c r="Q1557" s="19"/>
      <c r="R1557" s="19"/>
      <c r="S1557" s="19"/>
      <c r="T1557" s="19"/>
      <c r="U1557" s="19"/>
      <c r="V1557" s="19"/>
      <c r="W1557" s="19"/>
      <c r="X1557" s="19"/>
      <c r="Y1557" s="19"/>
      <c r="Z1557" s="19"/>
    </row>
    <row r="1558">
      <c r="A1558" s="22"/>
      <c r="B1558" s="19"/>
      <c r="C1558" s="44"/>
      <c r="D1558" s="19"/>
      <c r="E1558" s="19"/>
      <c r="F1558" s="19"/>
      <c r="G1558" s="19"/>
      <c r="H1558" s="19"/>
      <c r="I1558" s="19"/>
      <c r="J1558" s="19"/>
      <c r="K1558" s="19"/>
      <c r="L1558" s="19"/>
      <c r="M1558" s="19"/>
      <c r="N1558" s="19"/>
      <c r="O1558" s="19"/>
      <c r="P1558" s="19"/>
      <c r="Q1558" s="19"/>
      <c r="R1558" s="19"/>
      <c r="S1558" s="19"/>
      <c r="T1558" s="19"/>
      <c r="U1558" s="19"/>
      <c r="V1558" s="19"/>
      <c r="W1558" s="19"/>
      <c r="X1558" s="19"/>
      <c r="Y1558" s="19"/>
      <c r="Z1558" s="19"/>
    </row>
    <row r="1559">
      <c r="A1559" s="22"/>
      <c r="B1559" s="19"/>
      <c r="C1559" s="44"/>
      <c r="D1559" s="19"/>
      <c r="E1559" s="19"/>
      <c r="F1559" s="19"/>
      <c r="G1559" s="19"/>
      <c r="H1559" s="19"/>
      <c r="I1559" s="19"/>
      <c r="J1559" s="19"/>
      <c r="K1559" s="19"/>
      <c r="L1559" s="19"/>
      <c r="M1559" s="19"/>
      <c r="N1559" s="19"/>
      <c r="O1559" s="19"/>
      <c r="P1559" s="19"/>
      <c r="Q1559" s="19"/>
      <c r="R1559" s="19"/>
      <c r="S1559" s="19"/>
      <c r="T1559" s="19"/>
      <c r="U1559" s="19"/>
      <c r="V1559" s="19"/>
      <c r="W1559" s="19"/>
      <c r="X1559" s="19"/>
      <c r="Y1559" s="19"/>
      <c r="Z1559" s="19"/>
    </row>
    <row r="1560">
      <c r="A1560" s="22"/>
      <c r="B1560" s="19"/>
      <c r="C1560" s="44"/>
      <c r="D1560" s="19"/>
      <c r="E1560" s="19"/>
      <c r="F1560" s="19"/>
      <c r="G1560" s="19"/>
      <c r="H1560" s="19"/>
      <c r="I1560" s="19"/>
      <c r="J1560" s="19"/>
      <c r="K1560" s="19"/>
      <c r="L1560" s="19"/>
      <c r="M1560" s="19"/>
      <c r="N1560" s="19"/>
      <c r="O1560" s="19"/>
      <c r="P1560" s="19"/>
      <c r="Q1560" s="19"/>
      <c r="R1560" s="19"/>
      <c r="S1560" s="19"/>
      <c r="T1560" s="19"/>
      <c r="U1560" s="19"/>
      <c r="V1560" s="19"/>
      <c r="W1560" s="19"/>
      <c r="X1560" s="19"/>
      <c r="Y1560" s="19"/>
      <c r="Z1560" s="19"/>
    </row>
    <row r="1561">
      <c r="A1561" s="22"/>
      <c r="B1561" s="19"/>
      <c r="C1561" s="44"/>
      <c r="D1561" s="19"/>
      <c r="E1561" s="19"/>
      <c r="F1561" s="19"/>
      <c r="G1561" s="19"/>
      <c r="H1561" s="19"/>
      <c r="I1561" s="19"/>
      <c r="J1561" s="19"/>
      <c r="K1561" s="19"/>
      <c r="L1561" s="19"/>
      <c r="M1561" s="19"/>
      <c r="N1561" s="19"/>
      <c r="O1561" s="19"/>
      <c r="P1561" s="19"/>
      <c r="Q1561" s="19"/>
      <c r="R1561" s="19"/>
      <c r="S1561" s="19"/>
      <c r="T1561" s="19"/>
      <c r="U1561" s="19"/>
      <c r="V1561" s="19"/>
      <c r="W1561" s="19"/>
      <c r="X1561" s="19"/>
      <c r="Y1561" s="19"/>
      <c r="Z1561" s="19"/>
    </row>
    <row r="1562">
      <c r="A1562" s="22"/>
      <c r="B1562" s="19"/>
      <c r="C1562" s="44"/>
      <c r="D1562" s="19"/>
      <c r="E1562" s="19"/>
      <c r="F1562" s="19"/>
      <c r="G1562" s="19"/>
      <c r="H1562" s="19"/>
      <c r="I1562" s="19"/>
      <c r="J1562" s="19"/>
      <c r="K1562" s="19"/>
      <c r="L1562" s="19"/>
      <c r="M1562" s="19"/>
      <c r="N1562" s="19"/>
      <c r="O1562" s="19"/>
      <c r="P1562" s="19"/>
      <c r="Q1562" s="19"/>
      <c r="R1562" s="19"/>
      <c r="S1562" s="19"/>
      <c r="T1562" s="19"/>
      <c r="U1562" s="19"/>
      <c r="V1562" s="19"/>
      <c r="W1562" s="19"/>
      <c r="X1562" s="19"/>
      <c r="Y1562" s="19"/>
      <c r="Z1562" s="19"/>
    </row>
    <row r="1563">
      <c r="A1563" s="22"/>
      <c r="B1563" s="19"/>
      <c r="C1563" s="44"/>
      <c r="D1563" s="19"/>
      <c r="E1563" s="19"/>
      <c r="F1563" s="19"/>
      <c r="G1563" s="19"/>
      <c r="H1563" s="19"/>
      <c r="I1563" s="19"/>
      <c r="J1563" s="19"/>
      <c r="K1563" s="19"/>
      <c r="L1563" s="19"/>
      <c r="M1563" s="19"/>
      <c r="N1563" s="19"/>
      <c r="O1563" s="19"/>
      <c r="P1563" s="19"/>
      <c r="Q1563" s="19"/>
      <c r="R1563" s="19"/>
      <c r="S1563" s="19"/>
      <c r="T1563" s="19"/>
      <c r="U1563" s="19"/>
      <c r="V1563" s="19"/>
      <c r="W1563" s="19"/>
      <c r="X1563" s="19"/>
      <c r="Y1563" s="19"/>
      <c r="Z1563" s="19"/>
    </row>
    <row r="1564">
      <c r="A1564" s="22"/>
      <c r="B1564" s="19"/>
      <c r="C1564" s="44"/>
      <c r="D1564" s="19"/>
      <c r="E1564" s="19"/>
      <c r="F1564" s="19"/>
      <c r="G1564" s="19"/>
      <c r="H1564" s="19"/>
      <c r="I1564" s="19"/>
      <c r="J1564" s="19"/>
      <c r="K1564" s="19"/>
      <c r="L1564" s="19"/>
      <c r="M1564" s="19"/>
      <c r="N1564" s="19"/>
      <c r="O1564" s="19"/>
      <c r="P1564" s="19"/>
      <c r="Q1564" s="19"/>
      <c r="R1564" s="19"/>
      <c r="S1564" s="19"/>
      <c r="T1564" s="19"/>
      <c r="U1564" s="19"/>
      <c r="V1564" s="19"/>
      <c r="W1564" s="19"/>
      <c r="X1564" s="19"/>
      <c r="Y1564" s="19"/>
      <c r="Z1564" s="19"/>
    </row>
    <row r="1565">
      <c r="A1565" s="22"/>
      <c r="B1565" s="19"/>
      <c r="C1565" s="44"/>
      <c r="D1565" s="19"/>
      <c r="E1565" s="19"/>
      <c r="F1565" s="19"/>
      <c r="G1565" s="19"/>
      <c r="H1565" s="19"/>
      <c r="I1565" s="19"/>
      <c r="J1565" s="19"/>
      <c r="K1565" s="19"/>
      <c r="L1565" s="19"/>
      <c r="M1565" s="19"/>
      <c r="N1565" s="19"/>
      <c r="O1565" s="19"/>
      <c r="P1565" s="19"/>
      <c r="Q1565" s="19"/>
      <c r="R1565" s="19"/>
      <c r="S1565" s="19"/>
      <c r="T1565" s="19"/>
      <c r="U1565" s="19"/>
      <c r="V1565" s="19"/>
      <c r="W1565" s="19"/>
      <c r="X1565" s="19"/>
      <c r="Y1565" s="19"/>
      <c r="Z1565" s="19"/>
    </row>
    <row r="1566">
      <c r="A1566" s="22"/>
      <c r="B1566" s="19"/>
      <c r="C1566" s="44"/>
      <c r="D1566" s="19"/>
      <c r="E1566" s="19"/>
      <c r="F1566" s="19"/>
      <c r="G1566" s="19"/>
      <c r="H1566" s="19"/>
      <c r="I1566" s="19"/>
      <c r="J1566" s="19"/>
      <c r="K1566" s="19"/>
      <c r="L1566" s="19"/>
      <c r="M1566" s="19"/>
      <c r="N1566" s="19"/>
      <c r="O1566" s="19"/>
      <c r="P1566" s="19"/>
      <c r="Q1566" s="19"/>
      <c r="R1566" s="19"/>
      <c r="S1566" s="19"/>
      <c r="T1566" s="19"/>
      <c r="U1566" s="19"/>
      <c r="V1566" s="19"/>
      <c r="W1566" s="19"/>
      <c r="X1566" s="19"/>
      <c r="Y1566" s="19"/>
      <c r="Z1566" s="19"/>
    </row>
    <row r="1567">
      <c r="A1567" s="22"/>
      <c r="B1567" s="19"/>
      <c r="C1567" s="44"/>
      <c r="D1567" s="19"/>
      <c r="E1567" s="19"/>
      <c r="F1567" s="19"/>
      <c r="G1567" s="19"/>
      <c r="H1567" s="19"/>
      <c r="I1567" s="19"/>
      <c r="J1567" s="19"/>
      <c r="K1567" s="19"/>
      <c r="L1567" s="19"/>
      <c r="M1567" s="19"/>
      <c r="N1567" s="19"/>
      <c r="O1567" s="19"/>
      <c r="P1567" s="19"/>
      <c r="Q1567" s="19"/>
      <c r="R1567" s="19"/>
      <c r="S1567" s="19"/>
      <c r="T1567" s="19"/>
      <c r="U1567" s="19"/>
      <c r="V1567" s="19"/>
      <c r="W1567" s="19"/>
      <c r="X1567" s="19"/>
      <c r="Y1567" s="19"/>
      <c r="Z1567" s="19"/>
    </row>
    <row r="1568">
      <c r="A1568" s="22"/>
      <c r="B1568" s="19"/>
      <c r="C1568" s="44"/>
      <c r="D1568" s="19"/>
      <c r="E1568" s="19"/>
      <c r="F1568" s="19"/>
      <c r="G1568" s="19"/>
      <c r="H1568" s="19"/>
      <c r="I1568" s="19"/>
      <c r="J1568" s="19"/>
      <c r="K1568" s="19"/>
      <c r="L1568" s="19"/>
      <c r="M1568" s="19"/>
      <c r="N1568" s="19"/>
      <c r="O1568" s="19"/>
      <c r="P1568" s="19"/>
      <c r="Q1568" s="19"/>
      <c r="R1568" s="19"/>
      <c r="S1568" s="19"/>
      <c r="T1568" s="19"/>
      <c r="U1568" s="19"/>
      <c r="V1568" s="19"/>
      <c r="W1568" s="19"/>
      <c r="X1568" s="19"/>
      <c r="Y1568" s="19"/>
      <c r="Z1568" s="19"/>
    </row>
    <row r="1569">
      <c r="A1569" s="22"/>
      <c r="B1569" s="19"/>
      <c r="C1569" s="44"/>
      <c r="D1569" s="19"/>
      <c r="E1569" s="19"/>
      <c r="F1569" s="19"/>
      <c r="G1569" s="19"/>
      <c r="H1569" s="19"/>
      <c r="I1569" s="19"/>
      <c r="J1569" s="19"/>
      <c r="K1569" s="19"/>
      <c r="L1569" s="19"/>
      <c r="M1569" s="19"/>
      <c r="N1569" s="19"/>
      <c r="O1569" s="19"/>
      <c r="P1569" s="19"/>
      <c r="Q1569" s="19"/>
      <c r="R1569" s="19"/>
      <c r="S1569" s="19"/>
      <c r="T1569" s="19"/>
      <c r="U1569" s="19"/>
      <c r="V1569" s="19"/>
      <c r="W1569" s="19"/>
      <c r="X1569" s="19"/>
      <c r="Y1569" s="19"/>
      <c r="Z1569" s="19"/>
    </row>
    <row r="1570">
      <c r="A1570" s="22"/>
      <c r="B1570" s="19"/>
      <c r="C1570" s="44"/>
      <c r="D1570" s="19"/>
      <c r="E1570" s="19"/>
      <c r="F1570" s="19"/>
      <c r="G1570" s="19"/>
      <c r="H1570" s="19"/>
      <c r="I1570" s="19"/>
      <c r="J1570" s="19"/>
      <c r="K1570" s="19"/>
      <c r="L1570" s="19"/>
      <c r="M1570" s="19"/>
      <c r="N1570" s="19"/>
      <c r="O1570" s="19"/>
      <c r="P1570" s="19"/>
      <c r="Q1570" s="19"/>
      <c r="R1570" s="19"/>
      <c r="S1570" s="19"/>
      <c r="T1570" s="19"/>
      <c r="U1570" s="19"/>
      <c r="V1570" s="19"/>
      <c r="W1570" s="19"/>
      <c r="X1570" s="19"/>
      <c r="Y1570" s="19"/>
      <c r="Z1570" s="19"/>
    </row>
    <row r="1571">
      <c r="A1571" s="22"/>
      <c r="B1571" s="19"/>
      <c r="C1571" s="44"/>
      <c r="D1571" s="19"/>
      <c r="E1571" s="19"/>
      <c r="F1571" s="19"/>
      <c r="G1571" s="19"/>
      <c r="H1571" s="19"/>
      <c r="I1571" s="19"/>
      <c r="J1571" s="19"/>
      <c r="K1571" s="19"/>
      <c r="L1571" s="19"/>
      <c r="M1571" s="19"/>
      <c r="N1571" s="19"/>
      <c r="O1571" s="19"/>
      <c r="P1571" s="19"/>
      <c r="Q1571" s="19"/>
      <c r="R1571" s="19"/>
      <c r="S1571" s="19"/>
      <c r="T1571" s="19"/>
      <c r="U1571" s="19"/>
      <c r="V1571" s="19"/>
      <c r="W1571" s="19"/>
      <c r="X1571" s="19"/>
      <c r="Y1571" s="19"/>
      <c r="Z1571" s="19"/>
    </row>
    <row r="1572">
      <c r="A1572" s="22"/>
      <c r="B1572" s="19"/>
      <c r="C1572" s="44"/>
      <c r="D1572" s="19"/>
      <c r="E1572" s="19"/>
      <c r="F1572" s="19"/>
      <c r="G1572" s="19"/>
      <c r="H1572" s="19"/>
      <c r="I1572" s="19"/>
      <c r="J1572" s="19"/>
      <c r="K1572" s="19"/>
      <c r="L1572" s="19"/>
      <c r="M1572" s="19"/>
      <c r="N1572" s="19"/>
      <c r="O1572" s="19"/>
      <c r="P1572" s="19"/>
      <c r="Q1572" s="19"/>
      <c r="R1572" s="19"/>
      <c r="S1572" s="19"/>
      <c r="T1572" s="19"/>
      <c r="U1572" s="19"/>
      <c r="V1572" s="19"/>
      <c r="W1572" s="19"/>
      <c r="X1572" s="19"/>
      <c r="Y1572" s="19"/>
      <c r="Z1572" s="19"/>
    </row>
    <row r="1573">
      <c r="A1573" s="22"/>
      <c r="B1573" s="19"/>
      <c r="C1573" s="44"/>
      <c r="D1573" s="19"/>
      <c r="E1573" s="19"/>
      <c r="F1573" s="19"/>
      <c r="G1573" s="19"/>
      <c r="H1573" s="19"/>
      <c r="I1573" s="19"/>
      <c r="J1573" s="19"/>
      <c r="K1573" s="19"/>
      <c r="L1573" s="19"/>
      <c r="M1573" s="19"/>
      <c r="N1573" s="19"/>
      <c r="O1573" s="19"/>
      <c r="P1573" s="19"/>
      <c r="Q1573" s="19"/>
      <c r="R1573" s="19"/>
      <c r="S1573" s="19"/>
      <c r="T1573" s="19"/>
      <c r="U1573" s="19"/>
      <c r="V1573" s="19"/>
      <c r="W1573" s="19"/>
      <c r="X1573" s="19"/>
      <c r="Y1573" s="19"/>
      <c r="Z1573" s="19"/>
    </row>
    <row r="1574">
      <c r="A1574" s="22"/>
      <c r="B1574" s="19"/>
      <c r="C1574" s="44"/>
      <c r="D1574" s="19"/>
      <c r="E1574" s="19"/>
      <c r="F1574" s="19"/>
      <c r="G1574" s="19"/>
      <c r="H1574" s="19"/>
      <c r="I1574" s="19"/>
      <c r="J1574" s="19"/>
      <c r="K1574" s="19"/>
      <c r="L1574" s="19"/>
      <c r="M1574" s="19"/>
      <c r="N1574" s="19"/>
      <c r="O1574" s="19"/>
      <c r="P1574" s="19"/>
      <c r="Q1574" s="19"/>
      <c r="R1574" s="19"/>
      <c r="S1574" s="19"/>
      <c r="T1574" s="19"/>
      <c r="U1574" s="19"/>
      <c r="V1574" s="19"/>
      <c r="W1574" s="19"/>
      <c r="X1574" s="19"/>
      <c r="Y1574" s="19"/>
      <c r="Z1574" s="19"/>
    </row>
    <row r="1575">
      <c r="A1575" s="22"/>
      <c r="B1575" s="19"/>
      <c r="C1575" s="44"/>
      <c r="D1575" s="19"/>
      <c r="E1575" s="19"/>
      <c r="F1575" s="19"/>
      <c r="G1575" s="19"/>
      <c r="H1575" s="19"/>
      <c r="I1575" s="19"/>
      <c r="J1575" s="19"/>
      <c r="K1575" s="19"/>
      <c r="L1575" s="19"/>
      <c r="M1575" s="19"/>
      <c r="N1575" s="19"/>
      <c r="O1575" s="19"/>
      <c r="P1575" s="19"/>
      <c r="Q1575" s="19"/>
      <c r="R1575" s="19"/>
      <c r="S1575" s="19"/>
      <c r="T1575" s="19"/>
      <c r="U1575" s="19"/>
      <c r="V1575" s="19"/>
      <c r="W1575" s="19"/>
      <c r="X1575" s="19"/>
      <c r="Y1575" s="19"/>
      <c r="Z1575" s="19"/>
    </row>
    <row r="1576">
      <c r="A1576" s="22"/>
      <c r="B1576" s="19"/>
      <c r="C1576" s="44"/>
      <c r="D1576" s="19"/>
      <c r="E1576" s="19"/>
      <c r="F1576" s="19"/>
      <c r="G1576" s="19"/>
      <c r="H1576" s="19"/>
      <c r="I1576" s="19"/>
      <c r="J1576" s="19"/>
      <c r="K1576" s="19"/>
      <c r="L1576" s="19"/>
      <c r="M1576" s="19"/>
      <c r="N1576" s="19"/>
      <c r="O1576" s="19"/>
      <c r="P1576" s="19"/>
      <c r="Q1576" s="19"/>
      <c r="R1576" s="19"/>
      <c r="S1576" s="19"/>
      <c r="T1576" s="19"/>
      <c r="U1576" s="19"/>
      <c r="V1576" s="19"/>
      <c r="W1576" s="19"/>
      <c r="X1576" s="19"/>
      <c r="Y1576" s="19"/>
      <c r="Z1576" s="19"/>
    </row>
    <row r="1577">
      <c r="A1577" s="22"/>
      <c r="B1577" s="19"/>
      <c r="C1577" s="44"/>
      <c r="D1577" s="19"/>
      <c r="E1577" s="19"/>
      <c r="F1577" s="19"/>
      <c r="G1577" s="19"/>
      <c r="H1577" s="19"/>
      <c r="I1577" s="19"/>
      <c r="J1577" s="19"/>
      <c r="K1577" s="19"/>
      <c r="L1577" s="19"/>
      <c r="M1577" s="19"/>
      <c r="N1577" s="19"/>
      <c r="O1577" s="19"/>
      <c r="P1577" s="19"/>
      <c r="Q1577" s="19"/>
      <c r="R1577" s="19"/>
      <c r="S1577" s="19"/>
      <c r="T1577" s="19"/>
      <c r="U1577" s="19"/>
      <c r="V1577" s="19"/>
      <c r="W1577" s="19"/>
      <c r="X1577" s="19"/>
      <c r="Y1577" s="19"/>
      <c r="Z1577" s="19"/>
    </row>
    <row r="1578">
      <c r="A1578" s="22"/>
      <c r="B1578" s="19"/>
      <c r="C1578" s="44"/>
      <c r="D1578" s="19"/>
      <c r="E1578" s="19"/>
      <c r="F1578" s="19"/>
      <c r="G1578" s="19"/>
      <c r="H1578" s="19"/>
      <c r="I1578" s="19"/>
      <c r="J1578" s="19"/>
      <c r="K1578" s="19"/>
      <c r="L1578" s="19"/>
      <c r="M1578" s="19"/>
      <c r="N1578" s="19"/>
      <c r="O1578" s="19"/>
      <c r="P1578" s="19"/>
      <c r="Q1578" s="19"/>
      <c r="R1578" s="19"/>
      <c r="S1578" s="19"/>
      <c r="T1578" s="19"/>
      <c r="U1578" s="19"/>
      <c r="V1578" s="19"/>
      <c r="W1578" s="19"/>
      <c r="X1578" s="19"/>
      <c r="Y1578" s="19"/>
      <c r="Z1578" s="19"/>
    </row>
    <row r="1579">
      <c r="A1579" s="22"/>
      <c r="B1579" s="19"/>
      <c r="C1579" s="44"/>
      <c r="D1579" s="19"/>
      <c r="E1579" s="19"/>
      <c r="F1579" s="19"/>
      <c r="G1579" s="19"/>
      <c r="H1579" s="19"/>
      <c r="I1579" s="19"/>
      <c r="J1579" s="19"/>
      <c r="K1579" s="19"/>
      <c r="L1579" s="19"/>
      <c r="M1579" s="19"/>
      <c r="N1579" s="19"/>
      <c r="O1579" s="19"/>
      <c r="P1579" s="19"/>
      <c r="Q1579" s="19"/>
      <c r="R1579" s="19"/>
      <c r="S1579" s="19"/>
      <c r="T1579" s="19"/>
      <c r="U1579" s="19"/>
      <c r="V1579" s="19"/>
      <c r="W1579" s="19"/>
      <c r="X1579" s="19"/>
      <c r="Y1579" s="19"/>
      <c r="Z1579" s="19"/>
    </row>
    <row r="1580">
      <c r="A1580" s="22"/>
      <c r="B1580" s="19"/>
      <c r="C1580" s="44"/>
      <c r="D1580" s="19"/>
      <c r="E1580" s="19"/>
      <c r="F1580" s="19"/>
      <c r="G1580" s="19"/>
      <c r="H1580" s="19"/>
      <c r="I1580" s="19"/>
      <c r="J1580" s="19"/>
      <c r="K1580" s="19"/>
      <c r="L1580" s="19"/>
      <c r="M1580" s="19"/>
      <c r="N1580" s="19"/>
      <c r="O1580" s="19"/>
      <c r="P1580" s="19"/>
      <c r="Q1580" s="19"/>
      <c r="R1580" s="19"/>
      <c r="S1580" s="19"/>
      <c r="T1580" s="19"/>
      <c r="U1580" s="19"/>
      <c r="V1580" s="19"/>
      <c r="W1580" s="19"/>
      <c r="X1580" s="19"/>
      <c r="Y1580" s="19"/>
      <c r="Z1580" s="19"/>
    </row>
    <row r="1581">
      <c r="A1581" s="22"/>
      <c r="B1581" s="19"/>
      <c r="C1581" s="44"/>
      <c r="D1581" s="19"/>
      <c r="E1581" s="19"/>
      <c r="F1581" s="19"/>
      <c r="G1581" s="19"/>
      <c r="H1581" s="19"/>
      <c r="I1581" s="19"/>
      <c r="J1581" s="19"/>
      <c r="K1581" s="19"/>
      <c r="L1581" s="19"/>
      <c r="M1581" s="19"/>
      <c r="N1581" s="19"/>
      <c r="O1581" s="19"/>
      <c r="P1581" s="19"/>
      <c r="Q1581" s="19"/>
      <c r="R1581" s="19"/>
      <c r="S1581" s="19"/>
      <c r="T1581" s="19"/>
      <c r="U1581" s="19"/>
      <c r="V1581" s="19"/>
      <c r="W1581" s="19"/>
      <c r="X1581" s="19"/>
      <c r="Y1581" s="19"/>
      <c r="Z1581" s="19"/>
    </row>
    <row r="1582">
      <c r="A1582" s="22"/>
      <c r="B1582" s="19"/>
      <c r="C1582" s="44"/>
      <c r="D1582" s="19"/>
      <c r="E1582" s="19"/>
      <c r="F1582" s="19"/>
      <c r="G1582" s="19"/>
      <c r="H1582" s="19"/>
      <c r="I1582" s="19"/>
      <c r="J1582" s="19"/>
      <c r="K1582" s="19"/>
      <c r="L1582" s="19"/>
      <c r="M1582" s="19"/>
      <c r="N1582" s="19"/>
      <c r="O1582" s="19"/>
      <c r="P1582" s="19"/>
      <c r="Q1582" s="19"/>
      <c r="R1582" s="19"/>
      <c r="S1582" s="19"/>
      <c r="T1582" s="19"/>
      <c r="U1582" s="19"/>
      <c r="V1582" s="19"/>
      <c r="W1582" s="19"/>
      <c r="X1582" s="19"/>
      <c r="Y1582" s="19"/>
      <c r="Z1582" s="19"/>
    </row>
    <row r="1583">
      <c r="A1583" s="22"/>
      <c r="B1583" s="19"/>
      <c r="C1583" s="44"/>
      <c r="D1583" s="19"/>
      <c r="E1583" s="19"/>
      <c r="F1583" s="19"/>
      <c r="G1583" s="19"/>
      <c r="H1583" s="19"/>
      <c r="I1583" s="19"/>
      <c r="J1583" s="19"/>
      <c r="K1583" s="19"/>
      <c r="L1583" s="19"/>
      <c r="M1583" s="19"/>
      <c r="N1583" s="19"/>
      <c r="O1583" s="19"/>
      <c r="P1583" s="19"/>
      <c r="Q1583" s="19"/>
      <c r="R1583" s="19"/>
      <c r="S1583" s="19"/>
      <c r="T1583" s="19"/>
      <c r="U1583" s="19"/>
      <c r="V1583" s="19"/>
      <c r="W1583" s="19"/>
      <c r="X1583" s="19"/>
      <c r="Y1583" s="19"/>
      <c r="Z1583" s="19"/>
    </row>
    <row r="1584">
      <c r="A1584" s="22"/>
      <c r="B1584" s="19"/>
      <c r="C1584" s="44"/>
      <c r="D1584" s="19"/>
      <c r="E1584" s="19"/>
      <c r="F1584" s="19"/>
      <c r="G1584" s="19"/>
      <c r="H1584" s="19"/>
      <c r="I1584" s="19"/>
      <c r="J1584" s="19"/>
      <c r="K1584" s="19"/>
      <c r="L1584" s="19"/>
      <c r="M1584" s="19"/>
      <c r="N1584" s="19"/>
      <c r="O1584" s="19"/>
      <c r="P1584" s="19"/>
      <c r="Q1584" s="19"/>
      <c r="R1584" s="19"/>
      <c r="S1584" s="19"/>
      <c r="T1584" s="19"/>
      <c r="U1584" s="19"/>
      <c r="V1584" s="19"/>
      <c r="W1584" s="19"/>
      <c r="X1584" s="19"/>
      <c r="Y1584" s="19"/>
      <c r="Z1584" s="19"/>
    </row>
    <row r="1585">
      <c r="A1585" s="22"/>
      <c r="B1585" s="19"/>
      <c r="C1585" s="44"/>
      <c r="D1585" s="19"/>
      <c r="E1585" s="19"/>
      <c r="F1585" s="19"/>
      <c r="G1585" s="19"/>
      <c r="H1585" s="19"/>
      <c r="I1585" s="19"/>
      <c r="J1585" s="19"/>
      <c r="K1585" s="19"/>
      <c r="L1585" s="19"/>
      <c r="M1585" s="19"/>
      <c r="N1585" s="19"/>
      <c r="O1585" s="19"/>
      <c r="P1585" s="19"/>
      <c r="Q1585" s="19"/>
      <c r="R1585" s="19"/>
      <c r="S1585" s="19"/>
      <c r="T1585" s="19"/>
      <c r="U1585" s="19"/>
      <c r="V1585" s="19"/>
      <c r="W1585" s="19"/>
      <c r="X1585" s="19"/>
      <c r="Y1585" s="19"/>
      <c r="Z1585" s="19"/>
    </row>
    <row r="1586">
      <c r="A1586" s="22"/>
      <c r="B1586" s="19"/>
      <c r="C1586" s="44"/>
      <c r="D1586" s="19"/>
      <c r="E1586" s="19"/>
      <c r="F1586" s="19"/>
      <c r="G1586" s="19"/>
      <c r="H1586" s="19"/>
      <c r="I1586" s="19"/>
      <c r="J1586" s="19"/>
      <c r="K1586" s="19"/>
      <c r="L1586" s="19"/>
      <c r="M1586" s="19"/>
      <c r="N1586" s="19"/>
      <c r="O1586" s="19"/>
      <c r="P1586" s="19"/>
      <c r="Q1586" s="19"/>
      <c r="R1586" s="19"/>
      <c r="S1586" s="19"/>
      <c r="T1586" s="19"/>
      <c r="U1586" s="19"/>
      <c r="V1586" s="19"/>
      <c r="W1586" s="19"/>
      <c r="X1586" s="19"/>
      <c r="Y1586" s="19"/>
      <c r="Z1586" s="19"/>
    </row>
    <row r="1587">
      <c r="A1587" s="22"/>
      <c r="B1587" s="19"/>
      <c r="C1587" s="44"/>
      <c r="D1587" s="19"/>
      <c r="E1587" s="19"/>
      <c r="F1587" s="19"/>
      <c r="G1587" s="19"/>
      <c r="H1587" s="19"/>
      <c r="I1587" s="19"/>
      <c r="J1587" s="19"/>
      <c r="K1587" s="19"/>
      <c r="L1587" s="19"/>
      <c r="M1587" s="19"/>
      <c r="N1587" s="19"/>
      <c r="O1587" s="19"/>
      <c r="P1587" s="19"/>
      <c r="Q1587" s="19"/>
      <c r="R1587" s="19"/>
      <c r="S1587" s="19"/>
      <c r="T1587" s="19"/>
      <c r="U1587" s="19"/>
      <c r="V1587" s="19"/>
      <c r="W1587" s="19"/>
      <c r="X1587" s="19"/>
      <c r="Y1587" s="19"/>
      <c r="Z1587" s="19"/>
    </row>
    <row r="1588">
      <c r="A1588" s="22"/>
      <c r="B1588" s="19"/>
      <c r="C1588" s="44"/>
      <c r="D1588" s="19"/>
      <c r="E1588" s="19"/>
      <c r="F1588" s="19"/>
      <c r="G1588" s="19"/>
      <c r="H1588" s="19"/>
      <c r="I1588" s="19"/>
      <c r="J1588" s="19"/>
      <c r="K1588" s="19"/>
      <c r="L1588" s="19"/>
      <c r="M1588" s="19"/>
      <c r="N1588" s="19"/>
      <c r="O1588" s="19"/>
      <c r="P1588" s="19"/>
      <c r="Q1588" s="19"/>
      <c r="R1588" s="19"/>
      <c r="S1588" s="19"/>
      <c r="T1588" s="19"/>
      <c r="U1588" s="19"/>
      <c r="V1588" s="19"/>
      <c r="W1588" s="19"/>
      <c r="X1588" s="19"/>
      <c r="Y1588" s="19"/>
      <c r="Z1588" s="19"/>
    </row>
    <row r="1589">
      <c r="A1589" s="22"/>
      <c r="B1589" s="19"/>
      <c r="C1589" s="44"/>
      <c r="D1589" s="19"/>
      <c r="E1589" s="19"/>
      <c r="F1589" s="19"/>
      <c r="G1589" s="19"/>
      <c r="H1589" s="19"/>
      <c r="I1589" s="19"/>
      <c r="J1589" s="19"/>
      <c r="K1589" s="19"/>
      <c r="L1589" s="19"/>
      <c r="M1589" s="19"/>
      <c r="N1589" s="19"/>
      <c r="O1589" s="19"/>
      <c r="P1589" s="19"/>
      <c r="Q1589" s="19"/>
      <c r="R1589" s="19"/>
      <c r="S1589" s="19"/>
      <c r="T1589" s="19"/>
      <c r="U1589" s="19"/>
      <c r="V1589" s="19"/>
      <c r="W1589" s="19"/>
      <c r="X1589" s="19"/>
      <c r="Y1589" s="19"/>
      <c r="Z1589" s="19"/>
    </row>
    <row r="1590">
      <c r="A1590" s="22"/>
      <c r="B1590" s="19"/>
      <c r="C1590" s="44"/>
      <c r="D1590" s="19"/>
      <c r="E1590" s="19"/>
      <c r="F1590" s="19"/>
      <c r="G1590" s="19"/>
      <c r="H1590" s="19"/>
      <c r="I1590" s="19"/>
      <c r="J1590" s="19"/>
      <c r="K1590" s="19"/>
      <c r="L1590" s="19"/>
      <c r="M1590" s="19"/>
      <c r="N1590" s="19"/>
      <c r="O1590" s="19"/>
      <c r="P1590" s="19"/>
      <c r="Q1590" s="19"/>
      <c r="R1590" s="19"/>
      <c r="S1590" s="19"/>
      <c r="T1590" s="19"/>
      <c r="U1590" s="19"/>
      <c r="V1590" s="19"/>
      <c r="W1590" s="19"/>
      <c r="X1590" s="19"/>
      <c r="Y1590" s="19"/>
      <c r="Z1590" s="19"/>
    </row>
    <row r="1591">
      <c r="A1591" s="22"/>
      <c r="B1591" s="19"/>
      <c r="C1591" s="44"/>
      <c r="D1591" s="19"/>
      <c r="E1591" s="19"/>
      <c r="F1591" s="19"/>
      <c r="G1591" s="19"/>
      <c r="H1591" s="19"/>
      <c r="I1591" s="19"/>
      <c r="J1591" s="19"/>
      <c r="K1591" s="19"/>
      <c r="L1591" s="19"/>
      <c r="M1591" s="19"/>
      <c r="N1591" s="19"/>
      <c r="O1591" s="19"/>
      <c r="P1591" s="19"/>
      <c r="Q1591" s="19"/>
      <c r="R1591" s="19"/>
      <c r="S1591" s="19"/>
      <c r="T1591" s="19"/>
      <c r="U1591" s="19"/>
      <c r="V1591" s="19"/>
      <c r="W1591" s="19"/>
      <c r="X1591" s="19"/>
      <c r="Y1591" s="19"/>
      <c r="Z1591" s="19"/>
    </row>
    <row r="1592">
      <c r="A1592" s="22"/>
      <c r="B1592" s="19"/>
      <c r="C1592" s="44"/>
      <c r="D1592" s="19"/>
      <c r="E1592" s="19"/>
      <c r="F1592" s="19"/>
      <c r="G1592" s="19"/>
      <c r="H1592" s="19"/>
      <c r="I1592" s="19"/>
      <c r="J1592" s="19"/>
      <c r="K1592" s="19"/>
      <c r="L1592" s="19"/>
      <c r="M1592" s="19"/>
      <c r="N1592" s="19"/>
      <c r="O1592" s="19"/>
      <c r="P1592" s="19"/>
      <c r="Q1592" s="19"/>
      <c r="R1592" s="19"/>
      <c r="S1592" s="19"/>
      <c r="T1592" s="19"/>
      <c r="U1592" s="19"/>
      <c r="V1592" s="19"/>
      <c r="W1592" s="19"/>
      <c r="X1592" s="19"/>
      <c r="Y1592" s="19"/>
      <c r="Z1592" s="19"/>
    </row>
    <row r="1593">
      <c r="A1593" s="22"/>
      <c r="B1593" s="19"/>
      <c r="C1593" s="44"/>
      <c r="D1593" s="19"/>
      <c r="E1593" s="19"/>
      <c r="F1593" s="19"/>
      <c r="G1593" s="19"/>
      <c r="H1593" s="19"/>
      <c r="I1593" s="19"/>
      <c r="J1593" s="19"/>
      <c r="K1593" s="19"/>
      <c r="L1593" s="19"/>
      <c r="M1593" s="19"/>
      <c r="N1593" s="19"/>
      <c r="O1593" s="19"/>
      <c r="P1593" s="19"/>
      <c r="Q1593" s="19"/>
      <c r="R1593" s="19"/>
      <c r="S1593" s="19"/>
      <c r="T1593" s="19"/>
      <c r="U1593" s="19"/>
      <c r="V1593" s="19"/>
      <c r="W1593" s="19"/>
      <c r="X1593" s="19"/>
      <c r="Y1593" s="19"/>
      <c r="Z1593" s="19"/>
    </row>
    <row r="1594">
      <c r="A1594" s="22"/>
      <c r="B1594" s="19"/>
      <c r="C1594" s="44"/>
      <c r="D1594" s="19"/>
      <c r="E1594" s="19"/>
      <c r="F1594" s="19"/>
      <c r="G1594" s="19"/>
      <c r="H1594" s="19"/>
      <c r="I1594" s="19"/>
      <c r="J1594" s="19"/>
      <c r="K1594" s="19"/>
      <c r="L1594" s="19"/>
      <c r="M1594" s="19"/>
      <c r="N1594" s="19"/>
      <c r="O1594" s="19"/>
      <c r="P1594" s="19"/>
      <c r="Q1594" s="19"/>
      <c r="R1594" s="19"/>
      <c r="S1594" s="19"/>
      <c r="T1594" s="19"/>
      <c r="U1594" s="19"/>
      <c r="V1594" s="19"/>
      <c r="W1594" s="19"/>
      <c r="X1594" s="19"/>
      <c r="Y1594" s="19"/>
      <c r="Z1594" s="19"/>
    </row>
    <row r="1595">
      <c r="A1595" s="22"/>
      <c r="B1595" s="19"/>
      <c r="C1595" s="44"/>
      <c r="D1595" s="19"/>
      <c r="E1595" s="19"/>
      <c r="F1595" s="19"/>
      <c r="G1595" s="19"/>
      <c r="H1595" s="19"/>
      <c r="I1595" s="19"/>
      <c r="J1595" s="19"/>
      <c r="K1595" s="19"/>
      <c r="L1595" s="19"/>
      <c r="M1595" s="19"/>
      <c r="N1595" s="19"/>
      <c r="O1595" s="19"/>
      <c r="P1595" s="19"/>
      <c r="Q1595" s="19"/>
      <c r="R1595" s="19"/>
      <c r="S1595" s="19"/>
      <c r="T1595" s="19"/>
      <c r="U1595" s="19"/>
      <c r="V1595" s="19"/>
      <c r="W1595" s="19"/>
      <c r="X1595" s="19"/>
      <c r="Y1595" s="19"/>
      <c r="Z1595" s="19"/>
    </row>
    <row r="1596">
      <c r="A1596" s="22"/>
      <c r="B1596" s="19"/>
      <c r="C1596" s="44"/>
      <c r="D1596" s="19"/>
      <c r="E1596" s="19"/>
      <c r="F1596" s="19"/>
      <c r="G1596" s="19"/>
      <c r="H1596" s="19"/>
      <c r="I1596" s="19"/>
      <c r="J1596" s="19"/>
      <c r="K1596" s="19"/>
      <c r="L1596" s="19"/>
      <c r="M1596" s="19"/>
      <c r="N1596" s="19"/>
      <c r="O1596" s="19"/>
      <c r="P1596" s="19"/>
      <c r="Q1596" s="19"/>
      <c r="R1596" s="19"/>
      <c r="S1596" s="19"/>
      <c r="T1596" s="19"/>
      <c r="U1596" s="19"/>
      <c r="V1596" s="19"/>
      <c r="W1596" s="19"/>
      <c r="X1596" s="19"/>
      <c r="Y1596" s="19"/>
      <c r="Z1596" s="19"/>
    </row>
    <row r="1597">
      <c r="A1597" s="22"/>
      <c r="B1597" s="19"/>
      <c r="C1597" s="44"/>
      <c r="D1597" s="19"/>
      <c r="E1597" s="19"/>
      <c r="F1597" s="19"/>
      <c r="G1597" s="19"/>
      <c r="H1597" s="19"/>
      <c r="I1597" s="19"/>
      <c r="J1597" s="19"/>
      <c r="K1597" s="19"/>
      <c r="L1597" s="19"/>
      <c r="M1597" s="19"/>
      <c r="N1597" s="19"/>
      <c r="O1597" s="19"/>
      <c r="P1597" s="19"/>
      <c r="Q1597" s="19"/>
      <c r="R1597" s="19"/>
      <c r="S1597" s="19"/>
      <c r="T1597" s="19"/>
      <c r="U1597" s="19"/>
      <c r="V1597" s="19"/>
      <c r="W1597" s="19"/>
      <c r="X1597" s="19"/>
      <c r="Y1597" s="19"/>
      <c r="Z1597" s="19"/>
    </row>
    <row r="1598">
      <c r="A1598" s="22"/>
      <c r="B1598" s="19"/>
      <c r="C1598" s="44"/>
      <c r="D1598" s="19"/>
      <c r="E1598" s="19"/>
      <c r="F1598" s="19"/>
      <c r="G1598" s="19"/>
      <c r="H1598" s="19"/>
      <c r="I1598" s="19"/>
      <c r="J1598" s="19"/>
      <c r="K1598" s="19"/>
      <c r="L1598" s="19"/>
      <c r="M1598" s="19"/>
      <c r="N1598" s="19"/>
      <c r="O1598" s="19"/>
      <c r="P1598" s="19"/>
      <c r="Q1598" s="19"/>
      <c r="R1598" s="19"/>
      <c r="S1598" s="19"/>
      <c r="T1598" s="19"/>
      <c r="U1598" s="19"/>
      <c r="V1598" s="19"/>
      <c r="W1598" s="19"/>
      <c r="X1598" s="19"/>
      <c r="Y1598" s="19"/>
      <c r="Z1598" s="19"/>
    </row>
    <row r="1599">
      <c r="A1599" s="22"/>
      <c r="B1599" s="19"/>
      <c r="C1599" s="44"/>
      <c r="D1599" s="19"/>
      <c r="E1599" s="19"/>
      <c r="F1599" s="19"/>
      <c r="G1599" s="19"/>
      <c r="H1599" s="19"/>
      <c r="I1599" s="19"/>
      <c r="J1599" s="19"/>
      <c r="K1599" s="19"/>
      <c r="L1599" s="19"/>
      <c r="M1599" s="19"/>
      <c r="N1599" s="19"/>
      <c r="O1599" s="19"/>
      <c r="P1599" s="19"/>
      <c r="Q1599" s="19"/>
      <c r="R1599" s="19"/>
      <c r="S1599" s="19"/>
      <c r="T1599" s="19"/>
      <c r="U1599" s="19"/>
      <c r="V1599" s="19"/>
      <c r="W1599" s="19"/>
      <c r="X1599" s="19"/>
      <c r="Y1599" s="19"/>
      <c r="Z1599" s="19"/>
    </row>
    <row r="1600">
      <c r="A1600" s="22"/>
      <c r="B1600" s="19"/>
      <c r="C1600" s="44"/>
      <c r="D1600" s="19"/>
      <c r="E1600" s="19"/>
      <c r="F1600" s="19"/>
      <c r="G1600" s="19"/>
      <c r="H1600" s="19"/>
      <c r="I1600" s="19"/>
      <c r="J1600" s="19"/>
      <c r="K1600" s="19"/>
      <c r="L1600" s="19"/>
      <c r="M1600" s="19"/>
      <c r="N1600" s="19"/>
      <c r="O1600" s="19"/>
      <c r="P1600" s="19"/>
      <c r="Q1600" s="19"/>
      <c r="R1600" s="19"/>
      <c r="S1600" s="19"/>
      <c r="T1600" s="19"/>
      <c r="U1600" s="19"/>
      <c r="V1600" s="19"/>
      <c r="W1600" s="19"/>
      <c r="X1600" s="19"/>
      <c r="Y1600" s="19"/>
      <c r="Z1600" s="19"/>
    </row>
    <row r="1601">
      <c r="A1601" s="22"/>
      <c r="B1601" s="19"/>
      <c r="C1601" s="44"/>
      <c r="D1601" s="19"/>
      <c r="E1601" s="19"/>
      <c r="F1601" s="19"/>
      <c r="G1601" s="19"/>
      <c r="H1601" s="19"/>
      <c r="I1601" s="19"/>
      <c r="J1601" s="19"/>
      <c r="K1601" s="19"/>
      <c r="L1601" s="19"/>
      <c r="M1601" s="19"/>
      <c r="N1601" s="19"/>
      <c r="O1601" s="19"/>
      <c r="P1601" s="19"/>
      <c r="Q1601" s="19"/>
      <c r="R1601" s="19"/>
      <c r="S1601" s="19"/>
      <c r="T1601" s="19"/>
      <c r="U1601" s="19"/>
      <c r="V1601" s="19"/>
      <c r="W1601" s="19"/>
      <c r="X1601" s="19"/>
      <c r="Y1601" s="19"/>
      <c r="Z1601" s="19"/>
    </row>
    <row r="1602">
      <c r="A1602" s="22"/>
      <c r="B1602" s="19"/>
      <c r="C1602" s="44"/>
      <c r="D1602" s="19"/>
      <c r="E1602" s="19"/>
      <c r="F1602" s="19"/>
      <c r="G1602" s="19"/>
      <c r="H1602" s="19"/>
      <c r="I1602" s="19"/>
      <c r="J1602" s="19"/>
      <c r="K1602" s="19"/>
      <c r="L1602" s="19"/>
      <c r="M1602" s="19"/>
      <c r="N1602" s="19"/>
      <c r="O1602" s="19"/>
      <c r="P1602" s="19"/>
      <c r="Q1602" s="19"/>
      <c r="R1602" s="19"/>
      <c r="S1602" s="19"/>
      <c r="T1602" s="19"/>
      <c r="U1602" s="19"/>
      <c r="V1602" s="19"/>
      <c r="W1602" s="19"/>
      <c r="X1602" s="19"/>
      <c r="Y1602" s="19"/>
      <c r="Z1602" s="19"/>
    </row>
    <row r="1603">
      <c r="A1603" s="22"/>
      <c r="B1603" s="19"/>
      <c r="C1603" s="44"/>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row>
    <row r="1604">
      <c r="A1604" s="22"/>
      <c r="B1604" s="19"/>
      <c r="C1604" s="44"/>
      <c r="D1604" s="19"/>
      <c r="E1604" s="19"/>
      <c r="F1604" s="19"/>
      <c r="G1604" s="19"/>
      <c r="H1604" s="19"/>
      <c r="I1604" s="19"/>
      <c r="J1604" s="19"/>
      <c r="K1604" s="19"/>
      <c r="L1604" s="19"/>
      <c r="M1604" s="19"/>
      <c r="N1604" s="19"/>
      <c r="O1604" s="19"/>
      <c r="P1604" s="19"/>
      <c r="Q1604" s="19"/>
      <c r="R1604" s="19"/>
      <c r="S1604" s="19"/>
      <c r="T1604" s="19"/>
      <c r="U1604" s="19"/>
      <c r="V1604" s="19"/>
      <c r="W1604" s="19"/>
      <c r="X1604" s="19"/>
      <c r="Y1604" s="19"/>
      <c r="Z1604" s="19"/>
    </row>
    <row r="1605">
      <c r="A1605" s="22"/>
      <c r="B1605" s="19"/>
      <c r="C1605" s="44"/>
      <c r="D1605" s="19"/>
      <c r="E1605" s="19"/>
      <c r="F1605" s="19"/>
      <c r="G1605" s="19"/>
      <c r="H1605" s="19"/>
      <c r="I1605" s="19"/>
      <c r="J1605" s="19"/>
      <c r="K1605" s="19"/>
      <c r="L1605" s="19"/>
      <c r="M1605" s="19"/>
      <c r="N1605" s="19"/>
      <c r="O1605" s="19"/>
      <c r="P1605" s="19"/>
      <c r="Q1605" s="19"/>
      <c r="R1605" s="19"/>
      <c r="S1605" s="19"/>
      <c r="T1605" s="19"/>
      <c r="U1605" s="19"/>
      <c r="V1605" s="19"/>
      <c r="W1605" s="19"/>
      <c r="X1605" s="19"/>
      <c r="Y1605" s="19"/>
      <c r="Z1605" s="19"/>
    </row>
    <row r="1606">
      <c r="A1606" s="22"/>
      <c r="B1606" s="19"/>
      <c r="C1606" s="44"/>
      <c r="D1606" s="19"/>
      <c r="E1606" s="19"/>
      <c r="F1606" s="19"/>
      <c r="G1606" s="19"/>
      <c r="H1606" s="19"/>
      <c r="I1606" s="19"/>
      <c r="J1606" s="19"/>
      <c r="K1606" s="19"/>
      <c r="L1606" s="19"/>
      <c r="M1606" s="19"/>
      <c r="N1606" s="19"/>
      <c r="O1606" s="19"/>
      <c r="P1606" s="19"/>
      <c r="Q1606" s="19"/>
      <c r="R1606" s="19"/>
      <c r="S1606" s="19"/>
      <c r="T1606" s="19"/>
      <c r="U1606" s="19"/>
      <c r="V1606" s="19"/>
      <c r="W1606" s="19"/>
      <c r="X1606" s="19"/>
      <c r="Y1606" s="19"/>
      <c r="Z1606" s="19"/>
    </row>
    <row r="1607">
      <c r="A1607" s="22"/>
      <c r="B1607" s="19"/>
      <c r="C1607" s="44"/>
      <c r="D1607" s="19"/>
      <c r="E1607" s="19"/>
      <c r="F1607" s="19"/>
      <c r="G1607" s="19"/>
      <c r="H1607" s="19"/>
      <c r="I1607" s="19"/>
      <c r="J1607" s="19"/>
      <c r="K1607" s="19"/>
      <c r="L1607" s="19"/>
      <c r="M1607" s="19"/>
      <c r="N1607" s="19"/>
      <c r="O1607" s="19"/>
      <c r="P1607" s="19"/>
      <c r="Q1607" s="19"/>
      <c r="R1607" s="19"/>
      <c r="S1607" s="19"/>
      <c r="T1607" s="19"/>
      <c r="U1607" s="19"/>
      <c r="V1607" s="19"/>
      <c r="W1607" s="19"/>
      <c r="X1607" s="19"/>
      <c r="Y1607" s="19"/>
      <c r="Z1607" s="19"/>
    </row>
    <row r="1608">
      <c r="A1608" s="22"/>
      <c r="B1608" s="19"/>
      <c r="C1608" s="44"/>
      <c r="D1608" s="19"/>
      <c r="E1608" s="19"/>
      <c r="F1608" s="19"/>
      <c r="G1608" s="19"/>
      <c r="H1608" s="19"/>
      <c r="I1608" s="19"/>
      <c r="J1608" s="19"/>
      <c r="K1608" s="19"/>
      <c r="L1608" s="19"/>
      <c r="M1608" s="19"/>
      <c r="N1608" s="19"/>
      <c r="O1608" s="19"/>
      <c r="P1608" s="19"/>
      <c r="Q1608" s="19"/>
      <c r="R1608" s="19"/>
      <c r="S1608" s="19"/>
      <c r="T1608" s="19"/>
      <c r="U1608" s="19"/>
      <c r="V1608" s="19"/>
      <c r="W1608" s="19"/>
      <c r="X1608" s="19"/>
      <c r="Y1608" s="19"/>
      <c r="Z1608" s="19"/>
    </row>
    <row r="1609">
      <c r="A1609" s="22"/>
      <c r="B1609" s="19"/>
      <c r="C1609" s="44"/>
      <c r="D1609" s="19"/>
      <c r="E1609" s="19"/>
      <c r="F1609" s="19"/>
      <c r="G1609" s="19"/>
      <c r="H1609" s="19"/>
      <c r="I1609" s="19"/>
      <c r="J1609" s="19"/>
      <c r="K1609" s="19"/>
      <c r="L1609" s="19"/>
      <c r="M1609" s="19"/>
      <c r="N1609" s="19"/>
      <c r="O1609" s="19"/>
      <c r="P1609" s="19"/>
      <c r="Q1609" s="19"/>
      <c r="R1609" s="19"/>
      <c r="S1609" s="19"/>
      <c r="T1609" s="19"/>
      <c r="U1609" s="19"/>
      <c r="V1609" s="19"/>
      <c r="W1609" s="19"/>
      <c r="X1609" s="19"/>
      <c r="Y1609" s="19"/>
      <c r="Z1609" s="19"/>
    </row>
    <row r="1610">
      <c r="A1610" s="22"/>
      <c r="B1610" s="19"/>
      <c r="C1610" s="44"/>
      <c r="D1610" s="19"/>
      <c r="E1610" s="19"/>
      <c r="F1610" s="19"/>
      <c r="G1610" s="19"/>
      <c r="H1610" s="19"/>
      <c r="I1610" s="19"/>
      <c r="J1610" s="19"/>
      <c r="K1610" s="19"/>
      <c r="L1610" s="19"/>
      <c r="M1610" s="19"/>
      <c r="N1610" s="19"/>
      <c r="O1610" s="19"/>
      <c r="P1610" s="19"/>
      <c r="Q1610" s="19"/>
      <c r="R1610" s="19"/>
      <c r="S1610" s="19"/>
      <c r="T1610" s="19"/>
      <c r="U1610" s="19"/>
      <c r="V1610" s="19"/>
      <c r="W1610" s="19"/>
      <c r="X1610" s="19"/>
      <c r="Y1610" s="19"/>
      <c r="Z1610" s="19"/>
    </row>
    <row r="1611">
      <c r="A1611" s="22"/>
      <c r="B1611" s="19"/>
      <c r="C1611" s="44"/>
      <c r="D1611" s="19"/>
      <c r="E1611" s="19"/>
      <c r="F1611" s="19"/>
      <c r="G1611" s="19"/>
      <c r="H1611" s="19"/>
      <c r="I1611" s="19"/>
      <c r="J1611" s="19"/>
      <c r="K1611" s="19"/>
      <c r="L1611" s="19"/>
      <c r="M1611" s="19"/>
      <c r="N1611" s="19"/>
      <c r="O1611" s="19"/>
      <c r="P1611" s="19"/>
      <c r="Q1611" s="19"/>
      <c r="R1611" s="19"/>
      <c r="S1611" s="19"/>
      <c r="T1611" s="19"/>
      <c r="U1611" s="19"/>
      <c r="V1611" s="19"/>
      <c r="W1611" s="19"/>
      <c r="X1611" s="19"/>
      <c r="Y1611" s="19"/>
      <c r="Z1611" s="19"/>
    </row>
    <row r="1612">
      <c r="A1612" s="22"/>
      <c r="B1612" s="19"/>
      <c r="C1612" s="44"/>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row>
    <row r="1613">
      <c r="A1613" s="22"/>
      <c r="B1613" s="19"/>
      <c r="C1613" s="44"/>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row>
    <row r="1614">
      <c r="A1614" s="22"/>
      <c r="B1614" s="19"/>
      <c r="C1614" s="44"/>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row>
    <row r="1615">
      <c r="A1615" s="22"/>
      <c r="B1615" s="19"/>
      <c r="C1615" s="44"/>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row>
    <row r="1616">
      <c r="A1616" s="22"/>
      <c r="B1616" s="19"/>
      <c r="C1616" s="44"/>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row>
    <row r="1617">
      <c r="A1617" s="22"/>
      <c r="B1617" s="19"/>
      <c r="C1617" s="44"/>
      <c r="D1617" s="19"/>
      <c r="E1617" s="19"/>
      <c r="F1617" s="19"/>
      <c r="G1617" s="19"/>
      <c r="H1617" s="19"/>
      <c r="I1617" s="19"/>
      <c r="J1617" s="19"/>
      <c r="K1617" s="19"/>
      <c r="L1617" s="19"/>
      <c r="M1617" s="19"/>
      <c r="N1617" s="19"/>
      <c r="O1617" s="19"/>
      <c r="P1617" s="19"/>
      <c r="Q1617" s="19"/>
      <c r="R1617" s="19"/>
      <c r="S1617" s="19"/>
      <c r="T1617" s="19"/>
      <c r="U1617" s="19"/>
      <c r="V1617" s="19"/>
      <c r="W1617" s="19"/>
      <c r="X1617" s="19"/>
      <c r="Y1617" s="19"/>
      <c r="Z1617" s="19"/>
    </row>
    <row r="1618">
      <c r="A1618" s="22"/>
      <c r="B1618" s="19"/>
      <c r="C1618" s="44"/>
      <c r="D1618" s="19"/>
      <c r="E1618" s="19"/>
      <c r="F1618" s="19"/>
      <c r="G1618" s="19"/>
      <c r="H1618" s="19"/>
      <c r="I1618" s="19"/>
      <c r="J1618" s="19"/>
      <c r="K1618" s="19"/>
      <c r="L1618" s="19"/>
      <c r="M1618" s="19"/>
      <c r="N1618" s="19"/>
      <c r="O1618" s="19"/>
      <c r="P1618" s="19"/>
      <c r="Q1618" s="19"/>
      <c r="R1618" s="19"/>
      <c r="S1618" s="19"/>
      <c r="T1618" s="19"/>
      <c r="U1618" s="19"/>
      <c r="V1618" s="19"/>
      <c r="W1618" s="19"/>
      <c r="X1618" s="19"/>
      <c r="Y1618" s="19"/>
      <c r="Z1618" s="19"/>
    </row>
    <row r="1619">
      <c r="A1619" s="22"/>
      <c r="B1619" s="19"/>
      <c r="C1619" s="44"/>
      <c r="D1619" s="19"/>
      <c r="E1619" s="19"/>
      <c r="F1619" s="19"/>
      <c r="G1619" s="19"/>
      <c r="H1619" s="19"/>
      <c r="I1619" s="19"/>
      <c r="J1619" s="19"/>
      <c r="K1619" s="19"/>
      <c r="L1619" s="19"/>
      <c r="M1619" s="19"/>
      <c r="N1619" s="19"/>
      <c r="O1619" s="19"/>
      <c r="P1619" s="19"/>
      <c r="Q1619" s="19"/>
      <c r="R1619" s="19"/>
      <c r="S1619" s="19"/>
      <c r="T1619" s="19"/>
      <c r="U1619" s="19"/>
      <c r="V1619" s="19"/>
      <c r="W1619" s="19"/>
      <c r="X1619" s="19"/>
      <c r="Y1619" s="19"/>
      <c r="Z1619" s="19"/>
    </row>
    <row r="1620">
      <c r="A1620" s="22"/>
      <c r="B1620" s="19"/>
      <c r="C1620" s="44"/>
      <c r="D1620" s="19"/>
      <c r="E1620" s="19"/>
      <c r="F1620" s="19"/>
      <c r="G1620" s="19"/>
      <c r="H1620" s="19"/>
      <c r="I1620" s="19"/>
      <c r="J1620" s="19"/>
      <c r="K1620" s="19"/>
      <c r="L1620" s="19"/>
      <c r="M1620" s="19"/>
      <c r="N1620" s="19"/>
      <c r="O1620" s="19"/>
      <c r="P1620" s="19"/>
      <c r="Q1620" s="19"/>
      <c r="R1620" s="19"/>
      <c r="S1620" s="19"/>
      <c r="T1620" s="19"/>
      <c r="U1620" s="19"/>
      <c r="V1620" s="19"/>
      <c r="W1620" s="19"/>
      <c r="X1620" s="19"/>
      <c r="Y1620" s="19"/>
      <c r="Z1620" s="19"/>
    </row>
    <row r="1621">
      <c r="A1621" s="22"/>
      <c r="B1621" s="19"/>
      <c r="C1621" s="44"/>
      <c r="D1621" s="19"/>
      <c r="E1621" s="19"/>
      <c r="F1621" s="19"/>
      <c r="G1621" s="19"/>
      <c r="H1621" s="19"/>
      <c r="I1621" s="19"/>
      <c r="J1621" s="19"/>
      <c r="K1621" s="19"/>
      <c r="L1621" s="19"/>
      <c r="M1621" s="19"/>
      <c r="N1621" s="19"/>
      <c r="O1621" s="19"/>
      <c r="P1621" s="19"/>
      <c r="Q1621" s="19"/>
      <c r="R1621" s="19"/>
      <c r="S1621" s="19"/>
      <c r="T1621" s="19"/>
      <c r="U1621" s="19"/>
      <c r="V1621" s="19"/>
      <c r="W1621" s="19"/>
      <c r="X1621" s="19"/>
      <c r="Y1621" s="19"/>
      <c r="Z1621" s="19"/>
    </row>
    <row r="1622">
      <c r="A1622" s="22"/>
      <c r="B1622" s="19"/>
      <c r="C1622" s="44"/>
      <c r="D1622" s="19"/>
      <c r="E1622" s="19"/>
      <c r="F1622" s="19"/>
      <c r="G1622" s="19"/>
      <c r="H1622" s="19"/>
      <c r="I1622" s="19"/>
      <c r="J1622" s="19"/>
      <c r="K1622" s="19"/>
      <c r="L1622" s="19"/>
      <c r="M1622" s="19"/>
      <c r="N1622" s="19"/>
      <c r="O1622" s="19"/>
      <c r="P1622" s="19"/>
      <c r="Q1622" s="19"/>
      <c r="R1622" s="19"/>
      <c r="S1622" s="19"/>
      <c r="T1622" s="19"/>
      <c r="U1622" s="19"/>
      <c r="V1622" s="19"/>
      <c r="W1622" s="19"/>
      <c r="X1622" s="19"/>
      <c r="Y1622" s="19"/>
      <c r="Z1622" s="19"/>
    </row>
    <row r="1623">
      <c r="A1623" s="22"/>
      <c r="B1623" s="19"/>
      <c r="C1623" s="44"/>
      <c r="D1623" s="19"/>
      <c r="E1623" s="19"/>
      <c r="F1623" s="19"/>
      <c r="G1623" s="19"/>
      <c r="H1623" s="19"/>
      <c r="I1623" s="19"/>
      <c r="J1623" s="19"/>
      <c r="K1623" s="19"/>
      <c r="L1623" s="19"/>
      <c r="M1623" s="19"/>
      <c r="N1623" s="19"/>
      <c r="O1623" s="19"/>
      <c r="P1623" s="19"/>
      <c r="Q1623" s="19"/>
      <c r="R1623" s="19"/>
      <c r="S1623" s="19"/>
      <c r="T1623" s="19"/>
      <c r="U1623" s="19"/>
      <c r="V1623" s="19"/>
      <c r="W1623" s="19"/>
      <c r="X1623" s="19"/>
      <c r="Y1623" s="19"/>
      <c r="Z1623" s="19"/>
    </row>
    <row r="1624">
      <c r="A1624" s="22"/>
      <c r="B1624" s="19"/>
      <c r="C1624" s="44"/>
      <c r="D1624" s="19"/>
      <c r="E1624" s="19"/>
      <c r="F1624" s="19"/>
      <c r="G1624" s="19"/>
      <c r="H1624" s="19"/>
      <c r="I1624" s="19"/>
      <c r="J1624" s="19"/>
      <c r="K1624" s="19"/>
      <c r="L1624" s="19"/>
      <c r="M1624" s="19"/>
      <c r="N1624" s="19"/>
      <c r="O1624" s="19"/>
      <c r="P1624" s="19"/>
      <c r="Q1624" s="19"/>
      <c r="R1624" s="19"/>
      <c r="S1624" s="19"/>
      <c r="T1624" s="19"/>
      <c r="U1624" s="19"/>
      <c r="V1624" s="19"/>
      <c r="W1624" s="19"/>
      <c r="X1624" s="19"/>
      <c r="Y1624" s="19"/>
      <c r="Z1624" s="19"/>
    </row>
    <row r="1625">
      <c r="A1625" s="22"/>
      <c r="B1625" s="19"/>
      <c r="C1625" s="44"/>
      <c r="D1625" s="19"/>
      <c r="E1625" s="19"/>
      <c r="F1625" s="19"/>
      <c r="G1625" s="19"/>
      <c r="H1625" s="19"/>
      <c r="I1625" s="19"/>
      <c r="J1625" s="19"/>
      <c r="K1625" s="19"/>
      <c r="L1625" s="19"/>
      <c r="M1625" s="19"/>
      <c r="N1625" s="19"/>
      <c r="O1625" s="19"/>
      <c r="P1625" s="19"/>
      <c r="Q1625" s="19"/>
      <c r="R1625" s="19"/>
      <c r="S1625" s="19"/>
      <c r="T1625" s="19"/>
      <c r="U1625" s="19"/>
      <c r="V1625" s="19"/>
      <c r="W1625" s="19"/>
      <c r="X1625" s="19"/>
      <c r="Y1625" s="19"/>
      <c r="Z1625" s="19"/>
    </row>
    <row r="1626">
      <c r="A1626" s="22"/>
      <c r="B1626" s="19"/>
      <c r="C1626" s="44"/>
      <c r="D1626" s="19"/>
      <c r="E1626" s="19"/>
      <c r="F1626" s="19"/>
      <c r="G1626" s="19"/>
      <c r="H1626" s="19"/>
      <c r="I1626" s="19"/>
      <c r="J1626" s="19"/>
      <c r="K1626" s="19"/>
      <c r="L1626" s="19"/>
      <c r="M1626" s="19"/>
      <c r="N1626" s="19"/>
      <c r="O1626" s="19"/>
      <c r="P1626" s="19"/>
      <c r="Q1626" s="19"/>
      <c r="R1626" s="19"/>
      <c r="S1626" s="19"/>
      <c r="T1626" s="19"/>
      <c r="U1626" s="19"/>
      <c r="V1626" s="19"/>
      <c r="W1626" s="19"/>
      <c r="X1626" s="19"/>
      <c r="Y1626" s="19"/>
      <c r="Z1626" s="19"/>
    </row>
    <row r="1627">
      <c r="A1627" s="22"/>
      <c r="B1627" s="19"/>
      <c r="C1627" s="44"/>
      <c r="D1627" s="19"/>
      <c r="E1627" s="19"/>
      <c r="F1627" s="19"/>
      <c r="G1627" s="19"/>
      <c r="H1627" s="19"/>
      <c r="I1627" s="19"/>
      <c r="J1627" s="19"/>
      <c r="K1627" s="19"/>
      <c r="L1627" s="19"/>
      <c r="M1627" s="19"/>
      <c r="N1627" s="19"/>
      <c r="O1627" s="19"/>
      <c r="P1627" s="19"/>
      <c r="Q1627" s="19"/>
      <c r="R1627" s="19"/>
      <c r="S1627" s="19"/>
      <c r="T1627" s="19"/>
      <c r="U1627" s="19"/>
      <c r="V1627" s="19"/>
      <c r="W1627" s="19"/>
      <c r="X1627" s="19"/>
      <c r="Y1627" s="19"/>
      <c r="Z1627" s="19"/>
    </row>
    <row r="1628">
      <c r="A1628" s="22"/>
      <c r="B1628" s="19"/>
      <c r="C1628" s="44"/>
      <c r="D1628" s="19"/>
      <c r="E1628" s="19"/>
      <c r="F1628" s="19"/>
      <c r="G1628" s="19"/>
      <c r="H1628" s="19"/>
      <c r="I1628" s="19"/>
      <c r="J1628" s="19"/>
      <c r="K1628" s="19"/>
      <c r="L1628" s="19"/>
      <c r="M1628" s="19"/>
      <c r="N1628" s="19"/>
      <c r="O1628" s="19"/>
      <c r="P1628" s="19"/>
      <c r="Q1628" s="19"/>
      <c r="R1628" s="19"/>
      <c r="S1628" s="19"/>
      <c r="T1628" s="19"/>
      <c r="U1628" s="19"/>
      <c r="V1628" s="19"/>
      <c r="W1628" s="19"/>
      <c r="X1628" s="19"/>
      <c r="Y1628" s="19"/>
      <c r="Z1628" s="19"/>
    </row>
    <row r="1629">
      <c r="A1629" s="22"/>
      <c r="B1629" s="19"/>
      <c r="C1629" s="44"/>
      <c r="D1629" s="19"/>
      <c r="E1629" s="19"/>
      <c r="F1629" s="19"/>
      <c r="G1629" s="19"/>
      <c r="H1629" s="19"/>
      <c r="I1629" s="19"/>
      <c r="J1629" s="19"/>
      <c r="K1629" s="19"/>
      <c r="L1629" s="19"/>
      <c r="M1629" s="19"/>
      <c r="N1629" s="19"/>
      <c r="O1629" s="19"/>
      <c r="P1629" s="19"/>
      <c r="Q1629" s="19"/>
      <c r="R1629" s="19"/>
      <c r="S1629" s="19"/>
      <c r="T1629" s="19"/>
      <c r="U1629" s="19"/>
      <c r="V1629" s="19"/>
      <c r="W1629" s="19"/>
      <c r="X1629" s="19"/>
      <c r="Y1629" s="19"/>
      <c r="Z1629" s="19"/>
    </row>
    <row r="1630">
      <c r="A1630" s="22"/>
      <c r="B1630" s="19"/>
      <c r="C1630" s="44"/>
      <c r="D1630" s="19"/>
      <c r="E1630" s="19"/>
      <c r="F1630" s="19"/>
      <c r="G1630" s="19"/>
      <c r="H1630" s="19"/>
      <c r="I1630" s="19"/>
      <c r="J1630" s="19"/>
      <c r="K1630" s="19"/>
      <c r="L1630" s="19"/>
      <c r="M1630" s="19"/>
      <c r="N1630" s="19"/>
      <c r="O1630" s="19"/>
      <c r="P1630" s="19"/>
      <c r="Q1630" s="19"/>
      <c r="R1630" s="19"/>
      <c r="S1630" s="19"/>
      <c r="T1630" s="19"/>
      <c r="U1630" s="19"/>
      <c r="V1630" s="19"/>
      <c r="W1630" s="19"/>
      <c r="X1630" s="19"/>
      <c r="Y1630" s="19"/>
      <c r="Z1630" s="19"/>
    </row>
    <row r="1631">
      <c r="A1631" s="22"/>
      <c r="B1631" s="19"/>
      <c r="C1631" s="44"/>
      <c r="D1631" s="19"/>
      <c r="E1631" s="19"/>
      <c r="F1631" s="19"/>
      <c r="G1631" s="19"/>
      <c r="H1631" s="19"/>
      <c r="I1631" s="19"/>
      <c r="J1631" s="19"/>
      <c r="K1631" s="19"/>
      <c r="L1631" s="19"/>
      <c r="M1631" s="19"/>
      <c r="N1631" s="19"/>
      <c r="O1631" s="19"/>
      <c r="P1631" s="19"/>
      <c r="Q1631" s="19"/>
      <c r="R1631" s="19"/>
      <c r="S1631" s="19"/>
      <c r="T1631" s="19"/>
      <c r="U1631" s="19"/>
      <c r="V1631" s="19"/>
      <c r="W1631" s="19"/>
      <c r="X1631" s="19"/>
      <c r="Y1631" s="19"/>
      <c r="Z1631" s="19"/>
    </row>
    <row r="1632">
      <c r="A1632" s="22"/>
      <c r="B1632" s="19"/>
      <c r="C1632" s="44"/>
      <c r="D1632" s="19"/>
      <c r="E1632" s="19"/>
      <c r="F1632" s="19"/>
      <c r="G1632" s="19"/>
      <c r="H1632" s="19"/>
      <c r="I1632" s="19"/>
      <c r="J1632" s="19"/>
      <c r="K1632" s="19"/>
      <c r="L1632" s="19"/>
      <c r="M1632" s="19"/>
      <c r="N1632" s="19"/>
      <c r="O1632" s="19"/>
      <c r="P1632" s="19"/>
      <c r="Q1632" s="19"/>
      <c r="R1632" s="19"/>
      <c r="S1632" s="19"/>
      <c r="T1632" s="19"/>
      <c r="U1632" s="19"/>
      <c r="V1632" s="19"/>
      <c r="W1632" s="19"/>
      <c r="X1632" s="19"/>
      <c r="Y1632" s="19"/>
      <c r="Z1632" s="19"/>
    </row>
    <row r="1633">
      <c r="A1633" s="22"/>
      <c r="B1633" s="19"/>
      <c r="C1633" s="44"/>
      <c r="D1633" s="19"/>
      <c r="E1633" s="19"/>
      <c r="F1633" s="19"/>
      <c r="G1633" s="19"/>
      <c r="H1633" s="19"/>
      <c r="I1633" s="19"/>
      <c r="J1633" s="19"/>
      <c r="K1633" s="19"/>
      <c r="L1633" s="19"/>
      <c r="M1633" s="19"/>
      <c r="N1633" s="19"/>
      <c r="O1633" s="19"/>
      <c r="P1633" s="19"/>
      <c r="Q1633" s="19"/>
      <c r="R1633" s="19"/>
      <c r="S1633" s="19"/>
      <c r="T1633" s="19"/>
      <c r="U1633" s="19"/>
      <c r="V1633" s="19"/>
      <c r="W1633" s="19"/>
      <c r="X1633" s="19"/>
      <c r="Y1633" s="19"/>
      <c r="Z1633" s="19"/>
    </row>
    <row r="1634">
      <c r="A1634" s="22"/>
      <c r="B1634" s="19"/>
      <c r="C1634" s="44"/>
      <c r="D1634" s="19"/>
      <c r="E1634" s="19"/>
      <c r="F1634" s="19"/>
      <c r="G1634" s="19"/>
      <c r="H1634" s="19"/>
      <c r="I1634" s="19"/>
      <c r="J1634" s="19"/>
      <c r="K1634" s="19"/>
      <c r="L1634" s="19"/>
      <c r="M1634" s="19"/>
      <c r="N1634" s="19"/>
      <c r="O1634" s="19"/>
      <c r="P1634" s="19"/>
      <c r="Q1634" s="19"/>
      <c r="R1634" s="19"/>
      <c r="S1634" s="19"/>
      <c r="T1634" s="19"/>
      <c r="U1634" s="19"/>
      <c r="V1634" s="19"/>
      <c r="W1634" s="19"/>
      <c r="X1634" s="19"/>
      <c r="Y1634" s="19"/>
      <c r="Z1634" s="19"/>
    </row>
    <row r="1635">
      <c r="A1635" s="22"/>
      <c r="B1635" s="19"/>
      <c r="C1635" s="44"/>
      <c r="D1635" s="19"/>
      <c r="E1635" s="19"/>
      <c r="F1635" s="19"/>
      <c r="G1635" s="19"/>
      <c r="H1635" s="19"/>
      <c r="I1635" s="19"/>
      <c r="J1635" s="19"/>
      <c r="K1635" s="19"/>
      <c r="L1635" s="19"/>
      <c r="M1635" s="19"/>
      <c r="N1635" s="19"/>
      <c r="O1635" s="19"/>
      <c r="P1635" s="19"/>
      <c r="Q1635" s="19"/>
      <c r="R1635" s="19"/>
      <c r="S1635" s="19"/>
      <c r="T1635" s="19"/>
      <c r="U1635" s="19"/>
      <c r="V1635" s="19"/>
      <c r="W1635" s="19"/>
      <c r="X1635" s="19"/>
      <c r="Y1635" s="19"/>
      <c r="Z1635" s="19"/>
    </row>
    <row r="1636">
      <c r="A1636" s="22"/>
      <c r="B1636" s="19"/>
      <c r="C1636" s="44"/>
      <c r="D1636" s="19"/>
      <c r="E1636" s="19"/>
      <c r="F1636" s="19"/>
      <c r="G1636" s="19"/>
      <c r="H1636" s="19"/>
      <c r="I1636" s="19"/>
      <c r="J1636" s="19"/>
      <c r="K1636" s="19"/>
      <c r="L1636" s="19"/>
      <c r="M1636" s="19"/>
      <c r="N1636" s="19"/>
      <c r="O1636" s="19"/>
      <c r="P1636" s="19"/>
      <c r="Q1636" s="19"/>
      <c r="R1636" s="19"/>
      <c r="S1636" s="19"/>
      <c r="T1636" s="19"/>
      <c r="U1636" s="19"/>
      <c r="V1636" s="19"/>
      <c r="W1636" s="19"/>
      <c r="X1636" s="19"/>
      <c r="Y1636" s="19"/>
      <c r="Z1636" s="19"/>
    </row>
    <row r="1637">
      <c r="A1637" s="22"/>
      <c r="B1637" s="19"/>
      <c r="C1637" s="44"/>
      <c r="D1637" s="19"/>
      <c r="E1637" s="19"/>
      <c r="F1637" s="19"/>
      <c r="G1637" s="19"/>
      <c r="H1637" s="19"/>
      <c r="I1637" s="19"/>
      <c r="J1637" s="19"/>
      <c r="K1637" s="19"/>
      <c r="L1637" s="19"/>
      <c r="M1637" s="19"/>
      <c r="N1637" s="19"/>
      <c r="O1637" s="19"/>
      <c r="P1637" s="19"/>
      <c r="Q1637" s="19"/>
      <c r="R1637" s="19"/>
      <c r="S1637" s="19"/>
      <c r="T1637" s="19"/>
      <c r="U1637" s="19"/>
      <c r="V1637" s="19"/>
      <c r="W1637" s="19"/>
      <c r="X1637" s="19"/>
      <c r="Y1637" s="19"/>
      <c r="Z1637" s="19"/>
    </row>
    <row r="1638">
      <c r="A1638" s="22"/>
      <c r="B1638" s="19"/>
      <c r="C1638" s="44"/>
      <c r="D1638" s="19"/>
      <c r="E1638" s="19"/>
      <c r="F1638" s="19"/>
      <c r="G1638" s="19"/>
      <c r="H1638" s="19"/>
      <c r="I1638" s="19"/>
      <c r="J1638" s="19"/>
      <c r="K1638" s="19"/>
      <c r="L1638" s="19"/>
      <c r="M1638" s="19"/>
      <c r="N1638" s="19"/>
      <c r="O1638" s="19"/>
      <c r="P1638" s="19"/>
      <c r="Q1638" s="19"/>
      <c r="R1638" s="19"/>
      <c r="S1638" s="19"/>
      <c r="T1638" s="19"/>
      <c r="U1638" s="19"/>
      <c r="V1638" s="19"/>
      <c r="W1638" s="19"/>
      <c r="X1638" s="19"/>
      <c r="Y1638" s="19"/>
      <c r="Z1638" s="19"/>
    </row>
    <row r="1639">
      <c r="A1639" s="22"/>
      <c r="B1639" s="19"/>
      <c r="C1639" s="44"/>
      <c r="D1639" s="19"/>
      <c r="E1639" s="19"/>
      <c r="F1639" s="19"/>
      <c r="G1639" s="19"/>
      <c r="H1639" s="19"/>
      <c r="I1639" s="19"/>
      <c r="J1639" s="19"/>
      <c r="K1639" s="19"/>
      <c r="L1639" s="19"/>
      <c r="M1639" s="19"/>
      <c r="N1639" s="19"/>
      <c r="O1639" s="19"/>
      <c r="P1639" s="19"/>
      <c r="Q1639" s="19"/>
      <c r="R1639" s="19"/>
      <c r="S1639" s="19"/>
      <c r="T1639" s="19"/>
      <c r="U1639" s="19"/>
      <c r="V1639" s="19"/>
      <c r="W1639" s="19"/>
      <c r="X1639" s="19"/>
      <c r="Y1639" s="19"/>
      <c r="Z1639" s="19"/>
    </row>
    <row r="1640">
      <c r="A1640" s="22"/>
      <c r="B1640" s="19"/>
      <c r="C1640" s="44"/>
      <c r="D1640" s="19"/>
      <c r="E1640" s="19"/>
      <c r="F1640" s="19"/>
      <c r="G1640" s="19"/>
      <c r="H1640" s="19"/>
      <c r="I1640" s="19"/>
      <c r="J1640" s="19"/>
      <c r="K1640" s="19"/>
      <c r="L1640" s="19"/>
      <c r="M1640" s="19"/>
      <c r="N1640" s="19"/>
      <c r="O1640" s="19"/>
      <c r="P1640" s="19"/>
      <c r="Q1640" s="19"/>
      <c r="R1640" s="19"/>
      <c r="S1640" s="19"/>
      <c r="T1640" s="19"/>
      <c r="U1640" s="19"/>
      <c r="V1640" s="19"/>
      <c r="W1640" s="19"/>
      <c r="X1640" s="19"/>
      <c r="Y1640" s="19"/>
      <c r="Z1640" s="19"/>
    </row>
    <row r="1641">
      <c r="A1641" s="22"/>
      <c r="B1641" s="19"/>
      <c r="C1641" s="44"/>
      <c r="D1641" s="19"/>
      <c r="E1641" s="19"/>
      <c r="F1641" s="19"/>
      <c r="G1641" s="19"/>
      <c r="H1641" s="19"/>
      <c r="I1641" s="19"/>
      <c r="J1641" s="19"/>
      <c r="K1641" s="19"/>
      <c r="L1641" s="19"/>
      <c r="M1641" s="19"/>
      <c r="N1641" s="19"/>
      <c r="O1641" s="19"/>
      <c r="P1641" s="19"/>
      <c r="Q1641" s="19"/>
      <c r="R1641" s="19"/>
      <c r="S1641" s="19"/>
      <c r="T1641" s="19"/>
      <c r="U1641" s="19"/>
      <c r="V1641" s="19"/>
      <c r="W1641" s="19"/>
      <c r="X1641" s="19"/>
      <c r="Y1641" s="19"/>
      <c r="Z1641" s="19"/>
    </row>
    <row r="1642">
      <c r="A1642" s="22"/>
      <c r="B1642" s="19"/>
      <c r="C1642" s="44"/>
      <c r="D1642" s="19"/>
      <c r="E1642" s="19"/>
      <c r="F1642" s="19"/>
      <c r="G1642" s="19"/>
      <c r="H1642" s="19"/>
      <c r="I1642" s="19"/>
      <c r="J1642" s="19"/>
      <c r="K1642" s="19"/>
      <c r="L1642" s="19"/>
      <c r="M1642" s="19"/>
      <c r="N1642" s="19"/>
      <c r="O1642" s="19"/>
      <c r="P1642" s="19"/>
      <c r="Q1642" s="19"/>
      <c r="R1642" s="19"/>
      <c r="S1642" s="19"/>
      <c r="T1642" s="19"/>
      <c r="U1642" s="19"/>
      <c r="V1642" s="19"/>
      <c r="W1642" s="19"/>
      <c r="X1642" s="19"/>
      <c r="Y1642" s="19"/>
      <c r="Z1642" s="19"/>
    </row>
    <row r="1643">
      <c r="A1643" s="22"/>
      <c r="B1643" s="19"/>
      <c r="C1643" s="44"/>
      <c r="D1643" s="19"/>
      <c r="E1643" s="19"/>
      <c r="F1643" s="19"/>
      <c r="G1643" s="19"/>
      <c r="H1643" s="19"/>
      <c r="I1643" s="19"/>
      <c r="J1643" s="19"/>
      <c r="K1643" s="19"/>
      <c r="L1643" s="19"/>
      <c r="M1643" s="19"/>
      <c r="N1643" s="19"/>
      <c r="O1643" s="19"/>
      <c r="P1643" s="19"/>
      <c r="Q1643" s="19"/>
      <c r="R1643" s="19"/>
      <c r="S1643" s="19"/>
      <c r="T1643" s="19"/>
      <c r="U1643" s="19"/>
      <c r="V1643" s="19"/>
      <c r="W1643" s="19"/>
      <c r="X1643" s="19"/>
      <c r="Y1643" s="19"/>
      <c r="Z1643" s="19"/>
    </row>
    <row r="1644">
      <c r="A1644" s="22"/>
      <c r="B1644" s="19"/>
      <c r="C1644" s="44"/>
      <c r="D1644" s="19"/>
      <c r="E1644" s="19"/>
      <c r="F1644" s="19"/>
      <c r="G1644" s="19"/>
      <c r="H1644" s="19"/>
      <c r="I1644" s="19"/>
      <c r="J1644" s="19"/>
      <c r="K1644" s="19"/>
      <c r="L1644" s="19"/>
      <c r="M1644" s="19"/>
      <c r="N1644" s="19"/>
      <c r="O1644" s="19"/>
      <c r="P1644" s="19"/>
      <c r="Q1644" s="19"/>
      <c r="R1644" s="19"/>
      <c r="S1644" s="19"/>
      <c r="T1644" s="19"/>
      <c r="U1644" s="19"/>
      <c r="V1644" s="19"/>
      <c r="W1644" s="19"/>
      <c r="X1644" s="19"/>
      <c r="Y1644" s="19"/>
      <c r="Z1644" s="19"/>
    </row>
    <row r="1645">
      <c r="A1645" s="22"/>
      <c r="B1645" s="19"/>
      <c r="C1645" s="44"/>
      <c r="D1645" s="19"/>
      <c r="E1645" s="19"/>
      <c r="F1645" s="19"/>
      <c r="G1645" s="19"/>
      <c r="H1645" s="19"/>
      <c r="I1645" s="19"/>
      <c r="J1645" s="19"/>
      <c r="K1645" s="19"/>
      <c r="L1645" s="19"/>
      <c r="M1645" s="19"/>
      <c r="N1645" s="19"/>
      <c r="O1645" s="19"/>
      <c r="P1645" s="19"/>
      <c r="Q1645" s="19"/>
      <c r="R1645" s="19"/>
      <c r="S1645" s="19"/>
      <c r="T1645" s="19"/>
      <c r="U1645" s="19"/>
      <c r="V1645" s="19"/>
      <c r="W1645" s="19"/>
      <c r="X1645" s="19"/>
      <c r="Y1645" s="19"/>
      <c r="Z1645" s="19"/>
    </row>
    <row r="1646">
      <c r="A1646" s="22"/>
      <c r="B1646" s="19"/>
      <c r="C1646" s="44"/>
      <c r="D1646" s="19"/>
      <c r="E1646" s="19"/>
      <c r="F1646" s="19"/>
      <c r="G1646" s="19"/>
      <c r="H1646" s="19"/>
      <c r="I1646" s="19"/>
      <c r="J1646" s="19"/>
      <c r="K1646" s="19"/>
      <c r="L1646" s="19"/>
      <c r="M1646" s="19"/>
      <c r="N1646" s="19"/>
      <c r="O1646" s="19"/>
      <c r="P1646" s="19"/>
      <c r="Q1646" s="19"/>
      <c r="R1646" s="19"/>
      <c r="S1646" s="19"/>
      <c r="T1646" s="19"/>
      <c r="U1646" s="19"/>
      <c r="V1646" s="19"/>
      <c r="W1646" s="19"/>
      <c r="X1646" s="19"/>
      <c r="Y1646" s="19"/>
      <c r="Z1646" s="19"/>
    </row>
    <row r="1647">
      <c r="A1647" s="22"/>
      <c r="B1647" s="19"/>
      <c r="C1647" s="44"/>
      <c r="D1647" s="19"/>
      <c r="E1647" s="19"/>
      <c r="F1647" s="19"/>
      <c r="G1647" s="19"/>
      <c r="H1647" s="19"/>
      <c r="I1647" s="19"/>
      <c r="J1647" s="19"/>
      <c r="K1647" s="19"/>
      <c r="L1647" s="19"/>
      <c r="M1647" s="19"/>
      <c r="N1647" s="19"/>
      <c r="O1647" s="19"/>
      <c r="P1647" s="19"/>
      <c r="Q1647" s="19"/>
      <c r="R1647" s="19"/>
      <c r="S1647" s="19"/>
      <c r="T1647" s="19"/>
      <c r="U1647" s="19"/>
      <c r="V1647" s="19"/>
      <c r="W1647" s="19"/>
      <c r="X1647" s="19"/>
      <c r="Y1647" s="19"/>
      <c r="Z1647" s="19"/>
    </row>
    <row r="1648">
      <c r="A1648" s="22"/>
      <c r="B1648" s="19"/>
      <c r="C1648" s="44"/>
      <c r="D1648" s="19"/>
      <c r="E1648" s="19"/>
      <c r="F1648" s="19"/>
      <c r="G1648" s="19"/>
      <c r="H1648" s="19"/>
      <c r="I1648" s="19"/>
      <c r="J1648" s="19"/>
      <c r="K1648" s="19"/>
      <c r="L1648" s="19"/>
      <c r="M1648" s="19"/>
      <c r="N1648" s="19"/>
      <c r="O1648" s="19"/>
      <c r="P1648" s="19"/>
      <c r="Q1648" s="19"/>
      <c r="R1648" s="19"/>
      <c r="S1648" s="19"/>
      <c r="T1648" s="19"/>
      <c r="U1648" s="19"/>
      <c r="V1648" s="19"/>
      <c r="W1648" s="19"/>
      <c r="X1648" s="19"/>
      <c r="Y1648" s="19"/>
      <c r="Z1648" s="19"/>
    </row>
    <row r="1649">
      <c r="A1649" s="22"/>
      <c r="B1649" s="19"/>
      <c r="C1649" s="44"/>
      <c r="D1649" s="19"/>
      <c r="E1649" s="19"/>
      <c r="F1649" s="19"/>
      <c r="G1649" s="19"/>
      <c r="H1649" s="19"/>
      <c r="I1649" s="19"/>
      <c r="J1649" s="19"/>
      <c r="K1649" s="19"/>
      <c r="L1649" s="19"/>
      <c r="M1649" s="19"/>
      <c r="N1649" s="19"/>
      <c r="O1649" s="19"/>
      <c r="P1649" s="19"/>
      <c r="Q1649" s="19"/>
      <c r="R1649" s="19"/>
      <c r="S1649" s="19"/>
      <c r="T1649" s="19"/>
      <c r="U1649" s="19"/>
      <c r="V1649" s="19"/>
      <c r="W1649" s="19"/>
      <c r="X1649" s="19"/>
      <c r="Y1649" s="19"/>
      <c r="Z1649" s="19"/>
    </row>
    <row r="1650">
      <c r="A1650" s="22"/>
      <c r="B1650" s="19"/>
      <c r="C1650" s="44"/>
      <c r="D1650" s="19"/>
      <c r="E1650" s="19"/>
      <c r="F1650" s="19"/>
      <c r="G1650" s="19"/>
      <c r="H1650" s="19"/>
      <c r="I1650" s="19"/>
      <c r="J1650" s="19"/>
      <c r="K1650" s="19"/>
      <c r="L1650" s="19"/>
      <c r="M1650" s="19"/>
      <c r="N1650" s="19"/>
      <c r="O1650" s="19"/>
      <c r="P1650" s="19"/>
      <c r="Q1650" s="19"/>
      <c r="R1650" s="19"/>
      <c r="S1650" s="19"/>
      <c r="T1650" s="19"/>
      <c r="U1650" s="19"/>
      <c r="V1650" s="19"/>
      <c r="W1650" s="19"/>
      <c r="X1650" s="19"/>
      <c r="Y1650" s="19"/>
      <c r="Z1650" s="19"/>
    </row>
    <row r="1651">
      <c r="A1651" s="22"/>
      <c r="B1651" s="19"/>
      <c r="C1651" s="44"/>
      <c r="D1651" s="19"/>
      <c r="E1651" s="19"/>
      <c r="F1651" s="19"/>
      <c r="G1651" s="19"/>
      <c r="H1651" s="19"/>
      <c r="I1651" s="19"/>
      <c r="J1651" s="19"/>
      <c r="K1651" s="19"/>
      <c r="L1651" s="19"/>
      <c r="M1651" s="19"/>
      <c r="N1651" s="19"/>
      <c r="O1651" s="19"/>
      <c r="P1651" s="19"/>
      <c r="Q1651" s="19"/>
      <c r="R1651" s="19"/>
      <c r="S1651" s="19"/>
      <c r="T1651" s="19"/>
      <c r="U1651" s="19"/>
      <c r="V1651" s="19"/>
      <c r="W1651" s="19"/>
      <c r="X1651" s="19"/>
      <c r="Y1651" s="19"/>
      <c r="Z1651" s="19"/>
    </row>
    <row r="1652">
      <c r="A1652" s="22"/>
      <c r="B1652" s="19"/>
      <c r="C1652" s="44"/>
      <c r="D1652" s="19"/>
      <c r="E1652" s="19"/>
      <c r="F1652" s="19"/>
      <c r="G1652" s="19"/>
      <c r="H1652" s="19"/>
      <c r="I1652" s="19"/>
      <c r="J1652" s="19"/>
      <c r="K1652" s="19"/>
      <c r="L1652" s="19"/>
      <c r="M1652" s="19"/>
      <c r="N1652" s="19"/>
      <c r="O1652" s="19"/>
      <c r="P1652" s="19"/>
      <c r="Q1652" s="19"/>
      <c r="R1652" s="19"/>
      <c r="S1652" s="19"/>
      <c r="T1652" s="19"/>
      <c r="U1652" s="19"/>
      <c r="V1652" s="19"/>
      <c r="W1652" s="19"/>
      <c r="X1652" s="19"/>
      <c r="Y1652" s="19"/>
      <c r="Z1652" s="19"/>
    </row>
    <row r="1653">
      <c r="A1653" s="22"/>
      <c r="B1653" s="19"/>
      <c r="C1653" s="44"/>
      <c r="D1653" s="19"/>
      <c r="E1653" s="19"/>
      <c r="F1653" s="19"/>
      <c r="G1653" s="19"/>
      <c r="H1653" s="19"/>
      <c r="I1653" s="19"/>
      <c r="J1653" s="19"/>
      <c r="K1653" s="19"/>
      <c r="L1653" s="19"/>
      <c r="M1653" s="19"/>
      <c r="N1653" s="19"/>
      <c r="O1653" s="19"/>
      <c r="P1653" s="19"/>
      <c r="Q1653" s="19"/>
      <c r="R1653" s="19"/>
      <c r="S1653" s="19"/>
      <c r="T1653" s="19"/>
      <c r="U1653" s="19"/>
      <c r="V1653" s="19"/>
      <c r="W1653" s="19"/>
      <c r="X1653" s="19"/>
      <c r="Y1653" s="19"/>
      <c r="Z1653" s="19"/>
    </row>
    <row r="1654">
      <c r="A1654" s="22"/>
      <c r="B1654" s="19"/>
      <c r="C1654" s="44"/>
      <c r="D1654" s="19"/>
      <c r="E1654" s="19"/>
      <c r="F1654" s="19"/>
      <c r="G1654" s="19"/>
      <c r="H1654" s="19"/>
      <c r="I1654" s="19"/>
      <c r="J1654" s="19"/>
      <c r="K1654" s="19"/>
      <c r="L1654" s="19"/>
      <c r="M1654" s="19"/>
      <c r="N1654" s="19"/>
      <c r="O1654" s="19"/>
      <c r="P1654" s="19"/>
      <c r="Q1654" s="19"/>
      <c r="R1654" s="19"/>
      <c r="S1654" s="19"/>
      <c r="T1654" s="19"/>
      <c r="U1654" s="19"/>
      <c r="V1654" s="19"/>
      <c r="W1654" s="19"/>
      <c r="X1654" s="19"/>
      <c r="Y1654" s="19"/>
      <c r="Z1654" s="19"/>
    </row>
    <row r="1655">
      <c r="A1655" s="22"/>
      <c r="B1655" s="19"/>
      <c r="C1655" s="44"/>
      <c r="D1655" s="19"/>
      <c r="E1655" s="19"/>
      <c r="F1655" s="19"/>
      <c r="G1655" s="19"/>
      <c r="H1655" s="19"/>
      <c r="I1655" s="19"/>
      <c r="J1655" s="19"/>
      <c r="K1655" s="19"/>
      <c r="L1655" s="19"/>
      <c r="M1655" s="19"/>
      <c r="N1655" s="19"/>
      <c r="O1655" s="19"/>
      <c r="P1655" s="19"/>
      <c r="Q1655" s="19"/>
      <c r="R1655" s="19"/>
      <c r="S1655" s="19"/>
      <c r="T1655" s="19"/>
      <c r="U1655" s="19"/>
      <c r="V1655" s="19"/>
      <c r="W1655" s="19"/>
      <c r="X1655" s="19"/>
      <c r="Y1655" s="19"/>
      <c r="Z1655" s="19"/>
    </row>
    <row r="1656">
      <c r="A1656" s="22"/>
      <c r="B1656" s="19"/>
      <c r="C1656" s="44"/>
      <c r="D1656" s="19"/>
      <c r="E1656" s="19"/>
      <c r="F1656" s="19"/>
      <c r="G1656" s="19"/>
      <c r="H1656" s="19"/>
      <c r="I1656" s="19"/>
      <c r="J1656" s="19"/>
      <c r="K1656" s="19"/>
      <c r="L1656" s="19"/>
      <c r="M1656" s="19"/>
      <c r="N1656" s="19"/>
      <c r="O1656" s="19"/>
      <c r="P1656" s="19"/>
      <c r="Q1656" s="19"/>
      <c r="R1656" s="19"/>
      <c r="S1656" s="19"/>
      <c r="T1656" s="19"/>
      <c r="U1656" s="19"/>
      <c r="V1656" s="19"/>
      <c r="W1656" s="19"/>
      <c r="X1656" s="19"/>
      <c r="Y1656" s="19"/>
      <c r="Z1656" s="19"/>
    </row>
    <row r="1657">
      <c r="A1657" s="22"/>
      <c r="B1657" s="19"/>
      <c r="C1657" s="44"/>
      <c r="D1657" s="19"/>
      <c r="E1657" s="19"/>
      <c r="F1657" s="19"/>
      <c r="G1657" s="19"/>
      <c r="H1657" s="19"/>
      <c r="I1657" s="19"/>
      <c r="J1657" s="19"/>
      <c r="K1657" s="19"/>
      <c r="L1657" s="19"/>
      <c r="M1657" s="19"/>
      <c r="N1657" s="19"/>
      <c r="O1657" s="19"/>
      <c r="P1657" s="19"/>
      <c r="Q1657" s="19"/>
      <c r="R1657" s="19"/>
      <c r="S1657" s="19"/>
      <c r="T1657" s="19"/>
      <c r="U1657" s="19"/>
      <c r="V1657" s="19"/>
      <c r="W1657" s="19"/>
      <c r="X1657" s="19"/>
      <c r="Y1657" s="19"/>
      <c r="Z1657" s="19"/>
    </row>
    <row r="1658">
      <c r="A1658" s="22"/>
      <c r="B1658" s="19"/>
      <c r="C1658" s="44"/>
      <c r="D1658" s="19"/>
      <c r="E1658" s="19"/>
      <c r="F1658" s="19"/>
      <c r="G1658" s="19"/>
      <c r="H1658" s="19"/>
      <c r="I1658" s="19"/>
      <c r="J1658" s="19"/>
      <c r="K1658" s="19"/>
      <c r="L1658" s="19"/>
      <c r="M1658" s="19"/>
      <c r="N1658" s="19"/>
      <c r="O1658" s="19"/>
      <c r="P1658" s="19"/>
      <c r="Q1658" s="19"/>
      <c r="R1658" s="19"/>
      <c r="S1658" s="19"/>
      <c r="T1658" s="19"/>
      <c r="U1658" s="19"/>
      <c r="V1658" s="19"/>
      <c r="W1658" s="19"/>
      <c r="X1658" s="19"/>
      <c r="Y1658" s="19"/>
      <c r="Z1658" s="19"/>
    </row>
    <row r="1659">
      <c r="A1659" s="22"/>
      <c r="B1659" s="19"/>
      <c r="C1659" s="44"/>
      <c r="D1659" s="19"/>
      <c r="E1659" s="19"/>
      <c r="F1659" s="19"/>
      <c r="G1659" s="19"/>
      <c r="H1659" s="19"/>
      <c r="I1659" s="19"/>
      <c r="J1659" s="19"/>
      <c r="K1659" s="19"/>
      <c r="L1659" s="19"/>
      <c r="M1659" s="19"/>
      <c r="N1659" s="19"/>
      <c r="O1659" s="19"/>
      <c r="P1659" s="19"/>
      <c r="Q1659" s="19"/>
      <c r="R1659" s="19"/>
      <c r="S1659" s="19"/>
      <c r="T1659" s="19"/>
      <c r="U1659" s="19"/>
      <c r="V1659" s="19"/>
      <c r="W1659" s="19"/>
      <c r="X1659" s="19"/>
      <c r="Y1659" s="19"/>
      <c r="Z1659" s="19"/>
    </row>
    <row r="1660">
      <c r="A1660" s="22"/>
      <c r="B1660" s="19"/>
      <c r="C1660" s="44"/>
      <c r="D1660" s="19"/>
      <c r="E1660" s="19"/>
      <c r="F1660" s="19"/>
      <c r="G1660" s="19"/>
      <c r="H1660" s="19"/>
      <c r="I1660" s="19"/>
      <c r="J1660" s="19"/>
      <c r="K1660" s="19"/>
      <c r="L1660" s="19"/>
      <c r="M1660" s="19"/>
      <c r="N1660" s="19"/>
      <c r="O1660" s="19"/>
      <c r="P1660" s="19"/>
      <c r="Q1660" s="19"/>
      <c r="R1660" s="19"/>
      <c r="S1660" s="19"/>
      <c r="T1660" s="19"/>
      <c r="U1660" s="19"/>
      <c r="V1660" s="19"/>
      <c r="W1660" s="19"/>
      <c r="X1660" s="19"/>
      <c r="Y1660" s="19"/>
      <c r="Z1660" s="19"/>
    </row>
    <row r="1661">
      <c r="A1661" s="22"/>
      <c r="B1661" s="19"/>
      <c r="C1661" s="44"/>
      <c r="D1661" s="19"/>
      <c r="E1661" s="19"/>
      <c r="F1661" s="19"/>
      <c r="G1661" s="19"/>
      <c r="H1661" s="19"/>
      <c r="I1661" s="19"/>
      <c r="J1661" s="19"/>
      <c r="K1661" s="19"/>
      <c r="L1661" s="19"/>
      <c r="M1661" s="19"/>
      <c r="N1661" s="19"/>
      <c r="O1661" s="19"/>
      <c r="P1661" s="19"/>
      <c r="Q1661" s="19"/>
      <c r="R1661" s="19"/>
      <c r="S1661" s="19"/>
      <c r="T1661" s="19"/>
      <c r="U1661" s="19"/>
      <c r="V1661" s="19"/>
      <c r="W1661" s="19"/>
      <c r="X1661" s="19"/>
      <c r="Y1661" s="19"/>
      <c r="Z1661" s="19"/>
    </row>
    <row r="1662">
      <c r="A1662" s="22"/>
      <c r="B1662" s="19"/>
      <c r="C1662" s="44"/>
      <c r="D1662" s="19"/>
      <c r="E1662" s="19"/>
      <c r="F1662" s="19"/>
      <c r="G1662" s="19"/>
      <c r="H1662" s="19"/>
      <c r="I1662" s="19"/>
      <c r="J1662" s="19"/>
      <c r="K1662" s="19"/>
      <c r="L1662" s="19"/>
      <c r="M1662" s="19"/>
      <c r="N1662" s="19"/>
      <c r="O1662" s="19"/>
      <c r="P1662" s="19"/>
      <c r="Q1662" s="19"/>
      <c r="R1662" s="19"/>
      <c r="S1662" s="19"/>
      <c r="T1662" s="19"/>
      <c r="U1662" s="19"/>
      <c r="V1662" s="19"/>
      <c r="W1662" s="19"/>
      <c r="X1662" s="19"/>
      <c r="Y1662" s="19"/>
      <c r="Z1662" s="19"/>
    </row>
    <row r="1663">
      <c r="A1663" s="22"/>
      <c r="B1663" s="19"/>
      <c r="C1663" s="44"/>
      <c r="D1663" s="19"/>
      <c r="E1663" s="19"/>
      <c r="F1663" s="19"/>
      <c r="G1663" s="19"/>
      <c r="H1663" s="19"/>
      <c r="I1663" s="19"/>
      <c r="J1663" s="19"/>
      <c r="K1663" s="19"/>
      <c r="L1663" s="19"/>
      <c r="M1663" s="19"/>
      <c r="N1663" s="19"/>
      <c r="O1663" s="19"/>
      <c r="P1663" s="19"/>
      <c r="Q1663" s="19"/>
      <c r="R1663" s="19"/>
      <c r="S1663" s="19"/>
      <c r="T1663" s="19"/>
      <c r="U1663" s="19"/>
      <c r="V1663" s="19"/>
      <c r="W1663" s="19"/>
      <c r="X1663" s="19"/>
      <c r="Y1663" s="19"/>
      <c r="Z1663" s="19"/>
    </row>
    <row r="1664">
      <c r="A1664" s="22"/>
      <c r="B1664" s="19"/>
      <c r="C1664" s="44"/>
      <c r="D1664" s="19"/>
      <c r="E1664" s="19"/>
      <c r="F1664" s="19"/>
      <c r="G1664" s="19"/>
      <c r="H1664" s="19"/>
      <c r="I1664" s="19"/>
      <c r="J1664" s="19"/>
      <c r="K1664" s="19"/>
      <c r="L1664" s="19"/>
      <c r="M1664" s="19"/>
      <c r="N1664" s="19"/>
      <c r="O1664" s="19"/>
      <c r="P1664" s="19"/>
      <c r="Q1664" s="19"/>
      <c r="R1664" s="19"/>
      <c r="S1664" s="19"/>
      <c r="T1664" s="19"/>
      <c r="U1664" s="19"/>
      <c r="V1664" s="19"/>
      <c r="W1664" s="19"/>
      <c r="X1664" s="19"/>
      <c r="Y1664" s="19"/>
      <c r="Z1664" s="19"/>
    </row>
    <row r="1665">
      <c r="A1665" s="22"/>
      <c r="B1665" s="19"/>
      <c r="C1665" s="44"/>
      <c r="D1665" s="19"/>
      <c r="E1665" s="19"/>
      <c r="F1665" s="19"/>
      <c r="G1665" s="19"/>
      <c r="H1665" s="19"/>
      <c r="I1665" s="19"/>
      <c r="J1665" s="19"/>
      <c r="K1665" s="19"/>
      <c r="L1665" s="19"/>
      <c r="M1665" s="19"/>
      <c r="N1665" s="19"/>
      <c r="O1665" s="19"/>
      <c r="P1665" s="19"/>
      <c r="Q1665" s="19"/>
      <c r="R1665" s="19"/>
      <c r="S1665" s="19"/>
      <c r="T1665" s="19"/>
      <c r="U1665" s="19"/>
      <c r="V1665" s="19"/>
      <c r="W1665" s="19"/>
      <c r="X1665" s="19"/>
      <c r="Y1665" s="19"/>
      <c r="Z1665" s="19"/>
    </row>
    <row r="1666">
      <c r="A1666" s="22"/>
      <c r="B1666" s="19"/>
      <c r="C1666" s="44"/>
      <c r="D1666" s="19"/>
      <c r="E1666" s="19"/>
      <c r="F1666" s="19"/>
      <c r="G1666" s="19"/>
      <c r="H1666" s="19"/>
      <c r="I1666" s="19"/>
      <c r="J1666" s="19"/>
      <c r="K1666" s="19"/>
      <c r="L1666" s="19"/>
      <c r="M1666" s="19"/>
      <c r="N1666" s="19"/>
      <c r="O1666" s="19"/>
      <c r="P1666" s="19"/>
      <c r="Q1666" s="19"/>
      <c r="R1666" s="19"/>
      <c r="S1666" s="19"/>
      <c r="T1666" s="19"/>
      <c r="U1666" s="19"/>
      <c r="V1666" s="19"/>
      <c r="W1666" s="19"/>
      <c r="X1666" s="19"/>
      <c r="Y1666" s="19"/>
      <c r="Z1666" s="19"/>
    </row>
    <row r="1667">
      <c r="A1667" s="22"/>
      <c r="B1667" s="19"/>
      <c r="C1667" s="44"/>
      <c r="D1667" s="19"/>
      <c r="E1667" s="19"/>
      <c r="F1667" s="19"/>
      <c r="G1667" s="19"/>
      <c r="H1667" s="19"/>
      <c r="I1667" s="19"/>
      <c r="J1667" s="19"/>
      <c r="K1667" s="19"/>
      <c r="L1667" s="19"/>
      <c r="M1667" s="19"/>
      <c r="N1667" s="19"/>
      <c r="O1667" s="19"/>
      <c r="P1667" s="19"/>
      <c r="Q1667" s="19"/>
      <c r="R1667" s="19"/>
      <c r="S1667" s="19"/>
      <c r="T1667" s="19"/>
      <c r="U1667" s="19"/>
      <c r="V1667" s="19"/>
      <c r="W1667" s="19"/>
      <c r="X1667" s="19"/>
      <c r="Y1667" s="19"/>
      <c r="Z1667" s="19"/>
    </row>
    <row r="1668">
      <c r="A1668" s="22"/>
      <c r="B1668" s="19"/>
      <c r="C1668" s="44"/>
      <c r="D1668" s="19"/>
      <c r="E1668" s="19"/>
      <c r="F1668" s="19"/>
      <c r="G1668" s="19"/>
      <c r="H1668" s="19"/>
      <c r="I1668" s="19"/>
      <c r="J1668" s="19"/>
      <c r="K1668" s="19"/>
      <c r="L1668" s="19"/>
      <c r="M1668" s="19"/>
      <c r="N1668" s="19"/>
      <c r="O1668" s="19"/>
      <c r="P1668" s="19"/>
      <c r="Q1668" s="19"/>
      <c r="R1668" s="19"/>
      <c r="S1668" s="19"/>
      <c r="T1668" s="19"/>
      <c r="U1668" s="19"/>
      <c r="V1668" s="19"/>
      <c r="W1668" s="19"/>
      <c r="X1668" s="19"/>
      <c r="Y1668" s="19"/>
      <c r="Z1668" s="19"/>
    </row>
    <row r="1669">
      <c r="A1669" s="22"/>
      <c r="B1669" s="19"/>
      <c r="C1669" s="44"/>
      <c r="D1669" s="19"/>
      <c r="E1669" s="19"/>
      <c r="F1669" s="19"/>
      <c r="G1669" s="19"/>
      <c r="H1669" s="19"/>
      <c r="I1669" s="19"/>
      <c r="J1669" s="19"/>
      <c r="K1669" s="19"/>
      <c r="L1669" s="19"/>
      <c r="M1669" s="19"/>
      <c r="N1669" s="19"/>
      <c r="O1669" s="19"/>
      <c r="P1669" s="19"/>
      <c r="Q1669" s="19"/>
      <c r="R1669" s="19"/>
      <c r="S1669" s="19"/>
      <c r="T1669" s="19"/>
      <c r="U1669" s="19"/>
      <c r="V1669" s="19"/>
      <c r="W1669" s="19"/>
      <c r="X1669" s="19"/>
      <c r="Y1669" s="19"/>
      <c r="Z1669" s="19"/>
    </row>
    <row r="1670">
      <c r="A1670" s="22"/>
      <c r="B1670" s="19"/>
      <c r="C1670" s="44"/>
      <c r="D1670" s="19"/>
      <c r="E1670" s="19"/>
      <c r="F1670" s="19"/>
      <c r="G1670" s="19"/>
      <c r="H1670" s="19"/>
      <c r="I1670" s="19"/>
      <c r="J1670" s="19"/>
      <c r="K1670" s="19"/>
      <c r="L1670" s="19"/>
      <c r="M1670" s="19"/>
      <c r="N1670" s="19"/>
      <c r="O1670" s="19"/>
      <c r="P1670" s="19"/>
      <c r="Q1670" s="19"/>
      <c r="R1670" s="19"/>
      <c r="S1670" s="19"/>
      <c r="T1670" s="19"/>
      <c r="U1670" s="19"/>
      <c r="V1670" s="19"/>
      <c r="W1670" s="19"/>
      <c r="X1670" s="19"/>
      <c r="Y1670" s="19"/>
      <c r="Z1670" s="19"/>
    </row>
    <row r="1671">
      <c r="A1671" s="22"/>
      <c r="B1671" s="19"/>
      <c r="C1671" s="44"/>
      <c r="D1671" s="19"/>
      <c r="E1671" s="19"/>
      <c r="F1671" s="19"/>
      <c r="G1671" s="19"/>
      <c r="H1671" s="19"/>
      <c r="I1671" s="19"/>
      <c r="J1671" s="19"/>
      <c r="K1671" s="19"/>
      <c r="L1671" s="19"/>
      <c r="M1671" s="19"/>
      <c r="N1671" s="19"/>
      <c r="O1671" s="19"/>
      <c r="P1671" s="19"/>
      <c r="Q1671" s="19"/>
      <c r="R1671" s="19"/>
      <c r="S1671" s="19"/>
      <c r="T1671" s="19"/>
      <c r="U1671" s="19"/>
      <c r="V1671" s="19"/>
      <c r="W1671" s="19"/>
      <c r="X1671" s="19"/>
      <c r="Y1671" s="19"/>
      <c r="Z1671" s="19"/>
    </row>
    <row r="1672">
      <c r="A1672" s="22"/>
      <c r="B1672" s="19"/>
      <c r="C1672" s="44"/>
      <c r="D1672" s="19"/>
      <c r="E1672" s="19"/>
      <c r="F1672" s="19"/>
      <c r="G1672" s="19"/>
      <c r="H1672" s="19"/>
      <c r="I1672" s="19"/>
      <c r="J1672" s="19"/>
      <c r="K1672" s="19"/>
      <c r="L1672" s="19"/>
      <c r="M1672" s="19"/>
      <c r="N1672" s="19"/>
      <c r="O1672" s="19"/>
      <c r="P1672" s="19"/>
      <c r="Q1672" s="19"/>
      <c r="R1672" s="19"/>
      <c r="S1672" s="19"/>
      <c r="T1672" s="19"/>
      <c r="U1672" s="19"/>
      <c r="V1672" s="19"/>
      <c r="W1672" s="19"/>
      <c r="X1672" s="19"/>
      <c r="Y1672" s="19"/>
      <c r="Z1672" s="19"/>
    </row>
    <row r="1673">
      <c r="A1673" s="22"/>
      <c r="B1673" s="19"/>
      <c r="C1673" s="44"/>
      <c r="D1673" s="19"/>
      <c r="E1673" s="19"/>
      <c r="F1673" s="19"/>
      <c r="G1673" s="19"/>
      <c r="H1673" s="19"/>
      <c r="I1673" s="19"/>
      <c r="J1673" s="19"/>
      <c r="K1673" s="19"/>
      <c r="L1673" s="19"/>
      <c r="M1673" s="19"/>
      <c r="N1673" s="19"/>
      <c r="O1673" s="19"/>
      <c r="P1673" s="19"/>
      <c r="Q1673" s="19"/>
      <c r="R1673" s="19"/>
      <c r="S1673" s="19"/>
      <c r="T1673" s="19"/>
      <c r="U1673" s="19"/>
      <c r="V1673" s="19"/>
      <c r="W1673" s="19"/>
      <c r="X1673" s="19"/>
      <c r="Y1673" s="19"/>
      <c r="Z1673" s="19"/>
    </row>
    <row r="1674">
      <c r="A1674" s="22"/>
      <c r="B1674" s="19"/>
      <c r="C1674" s="44"/>
      <c r="D1674" s="19"/>
      <c r="E1674" s="19"/>
      <c r="F1674" s="19"/>
      <c r="G1674" s="19"/>
      <c r="H1674" s="19"/>
      <c r="I1674" s="19"/>
      <c r="J1674" s="19"/>
      <c r="K1674" s="19"/>
      <c r="L1674" s="19"/>
      <c r="M1674" s="19"/>
      <c r="N1674" s="19"/>
      <c r="O1674" s="19"/>
      <c r="P1674" s="19"/>
      <c r="Q1674" s="19"/>
      <c r="R1674" s="19"/>
      <c r="S1674" s="19"/>
      <c r="T1674" s="19"/>
      <c r="U1674" s="19"/>
      <c r="V1674" s="19"/>
      <c r="W1674" s="19"/>
      <c r="X1674" s="19"/>
      <c r="Y1674" s="19"/>
      <c r="Z1674" s="19"/>
    </row>
    <row r="1675">
      <c r="A1675" s="22"/>
      <c r="B1675" s="19"/>
      <c r="C1675" s="44"/>
      <c r="D1675" s="19"/>
      <c r="E1675" s="19"/>
      <c r="F1675" s="19"/>
      <c r="G1675" s="19"/>
      <c r="H1675" s="19"/>
      <c r="I1675" s="19"/>
      <c r="J1675" s="19"/>
      <c r="K1675" s="19"/>
      <c r="L1675" s="19"/>
      <c r="M1675" s="19"/>
      <c r="N1675" s="19"/>
      <c r="O1675" s="19"/>
      <c r="P1675" s="19"/>
      <c r="Q1675" s="19"/>
      <c r="R1675" s="19"/>
      <c r="S1675" s="19"/>
      <c r="T1675" s="19"/>
      <c r="U1675" s="19"/>
      <c r="V1675" s="19"/>
      <c r="W1675" s="19"/>
      <c r="X1675" s="19"/>
      <c r="Y1675" s="19"/>
      <c r="Z1675" s="19"/>
    </row>
    <row r="1676">
      <c r="A1676" s="22"/>
      <c r="B1676" s="19"/>
      <c r="C1676" s="44"/>
      <c r="D1676" s="19"/>
      <c r="E1676" s="19"/>
      <c r="F1676" s="19"/>
      <c r="G1676" s="19"/>
      <c r="H1676" s="19"/>
      <c r="I1676" s="19"/>
      <c r="J1676" s="19"/>
      <c r="K1676" s="19"/>
      <c r="L1676" s="19"/>
      <c r="M1676" s="19"/>
      <c r="N1676" s="19"/>
      <c r="O1676" s="19"/>
      <c r="P1676" s="19"/>
      <c r="Q1676" s="19"/>
      <c r="R1676" s="19"/>
      <c r="S1676" s="19"/>
      <c r="T1676" s="19"/>
      <c r="U1676" s="19"/>
      <c r="V1676" s="19"/>
      <c r="W1676" s="19"/>
      <c r="X1676" s="19"/>
      <c r="Y1676" s="19"/>
      <c r="Z1676" s="19"/>
    </row>
    <row r="1677">
      <c r="A1677" s="22"/>
      <c r="B1677" s="19"/>
      <c r="C1677" s="44"/>
      <c r="D1677" s="19"/>
      <c r="E1677" s="19"/>
      <c r="F1677" s="19"/>
      <c r="G1677" s="19"/>
      <c r="H1677" s="19"/>
      <c r="I1677" s="19"/>
      <c r="J1677" s="19"/>
      <c r="K1677" s="19"/>
      <c r="L1677" s="19"/>
      <c r="M1677" s="19"/>
      <c r="N1677" s="19"/>
      <c r="O1677" s="19"/>
      <c r="P1677" s="19"/>
      <c r="Q1677" s="19"/>
      <c r="R1677" s="19"/>
      <c r="S1677" s="19"/>
      <c r="T1677" s="19"/>
      <c r="U1677" s="19"/>
      <c r="V1677" s="19"/>
      <c r="W1677" s="19"/>
      <c r="X1677" s="19"/>
      <c r="Y1677" s="19"/>
      <c r="Z1677" s="19"/>
    </row>
    <row r="1678">
      <c r="A1678" s="22"/>
      <c r="B1678" s="19"/>
      <c r="C1678" s="44"/>
      <c r="D1678" s="19"/>
      <c r="E1678" s="19"/>
      <c r="F1678" s="19"/>
      <c r="G1678" s="19"/>
      <c r="H1678" s="19"/>
      <c r="I1678" s="19"/>
      <c r="J1678" s="19"/>
      <c r="K1678" s="19"/>
      <c r="L1678" s="19"/>
      <c r="M1678" s="19"/>
      <c r="N1678" s="19"/>
      <c r="O1678" s="19"/>
      <c r="P1678" s="19"/>
      <c r="Q1678" s="19"/>
      <c r="R1678" s="19"/>
      <c r="S1678" s="19"/>
      <c r="T1678" s="19"/>
      <c r="U1678" s="19"/>
      <c r="V1678" s="19"/>
      <c r="W1678" s="19"/>
      <c r="X1678" s="19"/>
      <c r="Y1678" s="19"/>
      <c r="Z1678" s="19"/>
    </row>
    <row r="1679">
      <c r="A1679" s="22"/>
      <c r="B1679" s="19"/>
      <c r="C1679" s="44"/>
      <c r="D1679" s="19"/>
      <c r="E1679" s="19"/>
      <c r="F1679" s="19"/>
      <c r="G1679" s="19"/>
      <c r="H1679" s="19"/>
      <c r="I1679" s="19"/>
      <c r="J1679" s="19"/>
      <c r="K1679" s="19"/>
      <c r="L1679" s="19"/>
      <c r="M1679" s="19"/>
      <c r="N1679" s="19"/>
      <c r="O1679" s="19"/>
      <c r="P1679" s="19"/>
      <c r="Q1679" s="19"/>
      <c r="R1679" s="19"/>
      <c r="S1679" s="19"/>
      <c r="T1679" s="19"/>
      <c r="U1679" s="19"/>
      <c r="V1679" s="19"/>
      <c r="W1679" s="19"/>
      <c r="X1679" s="19"/>
      <c r="Y1679" s="19"/>
      <c r="Z1679" s="19"/>
    </row>
    <row r="1680">
      <c r="A1680" s="22"/>
      <c r="B1680" s="19"/>
      <c r="C1680" s="44"/>
      <c r="D1680" s="19"/>
      <c r="E1680" s="19"/>
      <c r="F1680" s="19"/>
      <c r="G1680" s="19"/>
      <c r="H1680" s="19"/>
      <c r="I1680" s="19"/>
      <c r="J1680" s="19"/>
      <c r="K1680" s="19"/>
      <c r="L1680" s="19"/>
      <c r="M1680" s="19"/>
      <c r="N1680" s="19"/>
      <c r="O1680" s="19"/>
      <c r="P1680" s="19"/>
      <c r="Q1680" s="19"/>
      <c r="R1680" s="19"/>
      <c r="S1680" s="19"/>
      <c r="T1680" s="19"/>
      <c r="U1680" s="19"/>
      <c r="V1680" s="19"/>
      <c r="W1680" s="19"/>
      <c r="X1680" s="19"/>
      <c r="Y1680" s="19"/>
      <c r="Z1680" s="19"/>
    </row>
    <row r="1681">
      <c r="A1681" s="22"/>
      <c r="B1681" s="19"/>
      <c r="C1681" s="44"/>
      <c r="D1681" s="19"/>
      <c r="E1681" s="19"/>
      <c r="F1681" s="19"/>
      <c r="G1681" s="19"/>
      <c r="H1681" s="19"/>
      <c r="I1681" s="19"/>
      <c r="J1681" s="19"/>
      <c r="K1681" s="19"/>
      <c r="L1681" s="19"/>
      <c r="M1681" s="19"/>
      <c r="N1681" s="19"/>
      <c r="O1681" s="19"/>
      <c r="P1681" s="19"/>
      <c r="Q1681" s="19"/>
      <c r="R1681" s="19"/>
      <c r="S1681" s="19"/>
      <c r="T1681" s="19"/>
      <c r="U1681" s="19"/>
      <c r="V1681" s="19"/>
      <c r="W1681" s="19"/>
      <c r="X1681" s="19"/>
      <c r="Y1681" s="19"/>
      <c r="Z1681" s="19"/>
    </row>
    <row r="1682">
      <c r="A1682" s="22"/>
      <c r="B1682" s="19"/>
      <c r="C1682" s="44"/>
      <c r="D1682" s="19"/>
      <c r="E1682" s="19"/>
      <c r="F1682" s="19"/>
      <c r="G1682" s="19"/>
      <c r="H1682" s="19"/>
      <c r="I1682" s="19"/>
      <c r="J1682" s="19"/>
      <c r="K1682" s="19"/>
      <c r="L1682" s="19"/>
      <c r="M1682" s="19"/>
      <c r="N1682" s="19"/>
      <c r="O1682" s="19"/>
      <c r="P1682" s="19"/>
      <c r="Q1682" s="19"/>
      <c r="R1682" s="19"/>
      <c r="S1682" s="19"/>
      <c r="T1682" s="19"/>
      <c r="U1682" s="19"/>
      <c r="V1682" s="19"/>
      <c r="W1682" s="19"/>
      <c r="X1682" s="19"/>
      <c r="Y1682" s="19"/>
      <c r="Z1682" s="19"/>
    </row>
    <row r="1683">
      <c r="A1683" s="22"/>
      <c r="B1683" s="19"/>
      <c r="C1683" s="44"/>
      <c r="D1683" s="19"/>
      <c r="E1683" s="19"/>
      <c r="F1683" s="19"/>
      <c r="G1683" s="19"/>
      <c r="H1683" s="19"/>
      <c r="I1683" s="19"/>
      <c r="J1683" s="19"/>
      <c r="K1683" s="19"/>
      <c r="L1683" s="19"/>
      <c r="M1683" s="19"/>
      <c r="N1683" s="19"/>
      <c r="O1683" s="19"/>
      <c r="P1683" s="19"/>
      <c r="Q1683" s="19"/>
      <c r="R1683" s="19"/>
      <c r="S1683" s="19"/>
      <c r="T1683" s="19"/>
      <c r="U1683" s="19"/>
      <c r="V1683" s="19"/>
      <c r="W1683" s="19"/>
      <c r="X1683" s="19"/>
      <c r="Y1683" s="19"/>
      <c r="Z1683" s="19"/>
    </row>
    <row r="1684">
      <c r="A1684" s="22"/>
      <c r="B1684" s="19"/>
      <c r="C1684" s="44"/>
      <c r="D1684" s="19"/>
      <c r="E1684" s="19"/>
      <c r="F1684" s="19"/>
      <c r="G1684" s="19"/>
      <c r="H1684" s="19"/>
      <c r="I1684" s="19"/>
      <c r="J1684" s="19"/>
      <c r="K1684" s="19"/>
      <c r="L1684" s="19"/>
      <c r="M1684" s="19"/>
      <c r="N1684" s="19"/>
      <c r="O1684" s="19"/>
      <c r="P1684" s="19"/>
      <c r="Q1684" s="19"/>
      <c r="R1684" s="19"/>
      <c r="S1684" s="19"/>
      <c r="T1684" s="19"/>
      <c r="U1684" s="19"/>
      <c r="V1684" s="19"/>
      <c r="W1684" s="19"/>
      <c r="X1684" s="19"/>
      <c r="Y1684" s="19"/>
      <c r="Z1684" s="19"/>
    </row>
    <row r="1685">
      <c r="A1685" s="22"/>
      <c r="B1685" s="19"/>
      <c r="C1685" s="44"/>
      <c r="D1685" s="19"/>
      <c r="E1685" s="19"/>
      <c r="F1685" s="19"/>
      <c r="G1685" s="19"/>
      <c r="H1685" s="19"/>
      <c r="I1685" s="19"/>
      <c r="J1685" s="19"/>
      <c r="K1685" s="19"/>
      <c r="L1685" s="19"/>
      <c r="M1685" s="19"/>
      <c r="N1685" s="19"/>
      <c r="O1685" s="19"/>
      <c r="P1685" s="19"/>
      <c r="Q1685" s="19"/>
      <c r="R1685" s="19"/>
      <c r="S1685" s="19"/>
      <c r="T1685" s="19"/>
      <c r="U1685" s="19"/>
      <c r="V1685" s="19"/>
      <c r="W1685" s="19"/>
      <c r="X1685" s="19"/>
      <c r="Y1685" s="19"/>
      <c r="Z1685" s="19"/>
    </row>
    <row r="1686">
      <c r="A1686" s="22"/>
      <c r="B1686" s="19"/>
      <c r="C1686" s="44"/>
      <c r="D1686" s="19"/>
      <c r="E1686" s="19"/>
      <c r="F1686" s="19"/>
      <c r="G1686" s="19"/>
      <c r="H1686" s="19"/>
      <c r="I1686" s="19"/>
      <c r="J1686" s="19"/>
      <c r="K1686" s="19"/>
      <c r="L1686" s="19"/>
      <c r="M1686" s="19"/>
      <c r="N1686" s="19"/>
      <c r="O1686" s="19"/>
      <c r="P1686" s="19"/>
      <c r="Q1686" s="19"/>
      <c r="R1686" s="19"/>
      <c r="S1686" s="19"/>
      <c r="T1686" s="19"/>
      <c r="U1686" s="19"/>
      <c r="V1686" s="19"/>
      <c r="W1686" s="19"/>
      <c r="X1686" s="19"/>
      <c r="Y1686" s="19"/>
      <c r="Z1686" s="19"/>
    </row>
    <row r="1687">
      <c r="A1687" s="22"/>
      <c r="B1687" s="19"/>
      <c r="C1687" s="44"/>
      <c r="D1687" s="19"/>
      <c r="E1687" s="19"/>
      <c r="F1687" s="19"/>
      <c r="G1687" s="19"/>
      <c r="H1687" s="19"/>
      <c r="I1687" s="19"/>
      <c r="J1687" s="19"/>
      <c r="K1687" s="19"/>
      <c r="L1687" s="19"/>
      <c r="M1687" s="19"/>
      <c r="N1687" s="19"/>
      <c r="O1687" s="19"/>
      <c r="P1687" s="19"/>
      <c r="Q1687" s="19"/>
      <c r="R1687" s="19"/>
      <c r="S1687" s="19"/>
      <c r="T1687" s="19"/>
      <c r="U1687" s="19"/>
      <c r="V1687" s="19"/>
      <c r="W1687" s="19"/>
      <c r="X1687" s="19"/>
      <c r="Y1687" s="19"/>
      <c r="Z1687" s="19"/>
    </row>
    <row r="1688">
      <c r="A1688" s="22"/>
      <c r="B1688" s="19"/>
      <c r="C1688" s="44"/>
      <c r="D1688" s="19"/>
      <c r="E1688" s="19"/>
      <c r="F1688" s="19"/>
      <c r="G1688" s="19"/>
      <c r="H1688" s="19"/>
      <c r="I1688" s="19"/>
      <c r="J1688" s="19"/>
      <c r="K1688" s="19"/>
      <c r="L1688" s="19"/>
      <c r="M1688" s="19"/>
      <c r="N1688" s="19"/>
      <c r="O1688" s="19"/>
      <c r="P1688" s="19"/>
      <c r="Q1688" s="19"/>
      <c r="R1688" s="19"/>
      <c r="S1688" s="19"/>
      <c r="T1688" s="19"/>
      <c r="U1688" s="19"/>
      <c r="V1688" s="19"/>
      <c r="W1688" s="19"/>
      <c r="X1688" s="19"/>
      <c r="Y1688" s="19"/>
      <c r="Z1688" s="19"/>
    </row>
    <row r="1689">
      <c r="A1689" s="22"/>
      <c r="B1689" s="19"/>
      <c r="C1689" s="44"/>
      <c r="D1689" s="19"/>
      <c r="E1689" s="19"/>
      <c r="F1689" s="19"/>
      <c r="G1689" s="19"/>
      <c r="H1689" s="19"/>
      <c r="I1689" s="19"/>
      <c r="J1689" s="19"/>
      <c r="K1689" s="19"/>
      <c r="L1689" s="19"/>
      <c r="M1689" s="19"/>
      <c r="N1689" s="19"/>
      <c r="O1689" s="19"/>
      <c r="P1689" s="19"/>
      <c r="Q1689" s="19"/>
      <c r="R1689" s="19"/>
      <c r="S1689" s="19"/>
      <c r="T1689" s="19"/>
      <c r="U1689" s="19"/>
      <c r="V1689" s="19"/>
      <c r="W1689" s="19"/>
      <c r="X1689" s="19"/>
      <c r="Y1689" s="19"/>
      <c r="Z1689" s="19"/>
    </row>
    <row r="1690">
      <c r="A1690" s="22"/>
      <c r="B1690" s="19"/>
      <c r="C1690" s="44"/>
      <c r="D1690" s="19"/>
      <c r="E1690" s="19"/>
      <c r="F1690" s="19"/>
      <c r="G1690" s="19"/>
      <c r="H1690" s="19"/>
      <c r="I1690" s="19"/>
      <c r="J1690" s="19"/>
      <c r="K1690" s="19"/>
      <c r="L1690" s="19"/>
      <c r="M1690" s="19"/>
      <c r="N1690" s="19"/>
      <c r="O1690" s="19"/>
      <c r="P1690" s="19"/>
      <c r="Q1690" s="19"/>
      <c r="R1690" s="19"/>
      <c r="S1690" s="19"/>
      <c r="T1690" s="19"/>
      <c r="U1690" s="19"/>
      <c r="V1690" s="19"/>
      <c r="W1690" s="19"/>
      <c r="X1690" s="19"/>
      <c r="Y1690" s="19"/>
      <c r="Z1690" s="19"/>
    </row>
    <row r="1691">
      <c r="A1691" s="22"/>
      <c r="B1691" s="19"/>
      <c r="C1691" s="44"/>
      <c r="D1691" s="19"/>
      <c r="E1691" s="19"/>
      <c r="F1691" s="19"/>
      <c r="G1691" s="19"/>
      <c r="H1691" s="19"/>
      <c r="I1691" s="19"/>
      <c r="J1691" s="19"/>
      <c r="K1691" s="19"/>
      <c r="L1691" s="19"/>
      <c r="M1691" s="19"/>
      <c r="N1691" s="19"/>
      <c r="O1691" s="19"/>
      <c r="P1691" s="19"/>
      <c r="Q1691" s="19"/>
      <c r="R1691" s="19"/>
      <c r="S1691" s="19"/>
      <c r="T1691" s="19"/>
      <c r="U1691" s="19"/>
      <c r="V1691" s="19"/>
      <c r="W1691" s="19"/>
      <c r="X1691" s="19"/>
      <c r="Y1691" s="19"/>
      <c r="Z1691" s="19"/>
    </row>
    <row r="1692">
      <c r="A1692" s="22"/>
      <c r="B1692" s="19"/>
      <c r="C1692" s="44"/>
      <c r="D1692" s="19"/>
      <c r="E1692" s="19"/>
      <c r="F1692" s="19"/>
      <c r="G1692" s="19"/>
      <c r="H1692" s="19"/>
      <c r="I1692" s="19"/>
      <c r="J1692" s="19"/>
      <c r="K1692" s="19"/>
      <c r="L1692" s="19"/>
      <c r="M1692" s="19"/>
      <c r="N1692" s="19"/>
      <c r="O1692" s="19"/>
      <c r="P1692" s="19"/>
      <c r="Q1692" s="19"/>
      <c r="R1692" s="19"/>
      <c r="S1692" s="19"/>
      <c r="T1692" s="19"/>
      <c r="U1692" s="19"/>
      <c r="V1692" s="19"/>
      <c r="W1692" s="19"/>
      <c r="X1692" s="19"/>
      <c r="Y1692" s="19"/>
      <c r="Z1692" s="19"/>
    </row>
    <row r="1693">
      <c r="A1693" s="22"/>
      <c r="B1693" s="19"/>
      <c r="C1693" s="44"/>
      <c r="D1693" s="19"/>
      <c r="E1693" s="19"/>
      <c r="F1693" s="19"/>
      <c r="G1693" s="19"/>
      <c r="H1693" s="19"/>
      <c r="I1693" s="19"/>
      <c r="J1693" s="19"/>
      <c r="K1693" s="19"/>
      <c r="L1693" s="19"/>
      <c r="M1693" s="19"/>
      <c r="N1693" s="19"/>
      <c r="O1693" s="19"/>
      <c r="P1693" s="19"/>
      <c r="Q1693" s="19"/>
      <c r="R1693" s="19"/>
      <c r="S1693" s="19"/>
      <c r="T1693" s="19"/>
      <c r="U1693" s="19"/>
      <c r="V1693" s="19"/>
      <c r="W1693" s="19"/>
      <c r="X1693" s="19"/>
      <c r="Y1693" s="19"/>
      <c r="Z1693" s="19"/>
    </row>
    <row r="1694">
      <c r="A1694" s="22"/>
      <c r="B1694" s="19"/>
      <c r="C1694" s="44"/>
      <c r="D1694" s="19"/>
      <c r="E1694" s="19"/>
      <c r="F1694" s="19"/>
      <c r="G1694" s="19"/>
      <c r="H1694" s="19"/>
      <c r="I1694" s="19"/>
      <c r="J1694" s="19"/>
      <c r="K1694" s="19"/>
      <c r="L1694" s="19"/>
      <c r="M1694" s="19"/>
      <c r="N1694" s="19"/>
      <c r="O1694" s="19"/>
      <c r="P1694" s="19"/>
      <c r="Q1694" s="19"/>
      <c r="R1694" s="19"/>
      <c r="S1694" s="19"/>
      <c r="T1694" s="19"/>
      <c r="U1694" s="19"/>
      <c r="V1694" s="19"/>
      <c r="W1694" s="19"/>
      <c r="X1694" s="19"/>
      <c r="Y1694" s="19"/>
      <c r="Z1694" s="19"/>
    </row>
    <row r="1695">
      <c r="A1695" s="22"/>
      <c r="B1695" s="19"/>
      <c r="C1695" s="44"/>
      <c r="D1695" s="19"/>
      <c r="E1695" s="19"/>
      <c r="F1695" s="19"/>
      <c r="G1695" s="19"/>
      <c r="H1695" s="19"/>
      <c r="I1695" s="19"/>
      <c r="J1695" s="19"/>
      <c r="K1695" s="19"/>
      <c r="L1695" s="19"/>
      <c r="M1695" s="19"/>
      <c r="N1695" s="19"/>
      <c r="O1695" s="19"/>
      <c r="P1695" s="19"/>
      <c r="Q1695" s="19"/>
      <c r="R1695" s="19"/>
      <c r="S1695" s="19"/>
      <c r="T1695" s="19"/>
      <c r="U1695" s="19"/>
      <c r="V1695" s="19"/>
      <c r="W1695" s="19"/>
      <c r="X1695" s="19"/>
      <c r="Y1695" s="19"/>
      <c r="Z1695" s="19"/>
    </row>
    <row r="1696">
      <c r="A1696" s="22"/>
      <c r="B1696" s="19"/>
      <c r="C1696" s="44"/>
      <c r="D1696" s="19"/>
      <c r="E1696" s="19"/>
      <c r="F1696" s="19"/>
      <c r="G1696" s="19"/>
      <c r="H1696" s="19"/>
      <c r="I1696" s="19"/>
      <c r="J1696" s="19"/>
      <c r="K1696" s="19"/>
      <c r="L1696" s="19"/>
      <c r="M1696" s="19"/>
      <c r="N1696" s="19"/>
      <c r="O1696" s="19"/>
      <c r="P1696" s="19"/>
      <c r="Q1696" s="19"/>
      <c r="R1696" s="19"/>
      <c r="S1696" s="19"/>
      <c r="T1696" s="19"/>
      <c r="U1696" s="19"/>
      <c r="V1696" s="19"/>
      <c r="W1696" s="19"/>
      <c r="X1696" s="19"/>
      <c r="Y1696" s="19"/>
      <c r="Z1696" s="19"/>
    </row>
    <row r="1697">
      <c r="A1697" s="22"/>
      <c r="B1697" s="19"/>
      <c r="C1697" s="44"/>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row>
    <row r="1698">
      <c r="A1698" s="22"/>
      <c r="B1698" s="19"/>
      <c r="C1698" s="44"/>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row>
    <row r="1699">
      <c r="A1699" s="22"/>
      <c r="B1699" s="19"/>
      <c r="C1699" s="44"/>
      <c r="D1699" s="19"/>
      <c r="E1699" s="19"/>
      <c r="F1699" s="19"/>
      <c r="G1699" s="19"/>
      <c r="H1699" s="19"/>
      <c r="I1699" s="19"/>
      <c r="J1699" s="19"/>
      <c r="K1699" s="19"/>
      <c r="L1699" s="19"/>
      <c r="M1699" s="19"/>
      <c r="N1699" s="19"/>
      <c r="O1699" s="19"/>
      <c r="P1699" s="19"/>
      <c r="Q1699" s="19"/>
      <c r="R1699" s="19"/>
      <c r="S1699" s="19"/>
      <c r="T1699" s="19"/>
      <c r="U1699" s="19"/>
      <c r="V1699" s="19"/>
      <c r="W1699" s="19"/>
      <c r="X1699" s="19"/>
      <c r="Y1699" s="19"/>
      <c r="Z1699" s="19"/>
    </row>
    <row r="1700">
      <c r="A1700" s="22"/>
      <c r="B1700" s="19"/>
      <c r="C1700" s="44"/>
      <c r="D1700" s="19"/>
      <c r="E1700" s="19"/>
      <c r="F1700" s="19"/>
      <c r="G1700" s="19"/>
      <c r="H1700" s="19"/>
      <c r="I1700" s="19"/>
      <c r="J1700" s="19"/>
      <c r="K1700" s="19"/>
      <c r="L1700" s="19"/>
      <c r="M1700" s="19"/>
      <c r="N1700" s="19"/>
      <c r="O1700" s="19"/>
      <c r="P1700" s="19"/>
      <c r="Q1700" s="19"/>
      <c r="R1700" s="19"/>
      <c r="S1700" s="19"/>
      <c r="T1700" s="19"/>
      <c r="U1700" s="19"/>
      <c r="V1700" s="19"/>
      <c r="W1700" s="19"/>
      <c r="X1700" s="19"/>
      <c r="Y1700" s="19"/>
      <c r="Z1700" s="19"/>
    </row>
    <row r="1701">
      <c r="A1701" s="22"/>
      <c r="B1701" s="19"/>
      <c r="C1701" s="44"/>
      <c r="D1701" s="19"/>
      <c r="E1701" s="19"/>
      <c r="F1701" s="19"/>
      <c r="G1701" s="19"/>
      <c r="H1701" s="19"/>
      <c r="I1701" s="19"/>
      <c r="J1701" s="19"/>
      <c r="K1701" s="19"/>
      <c r="L1701" s="19"/>
      <c r="M1701" s="19"/>
      <c r="N1701" s="19"/>
      <c r="O1701" s="19"/>
      <c r="P1701" s="19"/>
      <c r="Q1701" s="19"/>
      <c r="R1701" s="19"/>
      <c r="S1701" s="19"/>
      <c r="T1701" s="19"/>
      <c r="U1701" s="19"/>
      <c r="V1701" s="19"/>
      <c r="W1701" s="19"/>
      <c r="X1701" s="19"/>
      <c r="Y1701" s="19"/>
      <c r="Z1701" s="19"/>
    </row>
    <row r="1702">
      <c r="A1702" s="22"/>
      <c r="B1702" s="19"/>
      <c r="C1702" s="44"/>
      <c r="D1702" s="19"/>
      <c r="E1702" s="19"/>
      <c r="F1702" s="19"/>
      <c r="G1702" s="19"/>
      <c r="H1702" s="19"/>
      <c r="I1702" s="19"/>
      <c r="J1702" s="19"/>
      <c r="K1702" s="19"/>
      <c r="L1702" s="19"/>
      <c r="M1702" s="19"/>
      <c r="N1702" s="19"/>
      <c r="O1702" s="19"/>
      <c r="P1702" s="19"/>
      <c r="Q1702" s="19"/>
      <c r="R1702" s="19"/>
      <c r="S1702" s="19"/>
      <c r="T1702" s="19"/>
      <c r="U1702" s="19"/>
      <c r="V1702" s="19"/>
      <c r="W1702" s="19"/>
      <c r="X1702" s="19"/>
      <c r="Y1702" s="19"/>
      <c r="Z1702" s="19"/>
    </row>
    <row r="1703">
      <c r="A1703" s="22"/>
      <c r="B1703" s="19"/>
      <c r="C1703" s="44"/>
      <c r="D1703" s="19"/>
      <c r="E1703" s="19"/>
      <c r="F1703" s="19"/>
      <c r="G1703" s="19"/>
      <c r="H1703" s="19"/>
      <c r="I1703" s="19"/>
      <c r="J1703" s="19"/>
      <c r="K1703" s="19"/>
      <c r="L1703" s="19"/>
      <c r="M1703" s="19"/>
      <c r="N1703" s="19"/>
      <c r="O1703" s="19"/>
      <c r="P1703" s="19"/>
      <c r="Q1703" s="19"/>
      <c r="R1703" s="19"/>
      <c r="S1703" s="19"/>
      <c r="T1703" s="19"/>
      <c r="U1703" s="19"/>
      <c r="V1703" s="19"/>
      <c r="W1703" s="19"/>
      <c r="X1703" s="19"/>
      <c r="Y1703" s="19"/>
      <c r="Z1703" s="19"/>
    </row>
    <row r="1704">
      <c r="A1704" s="22"/>
      <c r="B1704" s="19"/>
      <c r="C1704" s="44"/>
      <c r="D1704" s="19"/>
      <c r="E1704" s="19"/>
      <c r="F1704" s="19"/>
      <c r="G1704" s="19"/>
      <c r="H1704" s="19"/>
      <c r="I1704" s="19"/>
      <c r="J1704" s="19"/>
      <c r="K1704" s="19"/>
      <c r="L1704" s="19"/>
      <c r="M1704" s="19"/>
      <c r="N1704" s="19"/>
      <c r="O1704" s="19"/>
      <c r="P1704" s="19"/>
      <c r="Q1704" s="19"/>
      <c r="R1704" s="19"/>
      <c r="S1704" s="19"/>
      <c r="T1704" s="19"/>
      <c r="U1704" s="19"/>
      <c r="V1704" s="19"/>
      <c r="W1704" s="19"/>
      <c r="X1704" s="19"/>
      <c r="Y1704" s="19"/>
      <c r="Z1704" s="19"/>
    </row>
    <row r="1705">
      <c r="A1705" s="22"/>
      <c r="B1705" s="19"/>
      <c r="C1705" s="44"/>
      <c r="D1705" s="19"/>
      <c r="E1705" s="19"/>
      <c r="F1705" s="19"/>
      <c r="G1705" s="19"/>
      <c r="H1705" s="19"/>
      <c r="I1705" s="19"/>
      <c r="J1705" s="19"/>
      <c r="K1705" s="19"/>
      <c r="L1705" s="19"/>
      <c r="M1705" s="19"/>
      <c r="N1705" s="19"/>
      <c r="O1705" s="19"/>
      <c r="P1705" s="19"/>
      <c r="Q1705" s="19"/>
      <c r="R1705" s="19"/>
      <c r="S1705" s="19"/>
      <c r="T1705" s="19"/>
      <c r="U1705" s="19"/>
      <c r="V1705" s="19"/>
      <c r="W1705" s="19"/>
      <c r="X1705" s="19"/>
      <c r="Y1705" s="19"/>
      <c r="Z1705" s="19"/>
    </row>
    <row r="1706">
      <c r="A1706" s="22"/>
      <c r="B1706" s="19"/>
      <c r="C1706" s="44"/>
      <c r="D1706" s="19"/>
      <c r="E1706" s="19"/>
      <c r="F1706" s="19"/>
      <c r="G1706" s="19"/>
      <c r="H1706" s="19"/>
      <c r="I1706" s="19"/>
      <c r="J1706" s="19"/>
      <c r="K1706" s="19"/>
      <c r="L1706" s="19"/>
      <c r="M1706" s="19"/>
      <c r="N1706" s="19"/>
      <c r="O1706" s="19"/>
      <c r="P1706" s="19"/>
      <c r="Q1706" s="19"/>
      <c r="R1706" s="19"/>
      <c r="S1706" s="19"/>
      <c r="T1706" s="19"/>
      <c r="U1706" s="19"/>
      <c r="V1706" s="19"/>
      <c r="W1706" s="19"/>
      <c r="X1706" s="19"/>
      <c r="Y1706" s="19"/>
      <c r="Z1706" s="19"/>
    </row>
    <row r="1707">
      <c r="A1707" s="22"/>
      <c r="B1707" s="19"/>
      <c r="C1707" s="44"/>
      <c r="D1707" s="19"/>
      <c r="E1707" s="19"/>
      <c r="F1707" s="19"/>
      <c r="G1707" s="19"/>
      <c r="H1707" s="19"/>
      <c r="I1707" s="19"/>
      <c r="J1707" s="19"/>
      <c r="K1707" s="19"/>
      <c r="L1707" s="19"/>
      <c r="M1707" s="19"/>
      <c r="N1707" s="19"/>
      <c r="O1707" s="19"/>
      <c r="P1707" s="19"/>
      <c r="Q1707" s="19"/>
      <c r="R1707" s="19"/>
      <c r="S1707" s="19"/>
      <c r="T1707" s="19"/>
      <c r="U1707" s="19"/>
      <c r="V1707" s="19"/>
      <c r="W1707" s="19"/>
      <c r="X1707" s="19"/>
      <c r="Y1707" s="19"/>
      <c r="Z1707" s="19"/>
    </row>
    <row r="1708">
      <c r="A1708" s="22"/>
      <c r="B1708" s="19"/>
      <c r="C1708" s="44"/>
      <c r="D1708" s="19"/>
      <c r="E1708" s="19"/>
      <c r="F1708" s="19"/>
      <c r="G1708" s="19"/>
      <c r="H1708" s="19"/>
      <c r="I1708" s="19"/>
      <c r="J1708" s="19"/>
      <c r="K1708" s="19"/>
      <c r="L1708" s="19"/>
      <c r="M1708" s="19"/>
      <c r="N1708" s="19"/>
      <c r="O1708" s="19"/>
      <c r="P1708" s="19"/>
      <c r="Q1708" s="19"/>
      <c r="R1708" s="19"/>
      <c r="S1708" s="19"/>
      <c r="T1708" s="19"/>
      <c r="U1708" s="19"/>
      <c r="V1708" s="19"/>
      <c r="W1708" s="19"/>
      <c r="X1708" s="19"/>
      <c r="Y1708" s="19"/>
      <c r="Z1708" s="19"/>
    </row>
    <row r="1709">
      <c r="A1709" s="22"/>
      <c r="B1709" s="19"/>
      <c r="C1709" s="44"/>
      <c r="D1709" s="19"/>
      <c r="E1709" s="19"/>
      <c r="F1709" s="19"/>
      <c r="G1709" s="19"/>
      <c r="H1709" s="19"/>
      <c r="I1709" s="19"/>
      <c r="J1709" s="19"/>
      <c r="K1709" s="19"/>
      <c r="L1709" s="19"/>
      <c r="M1709" s="19"/>
      <c r="N1709" s="19"/>
      <c r="O1709" s="19"/>
      <c r="P1709" s="19"/>
      <c r="Q1709" s="19"/>
      <c r="R1709" s="19"/>
      <c r="S1709" s="19"/>
      <c r="T1709" s="19"/>
      <c r="U1709" s="19"/>
      <c r="V1709" s="19"/>
      <c r="W1709" s="19"/>
      <c r="X1709" s="19"/>
      <c r="Y1709" s="19"/>
      <c r="Z1709" s="19"/>
    </row>
    <row r="1710">
      <c r="A1710" s="22"/>
      <c r="B1710" s="19"/>
      <c r="C1710" s="44"/>
      <c r="D1710" s="19"/>
      <c r="E1710" s="19"/>
      <c r="F1710" s="19"/>
      <c r="G1710" s="19"/>
      <c r="H1710" s="19"/>
      <c r="I1710" s="19"/>
      <c r="J1710" s="19"/>
      <c r="K1710" s="19"/>
      <c r="L1710" s="19"/>
      <c r="M1710" s="19"/>
      <c r="N1710" s="19"/>
      <c r="O1710" s="19"/>
      <c r="P1710" s="19"/>
      <c r="Q1710" s="19"/>
      <c r="R1710" s="19"/>
      <c r="S1710" s="19"/>
      <c r="T1710" s="19"/>
      <c r="U1710" s="19"/>
      <c r="V1710" s="19"/>
      <c r="W1710" s="19"/>
      <c r="X1710" s="19"/>
      <c r="Y1710" s="19"/>
      <c r="Z1710" s="19"/>
    </row>
    <row r="1711">
      <c r="A1711" s="22"/>
      <c r="B1711" s="19"/>
      <c r="C1711" s="44"/>
      <c r="D1711" s="19"/>
      <c r="E1711" s="19"/>
      <c r="F1711" s="19"/>
      <c r="G1711" s="19"/>
      <c r="H1711" s="19"/>
      <c r="I1711" s="19"/>
      <c r="J1711" s="19"/>
      <c r="K1711" s="19"/>
      <c r="L1711" s="19"/>
      <c r="M1711" s="19"/>
      <c r="N1711" s="19"/>
      <c r="O1711" s="19"/>
      <c r="P1711" s="19"/>
      <c r="Q1711" s="19"/>
      <c r="R1711" s="19"/>
      <c r="S1711" s="19"/>
      <c r="T1711" s="19"/>
      <c r="U1711" s="19"/>
      <c r="V1711" s="19"/>
      <c r="W1711" s="19"/>
      <c r="X1711" s="19"/>
      <c r="Y1711" s="19"/>
      <c r="Z1711" s="19"/>
    </row>
    <row r="1712">
      <c r="A1712" s="22"/>
      <c r="B1712" s="19"/>
      <c r="C1712" s="44"/>
      <c r="D1712" s="19"/>
      <c r="E1712" s="19"/>
      <c r="F1712" s="19"/>
      <c r="G1712" s="19"/>
      <c r="H1712" s="19"/>
      <c r="I1712" s="19"/>
      <c r="J1712" s="19"/>
      <c r="K1712" s="19"/>
      <c r="L1712" s="19"/>
      <c r="M1712" s="19"/>
      <c r="N1712" s="19"/>
      <c r="O1712" s="19"/>
      <c r="P1712" s="19"/>
      <c r="Q1712" s="19"/>
      <c r="R1712" s="19"/>
      <c r="S1712" s="19"/>
      <c r="T1712" s="19"/>
      <c r="U1712" s="19"/>
      <c r="V1712" s="19"/>
      <c r="W1712" s="19"/>
      <c r="X1712" s="19"/>
      <c r="Y1712" s="19"/>
      <c r="Z1712" s="19"/>
    </row>
    <row r="1713">
      <c r="A1713" s="22"/>
      <c r="B1713" s="19"/>
      <c r="C1713" s="44"/>
      <c r="D1713" s="19"/>
      <c r="E1713" s="19"/>
      <c r="F1713" s="19"/>
      <c r="G1713" s="19"/>
      <c r="H1713" s="19"/>
      <c r="I1713" s="19"/>
      <c r="J1713" s="19"/>
      <c r="K1713" s="19"/>
      <c r="L1713" s="19"/>
      <c r="M1713" s="19"/>
      <c r="N1713" s="19"/>
      <c r="O1713" s="19"/>
      <c r="P1713" s="19"/>
      <c r="Q1713" s="19"/>
      <c r="R1713" s="19"/>
      <c r="S1713" s="19"/>
      <c r="T1713" s="19"/>
      <c r="U1713" s="19"/>
      <c r="V1713" s="19"/>
      <c r="W1713" s="19"/>
      <c r="X1713" s="19"/>
      <c r="Y1713" s="19"/>
      <c r="Z1713" s="19"/>
    </row>
    <row r="1714">
      <c r="A1714" s="22"/>
      <c r="B1714" s="19"/>
      <c r="C1714" s="44"/>
      <c r="D1714" s="19"/>
      <c r="E1714" s="19"/>
      <c r="F1714" s="19"/>
      <c r="G1714" s="19"/>
      <c r="H1714" s="19"/>
      <c r="I1714" s="19"/>
      <c r="J1714" s="19"/>
      <c r="K1714" s="19"/>
      <c r="L1714" s="19"/>
      <c r="M1714" s="19"/>
      <c r="N1714" s="19"/>
      <c r="O1714" s="19"/>
      <c r="P1714" s="19"/>
      <c r="Q1714" s="19"/>
      <c r="R1714" s="19"/>
      <c r="S1714" s="19"/>
      <c r="T1714" s="19"/>
      <c r="U1714" s="19"/>
      <c r="V1714" s="19"/>
      <c r="W1714" s="19"/>
      <c r="X1714" s="19"/>
      <c r="Y1714" s="19"/>
      <c r="Z1714" s="19"/>
    </row>
    <row r="1715">
      <c r="A1715" s="22"/>
      <c r="B1715" s="19"/>
      <c r="C1715" s="44"/>
      <c r="D1715" s="19"/>
      <c r="E1715" s="19"/>
      <c r="F1715" s="19"/>
      <c r="G1715" s="19"/>
      <c r="H1715" s="19"/>
      <c r="I1715" s="19"/>
      <c r="J1715" s="19"/>
      <c r="K1715" s="19"/>
      <c r="L1715" s="19"/>
      <c r="M1715" s="19"/>
      <c r="N1715" s="19"/>
      <c r="O1715" s="19"/>
      <c r="P1715" s="19"/>
      <c r="Q1715" s="19"/>
      <c r="R1715" s="19"/>
      <c r="S1715" s="19"/>
      <c r="T1715" s="19"/>
      <c r="U1715" s="19"/>
      <c r="V1715" s="19"/>
      <c r="W1715" s="19"/>
      <c r="X1715" s="19"/>
      <c r="Y1715" s="19"/>
      <c r="Z1715" s="19"/>
    </row>
    <row r="1716">
      <c r="A1716" s="22"/>
      <c r="B1716" s="19"/>
      <c r="C1716" s="44"/>
      <c r="D1716" s="19"/>
      <c r="E1716" s="19"/>
      <c r="F1716" s="19"/>
      <c r="G1716" s="19"/>
      <c r="H1716" s="19"/>
      <c r="I1716" s="19"/>
      <c r="J1716" s="19"/>
      <c r="K1716" s="19"/>
      <c r="L1716" s="19"/>
      <c r="M1716" s="19"/>
      <c r="N1716" s="19"/>
      <c r="O1716" s="19"/>
      <c r="P1716" s="19"/>
      <c r="Q1716" s="19"/>
      <c r="R1716" s="19"/>
      <c r="S1716" s="19"/>
      <c r="T1716" s="19"/>
      <c r="U1716" s="19"/>
      <c r="V1716" s="19"/>
      <c r="W1716" s="19"/>
      <c r="X1716" s="19"/>
      <c r="Y1716" s="19"/>
      <c r="Z1716" s="19"/>
    </row>
    <row r="1717">
      <c r="A1717" s="22"/>
      <c r="B1717" s="19"/>
      <c r="C1717" s="44"/>
      <c r="D1717" s="19"/>
      <c r="E1717" s="19"/>
      <c r="F1717" s="19"/>
      <c r="G1717" s="19"/>
      <c r="H1717" s="19"/>
      <c r="I1717" s="19"/>
      <c r="J1717" s="19"/>
      <c r="K1717" s="19"/>
      <c r="L1717" s="19"/>
      <c r="M1717" s="19"/>
      <c r="N1717" s="19"/>
      <c r="O1717" s="19"/>
      <c r="P1717" s="19"/>
      <c r="Q1717" s="19"/>
      <c r="R1717" s="19"/>
      <c r="S1717" s="19"/>
      <c r="T1717" s="19"/>
      <c r="U1717" s="19"/>
      <c r="V1717" s="19"/>
      <c r="W1717" s="19"/>
      <c r="X1717" s="19"/>
      <c r="Y1717" s="19"/>
      <c r="Z1717" s="19"/>
    </row>
    <row r="1718">
      <c r="A1718" s="22"/>
      <c r="B1718" s="19"/>
      <c r="C1718" s="44"/>
      <c r="D1718" s="19"/>
      <c r="E1718" s="19"/>
      <c r="F1718" s="19"/>
      <c r="G1718" s="19"/>
      <c r="H1718" s="19"/>
      <c r="I1718" s="19"/>
      <c r="J1718" s="19"/>
      <c r="K1718" s="19"/>
      <c r="L1718" s="19"/>
      <c r="M1718" s="19"/>
      <c r="N1718" s="19"/>
      <c r="O1718" s="19"/>
      <c r="P1718" s="19"/>
      <c r="Q1718" s="19"/>
      <c r="R1718" s="19"/>
      <c r="S1718" s="19"/>
      <c r="T1718" s="19"/>
      <c r="U1718" s="19"/>
      <c r="V1718" s="19"/>
      <c r="W1718" s="19"/>
      <c r="X1718" s="19"/>
      <c r="Y1718" s="19"/>
      <c r="Z1718" s="19"/>
    </row>
    <row r="1719">
      <c r="A1719" s="22"/>
      <c r="B1719" s="19"/>
      <c r="C1719" s="44"/>
      <c r="D1719" s="19"/>
      <c r="E1719" s="19"/>
      <c r="F1719" s="19"/>
      <c r="G1719" s="19"/>
      <c r="H1719" s="19"/>
      <c r="I1719" s="19"/>
      <c r="J1719" s="19"/>
      <c r="K1719" s="19"/>
      <c r="L1719" s="19"/>
      <c r="M1719" s="19"/>
      <c r="N1719" s="19"/>
      <c r="O1719" s="19"/>
      <c r="P1719" s="19"/>
      <c r="Q1719" s="19"/>
      <c r="R1719" s="19"/>
      <c r="S1719" s="19"/>
      <c r="T1719" s="19"/>
      <c r="U1719" s="19"/>
      <c r="V1719" s="19"/>
      <c r="W1719" s="19"/>
      <c r="X1719" s="19"/>
      <c r="Y1719" s="19"/>
      <c r="Z1719" s="19"/>
    </row>
    <row r="1720">
      <c r="A1720" s="22"/>
      <c r="B1720" s="19"/>
      <c r="C1720" s="44"/>
      <c r="D1720" s="19"/>
      <c r="E1720" s="19"/>
      <c r="F1720" s="19"/>
      <c r="G1720" s="19"/>
      <c r="H1720" s="19"/>
      <c r="I1720" s="19"/>
      <c r="J1720" s="19"/>
      <c r="K1720" s="19"/>
      <c r="L1720" s="19"/>
      <c r="M1720" s="19"/>
      <c r="N1720" s="19"/>
      <c r="O1720" s="19"/>
      <c r="P1720" s="19"/>
      <c r="Q1720" s="19"/>
      <c r="R1720" s="19"/>
      <c r="S1720" s="19"/>
      <c r="T1720" s="19"/>
      <c r="U1720" s="19"/>
      <c r="V1720" s="19"/>
      <c r="W1720" s="19"/>
      <c r="X1720" s="19"/>
      <c r="Y1720" s="19"/>
      <c r="Z1720" s="19"/>
    </row>
    <row r="1721">
      <c r="A1721" s="22"/>
      <c r="B1721" s="19"/>
      <c r="C1721" s="44"/>
      <c r="D1721" s="19"/>
      <c r="E1721" s="19"/>
      <c r="F1721" s="19"/>
      <c r="G1721" s="19"/>
      <c r="H1721" s="19"/>
      <c r="I1721" s="19"/>
      <c r="J1721" s="19"/>
      <c r="K1721" s="19"/>
      <c r="L1721" s="19"/>
      <c r="M1721" s="19"/>
      <c r="N1721" s="19"/>
      <c r="O1721" s="19"/>
      <c r="P1721" s="19"/>
      <c r="Q1721" s="19"/>
      <c r="R1721" s="19"/>
      <c r="S1721" s="19"/>
      <c r="T1721" s="19"/>
      <c r="U1721" s="19"/>
      <c r="V1721" s="19"/>
      <c r="W1721" s="19"/>
      <c r="X1721" s="19"/>
      <c r="Y1721" s="19"/>
      <c r="Z1721" s="19"/>
    </row>
    <row r="1722">
      <c r="A1722" s="22"/>
      <c r="B1722" s="19"/>
      <c r="C1722" s="44"/>
      <c r="D1722" s="19"/>
      <c r="E1722" s="19"/>
      <c r="F1722" s="19"/>
      <c r="G1722" s="19"/>
      <c r="H1722" s="19"/>
      <c r="I1722" s="19"/>
      <c r="J1722" s="19"/>
      <c r="K1722" s="19"/>
      <c r="L1722" s="19"/>
      <c r="M1722" s="19"/>
      <c r="N1722" s="19"/>
      <c r="O1722" s="19"/>
      <c r="P1722" s="19"/>
      <c r="Q1722" s="19"/>
      <c r="R1722" s="19"/>
      <c r="S1722" s="19"/>
      <c r="T1722" s="19"/>
      <c r="U1722" s="19"/>
      <c r="V1722" s="19"/>
      <c r="W1722" s="19"/>
      <c r="X1722" s="19"/>
      <c r="Y1722" s="19"/>
      <c r="Z1722" s="19"/>
    </row>
    <row r="1723">
      <c r="A1723" s="22"/>
      <c r="B1723" s="19"/>
      <c r="C1723" s="44"/>
      <c r="D1723" s="19"/>
      <c r="E1723" s="19"/>
      <c r="F1723" s="19"/>
      <c r="G1723" s="19"/>
      <c r="H1723" s="19"/>
      <c r="I1723" s="19"/>
      <c r="J1723" s="19"/>
      <c r="K1723" s="19"/>
      <c r="L1723" s="19"/>
      <c r="M1723" s="19"/>
      <c r="N1723" s="19"/>
      <c r="O1723" s="19"/>
      <c r="P1723" s="19"/>
      <c r="Q1723" s="19"/>
      <c r="R1723" s="19"/>
      <c r="S1723" s="19"/>
      <c r="T1723" s="19"/>
      <c r="U1723" s="19"/>
      <c r="V1723" s="19"/>
      <c r="W1723" s="19"/>
      <c r="X1723" s="19"/>
      <c r="Y1723" s="19"/>
      <c r="Z1723" s="19"/>
    </row>
    <row r="1724">
      <c r="A1724" s="22"/>
      <c r="B1724" s="19"/>
      <c r="C1724" s="44"/>
      <c r="D1724" s="19"/>
      <c r="E1724" s="19"/>
      <c r="F1724" s="19"/>
      <c r="G1724" s="19"/>
      <c r="H1724" s="19"/>
      <c r="I1724" s="19"/>
      <c r="J1724" s="19"/>
      <c r="K1724" s="19"/>
      <c r="L1724" s="19"/>
      <c r="M1724" s="19"/>
      <c r="N1724" s="19"/>
      <c r="O1724" s="19"/>
      <c r="P1724" s="19"/>
      <c r="Q1724" s="19"/>
      <c r="R1724" s="19"/>
      <c r="S1724" s="19"/>
      <c r="T1724" s="19"/>
      <c r="U1724" s="19"/>
      <c r="V1724" s="19"/>
      <c r="W1724" s="19"/>
      <c r="X1724" s="19"/>
      <c r="Y1724" s="19"/>
      <c r="Z1724" s="19"/>
    </row>
    <row r="1725">
      <c r="A1725" s="22"/>
      <c r="B1725" s="19"/>
      <c r="C1725" s="44"/>
      <c r="D1725" s="19"/>
      <c r="E1725" s="19"/>
      <c r="F1725" s="19"/>
      <c r="G1725" s="19"/>
      <c r="H1725" s="19"/>
      <c r="I1725" s="19"/>
      <c r="J1725" s="19"/>
      <c r="K1725" s="19"/>
      <c r="L1725" s="19"/>
      <c r="M1725" s="19"/>
      <c r="N1725" s="19"/>
      <c r="O1725" s="19"/>
      <c r="P1725" s="19"/>
      <c r="Q1725" s="19"/>
      <c r="R1725" s="19"/>
      <c r="S1725" s="19"/>
      <c r="T1725" s="19"/>
      <c r="U1725" s="19"/>
      <c r="V1725" s="19"/>
      <c r="W1725" s="19"/>
      <c r="X1725" s="19"/>
      <c r="Y1725" s="19"/>
      <c r="Z1725" s="19"/>
    </row>
    <row r="1726">
      <c r="A1726" s="22"/>
      <c r="B1726" s="19"/>
      <c r="C1726" s="44"/>
      <c r="D1726" s="19"/>
      <c r="E1726" s="19"/>
      <c r="F1726" s="19"/>
      <c r="G1726" s="19"/>
      <c r="H1726" s="19"/>
      <c r="I1726" s="19"/>
      <c r="J1726" s="19"/>
      <c r="K1726" s="19"/>
      <c r="L1726" s="19"/>
      <c r="M1726" s="19"/>
      <c r="N1726" s="19"/>
      <c r="O1726" s="19"/>
      <c r="P1726" s="19"/>
      <c r="Q1726" s="19"/>
      <c r="R1726" s="19"/>
      <c r="S1726" s="19"/>
      <c r="T1726" s="19"/>
      <c r="U1726" s="19"/>
      <c r="V1726" s="19"/>
      <c r="W1726" s="19"/>
      <c r="X1726" s="19"/>
      <c r="Y1726" s="19"/>
      <c r="Z1726" s="19"/>
    </row>
    <row r="1727">
      <c r="A1727" s="22"/>
      <c r="B1727" s="19"/>
      <c r="C1727" s="44"/>
      <c r="D1727" s="19"/>
      <c r="E1727" s="19"/>
      <c r="F1727" s="19"/>
      <c r="G1727" s="19"/>
      <c r="H1727" s="19"/>
      <c r="I1727" s="19"/>
      <c r="J1727" s="19"/>
      <c r="K1727" s="19"/>
      <c r="L1727" s="19"/>
      <c r="M1727" s="19"/>
      <c r="N1727" s="19"/>
      <c r="O1727" s="19"/>
      <c r="P1727" s="19"/>
      <c r="Q1727" s="19"/>
      <c r="R1727" s="19"/>
      <c r="S1727" s="19"/>
      <c r="T1727" s="19"/>
      <c r="U1727" s="19"/>
      <c r="V1727" s="19"/>
      <c r="W1727" s="19"/>
      <c r="X1727" s="19"/>
      <c r="Y1727" s="19"/>
      <c r="Z1727" s="19"/>
    </row>
    <row r="1728">
      <c r="A1728" s="22"/>
      <c r="B1728" s="19"/>
      <c r="C1728" s="44"/>
      <c r="D1728" s="19"/>
      <c r="E1728" s="19"/>
      <c r="F1728" s="19"/>
      <c r="G1728" s="19"/>
      <c r="H1728" s="19"/>
      <c r="I1728" s="19"/>
      <c r="J1728" s="19"/>
      <c r="K1728" s="19"/>
      <c r="L1728" s="19"/>
      <c r="M1728" s="19"/>
      <c r="N1728" s="19"/>
      <c r="O1728" s="19"/>
      <c r="P1728" s="19"/>
      <c r="Q1728" s="19"/>
      <c r="R1728" s="19"/>
      <c r="S1728" s="19"/>
      <c r="T1728" s="19"/>
      <c r="U1728" s="19"/>
      <c r="V1728" s="19"/>
      <c r="W1728" s="19"/>
      <c r="X1728" s="19"/>
      <c r="Y1728" s="19"/>
      <c r="Z1728" s="19"/>
    </row>
    <row r="1729">
      <c r="A1729" s="22"/>
      <c r="B1729" s="19"/>
      <c r="C1729" s="44"/>
      <c r="D1729" s="19"/>
      <c r="E1729" s="19"/>
      <c r="F1729" s="19"/>
      <c r="G1729" s="19"/>
      <c r="H1729" s="19"/>
      <c r="I1729" s="19"/>
      <c r="J1729" s="19"/>
      <c r="K1729" s="19"/>
      <c r="L1729" s="19"/>
      <c r="M1729" s="19"/>
      <c r="N1729" s="19"/>
      <c r="O1729" s="19"/>
      <c r="P1729" s="19"/>
      <c r="Q1729" s="19"/>
      <c r="R1729" s="19"/>
      <c r="S1729" s="19"/>
      <c r="T1729" s="19"/>
      <c r="U1729" s="19"/>
      <c r="V1729" s="19"/>
      <c r="W1729" s="19"/>
      <c r="X1729" s="19"/>
      <c r="Y1729" s="19"/>
      <c r="Z1729" s="19"/>
    </row>
    <row r="1730">
      <c r="A1730" s="22"/>
      <c r="B1730" s="19"/>
      <c r="C1730" s="44"/>
      <c r="D1730" s="19"/>
      <c r="E1730" s="19"/>
      <c r="F1730" s="19"/>
      <c r="G1730" s="19"/>
      <c r="H1730" s="19"/>
      <c r="I1730" s="19"/>
      <c r="J1730" s="19"/>
      <c r="K1730" s="19"/>
      <c r="L1730" s="19"/>
      <c r="M1730" s="19"/>
      <c r="N1730" s="19"/>
      <c r="O1730" s="19"/>
      <c r="P1730" s="19"/>
      <c r="Q1730" s="19"/>
      <c r="R1730" s="19"/>
      <c r="S1730" s="19"/>
      <c r="T1730" s="19"/>
      <c r="U1730" s="19"/>
      <c r="V1730" s="19"/>
      <c r="W1730" s="19"/>
      <c r="X1730" s="19"/>
      <c r="Y1730" s="19"/>
      <c r="Z1730" s="19"/>
    </row>
    <row r="1731">
      <c r="A1731" s="22"/>
      <c r="B1731" s="19"/>
      <c r="C1731" s="44"/>
      <c r="D1731" s="19"/>
      <c r="E1731" s="19"/>
      <c r="F1731" s="19"/>
      <c r="G1731" s="19"/>
      <c r="H1731" s="19"/>
      <c r="I1731" s="19"/>
      <c r="J1731" s="19"/>
      <c r="K1731" s="19"/>
      <c r="L1731" s="19"/>
      <c r="M1731" s="19"/>
      <c r="N1731" s="19"/>
      <c r="O1731" s="19"/>
      <c r="P1731" s="19"/>
      <c r="Q1731" s="19"/>
      <c r="R1731" s="19"/>
      <c r="S1731" s="19"/>
      <c r="T1731" s="19"/>
      <c r="U1731" s="19"/>
      <c r="V1731" s="19"/>
      <c r="W1731" s="19"/>
      <c r="X1731" s="19"/>
      <c r="Y1731" s="19"/>
      <c r="Z1731" s="19"/>
    </row>
    <row r="1732">
      <c r="A1732" s="22"/>
      <c r="B1732" s="19"/>
      <c r="C1732" s="44"/>
      <c r="D1732" s="19"/>
      <c r="E1732" s="19"/>
      <c r="F1732" s="19"/>
      <c r="G1732" s="19"/>
      <c r="H1732" s="19"/>
      <c r="I1732" s="19"/>
      <c r="J1732" s="19"/>
      <c r="K1732" s="19"/>
      <c r="L1732" s="19"/>
      <c r="M1732" s="19"/>
      <c r="N1732" s="19"/>
      <c r="O1732" s="19"/>
      <c r="P1732" s="19"/>
      <c r="Q1732" s="19"/>
      <c r="R1732" s="19"/>
      <c r="S1732" s="19"/>
      <c r="T1732" s="19"/>
      <c r="U1732" s="19"/>
      <c r="V1732" s="19"/>
      <c r="W1732" s="19"/>
      <c r="X1732" s="19"/>
      <c r="Y1732" s="19"/>
      <c r="Z1732" s="19"/>
    </row>
  </sheetData>
  <mergeCells count="2">
    <mergeCell ref="D1:E1"/>
    <mergeCell ref="F10:G10"/>
  </mergeCells>
  <conditionalFormatting sqref="A1">
    <cfRule type="notContainsBlanks" dxfId="1" priority="1">
      <formula>LEN(TRIM(A1))&gt;0</formula>
    </cfRule>
  </conditionalFormatting>
  <conditionalFormatting sqref="A1:D1732 E1:F8 G1:G9 H1:J1732 L1:Z1732 G13:G18 G20:G21 E22:E1732 F24:G1732 K1475:K1732">
    <cfRule type="cellIs" dxfId="0" priority="2" operator="lessThan">
      <formula>0</formula>
    </cfRule>
  </conditionalFormatting>
  <drawing r:id="rId1"/>
  <tableParts count="1">
    <tablePart r:id="rId3"/>
  </tableParts>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0" max="10" width="15.5"/>
    <col customWidth="1" min="11" max="11" width="16.63"/>
    <col customWidth="1" min="12" max="12" width="23.38"/>
  </cols>
  <sheetData>
    <row r="1">
      <c r="A1" s="14" t="s">
        <v>770</v>
      </c>
      <c r="B1" s="14" t="s">
        <v>793</v>
      </c>
      <c r="C1" s="14" t="s">
        <v>26</v>
      </c>
      <c r="D1" s="14" t="s">
        <v>27</v>
      </c>
      <c r="E1" s="14" t="s">
        <v>28</v>
      </c>
      <c r="F1" s="14" t="s">
        <v>794</v>
      </c>
      <c r="G1" s="14" t="s">
        <v>795</v>
      </c>
      <c r="H1" s="14" t="s">
        <v>31</v>
      </c>
      <c r="I1" s="14" t="s">
        <v>32</v>
      </c>
      <c r="J1" s="14" t="s">
        <v>33</v>
      </c>
      <c r="K1" s="14" t="s">
        <v>34</v>
      </c>
      <c r="L1" s="45" t="s">
        <v>796</v>
      </c>
      <c r="M1" s="31"/>
      <c r="N1" s="31"/>
      <c r="O1" s="31"/>
      <c r="P1" s="31"/>
      <c r="Q1" s="31"/>
      <c r="R1" s="31"/>
      <c r="S1" s="31"/>
      <c r="T1" s="31"/>
      <c r="U1" s="31"/>
      <c r="V1" s="31"/>
      <c r="W1" s="31"/>
      <c r="X1" s="31"/>
      <c r="Y1" s="31"/>
      <c r="Z1" s="31"/>
    </row>
    <row r="2">
      <c r="A2" s="46">
        <v>45607.0</v>
      </c>
      <c r="B2" s="44">
        <v>1269.3</v>
      </c>
      <c r="C2" s="44">
        <v>1262.0</v>
      </c>
      <c r="D2" s="44">
        <v>1275.9</v>
      </c>
      <c r="E2" s="44">
        <v>1246.65</v>
      </c>
      <c r="F2" s="33" t="s">
        <v>797</v>
      </c>
      <c r="G2" s="47">
        <v>0.0083</v>
      </c>
      <c r="H2" s="19">
        <f t="shared" ref="H2:H746" si="1">(B2/B3)-1</f>
        <v>0.008301227311</v>
      </c>
      <c r="I2" s="19">
        <f t="shared" ref="I2:I746" si="2">H2+1</f>
        <v>1.008301227</v>
      </c>
      <c r="J2" s="19">
        <f>PRODUCT(I2:I747)</f>
        <v>1.645343185</v>
      </c>
      <c r="K2" s="19">
        <f>POWER(J2,(252/747))</f>
        <v>1.182916253</v>
      </c>
      <c r="L2" s="32">
        <f>K2-1</f>
        <v>0.1829162528</v>
      </c>
    </row>
    <row r="3">
      <c r="A3" s="48">
        <v>45604.0</v>
      </c>
      <c r="B3" s="44">
        <v>1258.85</v>
      </c>
      <c r="C3" s="44">
        <v>1270.0</v>
      </c>
      <c r="D3" s="44">
        <v>1275.0</v>
      </c>
      <c r="E3" s="44">
        <v>1252.7</v>
      </c>
      <c r="F3" s="33" t="s">
        <v>798</v>
      </c>
      <c r="G3" s="47">
        <v>-0.0155</v>
      </c>
      <c r="H3" s="19">
        <f t="shared" si="1"/>
        <v>-0.01552357863</v>
      </c>
      <c r="I3" s="19">
        <f t="shared" si="2"/>
        <v>0.9844764214</v>
      </c>
      <c r="J3" s="19"/>
      <c r="K3" s="19"/>
      <c r="L3" s="19"/>
    </row>
    <row r="4">
      <c r="A4" s="48">
        <v>45603.0</v>
      </c>
      <c r="B4" s="44">
        <v>1278.7</v>
      </c>
      <c r="C4" s="44">
        <v>1297.15</v>
      </c>
      <c r="D4" s="44">
        <v>1302.8</v>
      </c>
      <c r="E4" s="44">
        <v>1275.25</v>
      </c>
      <c r="F4" s="33" t="s">
        <v>799</v>
      </c>
      <c r="G4" s="47">
        <v>-0.0182</v>
      </c>
      <c r="H4" s="19">
        <f t="shared" si="1"/>
        <v>-0.01815948094</v>
      </c>
      <c r="I4" s="19">
        <f t="shared" si="2"/>
        <v>0.9818405191</v>
      </c>
      <c r="J4" s="19"/>
      <c r="K4" s="19"/>
      <c r="L4" s="19"/>
    </row>
    <row r="5">
      <c r="A5" s="48">
        <v>45602.0</v>
      </c>
      <c r="B5" s="44">
        <v>1302.35</v>
      </c>
      <c r="C5" s="44">
        <v>1300.25</v>
      </c>
      <c r="D5" s="44">
        <v>1315.0</v>
      </c>
      <c r="E5" s="44">
        <v>1292.7</v>
      </c>
      <c r="F5" s="33" t="s">
        <v>800</v>
      </c>
      <c r="G5" s="47">
        <v>0.0044</v>
      </c>
      <c r="H5" s="19">
        <f t="shared" si="1"/>
        <v>0.004357214467</v>
      </c>
      <c r="I5" s="19">
        <f t="shared" si="2"/>
        <v>1.004357214</v>
      </c>
      <c r="J5" s="19"/>
      <c r="K5" s="19"/>
      <c r="L5" s="19"/>
    </row>
    <row r="6">
      <c r="A6" s="48">
        <v>45601.0</v>
      </c>
      <c r="B6" s="44">
        <v>1296.7</v>
      </c>
      <c r="C6" s="44">
        <v>1273.0</v>
      </c>
      <c r="D6" s="44">
        <v>1301.3</v>
      </c>
      <c r="E6" s="44">
        <v>1263.1</v>
      </c>
      <c r="F6" s="33" t="s">
        <v>801</v>
      </c>
      <c r="G6" s="47">
        <v>0.0153</v>
      </c>
      <c r="H6" s="19">
        <f t="shared" si="1"/>
        <v>0.01526777325</v>
      </c>
      <c r="I6" s="19">
        <f t="shared" si="2"/>
        <v>1.015267773</v>
      </c>
      <c r="J6" s="19"/>
      <c r="K6" s="19"/>
      <c r="L6" s="19"/>
    </row>
    <row r="7">
      <c r="A7" s="48">
        <v>45600.0</v>
      </c>
      <c r="B7" s="44">
        <v>1277.2</v>
      </c>
      <c r="C7" s="44">
        <v>1290.1</v>
      </c>
      <c r="D7" s="44">
        <v>1291.8</v>
      </c>
      <c r="E7" s="44">
        <v>1270.05</v>
      </c>
      <c r="F7" s="33" t="s">
        <v>802</v>
      </c>
      <c r="G7" s="47">
        <v>-0.0113</v>
      </c>
      <c r="H7" s="19">
        <f t="shared" si="1"/>
        <v>-0.01130205914</v>
      </c>
      <c r="I7" s="19">
        <f t="shared" si="2"/>
        <v>0.9886979409</v>
      </c>
      <c r="J7" s="19"/>
      <c r="K7" s="19"/>
      <c r="L7" s="19"/>
    </row>
    <row r="8">
      <c r="A8" s="48">
        <v>45597.0</v>
      </c>
      <c r="B8" s="44">
        <v>1291.8</v>
      </c>
      <c r="C8" s="44">
        <v>1289.95</v>
      </c>
      <c r="D8" s="44">
        <v>1296.2</v>
      </c>
      <c r="E8" s="44">
        <v>1286.25</v>
      </c>
      <c r="F8" s="33" t="s">
        <v>803</v>
      </c>
      <c r="G8" s="47">
        <v>-3.0E-4</v>
      </c>
      <c r="H8" s="19">
        <f t="shared" si="1"/>
        <v>-0.0003482298317</v>
      </c>
      <c r="I8" s="19">
        <f t="shared" si="2"/>
        <v>0.9996517702</v>
      </c>
      <c r="J8" s="19"/>
      <c r="K8" s="19"/>
      <c r="L8" s="19"/>
    </row>
    <row r="9">
      <c r="A9" s="46">
        <v>45596.0</v>
      </c>
      <c r="B9" s="44">
        <v>1292.25</v>
      </c>
      <c r="C9" s="44">
        <v>1307.25</v>
      </c>
      <c r="D9" s="44">
        <v>1318.95</v>
      </c>
      <c r="E9" s="44">
        <v>1288.55</v>
      </c>
      <c r="F9" s="33" t="s">
        <v>804</v>
      </c>
      <c r="G9" s="47">
        <v>-0.0152</v>
      </c>
      <c r="H9" s="19">
        <f t="shared" si="1"/>
        <v>-0.01516594901</v>
      </c>
      <c r="I9" s="19">
        <f t="shared" si="2"/>
        <v>0.984834051</v>
      </c>
      <c r="J9" s="19"/>
      <c r="K9" s="19"/>
      <c r="L9" s="19"/>
    </row>
    <row r="10">
      <c r="A10" s="46">
        <v>45595.0</v>
      </c>
      <c r="B10" s="44">
        <v>1312.15</v>
      </c>
      <c r="C10" s="44">
        <v>1324.0</v>
      </c>
      <c r="D10" s="44">
        <v>1330.9</v>
      </c>
      <c r="E10" s="44">
        <v>1305.6</v>
      </c>
      <c r="F10" s="33" t="s">
        <v>805</v>
      </c>
      <c r="G10" s="47">
        <v>-0.0148</v>
      </c>
      <c r="H10" s="19">
        <f t="shared" si="1"/>
        <v>-0.01479145549</v>
      </c>
      <c r="I10" s="19">
        <f t="shared" si="2"/>
        <v>0.9852085445</v>
      </c>
      <c r="J10" s="19"/>
      <c r="K10" s="19"/>
      <c r="L10" s="19"/>
    </row>
    <row r="11">
      <c r="A11" s="46">
        <v>45594.0</v>
      </c>
      <c r="B11" s="44">
        <v>1331.85</v>
      </c>
      <c r="C11" s="44">
        <v>1301.35</v>
      </c>
      <c r="D11" s="44">
        <v>1335.35</v>
      </c>
      <c r="E11" s="44">
        <v>1299.25</v>
      </c>
      <c r="F11" s="33" t="s">
        <v>806</v>
      </c>
      <c r="G11" s="47">
        <v>0.0302</v>
      </c>
      <c r="H11" s="19">
        <f t="shared" si="1"/>
        <v>0.03016591252</v>
      </c>
      <c r="I11" s="19">
        <f t="shared" si="2"/>
        <v>1.030165913</v>
      </c>
      <c r="J11" s="19"/>
      <c r="K11" s="19"/>
      <c r="L11" s="19"/>
    </row>
    <row r="12">
      <c r="A12" s="46">
        <v>45593.0</v>
      </c>
      <c r="B12" s="44">
        <v>1292.85</v>
      </c>
      <c r="C12" s="44">
        <v>1285.5</v>
      </c>
      <c r="D12" s="44">
        <v>1307.8</v>
      </c>
      <c r="E12" s="44">
        <v>1280.6</v>
      </c>
      <c r="F12" s="33" t="s">
        <v>807</v>
      </c>
      <c r="G12" s="47">
        <v>0.0298</v>
      </c>
      <c r="H12" s="19">
        <f t="shared" si="1"/>
        <v>0.0297901151</v>
      </c>
      <c r="I12" s="19">
        <f t="shared" si="2"/>
        <v>1.029790115</v>
      </c>
      <c r="J12" s="19"/>
      <c r="K12" s="19"/>
      <c r="L12" s="19"/>
    </row>
    <row r="13">
      <c r="A13" s="46">
        <v>45590.0</v>
      </c>
      <c r="B13" s="44">
        <v>1255.45</v>
      </c>
      <c r="C13" s="44">
        <v>1247.25</v>
      </c>
      <c r="D13" s="44">
        <v>1268.9</v>
      </c>
      <c r="E13" s="44">
        <v>1234.2</v>
      </c>
      <c r="F13" s="33" t="s">
        <v>808</v>
      </c>
      <c r="G13" s="47">
        <v>0.0022</v>
      </c>
      <c r="H13" s="19">
        <f t="shared" si="1"/>
        <v>0.002155258431</v>
      </c>
      <c r="I13" s="19">
        <f t="shared" si="2"/>
        <v>1.002155258</v>
      </c>
      <c r="J13" s="19"/>
      <c r="K13" s="19"/>
      <c r="L13" s="19"/>
    </row>
    <row r="14">
      <c r="A14" s="46">
        <v>45589.0</v>
      </c>
      <c r="B14" s="44">
        <v>1252.75</v>
      </c>
      <c r="C14" s="44">
        <v>1250.25</v>
      </c>
      <c r="D14" s="44">
        <v>1260.45</v>
      </c>
      <c r="E14" s="44">
        <v>1241.05</v>
      </c>
      <c r="F14" s="33" t="s">
        <v>809</v>
      </c>
      <c r="G14" s="47">
        <v>9.0E-4</v>
      </c>
      <c r="H14" s="19">
        <f t="shared" si="1"/>
        <v>0.0009188239054</v>
      </c>
      <c r="I14" s="19">
        <f t="shared" si="2"/>
        <v>1.000918824</v>
      </c>
      <c r="J14" s="19"/>
      <c r="K14" s="19"/>
      <c r="L14" s="19"/>
    </row>
    <row r="15">
      <c r="A15" s="46">
        <v>45588.0</v>
      </c>
      <c r="B15" s="44">
        <v>1251.6</v>
      </c>
      <c r="C15" s="44">
        <v>1261.0</v>
      </c>
      <c r="D15" s="44">
        <v>1267.95</v>
      </c>
      <c r="E15" s="44">
        <v>1243.05</v>
      </c>
      <c r="F15" s="33" t="s">
        <v>810</v>
      </c>
      <c r="G15" s="47">
        <v>-0.0125</v>
      </c>
      <c r="H15" s="19">
        <f t="shared" si="1"/>
        <v>-0.0125443787</v>
      </c>
      <c r="I15" s="19">
        <f t="shared" si="2"/>
        <v>0.9874556213</v>
      </c>
      <c r="J15" s="19"/>
      <c r="K15" s="19"/>
      <c r="L15" s="19"/>
    </row>
    <row r="16">
      <c r="A16" s="46">
        <v>45587.0</v>
      </c>
      <c r="B16" s="44">
        <v>1267.5</v>
      </c>
      <c r="C16" s="44">
        <v>1266.6</v>
      </c>
      <c r="D16" s="44">
        <v>1284.9</v>
      </c>
      <c r="E16" s="44">
        <v>1259.75</v>
      </c>
      <c r="F16" s="33" t="s">
        <v>811</v>
      </c>
      <c r="G16" s="47">
        <v>0.0067</v>
      </c>
      <c r="H16" s="19">
        <f t="shared" si="1"/>
        <v>0.006711409396</v>
      </c>
      <c r="I16" s="19">
        <f t="shared" si="2"/>
        <v>1.006711409</v>
      </c>
      <c r="J16" s="19"/>
      <c r="K16" s="19"/>
      <c r="L16" s="19"/>
    </row>
    <row r="17">
      <c r="A17" s="46">
        <v>45586.0</v>
      </c>
      <c r="B17" s="44">
        <v>1259.05</v>
      </c>
      <c r="C17" s="44">
        <v>1264.5</v>
      </c>
      <c r="D17" s="44">
        <v>1272.35</v>
      </c>
      <c r="E17" s="44">
        <v>1250.55</v>
      </c>
      <c r="F17" s="33" t="s">
        <v>812</v>
      </c>
      <c r="G17" s="47">
        <v>-0.0043</v>
      </c>
      <c r="H17" s="19">
        <f t="shared" si="1"/>
        <v>-0.004310003954</v>
      </c>
      <c r="I17" s="19">
        <f t="shared" si="2"/>
        <v>0.995689996</v>
      </c>
      <c r="J17" s="19"/>
      <c r="K17" s="19"/>
      <c r="L17" s="19"/>
    </row>
    <row r="18">
      <c r="A18" s="46">
        <v>45583.0</v>
      </c>
      <c r="B18" s="44">
        <v>1264.5</v>
      </c>
      <c r="C18" s="44">
        <v>1227.95</v>
      </c>
      <c r="D18" s="44">
        <v>1268.9</v>
      </c>
      <c r="E18" s="44">
        <v>1225.25</v>
      </c>
      <c r="F18" s="33" t="s">
        <v>813</v>
      </c>
      <c r="G18" s="47">
        <v>0.027</v>
      </c>
      <c r="H18" s="19">
        <f t="shared" si="1"/>
        <v>0.02700507614</v>
      </c>
      <c r="I18" s="19">
        <f t="shared" si="2"/>
        <v>1.027005076</v>
      </c>
      <c r="J18" s="19"/>
      <c r="K18" s="19"/>
      <c r="L18" s="19"/>
    </row>
    <row r="19">
      <c r="A19" s="46">
        <v>45582.0</v>
      </c>
      <c r="B19" s="44">
        <v>1231.25</v>
      </c>
      <c r="C19" s="44">
        <v>1249.45</v>
      </c>
      <c r="D19" s="44">
        <v>1256.95</v>
      </c>
      <c r="E19" s="44">
        <v>1224.4</v>
      </c>
      <c r="F19" s="33" t="s">
        <v>814</v>
      </c>
      <c r="G19" s="47">
        <v>-0.0096</v>
      </c>
      <c r="H19" s="19">
        <f t="shared" si="1"/>
        <v>-0.009572457065</v>
      </c>
      <c r="I19" s="19">
        <f t="shared" si="2"/>
        <v>0.9904275429</v>
      </c>
      <c r="J19" s="19"/>
      <c r="K19" s="19"/>
      <c r="L19" s="19"/>
    </row>
    <row r="20">
      <c r="A20" s="46">
        <v>45581.0</v>
      </c>
      <c r="B20" s="44">
        <v>1243.15</v>
      </c>
      <c r="C20" s="44">
        <v>1248.5</v>
      </c>
      <c r="D20" s="44">
        <v>1254.95</v>
      </c>
      <c r="E20" s="44">
        <v>1241.6</v>
      </c>
      <c r="F20" s="33" t="s">
        <v>815</v>
      </c>
      <c r="G20" s="47">
        <v>-0.0098</v>
      </c>
      <c r="H20" s="19">
        <f t="shared" si="1"/>
        <v>-0.009836718439</v>
      </c>
      <c r="I20" s="19">
        <f t="shared" si="2"/>
        <v>0.9901632816</v>
      </c>
      <c r="J20" s="19"/>
      <c r="K20" s="19"/>
      <c r="L20" s="19"/>
    </row>
    <row r="21">
      <c r="A21" s="46">
        <v>45580.0</v>
      </c>
      <c r="B21" s="44">
        <v>1255.5</v>
      </c>
      <c r="C21" s="44">
        <v>1238.95</v>
      </c>
      <c r="D21" s="44">
        <v>1258.3</v>
      </c>
      <c r="E21" s="44">
        <v>1235.4</v>
      </c>
      <c r="F21" s="33" t="s">
        <v>816</v>
      </c>
      <c r="G21" s="47">
        <v>0.0193</v>
      </c>
      <c r="H21" s="19">
        <f t="shared" si="1"/>
        <v>0.01928151005</v>
      </c>
      <c r="I21" s="19">
        <f t="shared" si="2"/>
        <v>1.01928151</v>
      </c>
      <c r="J21" s="19"/>
      <c r="K21" s="19"/>
      <c r="L21" s="19"/>
    </row>
    <row r="22">
      <c r="A22" s="46">
        <v>45579.0</v>
      </c>
      <c r="B22" s="44">
        <v>1231.75</v>
      </c>
      <c r="C22" s="44">
        <v>1221.0</v>
      </c>
      <c r="D22" s="44">
        <v>1237.9</v>
      </c>
      <c r="E22" s="44">
        <v>1217.4</v>
      </c>
      <c r="F22" s="33" t="s">
        <v>817</v>
      </c>
      <c r="G22" s="47">
        <v>0.0072</v>
      </c>
      <c r="H22" s="19">
        <f t="shared" si="1"/>
        <v>0.007154538021</v>
      </c>
      <c r="I22" s="19">
        <f t="shared" si="2"/>
        <v>1.007154538</v>
      </c>
      <c r="J22" s="19"/>
      <c r="K22" s="19"/>
      <c r="L22" s="19"/>
    </row>
    <row r="23">
      <c r="A23" s="46">
        <v>45576.0</v>
      </c>
      <c r="B23" s="44">
        <v>1223.0</v>
      </c>
      <c r="C23" s="44">
        <v>1237.0</v>
      </c>
      <c r="D23" s="44">
        <v>1240.8</v>
      </c>
      <c r="E23" s="44">
        <v>1222.0</v>
      </c>
      <c r="F23" s="33" t="s">
        <v>818</v>
      </c>
      <c r="G23" s="47">
        <v>-0.0165</v>
      </c>
      <c r="H23" s="19">
        <f t="shared" si="1"/>
        <v>-0.01648572577</v>
      </c>
      <c r="I23" s="19">
        <f t="shared" si="2"/>
        <v>0.9835142742</v>
      </c>
      <c r="J23" s="19"/>
      <c r="K23" s="19"/>
      <c r="L23" s="19"/>
    </row>
    <row r="24">
      <c r="A24" s="46">
        <v>45575.0</v>
      </c>
      <c r="B24" s="44">
        <v>1243.5</v>
      </c>
      <c r="C24" s="44">
        <v>1246.75</v>
      </c>
      <c r="D24" s="44">
        <v>1254.7</v>
      </c>
      <c r="E24" s="44">
        <v>1238.0</v>
      </c>
      <c r="F24" s="33" t="s">
        <v>819</v>
      </c>
      <c r="G24" s="47">
        <v>-5.0E-4</v>
      </c>
      <c r="H24" s="19">
        <f t="shared" si="1"/>
        <v>-0.0005224450428</v>
      </c>
      <c r="I24" s="19">
        <f t="shared" si="2"/>
        <v>0.999477555</v>
      </c>
      <c r="J24" s="19"/>
      <c r="K24" s="19"/>
      <c r="L24" s="19"/>
    </row>
    <row r="25">
      <c r="A25" s="48">
        <v>45574.0</v>
      </c>
      <c r="B25" s="44">
        <v>1244.15</v>
      </c>
      <c r="C25" s="44">
        <v>1243.05</v>
      </c>
      <c r="D25" s="44">
        <v>1265.1</v>
      </c>
      <c r="E25" s="44">
        <v>1232.65</v>
      </c>
      <c r="F25" s="33" t="s">
        <v>820</v>
      </c>
      <c r="G25" s="47">
        <v>0.0061</v>
      </c>
      <c r="H25" s="19">
        <f t="shared" si="1"/>
        <v>0.006105450429</v>
      </c>
      <c r="I25" s="19">
        <f t="shared" si="2"/>
        <v>1.00610545</v>
      </c>
      <c r="J25" s="19"/>
      <c r="K25" s="19"/>
      <c r="L25" s="19"/>
    </row>
    <row r="26">
      <c r="A26" s="48">
        <v>45573.0</v>
      </c>
      <c r="B26" s="44">
        <v>1236.6</v>
      </c>
      <c r="C26" s="44">
        <v>1241.0</v>
      </c>
      <c r="D26" s="44">
        <v>1247.8</v>
      </c>
      <c r="E26" s="44">
        <v>1229.75</v>
      </c>
      <c r="F26" s="33" t="s">
        <v>809</v>
      </c>
      <c r="G26" s="47">
        <v>0.0022</v>
      </c>
      <c r="H26" s="19">
        <f t="shared" si="1"/>
        <v>0.002188183807</v>
      </c>
      <c r="I26" s="19">
        <f t="shared" si="2"/>
        <v>1.002188184</v>
      </c>
      <c r="J26" s="19"/>
      <c r="K26" s="19"/>
      <c r="L26" s="19"/>
    </row>
    <row r="27">
      <c r="A27" s="48">
        <v>45572.0</v>
      </c>
      <c r="B27" s="44">
        <v>1233.9</v>
      </c>
      <c r="C27" s="44">
        <v>1241.55</v>
      </c>
      <c r="D27" s="44">
        <v>1262.95</v>
      </c>
      <c r="E27" s="44">
        <v>1225.0</v>
      </c>
      <c r="F27" s="33" t="s">
        <v>821</v>
      </c>
      <c r="G27" s="47">
        <v>-0.0047</v>
      </c>
      <c r="H27" s="19">
        <f t="shared" si="1"/>
        <v>-0.004718693285</v>
      </c>
      <c r="I27" s="19">
        <f t="shared" si="2"/>
        <v>0.9952813067</v>
      </c>
      <c r="J27" s="19"/>
      <c r="K27" s="19"/>
      <c r="L27" s="19"/>
    </row>
    <row r="28">
      <c r="A28" s="48">
        <v>45569.0</v>
      </c>
      <c r="B28" s="44">
        <v>1239.75</v>
      </c>
      <c r="C28" s="44">
        <v>1247.1</v>
      </c>
      <c r="D28" s="44">
        <v>1264.4</v>
      </c>
      <c r="E28" s="44">
        <v>1236.2</v>
      </c>
      <c r="F28" s="33" t="s">
        <v>822</v>
      </c>
      <c r="G28" s="47">
        <v>-0.0132</v>
      </c>
      <c r="H28" s="19">
        <f t="shared" si="1"/>
        <v>-0.01321287858</v>
      </c>
      <c r="I28" s="19">
        <f t="shared" si="2"/>
        <v>0.9867871214</v>
      </c>
      <c r="J28" s="19"/>
      <c r="K28" s="19"/>
      <c r="L28" s="19"/>
    </row>
    <row r="29">
      <c r="A29" s="48">
        <v>45568.0</v>
      </c>
      <c r="B29" s="44">
        <v>1256.35</v>
      </c>
      <c r="C29" s="44">
        <v>1253.6</v>
      </c>
      <c r="D29" s="44">
        <v>1265.75</v>
      </c>
      <c r="E29" s="44">
        <v>1248.15</v>
      </c>
      <c r="F29" s="33" t="s">
        <v>823</v>
      </c>
      <c r="G29" s="47">
        <v>-0.0142</v>
      </c>
      <c r="H29" s="19">
        <f t="shared" si="1"/>
        <v>-0.01416352793</v>
      </c>
      <c r="I29" s="19">
        <f t="shared" si="2"/>
        <v>0.9858364721</v>
      </c>
      <c r="J29" s="19"/>
      <c r="K29" s="19"/>
      <c r="L29" s="19"/>
    </row>
    <row r="30">
      <c r="A30" s="48">
        <v>45566.0</v>
      </c>
      <c r="B30" s="44">
        <v>1274.4</v>
      </c>
      <c r="C30" s="44">
        <v>1269.8</v>
      </c>
      <c r="D30" s="44">
        <v>1280.25</v>
      </c>
      <c r="E30" s="44">
        <v>1267.6</v>
      </c>
      <c r="F30" s="33" t="s">
        <v>824</v>
      </c>
      <c r="G30" s="47">
        <v>0.0011</v>
      </c>
      <c r="H30" s="19">
        <f t="shared" si="1"/>
        <v>0.001099764336</v>
      </c>
      <c r="I30" s="19">
        <f t="shared" si="2"/>
        <v>1.001099764</v>
      </c>
      <c r="J30" s="19"/>
      <c r="K30" s="19"/>
      <c r="L30" s="19"/>
    </row>
    <row r="31">
      <c r="A31" s="48">
        <v>45565.0</v>
      </c>
      <c r="B31" s="44">
        <v>1273.0</v>
      </c>
      <c r="C31" s="44">
        <v>1292.1</v>
      </c>
      <c r="D31" s="44">
        <v>1296.8</v>
      </c>
      <c r="E31" s="44">
        <v>1270.9</v>
      </c>
      <c r="F31" s="33" t="s">
        <v>825</v>
      </c>
      <c r="G31" s="47">
        <v>-0.0257</v>
      </c>
      <c r="H31" s="19">
        <f t="shared" si="1"/>
        <v>-0.02571559773</v>
      </c>
      <c r="I31" s="19">
        <f t="shared" si="2"/>
        <v>0.9742844023</v>
      </c>
      <c r="J31" s="19"/>
      <c r="K31" s="19"/>
      <c r="L31" s="19"/>
    </row>
    <row r="32">
      <c r="A32" s="48">
        <v>45562.0</v>
      </c>
      <c r="B32" s="44">
        <v>1306.6</v>
      </c>
      <c r="C32" s="44">
        <v>1333.0</v>
      </c>
      <c r="D32" s="44">
        <v>1333.0</v>
      </c>
      <c r="E32" s="44">
        <v>1303.85</v>
      </c>
      <c r="F32" s="33" t="s">
        <v>826</v>
      </c>
      <c r="G32" s="47">
        <v>-0.0169</v>
      </c>
      <c r="H32" s="19">
        <f t="shared" si="1"/>
        <v>-0.01689176479</v>
      </c>
      <c r="I32" s="19">
        <f t="shared" si="2"/>
        <v>0.9831082352</v>
      </c>
      <c r="J32" s="19"/>
      <c r="K32" s="19"/>
      <c r="L32" s="19"/>
    </row>
    <row r="33">
      <c r="A33" s="48">
        <v>45561.0</v>
      </c>
      <c r="B33" s="44">
        <v>1329.05</v>
      </c>
      <c r="C33" s="44">
        <v>1320.0</v>
      </c>
      <c r="D33" s="44">
        <v>1333.35</v>
      </c>
      <c r="E33" s="44">
        <v>1316.9</v>
      </c>
      <c r="F33" s="33" t="s">
        <v>827</v>
      </c>
      <c r="G33" s="47">
        <v>0.0039</v>
      </c>
      <c r="H33" s="19">
        <f t="shared" si="1"/>
        <v>0.003927937455</v>
      </c>
      <c r="I33" s="19">
        <f t="shared" si="2"/>
        <v>1.003927937</v>
      </c>
      <c r="J33" s="19"/>
      <c r="K33" s="19"/>
      <c r="L33" s="19"/>
    </row>
    <row r="34">
      <c r="A34" s="48">
        <v>45560.0</v>
      </c>
      <c r="B34" s="44">
        <v>1323.85</v>
      </c>
      <c r="C34" s="44">
        <v>1310.75</v>
      </c>
      <c r="D34" s="44">
        <v>1327.75</v>
      </c>
      <c r="E34" s="44">
        <v>1310.1</v>
      </c>
      <c r="F34" s="33" t="s">
        <v>828</v>
      </c>
      <c r="G34" s="47">
        <v>0.004</v>
      </c>
      <c r="H34" s="19">
        <f t="shared" si="1"/>
        <v>0.003981495526</v>
      </c>
      <c r="I34" s="19">
        <f t="shared" si="2"/>
        <v>1.003981496</v>
      </c>
      <c r="J34" s="19"/>
      <c r="K34" s="19"/>
      <c r="L34" s="19"/>
    </row>
    <row r="35">
      <c r="A35" s="48">
        <v>45559.0</v>
      </c>
      <c r="B35" s="44">
        <v>1318.6</v>
      </c>
      <c r="C35" s="44">
        <v>1321.0</v>
      </c>
      <c r="D35" s="44">
        <v>1331.4</v>
      </c>
      <c r="E35" s="44">
        <v>1315.45</v>
      </c>
      <c r="F35" s="33" t="s">
        <v>829</v>
      </c>
      <c r="G35" s="47">
        <v>-0.0025</v>
      </c>
      <c r="H35" s="19">
        <f t="shared" si="1"/>
        <v>-0.002496406687</v>
      </c>
      <c r="I35" s="19">
        <f t="shared" si="2"/>
        <v>0.9975035933</v>
      </c>
      <c r="J35" s="19"/>
      <c r="K35" s="19"/>
      <c r="L35" s="19"/>
    </row>
    <row r="36">
      <c r="A36" s="48">
        <v>45558.0</v>
      </c>
      <c r="B36" s="44">
        <v>1321.9</v>
      </c>
      <c r="C36" s="44">
        <v>1331.0</v>
      </c>
      <c r="D36" s="44">
        <v>1331.8</v>
      </c>
      <c r="E36" s="44">
        <v>1308.5</v>
      </c>
      <c r="F36" s="33" t="s">
        <v>830</v>
      </c>
      <c r="G36" s="47">
        <v>-0.0124</v>
      </c>
      <c r="H36" s="19">
        <f t="shared" si="1"/>
        <v>-0.01236504912</v>
      </c>
      <c r="I36" s="19">
        <f t="shared" si="2"/>
        <v>0.9876349509</v>
      </c>
      <c r="J36" s="19"/>
      <c r="K36" s="19"/>
      <c r="L36" s="19"/>
    </row>
    <row r="37">
      <c r="A37" s="48">
        <v>45555.0</v>
      </c>
      <c r="B37" s="44">
        <v>1338.45</v>
      </c>
      <c r="C37" s="44">
        <v>1295.0</v>
      </c>
      <c r="D37" s="44">
        <v>1362.35</v>
      </c>
      <c r="E37" s="44">
        <v>1291.55</v>
      </c>
      <c r="F37" s="33" t="s">
        <v>831</v>
      </c>
      <c r="G37" s="47">
        <v>0.036</v>
      </c>
      <c r="H37" s="19">
        <f t="shared" si="1"/>
        <v>0.03595201238</v>
      </c>
      <c r="I37" s="19">
        <f t="shared" si="2"/>
        <v>1.035952012</v>
      </c>
      <c r="J37" s="19"/>
      <c r="K37" s="19"/>
      <c r="L37" s="19"/>
    </row>
    <row r="38">
      <c r="A38" s="48">
        <v>45554.0</v>
      </c>
      <c r="B38" s="44">
        <v>1292.0</v>
      </c>
      <c r="C38" s="44">
        <v>1288.35</v>
      </c>
      <c r="D38" s="44">
        <v>1300.0</v>
      </c>
      <c r="E38" s="44">
        <v>1285.35</v>
      </c>
      <c r="F38" s="33" t="s">
        <v>832</v>
      </c>
      <c r="G38" s="47">
        <v>0.0028</v>
      </c>
      <c r="H38" s="19">
        <f t="shared" si="1"/>
        <v>0.002833081073</v>
      </c>
      <c r="I38" s="19">
        <f t="shared" si="2"/>
        <v>1.002833081</v>
      </c>
      <c r="J38" s="19"/>
      <c r="K38" s="19"/>
      <c r="L38" s="19"/>
    </row>
    <row r="39">
      <c r="A39" s="48">
        <v>45553.0</v>
      </c>
      <c r="B39" s="44">
        <v>1288.35</v>
      </c>
      <c r="C39" s="44">
        <v>1262.0</v>
      </c>
      <c r="D39" s="44">
        <v>1295.35</v>
      </c>
      <c r="E39" s="44">
        <v>1262.0</v>
      </c>
      <c r="F39" s="33" t="s">
        <v>833</v>
      </c>
      <c r="G39" s="47">
        <v>0.016</v>
      </c>
      <c r="H39" s="19">
        <f t="shared" si="1"/>
        <v>0.01596877218</v>
      </c>
      <c r="I39" s="19">
        <f t="shared" si="2"/>
        <v>1.015968772</v>
      </c>
      <c r="J39" s="19"/>
      <c r="K39" s="19"/>
      <c r="L39" s="19"/>
    </row>
    <row r="40">
      <c r="A40" s="48">
        <v>45552.0</v>
      </c>
      <c r="B40" s="44">
        <v>1268.1</v>
      </c>
      <c r="C40" s="44">
        <v>1259.95</v>
      </c>
      <c r="D40" s="44">
        <v>1272.25</v>
      </c>
      <c r="E40" s="44">
        <v>1258.4</v>
      </c>
      <c r="F40" s="33" t="s">
        <v>834</v>
      </c>
      <c r="G40" s="47">
        <v>0.0042</v>
      </c>
      <c r="H40" s="19">
        <f t="shared" si="1"/>
        <v>0.004157263333</v>
      </c>
      <c r="I40" s="19">
        <f t="shared" si="2"/>
        <v>1.004157263</v>
      </c>
      <c r="J40" s="19"/>
      <c r="K40" s="19"/>
      <c r="L40" s="19"/>
    </row>
    <row r="41">
      <c r="A41" s="48">
        <v>45551.0</v>
      </c>
      <c r="B41" s="44">
        <v>1262.85</v>
      </c>
      <c r="C41" s="44">
        <v>1251.0</v>
      </c>
      <c r="D41" s="44">
        <v>1265.6</v>
      </c>
      <c r="E41" s="44">
        <v>1244.7</v>
      </c>
      <c r="F41" s="33" t="s">
        <v>835</v>
      </c>
      <c r="G41" s="47">
        <v>0.01</v>
      </c>
      <c r="H41" s="19">
        <f t="shared" si="1"/>
        <v>0.009997200784</v>
      </c>
      <c r="I41" s="19">
        <f t="shared" si="2"/>
        <v>1.009997201</v>
      </c>
      <c r="J41" s="19"/>
      <c r="K41" s="19"/>
      <c r="L41" s="19"/>
    </row>
    <row r="42">
      <c r="A42" s="48">
        <v>45548.0</v>
      </c>
      <c r="B42" s="44">
        <v>1250.35</v>
      </c>
      <c r="C42" s="44">
        <v>1252.0</v>
      </c>
      <c r="D42" s="44">
        <v>1255.95</v>
      </c>
      <c r="E42" s="44">
        <v>1242.05</v>
      </c>
      <c r="F42" s="33" t="s">
        <v>836</v>
      </c>
      <c r="G42" s="47">
        <v>-0.0014</v>
      </c>
      <c r="H42" s="19">
        <f t="shared" si="1"/>
        <v>-0.001437527453</v>
      </c>
      <c r="I42" s="19">
        <f t="shared" si="2"/>
        <v>0.9985624725</v>
      </c>
      <c r="J42" s="19"/>
      <c r="K42" s="19"/>
      <c r="L42" s="19"/>
    </row>
    <row r="43">
      <c r="A43" s="48">
        <v>45547.0</v>
      </c>
      <c r="B43" s="44">
        <v>1252.15</v>
      </c>
      <c r="C43" s="44">
        <v>1238.0</v>
      </c>
      <c r="D43" s="44">
        <v>1257.0</v>
      </c>
      <c r="E43" s="44">
        <v>1226.35</v>
      </c>
      <c r="F43" s="33" t="s">
        <v>837</v>
      </c>
      <c r="G43" s="47">
        <v>0.0128</v>
      </c>
      <c r="H43" s="19">
        <f t="shared" si="1"/>
        <v>0.01277955272</v>
      </c>
      <c r="I43" s="19">
        <f t="shared" si="2"/>
        <v>1.012779553</v>
      </c>
      <c r="J43" s="19"/>
      <c r="K43" s="19"/>
      <c r="L43" s="19"/>
    </row>
    <row r="44">
      <c r="A44" s="48">
        <v>45546.0</v>
      </c>
      <c r="B44" s="44">
        <v>1236.35</v>
      </c>
      <c r="C44" s="44">
        <v>1231.5</v>
      </c>
      <c r="D44" s="44">
        <v>1239.3</v>
      </c>
      <c r="E44" s="44">
        <v>1226.4</v>
      </c>
      <c r="F44" s="33" t="s">
        <v>838</v>
      </c>
      <c r="G44" s="47">
        <v>-8.0E-4</v>
      </c>
      <c r="H44" s="19">
        <f t="shared" si="1"/>
        <v>-0.0007678008567</v>
      </c>
      <c r="I44" s="19">
        <f t="shared" si="2"/>
        <v>0.9992321991</v>
      </c>
      <c r="J44" s="19"/>
      <c r="K44" s="19"/>
      <c r="L44" s="19"/>
    </row>
    <row r="45">
      <c r="A45" s="48">
        <v>45545.0</v>
      </c>
      <c r="B45" s="44">
        <v>1237.3</v>
      </c>
      <c r="C45" s="44">
        <v>1236.95</v>
      </c>
      <c r="D45" s="44">
        <v>1241.35</v>
      </c>
      <c r="E45" s="44">
        <v>1227.0</v>
      </c>
      <c r="F45" s="33" t="s">
        <v>839</v>
      </c>
      <c r="G45" s="47">
        <v>0.0019</v>
      </c>
      <c r="H45" s="19">
        <f t="shared" si="1"/>
        <v>0.001862348178</v>
      </c>
      <c r="I45" s="19">
        <f t="shared" si="2"/>
        <v>1.001862348</v>
      </c>
      <c r="J45" s="19"/>
      <c r="K45" s="19"/>
      <c r="L45" s="19"/>
    </row>
    <row r="46">
      <c r="A46" s="48">
        <v>45544.0</v>
      </c>
      <c r="B46" s="44">
        <v>1235.0</v>
      </c>
      <c r="C46" s="44">
        <v>1202.9</v>
      </c>
      <c r="D46" s="44">
        <v>1238.3</v>
      </c>
      <c r="E46" s="44">
        <v>1200.45</v>
      </c>
      <c r="F46" s="33" t="s">
        <v>840</v>
      </c>
      <c r="G46" s="47">
        <v>0.0222</v>
      </c>
      <c r="H46" s="19">
        <f t="shared" si="1"/>
        <v>0.02222406158</v>
      </c>
      <c r="I46" s="19">
        <f t="shared" si="2"/>
        <v>1.022224062</v>
      </c>
      <c r="J46" s="19"/>
      <c r="K46" s="19"/>
      <c r="L46" s="19"/>
    </row>
    <row r="47">
      <c r="A47" s="48">
        <v>45541.0</v>
      </c>
      <c r="B47" s="44">
        <v>1208.15</v>
      </c>
      <c r="C47" s="44">
        <v>1225.95</v>
      </c>
      <c r="D47" s="44">
        <v>1233.9</v>
      </c>
      <c r="E47" s="44">
        <v>1205.0</v>
      </c>
      <c r="F47" s="33" t="s">
        <v>841</v>
      </c>
      <c r="G47" s="47">
        <v>-0.0225</v>
      </c>
      <c r="H47" s="19">
        <f t="shared" si="1"/>
        <v>-0.02249281929</v>
      </c>
      <c r="I47" s="19">
        <f t="shared" si="2"/>
        <v>0.9775071807</v>
      </c>
      <c r="J47" s="19"/>
      <c r="K47" s="19"/>
      <c r="L47" s="19"/>
    </row>
    <row r="48">
      <c r="A48" s="48">
        <v>45540.0</v>
      </c>
      <c r="B48" s="44">
        <v>1235.95</v>
      </c>
      <c r="C48" s="44">
        <v>1238.0</v>
      </c>
      <c r="D48" s="44">
        <v>1244.85</v>
      </c>
      <c r="E48" s="44">
        <v>1231.3</v>
      </c>
      <c r="F48" s="33" t="s">
        <v>842</v>
      </c>
      <c r="G48" s="47">
        <v>-3.0E-4</v>
      </c>
      <c r="H48" s="19">
        <f t="shared" si="1"/>
        <v>-0.0003235329801</v>
      </c>
      <c r="I48" s="19">
        <f t="shared" si="2"/>
        <v>0.999676467</v>
      </c>
      <c r="J48" s="19"/>
      <c r="K48" s="19"/>
      <c r="L48" s="19"/>
    </row>
    <row r="49">
      <c r="A49" s="48">
        <v>45539.0</v>
      </c>
      <c r="B49" s="44">
        <v>1236.35</v>
      </c>
      <c r="C49" s="44">
        <v>1239.85</v>
      </c>
      <c r="D49" s="44">
        <v>1243.7</v>
      </c>
      <c r="E49" s="44">
        <v>1232.8</v>
      </c>
      <c r="F49" s="33" t="s">
        <v>843</v>
      </c>
      <c r="G49" s="47">
        <v>-0.0091</v>
      </c>
      <c r="H49" s="19">
        <f t="shared" si="1"/>
        <v>-0.009096737998</v>
      </c>
      <c r="I49" s="19">
        <f t="shared" si="2"/>
        <v>0.990903262</v>
      </c>
      <c r="J49" s="19"/>
      <c r="K49" s="19"/>
      <c r="L49" s="19"/>
    </row>
    <row r="50">
      <c r="A50" s="48">
        <v>45538.0</v>
      </c>
      <c r="B50" s="44">
        <v>1247.7</v>
      </c>
      <c r="C50" s="44">
        <v>1227.2</v>
      </c>
      <c r="D50" s="44">
        <v>1250.95</v>
      </c>
      <c r="E50" s="44">
        <v>1220.4</v>
      </c>
      <c r="F50" s="33" t="s">
        <v>844</v>
      </c>
      <c r="G50" s="47">
        <v>0.0144</v>
      </c>
      <c r="H50" s="19">
        <f t="shared" si="1"/>
        <v>0.01443148095</v>
      </c>
      <c r="I50" s="19">
        <f t="shared" si="2"/>
        <v>1.014431481</v>
      </c>
      <c r="J50" s="19"/>
      <c r="K50" s="19"/>
      <c r="L50" s="19"/>
    </row>
    <row r="51">
      <c r="A51" s="48">
        <v>45537.0</v>
      </c>
      <c r="B51" s="44">
        <v>1229.95</v>
      </c>
      <c r="C51" s="44">
        <v>1239.0</v>
      </c>
      <c r="D51" s="44">
        <v>1239.2</v>
      </c>
      <c r="E51" s="44">
        <v>1222.5</v>
      </c>
      <c r="F51" s="33" t="s">
        <v>845</v>
      </c>
      <c r="G51" s="47">
        <v>6.0E-4</v>
      </c>
      <c r="H51" s="19">
        <f t="shared" si="1"/>
        <v>0.000610152945</v>
      </c>
      <c r="I51" s="19">
        <f t="shared" si="2"/>
        <v>1.000610153</v>
      </c>
      <c r="J51" s="19"/>
      <c r="K51" s="19"/>
      <c r="L51" s="19"/>
    </row>
    <row r="52">
      <c r="A52" s="48">
        <v>45534.0</v>
      </c>
      <c r="B52" s="44">
        <v>1229.2</v>
      </c>
      <c r="C52" s="44">
        <v>1230.0</v>
      </c>
      <c r="D52" s="44">
        <v>1235.55</v>
      </c>
      <c r="E52" s="44">
        <v>1218.9</v>
      </c>
      <c r="F52" s="33" t="s">
        <v>846</v>
      </c>
      <c r="G52" s="47">
        <v>0.006</v>
      </c>
      <c r="H52" s="19">
        <f t="shared" si="1"/>
        <v>0.005974302316</v>
      </c>
      <c r="I52" s="19">
        <f t="shared" si="2"/>
        <v>1.005974302</v>
      </c>
      <c r="J52" s="19"/>
      <c r="K52" s="19"/>
      <c r="L52" s="19"/>
    </row>
    <row r="53">
      <c r="A53" s="48">
        <v>45533.0</v>
      </c>
      <c r="B53" s="44">
        <v>1221.9</v>
      </c>
      <c r="C53" s="44">
        <v>1218.95</v>
      </c>
      <c r="D53" s="44">
        <v>1235.0</v>
      </c>
      <c r="E53" s="44">
        <v>1217.0</v>
      </c>
      <c r="F53" s="33" t="s">
        <v>847</v>
      </c>
      <c r="G53" s="47">
        <v>-0.0016</v>
      </c>
      <c r="H53" s="19">
        <f t="shared" si="1"/>
        <v>-0.001593332516</v>
      </c>
      <c r="I53" s="19">
        <f t="shared" si="2"/>
        <v>0.9984066675</v>
      </c>
      <c r="J53" s="19"/>
      <c r="K53" s="19"/>
      <c r="L53" s="19"/>
    </row>
    <row r="54">
      <c r="A54" s="48">
        <v>45532.0</v>
      </c>
      <c r="B54" s="44">
        <v>1223.85</v>
      </c>
      <c r="C54" s="44">
        <v>1222.65</v>
      </c>
      <c r="D54" s="44">
        <v>1226.4</v>
      </c>
      <c r="E54" s="44">
        <v>1217.3</v>
      </c>
      <c r="F54" s="33" t="s">
        <v>848</v>
      </c>
      <c r="G54" s="47">
        <v>-0.002</v>
      </c>
      <c r="H54" s="19">
        <f t="shared" si="1"/>
        <v>-0.002038569739</v>
      </c>
      <c r="I54" s="19">
        <f t="shared" si="2"/>
        <v>0.9979614303</v>
      </c>
      <c r="J54" s="19"/>
      <c r="K54" s="19"/>
      <c r="L54" s="19"/>
    </row>
    <row r="55">
      <c r="A55" s="48">
        <v>45531.0</v>
      </c>
      <c r="B55" s="44">
        <v>1226.35</v>
      </c>
      <c r="C55" s="44">
        <v>1213.3</v>
      </c>
      <c r="D55" s="44">
        <v>1232.5</v>
      </c>
      <c r="E55" s="44">
        <v>1208.9</v>
      </c>
      <c r="F55" s="33" t="s">
        <v>849</v>
      </c>
      <c r="G55" s="47">
        <v>0.0108</v>
      </c>
      <c r="H55" s="19">
        <f t="shared" si="1"/>
        <v>0.01075578999</v>
      </c>
      <c r="I55" s="19">
        <f t="shared" si="2"/>
        <v>1.01075579</v>
      </c>
      <c r="J55" s="19"/>
      <c r="K55" s="19"/>
      <c r="L55" s="19"/>
    </row>
    <row r="56">
      <c r="A56" s="48">
        <v>45530.0</v>
      </c>
      <c r="B56" s="44">
        <v>1213.3</v>
      </c>
      <c r="C56" s="44">
        <v>1205.55</v>
      </c>
      <c r="D56" s="44">
        <v>1214.95</v>
      </c>
      <c r="E56" s="44">
        <v>1201.05</v>
      </c>
      <c r="F56" s="33" t="s">
        <v>850</v>
      </c>
      <c r="G56" s="47">
        <v>0.0081</v>
      </c>
      <c r="H56" s="19">
        <f t="shared" si="1"/>
        <v>0.008142916494</v>
      </c>
      <c r="I56" s="19">
        <f t="shared" si="2"/>
        <v>1.008142916</v>
      </c>
      <c r="J56" s="19"/>
      <c r="K56" s="19"/>
      <c r="L56" s="19"/>
    </row>
    <row r="57">
      <c r="A57" s="48">
        <v>45527.0</v>
      </c>
      <c r="B57" s="44">
        <v>1203.5</v>
      </c>
      <c r="C57" s="44">
        <v>1193.0</v>
      </c>
      <c r="D57" s="44">
        <v>1205.0</v>
      </c>
      <c r="E57" s="44">
        <v>1188.55</v>
      </c>
      <c r="F57" s="33" t="s">
        <v>851</v>
      </c>
      <c r="G57" s="47">
        <v>0.0104</v>
      </c>
      <c r="H57" s="19">
        <f t="shared" si="1"/>
        <v>0.01041054487</v>
      </c>
      <c r="I57" s="19">
        <f t="shared" si="2"/>
        <v>1.010410545</v>
      </c>
      <c r="J57" s="19"/>
      <c r="K57" s="19"/>
      <c r="L57" s="19"/>
    </row>
    <row r="58">
      <c r="A58" s="48">
        <v>45526.0</v>
      </c>
      <c r="B58" s="44">
        <v>1191.1</v>
      </c>
      <c r="C58" s="44">
        <v>1182.0</v>
      </c>
      <c r="D58" s="44">
        <v>1192.6</v>
      </c>
      <c r="E58" s="44">
        <v>1176.6</v>
      </c>
      <c r="F58" s="33" t="s">
        <v>852</v>
      </c>
      <c r="G58" s="47">
        <v>0.0138</v>
      </c>
      <c r="H58" s="19">
        <f t="shared" si="1"/>
        <v>0.01383155296</v>
      </c>
      <c r="I58" s="19">
        <f t="shared" si="2"/>
        <v>1.013831553</v>
      </c>
      <c r="J58" s="19"/>
      <c r="K58" s="19"/>
      <c r="L58" s="19"/>
    </row>
    <row r="59">
      <c r="A59" s="48">
        <v>45525.0</v>
      </c>
      <c r="B59" s="44">
        <v>1174.85</v>
      </c>
      <c r="C59" s="44">
        <v>1177.0</v>
      </c>
      <c r="D59" s="44">
        <v>1178.65</v>
      </c>
      <c r="E59" s="44">
        <v>1165.1</v>
      </c>
      <c r="F59" s="33" t="s">
        <v>853</v>
      </c>
      <c r="G59" s="47">
        <v>-0.0039</v>
      </c>
      <c r="H59" s="19">
        <f t="shared" si="1"/>
        <v>-0.003900122939</v>
      </c>
      <c r="I59" s="19">
        <f t="shared" si="2"/>
        <v>0.9960998771</v>
      </c>
      <c r="J59" s="19"/>
      <c r="K59" s="19"/>
      <c r="L59" s="19"/>
    </row>
    <row r="60">
      <c r="A60" s="48">
        <v>45524.0</v>
      </c>
      <c r="B60" s="44">
        <v>1179.45</v>
      </c>
      <c r="C60" s="44">
        <v>1174.2</v>
      </c>
      <c r="D60" s="44">
        <v>1189.8</v>
      </c>
      <c r="E60" s="44">
        <v>1170.0</v>
      </c>
      <c r="F60" s="33" t="s">
        <v>854</v>
      </c>
      <c r="G60" s="47">
        <v>0.003</v>
      </c>
      <c r="H60" s="19">
        <f t="shared" si="1"/>
        <v>0.003018964198</v>
      </c>
      <c r="I60" s="19">
        <f t="shared" si="2"/>
        <v>1.003018964</v>
      </c>
      <c r="J60" s="19"/>
      <c r="K60" s="19"/>
      <c r="L60" s="19"/>
    </row>
    <row r="61">
      <c r="A61" s="48">
        <v>45523.0</v>
      </c>
      <c r="B61" s="44">
        <v>1175.9</v>
      </c>
      <c r="C61" s="44">
        <v>1191.0</v>
      </c>
      <c r="D61" s="44">
        <v>1195.75</v>
      </c>
      <c r="E61" s="44">
        <v>1173.3</v>
      </c>
      <c r="F61" s="33" t="s">
        <v>855</v>
      </c>
      <c r="G61" s="47">
        <v>-0.0096</v>
      </c>
      <c r="H61" s="19">
        <f t="shared" si="1"/>
        <v>-0.009559907349</v>
      </c>
      <c r="I61" s="19">
        <f t="shared" si="2"/>
        <v>0.9904400927</v>
      </c>
      <c r="J61" s="19"/>
      <c r="K61" s="19"/>
      <c r="L61" s="19"/>
    </row>
    <row r="62">
      <c r="A62" s="48">
        <v>45520.0</v>
      </c>
      <c r="B62" s="44">
        <v>1187.25</v>
      </c>
      <c r="C62" s="44">
        <v>1170.0</v>
      </c>
      <c r="D62" s="44">
        <v>1193.0</v>
      </c>
      <c r="E62" s="44">
        <v>1165.65</v>
      </c>
      <c r="F62" s="33" t="s">
        <v>856</v>
      </c>
      <c r="G62" s="47">
        <v>0.022</v>
      </c>
      <c r="H62" s="19">
        <f t="shared" si="1"/>
        <v>0.0220376189</v>
      </c>
      <c r="I62" s="19">
        <f t="shared" si="2"/>
        <v>1.022037619</v>
      </c>
      <c r="J62" s="19"/>
      <c r="K62" s="19"/>
      <c r="L62" s="19"/>
    </row>
    <row r="63">
      <c r="A63" s="48">
        <v>45518.0</v>
      </c>
      <c r="B63" s="44">
        <v>1161.65</v>
      </c>
      <c r="C63" s="44">
        <v>1167.0</v>
      </c>
      <c r="D63" s="44">
        <v>1170.05</v>
      </c>
      <c r="E63" s="44">
        <v>1153.0</v>
      </c>
      <c r="F63" s="33" t="s">
        <v>857</v>
      </c>
      <c r="G63" s="47">
        <v>-0.0057</v>
      </c>
      <c r="H63" s="19">
        <f t="shared" si="1"/>
        <v>-0.005734582959</v>
      </c>
      <c r="I63" s="19">
        <f t="shared" si="2"/>
        <v>0.994265417</v>
      </c>
      <c r="J63" s="19"/>
      <c r="K63" s="19"/>
      <c r="L63" s="19"/>
    </row>
    <row r="64">
      <c r="A64" s="48">
        <v>45517.0</v>
      </c>
      <c r="B64" s="44">
        <v>1168.35</v>
      </c>
      <c r="C64" s="44">
        <v>1183.2</v>
      </c>
      <c r="D64" s="44">
        <v>1189.25</v>
      </c>
      <c r="E64" s="44">
        <v>1163.6</v>
      </c>
      <c r="F64" s="33" t="s">
        <v>858</v>
      </c>
      <c r="G64" s="47">
        <v>-0.0038</v>
      </c>
      <c r="H64" s="19">
        <f t="shared" si="1"/>
        <v>-0.003794338336</v>
      </c>
      <c r="I64" s="19">
        <f t="shared" si="2"/>
        <v>0.9962056617</v>
      </c>
      <c r="J64" s="19"/>
      <c r="K64" s="19"/>
      <c r="L64" s="19"/>
    </row>
    <row r="65">
      <c r="A65" s="48">
        <v>45516.0</v>
      </c>
      <c r="B65" s="44">
        <v>1172.8</v>
      </c>
      <c r="C65" s="44">
        <v>1171.0</v>
      </c>
      <c r="D65" s="44">
        <v>1178.25</v>
      </c>
      <c r="E65" s="44">
        <v>1156.0</v>
      </c>
      <c r="F65" s="33" t="s">
        <v>859</v>
      </c>
      <c r="G65" s="47">
        <v>0.001</v>
      </c>
      <c r="H65" s="19">
        <f t="shared" si="1"/>
        <v>0.001024240355</v>
      </c>
      <c r="I65" s="19">
        <f t="shared" si="2"/>
        <v>1.00102424</v>
      </c>
      <c r="J65" s="19"/>
      <c r="K65" s="19"/>
      <c r="L65" s="19"/>
    </row>
    <row r="66">
      <c r="A66" s="48">
        <v>45513.0</v>
      </c>
      <c r="B66" s="44">
        <v>1171.6</v>
      </c>
      <c r="C66" s="44">
        <v>1176.55</v>
      </c>
      <c r="D66" s="44">
        <v>1180.95</v>
      </c>
      <c r="E66" s="44">
        <v>1169.0</v>
      </c>
      <c r="F66" s="33" t="s">
        <v>860</v>
      </c>
      <c r="G66" s="47">
        <v>0.006</v>
      </c>
      <c r="H66" s="19">
        <f t="shared" si="1"/>
        <v>0.006010647433</v>
      </c>
      <c r="I66" s="19">
        <f t="shared" si="2"/>
        <v>1.006010647</v>
      </c>
      <c r="J66" s="19"/>
      <c r="K66" s="19"/>
      <c r="L66" s="19"/>
    </row>
    <row r="67">
      <c r="A67" s="48">
        <v>45512.0</v>
      </c>
      <c r="B67" s="44">
        <v>1164.6</v>
      </c>
      <c r="C67" s="44">
        <v>1166.95</v>
      </c>
      <c r="D67" s="44">
        <v>1174.4</v>
      </c>
      <c r="E67" s="44">
        <v>1158.9</v>
      </c>
      <c r="F67" s="33" t="s">
        <v>847</v>
      </c>
      <c r="G67" s="47">
        <v>-0.0067</v>
      </c>
      <c r="H67" s="19">
        <f t="shared" si="1"/>
        <v>-0.006695381466</v>
      </c>
      <c r="I67" s="19">
        <f t="shared" si="2"/>
        <v>0.9933046185</v>
      </c>
      <c r="J67" s="19"/>
      <c r="K67" s="19"/>
      <c r="L67" s="19"/>
    </row>
    <row r="68">
      <c r="A68" s="48">
        <v>45511.0</v>
      </c>
      <c r="B68" s="44">
        <v>1172.45</v>
      </c>
      <c r="C68" s="44">
        <v>1178.95</v>
      </c>
      <c r="D68" s="44">
        <v>1179.8</v>
      </c>
      <c r="E68" s="44">
        <v>1161.6</v>
      </c>
      <c r="F68" s="33" t="s">
        <v>861</v>
      </c>
      <c r="G68" s="47">
        <v>0.0048</v>
      </c>
      <c r="H68" s="19">
        <f t="shared" si="1"/>
        <v>0.004799245833</v>
      </c>
      <c r="I68" s="19">
        <f t="shared" si="2"/>
        <v>1.004799246</v>
      </c>
      <c r="J68" s="19"/>
      <c r="K68" s="19"/>
      <c r="L68" s="19"/>
    </row>
    <row r="69">
      <c r="A69" s="48">
        <v>45510.0</v>
      </c>
      <c r="B69" s="44">
        <v>1166.85</v>
      </c>
      <c r="C69" s="44">
        <v>1175.0</v>
      </c>
      <c r="D69" s="44">
        <v>1187.7</v>
      </c>
      <c r="E69" s="44">
        <v>1161.5</v>
      </c>
      <c r="F69" s="33" t="s">
        <v>862</v>
      </c>
      <c r="G69" s="47">
        <v>-0.0049</v>
      </c>
      <c r="H69" s="19">
        <f t="shared" si="1"/>
        <v>-0.004903632952</v>
      </c>
      <c r="I69" s="19">
        <f t="shared" si="2"/>
        <v>0.995096367</v>
      </c>
      <c r="J69" s="19"/>
      <c r="K69" s="19"/>
      <c r="L69" s="19"/>
    </row>
    <row r="70">
      <c r="A70" s="48">
        <v>45509.0</v>
      </c>
      <c r="B70" s="44">
        <v>1172.6</v>
      </c>
      <c r="C70" s="44">
        <v>1182.0</v>
      </c>
      <c r="D70" s="44">
        <v>1188.9</v>
      </c>
      <c r="E70" s="44">
        <v>1167.0</v>
      </c>
      <c r="F70" s="33" t="s">
        <v>802</v>
      </c>
      <c r="G70" s="47">
        <v>-0.02</v>
      </c>
      <c r="H70" s="19">
        <f t="shared" si="1"/>
        <v>-0.02001587899</v>
      </c>
      <c r="I70" s="19">
        <f t="shared" si="2"/>
        <v>0.979984121</v>
      </c>
      <c r="J70" s="19"/>
      <c r="K70" s="19"/>
      <c r="L70" s="19"/>
    </row>
    <row r="71">
      <c r="A71" s="48">
        <v>45506.0</v>
      </c>
      <c r="B71" s="44">
        <v>1196.55</v>
      </c>
      <c r="C71" s="44">
        <v>1197.0</v>
      </c>
      <c r="D71" s="44">
        <v>1201.65</v>
      </c>
      <c r="E71" s="44">
        <v>1190.1</v>
      </c>
      <c r="F71" s="33" t="s">
        <v>863</v>
      </c>
      <c r="G71" s="47">
        <v>-0.0112</v>
      </c>
      <c r="H71" s="19">
        <f t="shared" si="1"/>
        <v>-0.0111974217</v>
      </c>
      <c r="I71" s="19">
        <f t="shared" si="2"/>
        <v>0.9888025783</v>
      </c>
      <c r="J71" s="19"/>
      <c r="K71" s="19"/>
      <c r="L71" s="19"/>
    </row>
    <row r="72">
      <c r="A72" s="48">
        <v>45505.0</v>
      </c>
      <c r="B72" s="44">
        <v>1210.1</v>
      </c>
      <c r="C72" s="44">
        <v>1212.5</v>
      </c>
      <c r="D72" s="44">
        <v>1222.65</v>
      </c>
      <c r="E72" s="44">
        <v>1206.9</v>
      </c>
      <c r="F72" s="33" t="s">
        <v>828</v>
      </c>
      <c r="G72" s="47">
        <v>-0.004</v>
      </c>
      <c r="H72" s="19">
        <f t="shared" si="1"/>
        <v>-0.003950942464</v>
      </c>
      <c r="I72" s="19">
        <f t="shared" si="2"/>
        <v>0.9960490575</v>
      </c>
      <c r="J72" s="19"/>
      <c r="K72" s="19"/>
      <c r="L72" s="19"/>
    </row>
    <row r="73">
      <c r="A73" s="48">
        <v>45504.0</v>
      </c>
      <c r="B73" s="44">
        <v>1214.9</v>
      </c>
      <c r="C73" s="44">
        <v>1219.0</v>
      </c>
      <c r="D73" s="44">
        <v>1224.65</v>
      </c>
      <c r="E73" s="44">
        <v>1211.0</v>
      </c>
      <c r="F73" s="33" t="s">
        <v>864</v>
      </c>
      <c r="G73" s="47">
        <v>0.0045</v>
      </c>
      <c r="H73" s="19">
        <f t="shared" si="1"/>
        <v>0.004506180495</v>
      </c>
      <c r="I73" s="19">
        <f t="shared" si="2"/>
        <v>1.00450618</v>
      </c>
      <c r="J73" s="19"/>
      <c r="K73" s="19"/>
      <c r="L73" s="19"/>
    </row>
    <row r="74">
      <c r="A74" s="48">
        <v>45503.0</v>
      </c>
      <c r="B74" s="44">
        <v>1209.45</v>
      </c>
      <c r="C74" s="44">
        <v>1213.0</v>
      </c>
      <c r="D74" s="44">
        <v>1230.85</v>
      </c>
      <c r="E74" s="44">
        <v>1204.4</v>
      </c>
      <c r="F74" s="33" t="s">
        <v>865</v>
      </c>
      <c r="G74" s="47">
        <v>-0.0027</v>
      </c>
      <c r="H74" s="19">
        <f t="shared" si="1"/>
        <v>-0.002679970314</v>
      </c>
      <c r="I74" s="19">
        <f t="shared" si="2"/>
        <v>0.9973200297</v>
      </c>
      <c r="J74" s="19"/>
      <c r="K74" s="19"/>
      <c r="L74" s="19"/>
    </row>
    <row r="75">
      <c r="A75" s="48">
        <v>45502.0</v>
      </c>
      <c r="B75" s="44">
        <v>1212.7</v>
      </c>
      <c r="C75" s="44">
        <v>1215.15</v>
      </c>
      <c r="D75" s="44">
        <v>1242.75</v>
      </c>
      <c r="E75" s="44">
        <v>1204.15</v>
      </c>
      <c r="F75" s="33" t="s">
        <v>866</v>
      </c>
      <c r="G75" s="47">
        <v>0.0046</v>
      </c>
      <c r="H75" s="19">
        <f t="shared" si="1"/>
        <v>0.004555997349</v>
      </c>
      <c r="I75" s="19">
        <f t="shared" si="2"/>
        <v>1.004555997</v>
      </c>
      <c r="J75" s="19"/>
      <c r="K75" s="19"/>
      <c r="L75" s="19"/>
    </row>
    <row r="76">
      <c r="A76" s="48">
        <v>45499.0</v>
      </c>
      <c r="B76" s="44">
        <v>1207.2</v>
      </c>
      <c r="C76" s="44">
        <v>1190.0</v>
      </c>
      <c r="D76" s="44">
        <v>1220.0</v>
      </c>
      <c r="E76" s="44">
        <v>1185.95</v>
      </c>
      <c r="F76" s="33" t="s">
        <v>867</v>
      </c>
      <c r="G76" s="47">
        <v>0.0078</v>
      </c>
      <c r="H76" s="19">
        <f t="shared" si="1"/>
        <v>0.007763586276</v>
      </c>
      <c r="I76" s="19">
        <f t="shared" si="2"/>
        <v>1.007763586</v>
      </c>
      <c r="J76" s="19"/>
      <c r="K76" s="19"/>
      <c r="L76" s="19"/>
    </row>
    <row r="77">
      <c r="A77" s="48">
        <v>45498.0</v>
      </c>
      <c r="B77" s="44">
        <v>1197.9</v>
      </c>
      <c r="C77" s="44">
        <v>1205.5</v>
      </c>
      <c r="D77" s="44">
        <v>1218.25</v>
      </c>
      <c r="E77" s="44">
        <v>1190.6</v>
      </c>
      <c r="F77" s="33" t="s">
        <v>868</v>
      </c>
      <c r="G77" s="47">
        <v>-0.0205</v>
      </c>
      <c r="H77" s="19">
        <f t="shared" si="1"/>
        <v>-0.02052330335</v>
      </c>
      <c r="I77" s="19">
        <f t="shared" si="2"/>
        <v>0.9794766966</v>
      </c>
      <c r="J77" s="19"/>
      <c r="K77" s="19"/>
      <c r="L77" s="19"/>
    </row>
    <row r="78">
      <c r="A78" s="48">
        <v>45497.0</v>
      </c>
      <c r="B78" s="44">
        <v>1223.0</v>
      </c>
      <c r="C78" s="44">
        <v>1225.0</v>
      </c>
      <c r="D78" s="44">
        <v>1233.65</v>
      </c>
      <c r="E78" s="44">
        <v>1202.05</v>
      </c>
      <c r="F78" s="33" t="s">
        <v>869</v>
      </c>
      <c r="G78" s="47">
        <v>-0.0031</v>
      </c>
      <c r="H78" s="19">
        <f t="shared" si="1"/>
        <v>-0.00305685755</v>
      </c>
      <c r="I78" s="19">
        <f t="shared" si="2"/>
        <v>0.9969431424</v>
      </c>
      <c r="J78" s="19"/>
      <c r="K78" s="19"/>
      <c r="L78" s="19"/>
    </row>
    <row r="79">
      <c r="A79" s="48">
        <v>45496.0</v>
      </c>
      <c r="B79" s="44">
        <v>1226.75</v>
      </c>
      <c r="C79" s="44">
        <v>1241.15</v>
      </c>
      <c r="D79" s="44">
        <v>1248.65</v>
      </c>
      <c r="E79" s="44">
        <v>1212.5</v>
      </c>
      <c r="F79" s="33" t="s">
        <v>870</v>
      </c>
      <c r="G79" s="47">
        <v>-0.0116</v>
      </c>
      <c r="H79" s="19">
        <f t="shared" si="1"/>
        <v>-0.01160214317</v>
      </c>
      <c r="I79" s="19">
        <f t="shared" si="2"/>
        <v>0.9883978568</v>
      </c>
      <c r="J79" s="19"/>
      <c r="K79" s="19"/>
      <c r="L79" s="19"/>
    </row>
    <row r="80">
      <c r="A80" s="48">
        <v>45495.0</v>
      </c>
      <c r="B80" s="44">
        <v>1241.15</v>
      </c>
      <c r="C80" s="44">
        <v>1240.0</v>
      </c>
      <c r="D80" s="44">
        <v>1245.3</v>
      </c>
      <c r="E80" s="44">
        <v>1232.9</v>
      </c>
      <c r="F80" s="33" t="s">
        <v>871</v>
      </c>
      <c r="G80" s="47">
        <v>-0.006</v>
      </c>
      <c r="H80" s="19">
        <f t="shared" si="1"/>
        <v>-0.006006487006</v>
      </c>
      <c r="I80" s="19">
        <f t="shared" si="2"/>
        <v>0.993993513</v>
      </c>
      <c r="J80" s="19"/>
      <c r="K80" s="19"/>
      <c r="L80" s="19"/>
    </row>
    <row r="81">
      <c r="A81" s="48">
        <v>45492.0</v>
      </c>
      <c r="B81" s="44">
        <v>1248.65</v>
      </c>
      <c r="C81" s="44">
        <v>1244.0</v>
      </c>
      <c r="D81" s="44">
        <v>1250.5</v>
      </c>
      <c r="E81" s="44">
        <v>1240.25</v>
      </c>
      <c r="F81" s="33" t="s">
        <v>872</v>
      </c>
      <c r="G81" s="47">
        <v>-0.0013</v>
      </c>
      <c r="H81" s="19">
        <f t="shared" si="1"/>
        <v>-0.001319683276</v>
      </c>
      <c r="I81" s="19">
        <f t="shared" si="2"/>
        <v>0.9986803167</v>
      </c>
      <c r="J81" s="19"/>
      <c r="K81" s="19"/>
      <c r="L81" s="19"/>
    </row>
    <row r="82">
      <c r="A82" s="48">
        <v>45491.0</v>
      </c>
      <c r="B82" s="44">
        <v>1250.3</v>
      </c>
      <c r="C82" s="44">
        <v>1234.9</v>
      </c>
      <c r="D82" s="44">
        <v>1256.45</v>
      </c>
      <c r="E82" s="44">
        <v>1231.7</v>
      </c>
      <c r="F82" s="33" t="s">
        <v>873</v>
      </c>
      <c r="G82" s="47">
        <v>0.0084</v>
      </c>
      <c r="H82" s="19">
        <f t="shared" si="1"/>
        <v>0.008387773208</v>
      </c>
      <c r="I82" s="19">
        <f t="shared" si="2"/>
        <v>1.008387773</v>
      </c>
      <c r="J82" s="19"/>
      <c r="K82" s="19"/>
      <c r="L82" s="19"/>
    </row>
    <row r="83">
      <c r="A83" s="48">
        <v>45489.0</v>
      </c>
      <c r="B83" s="44">
        <v>1239.9</v>
      </c>
      <c r="C83" s="44">
        <v>1230.0</v>
      </c>
      <c r="D83" s="44">
        <v>1245.0</v>
      </c>
      <c r="E83" s="44">
        <v>1229.0</v>
      </c>
      <c r="F83" s="33" t="s">
        <v>874</v>
      </c>
      <c r="G83" s="47">
        <v>0.0081</v>
      </c>
      <c r="H83" s="19">
        <f t="shared" si="1"/>
        <v>0.008089759746</v>
      </c>
      <c r="I83" s="19">
        <f t="shared" si="2"/>
        <v>1.00808976</v>
      </c>
      <c r="J83" s="19"/>
      <c r="K83" s="19"/>
      <c r="L83" s="19"/>
    </row>
    <row r="84">
      <c r="A84" s="48">
        <v>45488.0</v>
      </c>
      <c r="B84" s="44">
        <v>1229.95</v>
      </c>
      <c r="C84" s="44">
        <v>1233.1</v>
      </c>
      <c r="D84" s="44">
        <v>1238.45</v>
      </c>
      <c r="E84" s="44">
        <v>1224.05</v>
      </c>
      <c r="F84" s="33" t="s">
        <v>875</v>
      </c>
      <c r="G84" s="47">
        <v>-0.0024</v>
      </c>
      <c r="H84" s="19">
        <f t="shared" si="1"/>
        <v>-0.002392732582</v>
      </c>
      <c r="I84" s="19">
        <f t="shared" si="2"/>
        <v>0.9976072674</v>
      </c>
      <c r="J84" s="19"/>
      <c r="K84" s="19"/>
      <c r="L84" s="19"/>
    </row>
    <row r="85">
      <c r="A85" s="48">
        <v>45485.0</v>
      </c>
      <c r="B85" s="44">
        <v>1232.9</v>
      </c>
      <c r="C85" s="44">
        <v>1235.9</v>
      </c>
      <c r="D85" s="44">
        <v>1252.9</v>
      </c>
      <c r="E85" s="44">
        <v>1230.1</v>
      </c>
      <c r="F85" s="33" t="s">
        <v>876</v>
      </c>
      <c r="G85" s="47">
        <v>-0.0045</v>
      </c>
      <c r="H85" s="19">
        <f t="shared" si="1"/>
        <v>-0.004481408212</v>
      </c>
      <c r="I85" s="19">
        <f t="shared" si="2"/>
        <v>0.9955185918</v>
      </c>
      <c r="J85" s="19"/>
      <c r="K85" s="19"/>
      <c r="L85" s="19"/>
    </row>
    <row r="86">
      <c r="A86" s="48">
        <v>45484.0</v>
      </c>
      <c r="B86" s="44">
        <v>1238.45</v>
      </c>
      <c r="C86" s="44">
        <v>1246.35</v>
      </c>
      <c r="D86" s="44">
        <v>1257.8</v>
      </c>
      <c r="E86" s="44">
        <v>1225.05</v>
      </c>
      <c r="F86" s="33" t="s">
        <v>877</v>
      </c>
      <c r="G86" s="47">
        <v>-0.0038</v>
      </c>
      <c r="H86" s="19">
        <f t="shared" si="1"/>
        <v>-0.003820785071</v>
      </c>
      <c r="I86" s="19">
        <f t="shared" si="2"/>
        <v>0.9961792149</v>
      </c>
      <c r="J86" s="19"/>
      <c r="K86" s="19"/>
      <c r="L86" s="19"/>
    </row>
    <row r="87">
      <c r="A87" s="48">
        <v>45483.0</v>
      </c>
      <c r="B87" s="44">
        <v>1243.2</v>
      </c>
      <c r="C87" s="44">
        <v>1252.75</v>
      </c>
      <c r="D87" s="44">
        <v>1252.75</v>
      </c>
      <c r="E87" s="44">
        <v>1236.35</v>
      </c>
      <c r="F87" s="33" t="s">
        <v>878</v>
      </c>
      <c r="G87" s="47">
        <v>-0.004</v>
      </c>
      <c r="H87" s="19">
        <f t="shared" si="1"/>
        <v>-0.00404566393</v>
      </c>
      <c r="I87" s="19">
        <f t="shared" si="2"/>
        <v>0.9959543361</v>
      </c>
      <c r="J87" s="19"/>
      <c r="K87" s="19"/>
      <c r="L87" s="19"/>
    </row>
    <row r="88">
      <c r="A88" s="48">
        <v>45482.0</v>
      </c>
      <c r="B88" s="44">
        <v>1248.25</v>
      </c>
      <c r="C88" s="44">
        <v>1234.95</v>
      </c>
      <c r="D88" s="44">
        <v>1250.2</v>
      </c>
      <c r="E88" s="44">
        <v>1229.3</v>
      </c>
      <c r="F88" s="33" t="s">
        <v>879</v>
      </c>
      <c r="G88" s="47">
        <v>0.0107</v>
      </c>
      <c r="H88" s="19">
        <f t="shared" si="1"/>
        <v>0.0106878264</v>
      </c>
      <c r="I88" s="19">
        <f t="shared" si="2"/>
        <v>1.010687826</v>
      </c>
      <c r="J88" s="19"/>
      <c r="K88" s="19"/>
      <c r="L88" s="19"/>
    </row>
    <row r="89">
      <c r="A89" s="48">
        <v>45481.0</v>
      </c>
      <c r="B89" s="44">
        <v>1235.05</v>
      </c>
      <c r="C89" s="44">
        <v>1228.9</v>
      </c>
      <c r="D89" s="44">
        <v>1239.5</v>
      </c>
      <c r="E89" s="44">
        <v>1216.9</v>
      </c>
      <c r="F89" s="33" t="s">
        <v>880</v>
      </c>
      <c r="G89" s="47">
        <v>0.0013</v>
      </c>
      <c r="H89" s="19">
        <f t="shared" si="1"/>
        <v>0.001337765526</v>
      </c>
      <c r="I89" s="19">
        <f t="shared" si="2"/>
        <v>1.001337766</v>
      </c>
      <c r="J89" s="19"/>
      <c r="K89" s="19"/>
      <c r="L89" s="19"/>
    </row>
    <row r="90">
      <c r="A90" s="48">
        <v>45478.0</v>
      </c>
      <c r="B90" s="44">
        <v>1233.4</v>
      </c>
      <c r="C90" s="44">
        <v>1225.0</v>
      </c>
      <c r="D90" s="44">
        <v>1242.6</v>
      </c>
      <c r="E90" s="44">
        <v>1220.85</v>
      </c>
      <c r="F90" s="33" t="s">
        <v>881</v>
      </c>
      <c r="G90" s="47">
        <v>3.0E-4</v>
      </c>
      <c r="H90" s="19">
        <f t="shared" si="1"/>
        <v>0.0003244120032</v>
      </c>
      <c r="I90" s="19">
        <f t="shared" si="2"/>
        <v>1.000324412</v>
      </c>
      <c r="J90" s="19"/>
      <c r="K90" s="19"/>
      <c r="L90" s="19"/>
    </row>
    <row r="91">
      <c r="A91" s="48">
        <v>45477.0</v>
      </c>
      <c r="B91" s="44">
        <v>1233.0</v>
      </c>
      <c r="C91" s="44">
        <v>1229.0</v>
      </c>
      <c r="D91" s="44">
        <v>1234.95</v>
      </c>
      <c r="E91" s="44">
        <v>1214.3</v>
      </c>
      <c r="F91" s="33" t="s">
        <v>882</v>
      </c>
      <c r="G91" s="47">
        <v>0.0261</v>
      </c>
      <c r="H91" s="19">
        <f t="shared" si="1"/>
        <v>0.02613182423</v>
      </c>
      <c r="I91" s="19">
        <f t="shared" si="2"/>
        <v>1.026131824</v>
      </c>
      <c r="J91" s="19"/>
      <c r="K91" s="19"/>
      <c r="L91" s="19"/>
    </row>
    <row r="92">
      <c r="A92" s="48">
        <v>45476.0</v>
      </c>
      <c r="B92" s="44">
        <v>1201.6</v>
      </c>
      <c r="C92" s="44">
        <v>1196.85</v>
      </c>
      <c r="D92" s="44">
        <v>1215.85</v>
      </c>
      <c r="E92" s="44">
        <v>1179.45</v>
      </c>
      <c r="F92" s="33" t="s">
        <v>883</v>
      </c>
      <c r="G92" s="47">
        <v>0.0092</v>
      </c>
      <c r="H92" s="19">
        <f t="shared" si="1"/>
        <v>0.00923903914</v>
      </c>
      <c r="I92" s="19">
        <f t="shared" si="2"/>
        <v>1.009239039</v>
      </c>
      <c r="J92" s="19"/>
      <c r="K92" s="19"/>
      <c r="L92" s="19"/>
    </row>
    <row r="93">
      <c r="A93" s="48">
        <v>45475.0</v>
      </c>
      <c r="B93" s="44">
        <v>1190.6</v>
      </c>
      <c r="C93" s="44">
        <v>1217.0</v>
      </c>
      <c r="D93" s="44">
        <v>1217.0</v>
      </c>
      <c r="E93" s="44">
        <v>1185.55</v>
      </c>
      <c r="F93" s="33" t="s">
        <v>884</v>
      </c>
      <c r="G93" s="47">
        <v>-0.0175</v>
      </c>
      <c r="H93" s="19">
        <f t="shared" si="1"/>
        <v>-0.0175351735</v>
      </c>
      <c r="I93" s="19">
        <f t="shared" si="2"/>
        <v>0.9824648265</v>
      </c>
      <c r="J93" s="19"/>
      <c r="K93" s="19"/>
      <c r="L93" s="19"/>
    </row>
    <row r="94">
      <c r="A94" s="48">
        <v>45474.0</v>
      </c>
      <c r="B94" s="44">
        <v>1211.85</v>
      </c>
      <c r="C94" s="44">
        <v>1199.6</v>
      </c>
      <c r="D94" s="44">
        <v>1215.35</v>
      </c>
      <c r="E94" s="44">
        <v>1192.05</v>
      </c>
      <c r="F94" s="33" t="s">
        <v>885</v>
      </c>
      <c r="G94" s="47">
        <v>0.0102</v>
      </c>
      <c r="H94" s="19">
        <f t="shared" si="1"/>
        <v>0.01021173725</v>
      </c>
      <c r="I94" s="19">
        <f t="shared" si="2"/>
        <v>1.010211737</v>
      </c>
      <c r="J94" s="19"/>
      <c r="K94" s="19"/>
      <c r="L94" s="19"/>
    </row>
    <row r="95">
      <c r="A95" s="48">
        <v>45471.0</v>
      </c>
      <c r="B95" s="44">
        <v>1199.6</v>
      </c>
      <c r="C95" s="44">
        <v>1227.0</v>
      </c>
      <c r="D95" s="44">
        <v>1227.0</v>
      </c>
      <c r="E95" s="44">
        <v>1196.35</v>
      </c>
      <c r="F95" s="33" t="s">
        <v>886</v>
      </c>
      <c r="G95" s="47">
        <v>-0.0166</v>
      </c>
      <c r="H95" s="19">
        <f t="shared" si="1"/>
        <v>-0.01664070825</v>
      </c>
      <c r="I95" s="19">
        <f t="shared" si="2"/>
        <v>0.9833592917</v>
      </c>
      <c r="J95" s="19"/>
      <c r="K95" s="19"/>
      <c r="L95" s="19"/>
    </row>
    <row r="96">
      <c r="A96" s="48">
        <v>45470.0</v>
      </c>
      <c r="B96" s="44">
        <v>1219.9</v>
      </c>
      <c r="C96" s="44">
        <v>1228.35</v>
      </c>
      <c r="D96" s="44">
        <v>1235.0</v>
      </c>
      <c r="E96" s="44">
        <v>1209.1</v>
      </c>
      <c r="F96" s="33" t="s">
        <v>887</v>
      </c>
      <c r="G96" s="47">
        <v>0.0016</v>
      </c>
      <c r="H96" s="19">
        <f t="shared" si="1"/>
        <v>0.001559934319</v>
      </c>
      <c r="I96" s="19">
        <f t="shared" si="2"/>
        <v>1.001559934</v>
      </c>
      <c r="J96" s="19"/>
      <c r="K96" s="19"/>
      <c r="L96" s="19"/>
    </row>
    <row r="97">
      <c r="A97" s="48">
        <v>45469.0</v>
      </c>
      <c r="B97" s="44">
        <v>1218.0</v>
      </c>
      <c r="C97" s="44">
        <v>1202.0</v>
      </c>
      <c r="D97" s="44">
        <v>1222.85</v>
      </c>
      <c r="E97" s="44">
        <v>1193.85</v>
      </c>
      <c r="F97" s="33" t="s">
        <v>888</v>
      </c>
      <c r="G97" s="47">
        <v>0.0167</v>
      </c>
      <c r="H97" s="19">
        <f t="shared" si="1"/>
        <v>0.01673692558</v>
      </c>
      <c r="I97" s="19">
        <f t="shared" si="2"/>
        <v>1.016736926</v>
      </c>
      <c r="J97" s="19"/>
      <c r="K97" s="19"/>
      <c r="L97" s="19"/>
    </row>
    <row r="98">
      <c r="A98" s="48">
        <v>45468.0</v>
      </c>
      <c r="B98" s="44">
        <v>1197.95</v>
      </c>
      <c r="C98" s="44">
        <v>1170.25</v>
      </c>
      <c r="D98" s="44">
        <v>1206.0</v>
      </c>
      <c r="E98" s="44">
        <v>1167.65</v>
      </c>
      <c r="F98" s="33" t="s">
        <v>889</v>
      </c>
      <c r="G98" s="47">
        <v>0.0238</v>
      </c>
      <c r="H98" s="19">
        <f t="shared" si="1"/>
        <v>0.0238013845</v>
      </c>
      <c r="I98" s="19">
        <f t="shared" si="2"/>
        <v>1.023801384</v>
      </c>
      <c r="J98" s="19"/>
      <c r="K98" s="19"/>
      <c r="L98" s="19"/>
    </row>
    <row r="99">
      <c r="A99" s="48">
        <v>45467.0</v>
      </c>
      <c r="B99" s="44">
        <v>1170.1</v>
      </c>
      <c r="C99" s="44">
        <v>1154.65</v>
      </c>
      <c r="D99" s="44">
        <v>1175.65</v>
      </c>
      <c r="E99" s="44">
        <v>1152.65</v>
      </c>
      <c r="F99" s="33" t="s">
        <v>876</v>
      </c>
      <c r="G99" s="47">
        <v>0.0099</v>
      </c>
      <c r="H99" s="19">
        <f t="shared" si="1"/>
        <v>0.00988219048</v>
      </c>
      <c r="I99" s="19">
        <f t="shared" si="2"/>
        <v>1.00988219</v>
      </c>
      <c r="J99" s="19"/>
      <c r="K99" s="19"/>
      <c r="L99" s="19"/>
    </row>
    <row r="100">
      <c r="A100" s="48">
        <v>45464.0</v>
      </c>
      <c r="B100" s="44">
        <v>1158.65</v>
      </c>
      <c r="C100" s="44">
        <v>1163.55</v>
      </c>
      <c r="D100" s="44">
        <v>1169.9</v>
      </c>
      <c r="E100" s="44">
        <v>1150.65</v>
      </c>
      <c r="F100" s="33" t="s">
        <v>890</v>
      </c>
      <c r="G100" s="47">
        <v>0.0016</v>
      </c>
      <c r="H100" s="19">
        <f t="shared" si="1"/>
        <v>0.001599239281</v>
      </c>
      <c r="I100" s="19">
        <f t="shared" si="2"/>
        <v>1.001599239</v>
      </c>
      <c r="J100" s="19"/>
      <c r="K100" s="19"/>
      <c r="L100" s="19"/>
    </row>
    <row r="101">
      <c r="A101" s="48">
        <v>45463.0</v>
      </c>
      <c r="B101" s="44">
        <v>1156.8</v>
      </c>
      <c r="C101" s="44">
        <v>1154.05</v>
      </c>
      <c r="D101" s="44">
        <v>1160.0</v>
      </c>
      <c r="E101" s="44">
        <v>1135.5</v>
      </c>
      <c r="F101" s="33" t="s">
        <v>891</v>
      </c>
      <c r="G101" s="47">
        <v>0.0108</v>
      </c>
      <c r="H101" s="19">
        <f t="shared" si="1"/>
        <v>0.01079120975</v>
      </c>
      <c r="I101" s="19">
        <f t="shared" si="2"/>
        <v>1.01079121</v>
      </c>
      <c r="J101" s="19"/>
      <c r="K101" s="19"/>
      <c r="L101" s="19"/>
    </row>
    <row r="102">
      <c r="A102" s="48">
        <v>45462.0</v>
      </c>
      <c r="B102" s="44">
        <v>1144.45</v>
      </c>
      <c r="C102" s="44">
        <v>1127.95</v>
      </c>
      <c r="D102" s="44">
        <v>1165.55</v>
      </c>
      <c r="E102" s="44">
        <v>1126.15</v>
      </c>
      <c r="F102" s="33" t="s">
        <v>892</v>
      </c>
      <c r="G102" s="47">
        <v>0.0192</v>
      </c>
      <c r="H102" s="19">
        <f t="shared" si="1"/>
        <v>0.01923676359</v>
      </c>
      <c r="I102" s="19">
        <f t="shared" si="2"/>
        <v>1.019236764</v>
      </c>
      <c r="J102" s="19"/>
      <c r="K102" s="19"/>
      <c r="L102" s="19"/>
    </row>
    <row r="103">
      <c r="A103" s="48">
        <v>45461.0</v>
      </c>
      <c r="B103" s="44">
        <v>1122.85</v>
      </c>
      <c r="C103" s="44">
        <v>1113.95</v>
      </c>
      <c r="D103" s="44">
        <v>1135.05</v>
      </c>
      <c r="E103" s="44">
        <v>1101.2</v>
      </c>
      <c r="F103" s="33" t="s">
        <v>893</v>
      </c>
      <c r="G103" s="47">
        <v>0.0156</v>
      </c>
      <c r="H103" s="19">
        <f t="shared" si="1"/>
        <v>0.01555646</v>
      </c>
      <c r="I103" s="19">
        <f t="shared" si="2"/>
        <v>1.01555646</v>
      </c>
      <c r="J103" s="19"/>
      <c r="K103" s="19"/>
      <c r="L103" s="19"/>
    </row>
    <row r="104">
      <c r="A104" s="48">
        <v>45457.0</v>
      </c>
      <c r="B104" s="44">
        <v>1105.65</v>
      </c>
      <c r="C104" s="44">
        <v>1114.0</v>
      </c>
      <c r="D104" s="44">
        <v>1114.0</v>
      </c>
      <c r="E104" s="44">
        <v>1099.45</v>
      </c>
      <c r="F104" s="33" t="s">
        <v>830</v>
      </c>
      <c r="G104" s="47">
        <v>-0.0015</v>
      </c>
      <c r="H104" s="19">
        <f t="shared" si="1"/>
        <v>-0.001535196641</v>
      </c>
      <c r="I104" s="19">
        <f t="shared" si="2"/>
        <v>0.9984648034</v>
      </c>
      <c r="J104" s="19"/>
      <c r="K104" s="19"/>
      <c r="L104" s="19"/>
    </row>
    <row r="105">
      <c r="A105" s="48">
        <v>45456.0</v>
      </c>
      <c r="B105" s="44">
        <v>1107.35</v>
      </c>
      <c r="C105" s="44">
        <v>1122.2</v>
      </c>
      <c r="D105" s="44">
        <v>1123.2</v>
      </c>
      <c r="E105" s="44">
        <v>1105.0</v>
      </c>
      <c r="F105" s="33" t="s">
        <v>894</v>
      </c>
      <c r="G105" s="47">
        <v>-0.0109</v>
      </c>
      <c r="H105" s="19">
        <f t="shared" si="1"/>
        <v>-0.0108972355</v>
      </c>
      <c r="I105" s="19">
        <f t="shared" si="2"/>
        <v>0.9891027645</v>
      </c>
      <c r="J105" s="19"/>
      <c r="K105" s="19"/>
      <c r="L105" s="19"/>
    </row>
    <row r="106">
      <c r="A106" s="48">
        <v>45455.0</v>
      </c>
      <c r="B106" s="44">
        <v>1119.55</v>
      </c>
      <c r="C106" s="44">
        <v>1121.0</v>
      </c>
      <c r="D106" s="44">
        <v>1133.4</v>
      </c>
      <c r="E106" s="44">
        <v>1112.0</v>
      </c>
      <c r="F106" s="33" t="s">
        <v>895</v>
      </c>
      <c r="G106" s="47">
        <v>0.0012</v>
      </c>
      <c r="H106" s="19">
        <f t="shared" si="1"/>
        <v>0.001207297442</v>
      </c>
      <c r="I106" s="19">
        <f t="shared" si="2"/>
        <v>1.001207297</v>
      </c>
      <c r="J106" s="19"/>
      <c r="K106" s="19"/>
      <c r="L106" s="19"/>
    </row>
    <row r="107">
      <c r="A107" s="48">
        <v>45454.0</v>
      </c>
      <c r="B107" s="44">
        <v>1118.2</v>
      </c>
      <c r="C107" s="44">
        <v>1119.75</v>
      </c>
      <c r="D107" s="44">
        <v>1129.05</v>
      </c>
      <c r="E107" s="44">
        <v>1111.0</v>
      </c>
      <c r="F107" s="33" t="s">
        <v>896</v>
      </c>
      <c r="G107" s="47">
        <v>-0.005</v>
      </c>
      <c r="H107" s="19">
        <f t="shared" si="1"/>
        <v>-0.004983093077</v>
      </c>
      <c r="I107" s="19">
        <f t="shared" si="2"/>
        <v>0.9950169069</v>
      </c>
      <c r="J107" s="19"/>
      <c r="K107" s="19"/>
      <c r="L107" s="19"/>
    </row>
    <row r="108">
      <c r="A108" s="48">
        <v>45453.0</v>
      </c>
      <c r="B108" s="44">
        <v>1123.8</v>
      </c>
      <c r="C108" s="44">
        <v>1116.0</v>
      </c>
      <c r="D108" s="44">
        <v>1133.2</v>
      </c>
      <c r="E108" s="44">
        <v>1115.1</v>
      </c>
      <c r="F108" s="33" t="s">
        <v>897</v>
      </c>
      <c r="G108" s="47">
        <v>0.0019</v>
      </c>
      <c r="H108" s="19">
        <f t="shared" si="1"/>
        <v>0.001872158331</v>
      </c>
      <c r="I108" s="19">
        <f t="shared" si="2"/>
        <v>1.001872158</v>
      </c>
      <c r="J108" s="19"/>
      <c r="K108" s="19"/>
      <c r="L108" s="19"/>
    </row>
    <row r="109">
      <c r="A109" s="48">
        <v>45450.0</v>
      </c>
      <c r="B109" s="44">
        <v>1121.7</v>
      </c>
      <c r="C109" s="44">
        <v>1110.4</v>
      </c>
      <c r="D109" s="44">
        <v>1128.3</v>
      </c>
      <c r="E109" s="44">
        <v>1103.6</v>
      </c>
      <c r="F109" s="33" t="s">
        <v>898</v>
      </c>
      <c r="G109" s="47">
        <v>0.0102</v>
      </c>
      <c r="H109" s="19">
        <f t="shared" si="1"/>
        <v>0.01017651297</v>
      </c>
      <c r="I109" s="19">
        <f t="shared" si="2"/>
        <v>1.010176513</v>
      </c>
      <c r="J109" s="19"/>
      <c r="K109" s="19"/>
      <c r="L109" s="19"/>
    </row>
    <row r="110">
      <c r="A110" s="48">
        <v>45449.0</v>
      </c>
      <c r="B110" s="44">
        <v>1110.4</v>
      </c>
      <c r="C110" s="44">
        <v>1118.0</v>
      </c>
      <c r="D110" s="44">
        <v>1118.0</v>
      </c>
      <c r="E110" s="44">
        <v>1096.6</v>
      </c>
      <c r="F110" s="33" t="s">
        <v>899</v>
      </c>
      <c r="G110" s="47">
        <v>0.0016</v>
      </c>
      <c r="H110" s="19">
        <f t="shared" si="1"/>
        <v>0.001578496369</v>
      </c>
      <c r="I110" s="19">
        <f t="shared" si="2"/>
        <v>1.001578496</v>
      </c>
      <c r="J110" s="19"/>
      <c r="K110" s="19"/>
      <c r="L110" s="19"/>
    </row>
    <row r="111">
      <c r="A111" s="48">
        <v>45448.0</v>
      </c>
      <c r="B111" s="44">
        <v>1108.65</v>
      </c>
      <c r="C111" s="44">
        <v>1085.0</v>
      </c>
      <c r="D111" s="44">
        <v>1123.25</v>
      </c>
      <c r="E111" s="44">
        <v>1051.05</v>
      </c>
      <c r="F111" s="33" t="s">
        <v>900</v>
      </c>
      <c r="G111" s="47">
        <v>0.0347</v>
      </c>
      <c r="H111" s="19">
        <f t="shared" si="1"/>
        <v>0.03471930561</v>
      </c>
      <c r="I111" s="19">
        <f t="shared" si="2"/>
        <v>1.034719306</v>
      </c>
      <c r="J111" s="19"/>
      <c r="K111" s="19"/>
      <c r="L111" s="19"/>
    </row>
    <row r="112">
      <c r="A112" s="48">
        <v>45447.0</v>
      </c>
      <c r="B112" s="44">
        <v>1071.45</v>
      </c>
      <c r="C112" s="44">
        <v>1157.9</v>
      </c>
      <c r="D112" s="44">
        <v>1159.4</v>
      </c>
      <c r="E112" s="44">
        <v>1053.55</v>
      </c>
      <c r="F112" s="33" t="s">
        <v>901</v>
      </c>
      <c r="G112" s="47">
        <v>-0.0763</v>
      </c>
      <c r="H112" s="19">
        <f t="shared" si="1"/>
        <v>-0.0763362069</v>
      </c>
      <c r="I112" s="19">
        <f t="shared" si="2"/>
        <v>0.9236637931</v>
      </c>
      <c r="J112" s="19"/>
      <c r="K112" s="19"/>
      <c r="L112" s="19"/>
    </row>
    <row r="113">
      <c r="A113" s="48">
        <v>45446.0</v>
      </c>
      <c r="B113" s="44">
        <v>1160.0</v>
      </c>
      <c r="C113" s="44">
        <v>1170.0</v>
      </c>
      <c r="D113" s="44">
        <v>1173.0</v>
      </c>
      <c r="E113" s="44">
        <v>1136.3</v>
      </c>
      <c r="F113" s="33" t="s">
        <v>902</v>
      </c>
      <c r="G113" s="47">
        <v>0.0347</v>
      </c>
      <c r="H113" s="19">
        <f t="shared" si="1"/>
        <v>0.03474421301</v>
      </c>
      <c r="I113" s="19">
        <f t="shared" si="2"/>
        <v>1.034744213</v>
      </c>
      <c r="J113" s="19"/>
      <c r="K113" s="19"/>
      <c r="L113" s="19"/>
    </row>
    <row r="114">
      <c r="A114" s="48">
        <v>45443.0</v>
      </c>
      <c r="B114" s="44">
        <v>1121.05</v>
      </c>
      <c r="C114" s="44">
        <v>1118.0</v>
      </c>
      <c r="D114" s="44">
        <v>1130.6</v>
      </c>
      <c r="E114" s="44">
        <v>1111.25</v>
      </c>
      <c r="F114" s="33" t="s">
        <v>903</v>
      </c>
      <c r="G114" s="47">
        <v>0.0066</v>
      </c>
      <c r="H114" s="19">
        <f t="shared" si="1"/>
        <v>0.006599622879</v>
      </c>
      <c r="I114" s="19">
        <f t="shared" si="2"/>
        <v>1.006599623</v>
      </c>
      <c r="J114" s="19"/>
      <c r="K114" s="19"/>
      <c r="L114" s="19"/>
    </row>
    <row r="115">
      <c r="A115" s="48">
        <v>45442.0</v>
      </c>
      <c r="B115" s="44">
        <v>1113.7</v>
      </c>
      <c r="C115" s="44">
        <v>1097.0</v>
      </c>
      <c r="D115" s="44">
        <v>1121.0</v>
      </c>
      <c r="E115" s="44">
        <v>1096.9</v>
      </c>
      <c r="F115" s="33" t="s">
        <v>904</v>
      </c>
      <c r="G115" s="47">
        <v>0.0106</v>
      </c>
      <c r="H115" s="19">
        <f t="shared" si="1"/>
        <v>0.01061705989</v>
      </c>
      <c r="I115" s="19">
        <f t="shared" si="2"/>
        <v>1.01061706</v>
      </c>
      <c r="J115" s="19"/>
      <c r="K115" s="19"/>
      <c r="L115" s="19"/>
    </row>
    <row r="116">
      <c r="A116" s="48">
        <v>45441.0</v>
      </c>
      <c r="B116" s="44">
        <v>1102.0</v>
      </c>
      <c r="C116" s="44">
        <v>1115.05</v>
      </c>
      <c r="D116" s="44">
        <v>1123.55</v>
      </c>
      <c r="E116" s="44">
        <v>1098.5</v>
      </c>
      <c r="F116" s="33" t="s">
        <v>905</v>
      </c>
      <c r="G116" s="47">
        <v>-0.0221</v>
      </c>
      <c r="H116" s="19">
        <f t="shared" si="1"/>
        <v>-0.02213940281</v>
      </c>
      <c r="I116" s="19">
        <f t="shared" si="2"/>
        <v>0.9778605972</v>
      </c>
      <c r="J116" s="19"/>
      <c r="K116" s="19"/>
      <c r="L116" s="19"/>
    </row>
    <row r="117">
      <c r="A117" s="48">
        <v>45440.0</v>
      </c>
      <c r="B117" s="44">
        <v>1126.95</v>
      </c>
      <c r="C117" s="44">
        <v>1132.5</v>
      </c>
      <c r="D117" s="44">
        <v>1135.2</v>
      </c>
      <c r="E117" s="44">
        <v>1125.0</v>
      </c>
      <c r="F117" s="33" t="s">
        <v>906</v>
      </c>
      <c r="G117" s="47">
        <v>-0.0025</v>
      </c>
      <c r="H117" s="19">
        <f t="shared" si="1"/>
        <v>-0.002522570366</v>
      </c>
      <c r="I117" s="19">
        <f t="shared" si="2"/>
        <v>0.9974774296</v>
      </c>
      <c r="J117" s="19"/>
      <c r="K117" s="19"/>
      <c r="L117" s="19"/>
    </row>
    <row r="118">
      <c r="A118" s="48">
        <v>45439.0</v>
      </c>
      <c r="B118" s="44">
        <v>1129.8</v>
      </c>
      <c r="C118" s="44">
        <v>1131.9</v>
      </c>
      <c r="D118" s="44">
        <v>1147.8</v>
      </c>
      <c r="E118" s="44">
        <v>1121.55</v>
      </c>
      <c r="F118" s="33" t="s">
        <v>907</v>
      </c>
      <c r="G118" s="47">
        <v>-0.0019</v>
      </c>
      <c r="H118" s="19">
        <f t="shared" si="1"/>
        <v>-0.001899377181</v>
      </c>
      <c r="I118" s="19">
        <f t="shared" si="2"/>
        <v>0.9981006228</v>
      </c>
      <c r="J118" s="19"/>
      <c r="K118" s="19"/>
      <c r="L118" s="19"/>
    </row>
    <row r="119">
      <c r="A119" s="48">
        <v>45436.0</v>
      </c>
      <c r="B119" s="44">
        <v>1131.95</v>
      </c>
      <c r="C119" s="44">
        <v>1130.0</v>
      </c>
      <c r="D119" s="44">
        <v>1135.0</v>
      </c>
      <c r="E119" s="44">
        <v>1124.15</v>
      </c>
      <c r="F119" s="33" t="s">
        <v>908</v>
      </c>
      <c r="G119" s="47">
        <v>-0.0022</v>
      </c>
      <c r="H119" s="19">
        <f t="shared" si="1"/>
        <v>-0.002247686205</v>
      </c>
      <c r="I119" s="19">
        <f t="shared" si="2"/>
        <v>0.9977523138</v>
      </c>
      <c r="J119" s="19"/>
      <c r="K119" s="19"/>
      <c r="L119" s="19"/>
    </row>
    <row r="120">
      <c r="A120" s="48">
        <v>45435.0</v>
      </c>
      <c r="B120" s="44">
        <v>1134.5</v>
      </c>
      <c r="C120" s="44">
        <v>1115.55</v>
      </c>
      <c r="D120" s="44">
        <v>1137.0</v>
      </c>
      <c r="E120" s="44">
        <v>1111.4</v>
      </c>
      <c r="F120" s="33" t="s">
        <v>909</v>
      </c>
      <c r="G120" s="47">
        <v>0.0211</v>
      </c>
      <c r="H120" s="19">
        <f t="shared" si="1"/>
        <v>0.0210602106</v>
      </c>
      <c r="I120" s="19">
        <f t="shared" si="2"/>
        <v>1.021060211</v>
      </c>
      <c r="J120" s="19"/>
      <c r="K120" s="19"/>
      <c r="L120" s="19"/>
    </row>
    <row r="121">
      <c r="A121" s="48">
        <v>45434.0</v>
      </c>
      <c r="B121" s="44">
        <v>1111.1</v>
      </c>
      <c r="C121" s="44">
        <v>1125.0</v>
      </c>
      <c r="D121" s="44">
        <v>1125.9</v>
      </c>
      <c r="E121" s="44">
        <v>1098.1</v>
      </c>
      <c r="F121" s="33" t="s">
        <v>910</v>
      </c>
      <c r="G121" s="47">
        <v>-0.0088</v>
      </c>
      <c r="H121" s="19">
        <f t="shared" si="1"/>
        <v>-0.008787189438</v>
      </c>
      <c r="I121" s="19">
        <f t="shared" si="2"/>
        <v>0.9912128106</v>
      </c>
      <c r="J121" s="19"/>
      <c r="K121" s="19"/>
      <c r="L121" s="19"/>
    </row>
    <row r="122">
      <c r="A122" s="48">
        <v>45433.0</v>
      </c>
      <c r="B122" s="44">
        <v>1120.95</v>
      </c>
      <c r="C122" s="44">
        <v>1122.2</v>
      </c>
      <c r="D122" s="44">
        <v>1133.8</v>
      </c>
      <c r="E122" s="44">
        <v>1116.25</v>
      </c>
      <c r="F122" s="33" t="s">
        <v>911</v>
      </c>
      <c r="G122" s="47">
        <v>-0.0087</v>
      </c>
      <c r="H122" s="19">
        <f t="shared" si="1"/>
        <v>-0.008666814061</v>
      </c>
      <c r="I122" s="19">
        <f t="shared" si="2"/>
        <v>0.9913331859</v>
      </c>
      <c r="J122" s="19"/>
      <c r="K122" s="19"/>
      <c r="L122" s="19"/>
    </row>
    <row r="123">
      <c r="A123" s="48">
        <v>45430.0</v>
      </c>
      <c r="B123" s="44">
        <v>1130.75</v>
      </c>
      <c r="C123" s="44">
        <v>1131.0</v>
      </c>
      <c r="D123" s="44">
        <v>1133.0</v>
      </c>
      <c r="E123" s="44">
        <v>1126.9</v>
      </c>
      <c r="F123" s="33" t="s">
        <v>912</v>
      </c>
      <c r="G123" s="47">
        <v>2.0E-4</v>
      </c>
      <c r="H123" s="19">
        <f t="shared" si="1"/>
        <v>0.000221141088</v>
      </c>
      <c r="I123" s="19">
        <f t="shared" si="2"/>
        <v>1.000221141</v>
      </c>
      <c r="J123" s="19"/>
      <c r="K123" s="19"/>
      <c r="L123" s="19"/>
    </row>
    <row r="124">
      <c r="A124" s="48">
        <v>45429.0</v>
      </c>
      <c r="B124" s="44">
        <v>1130.5</v>
      </c>
      <c r="C124" s="44">
        <v>1131.05</v>
      </c>
      <c r="D124" s="44">
        <v>1144.0</v>
      </c>
      <c r="E124" s="44">
        <v>1120.6</v>
      </c>
      <c r="F124" s="33" t="s">
        <v>885</v>
      </c>
      <c r="G124" s="47">
        <v>-5.0E-4</v>
      </c>
      <c r="H124" s="19">
        <f t="shared" si="1"/>
        <v>-0.0004862738164</v>
      </c>
      <c r="I124" s="19">
        <f t="shared" si="2"/>
        <v>0.9995137262</v>
      </c>
      <c r="J124" s="19"/>
      <c r="K124" s="19"/>
      <c r="L124" s="19"/>
    </row>
    <row r="125">
      <c r="A125" s="48">
        <v>45428.0</v>
      </c>
      <c r="B125" s="44">
        <v>1131.05</v>
      </c>
      <c r="C125" s="44">
        <v>1133.0</v>
      </c>
      <c r="D125" s="44">
        <v>1136.55</v>
      </c>
      <c r="E125" s="44">
        <v>1112.8</v>
      </c>
      <c r="F125" s="33" t="s">
        <v>913</v>
      </c>
      <c r="G125" s="47">
        <v>0.006</v>
      </c>
      <c r="H125" s="19">
        <f t="shared" si="1"/>
        <v>0.005958998532</v>
      </c>
      <c r="I125" s="19">
        <f t="shared" si="2"/>
        <v>1.005958999</v>
      </c>
      <c r="J125" s="19"/>
      <c r="K125" s="19"/>
      <c r="L125" s="19"/>
    </row>
    <row r="126">
      <c r="A126" s="48">
        <v>45427.0</v>
      </c>
      <c r="B126" s="44">
        <v>1124.35</v>
      </c>
      <c r="C126" s="44">
        <v>1122.1</v>
      </c>
      <c r="D126" s="44">
        <v>1127.8</v>
      </c>
      <c r="E126" s="44">
        <v>1113.5</v>
      </c>
      <c r="F126" s="33" t="s">
        <v>863</v>
      </c>
      <c r="G126" s="47">
        <v>0.0034</v>
      </c>
      <c r="H126" s="19">
        <f t="shared" si="1"/>
        <v>0.003391191825</v>
      </c>
      <c r="I126" s="19">
        <f t="shared" si="2"/>
        <v>1.003391192</v>
      </c>
      <c r="J126" s="19"/>
      <c r="K126" s="19"/>
      <c r="L126" s="19"/>
    </row>
    <row r="127">
      <c r="A127" s="48">
        <v>45426.0</v>
      </c>
      <c r="B127" s="44">
        <v>1120.55</v>
      </c>
      <c r="C127" s="44">
        <v>1125.9</v>
      </c>
      <c r="D127" s="44">
        <v>1127.9</v>
      </c>
      <c r="E127" s="44">
        <v>1118.55</v>
      </c>
      <c r="F127" s="33" t="s">
        <v>914</v>
      </c>
      <c r="G127" s="47">
        <v>-0.0066</v>
      </c>
      <c r="H127" s="19">
        <f t="shared" si="1"/>
        <v>-0.006604609929</v>
      </c>
      <c r="I127" s="19">
        <f t="shared" si="2"/>
        <v>0.9933953901</v>
      </c>
      <c r="J127" s="19"/>
      <c r="K127" s="19"/>
      <c r="L127" s="19"/>
    </row>
    <row r="128">
      <c r="A128" s="48">
        <v>45425.0</v>
      </c>
      <c r="B128" s="44">
        <v>1128.0</v>
      </c>
      <c r="C128" s="44">
        <v>1112.4</v>
      </c>
      <c r="D128" s="44">
        <v>1130.65</v>
      </c>
      <c r="E128" s="44">
        <v>1106.7</v>
      </c>
      <c r="F128" s="33" t="s">
        <v>915</v>
      </c>
      <c r="G128" s="47">
        <v>0.0098</v>
      </c>
      <c r="H128" s="19">
        <f t="shared" si="1"/>
        <v>0.009802605076</v>
      </c>
      <c r="I128" s="19">
        <f t="shared" si="2"/>
        <v>1.009802605</v>
      </c>
      <c r="J128" s="19"/>
      <c r="K128" s="19"/>
      <c r="L128" s="19"/>
    </row>
    <row r="129">
      <c r="A129" s="48">
        <v>45422.0</v>
      </c>
      <c r="B129" s="44">
        <v>1117.05</v>
      </c>
      <c r="C129" s="44">
        <v>1118.0</v>
      </c>
      <c r="D129" s="44">
        <v>1128.9</v>
      </c>
      <c r="E129" s="44">
        <v>1112.05</v>
      </c>
      <c r="F129" s="33" t="s">
        <v>916</v>
      </c>
      <c r="G129" s="47">
        <v>0.0012</v>
      </c>
      <c r="H129" s="19">
        <f t="shared" si="1"/>
        <v>0.001210002689</v>
      </c>
      <c r="I129" s="19">
        <f t="shared" si="2"/>
        <v>1.001210003</v>
      </c>
      <c r="J129" s="19"/>
      <c r="K129" s="19"/>
      <c r="L129" s="19"/>
    </row>
    <row r="130">
      <c r="A130" s="48">
        <v>45421.0</v>
      </c>
      <c r="B130" s="44">
        <v>1115.7</v>
      </c>
      <c r="C130" s="44">
        <v>1120.55</v>
      </c>
      <c r="D130" s="44">
        <v>1128.85</v>
      </c>
      <c r="E130" s="44">
        <v>1110.0</v>
      </c>
      <c r="F130" s="33" t="s">
        <v>917</v>
      </c>
      <c r="G130" s="47">
        <v>-0.0065</v>
      </c>
      <c r="H130" s="19">
        <f t="shared" si="1"/>
        <v>-0.006500445236</v>
      </c>
      <c r="I130" s="19">
        <f t="shared" si="2"/>
        <v>0.9934995548</v>
      </c>
      <c r="J130" s="19"/>
      <c r="K130" s="19"/>
      <c r="L130" s="19"/>
    </row>
    <row r="131">
      <c r="A131" s="48">
        <v>45420.0</v>
      </c>
      <c r="B131" s="44">
        <v>1123.0</v>
      </c>
      <c r="C131" s="44">
        <v>1126.55</v>
      </c>
      <c r="D131" s="44">
        <v>1132.0</v>
      </c>
      <c r="E131" s="44">
        <v>1116.05</v>
      </c>
      <c r="F131" s="33" t="s">
        <v>918</v>
      </c>
      <c r="G131" s="47">
        <v>-0.0079</v>
      </c>
      <c r="H131" s="19">
        <f t="shared" si="1"/>
        <v>-0.007862885414</v>
      </c>
      <c r="I131" s="19">
        <f t="shared" si="2"/>
        <v>0.9921371146</v>
      </c>
      <c r="J131" s="19"/>
      <c r="K131" s="19"/>
      <c r="L131" s="19"/>
    </row>
    <row r="132">
      <c r="A132" s="48">
        <v>45419.0</v>
      </c>
      <c r="B132" s="44">
        <v>1131.9</v>
      </c>
      <c r="C132" s="44">
        <v>1147.95</v>
      </c>
      <c r="D132" s="44">
        <v>1152.75</v>
      </c>
      <c r="E132" s="44">
        <v>1126.3</v>
      </c>
      <c r="F132" s="33" t="s">
        <v>919</v>
      </c>
      <c r="G132" s="47">
        <v>-0.0126</v>
      </c>
      <c r="H132" s="19">
        <f t="shared" si="1"/>
        <v>-0.0125621565</v>
      </c>
      <c r="I132" s="19">
        <f t="shared" si="2"/>
        <v>0.9874378435</v>
      </c>
      <c r="J132" s="19"/>
      <c r="K132" s="19"/>
      <c r="L132" s="19"/>
    </row>
    <row r="133">
      <c r="A133" s="48">
        <v>45418.0</v>
      </c>
      <c r="B133" s="44">
        <v>1146.3</v>
      </c>
      <c r="C133" s="44">
        <v>1141.55</v>
      </c>
      <c r="D133" s="44">
        <v>1158.45</v>
      </c>
      <c r="E133" s="44">
        <v>1138.1</v>
      </c>
      <c r="F133" s="33" t="s">
        <v>920</v>
      </c>
      <c r="G133" s="47">
        <v>0.0037</v>
      </c>
      <c r="H133" s="19">
        <f t="shared" si="1"/>
        <v>0.003721378223</v>
      </c>
      <c r="I133" s="19">
        <f t="shared" si="2"/>
        <v>1.003721378</v>
      </c>
      <c r="J133" s="19"/>
      <c r="K133" s="19"/>
      <c r="L133" s="19"/>
    </row>
    <row r="134">
      <c r="A134" s="48">
        <v>45415.0</v>
      </c>
      <c r="B134" s="44">
        <v>1142.05</v>
      </c>
      <c r="C134" s="44">
        <v>1141.3</v>
      </c>
      <c r="D134" s="44">
        <v>1157.4</v>
      </c>
      <c r="E134" s="44">
        <v>1135.45</v>
      </c>
      <c r="F134" s="33" t="s">
        <v>921</v>
      </c>
      <c r="G134" s="47">
        <v>0.0023</v>
      </c>
      <c r="H134" s="19">
        <f t="shared" si="1"/>
        <v>0.002281802624</v>
      </c>
      <c r="I134" s="19">
        <f t="shared" si="2"/>
        <v>1.002281803</v>
      </c>
      <c r="J134" s="19"/>
      <c r="K134" s="19"/>
      <c r="L134" s="19"/>
    </row>
    <row r="135">
      <c r="A135" s="48">
        <v>45414.0</v>
      </c>
      <c r="B135" s="44">
        <v>1139.45</v>
      </c>
      <c r="C135" s="44">
        <v>1143.0</v>
      </c>
      <c r="D135" s="44">
        <v>1155.5</v>
      </c>
      <c r="E135" s="44">
        <v>1133.25</v>
      </c>
      <c r="F135" s="33" t="s">
        <v>922</v>
      </c>
      <c r="G135" s="47">
        <v>-0.0095</v>
      </c>
      <c r="H135" s="19">
        <f t="shared" si="1"/>
        <v>-0.009518428373</v>
      </c>
      <c r="I135" s="19">
        <f t="shared" si="2"/>
        <v>0.9904815716</v>
      </c>
      <c r="J135" s="19"/>
      <c r="K135" s="19"/>
      <c r="L135" s="19"/>
    </row>
    <row r="136">
      <c r="A136" s="48">
        <v>45412.0</v>
      </c>
      <c r="B136" s="44">
        <v>1150.4</v>
      </c>
      <c r="C136" s="44">
        <v>1159.95</v>
      </c>
      <c r="D136" s="44">
        <v>1169.55</v>
      </c>
      <c r="E136" s="44">
        <v>1146.75</v>
      </c>
      <c r="F136" s="33" t="s">
        <v>923</v>
      </c>
      <c r="G136" s="47">
        <v>-0.0084</v>
      </c>
      <c r="H136" s="19">
        <f t="shared" si="1"/>
        <v>-0.008404085679</v>
      </c>
      <c r="I136" s="19">
        <f t="shared" si="2"/>
        <v>0.9915959143</v>
      </c>
      <c r="J136" s="19"/>
      <c r="K136" s="19"/>
      <c r="L136" s="19"/>
    </row>
    <row r="137">
      <c r="A137" s="48">
        <v>45411.0</v>
      </c>
      <c r="B137" s="44">
        <v>1160.15</v>
      </c>
      <c r="C137" s="44">
        <v>1108.0</v>
      </c>
      <c r="D137" s="44">
        <v>1163.45</v>
      </c>
      <c r="E137" s="44">
        <v>1107.9</v>
      </c>
      <c r="F137" s="33" t="s">
        <v>924</v>
      </c>
      <c r="G137" s="47">
        <v>0.0472</v>
      </c>
      <c r="H137" s="19">
        <f t="shared" si="1"/>
        <v>0.04716129615</v>
      </c>
      <c r="I137" s="19">
        <f t="shared" si="2"/>
        <v>1.047161296</v>
      </c>
      <c r="J137" s="19"/>
      <c r="K137" s="19"/>
      <c r="L137" s="19"/>
    </row>
    <row r="138">
      <c r="A138" s="48">
        <v>45408.0</v>
      </c>
      <c r="B138" s="44">
        <v>1107.9</v>
      </c>
      <c r="C138" s="44">
        <v>1112.15</v>
      </c>
      <c r="D138" s="44">
        <v>1120.0</v>
      </c>
      <c r="E138" s="44">
        <v>1102.75</v>
      </c>
      <c r="F138" s="33" t="s">
        <v>925</v>
      </c>
      <c r="G138" s="47">
        <v>-0.0053</v>
      </c>
      <c r="H138" s="19">
        <f t="shared" si="1"/>
        <v>-0.005252525253</v>
      </c>
      <c r="I138" s="19">
        <f t="shared" si="2"/>
        <v>0.9947474747</v>
      </c>
      <c r="J138" s="19"/>
      <c r="K138" s="19"/>
      <c r="L138" s="19"/>
    </row>
    <row r="139">
      <c r="A139" s="48">
        <v>45407.0</v>
      </c>
      <c r="B139" s="44">
        <v>1113.75</v>
      </c>
      <c r="C139" s="44">
        <v>1090.0</v>
      </c>
      <c r="D139" s="44">
        <v>1125.65</v>
      </c>
      <c r="E139" s="44">
        <v>1089.95</v>
      </c>
      <c r="F139" s="33" t="s">
        <v>918</v>
      </c>
      <c r="G139" s="47">
        <v>0.0155</v>
      </c>
      <c r="H139" s="19">
        <f t="shared" si="1"/>
        <v>0.01550034192</v>
      </c>
      <c r="I139" s="19">
        <f t="shared" si="2"/>
        <v>1.015500342</v>
      </c>
      <c r="J139" s="19"/>
      <c r="K139" s="19"/>
      <c r="L139" s="19"/>
    </row>
    <row r="140">
      <c r="A140" s="48">
        <v>45406.0</v>
      </c>
      <c r="B140" s="44">
        <v>1096.75</v>
      </c>
      <c r="C140" s="44">
        <v>1092.25</v>
      </c>
      <c r="D140" s="44">
        <v>1098.4</v>
      </c>
      <c r="E140" s="44">
        <v>1089.0</v>
      </c>
      <c r="F140" s="33" t="s">
        <v>926</v>
      </c>
      <c r="G140" s="47">
        <v>0.006</v>
      </c>
      <c r="H140" s="19">
        <f t="shared" si="1"/>
        <v>0.005961935336</v>
      </c>
      <c r="I140" s="19">
        <f t="shared" si="2"/>
        <v>1.005961935</v>
      </c>
      <c r="J140" s="19"/>
      <c r="K140" s="19"/>
      <c r="L140" s="19"/>
    </row>
    <row r="141">
      <c r="A141" s="48">
        <v>45405.0</v>
      </c>
      <c r="B141" s="44">
        <v>1090.25</v>
      </c>
      <c r="C141" s="44">
        <v>1100.0</v>
      </c>
      <c r="D141" s="44">
        <v>1100.0</v>
      </c>
      <c r="E141" s="44">
        <v>1082.7</v>
      </c>
      <c r="F141" s="33" t="s">
        <v>927</v>
      </c>
      <c r="G141" s="47">
        <v>0.0033</v>
      </c>
      <c r="H141" s="19">
        <f t="shared" si="1"/>
        <v>0.003312934247</v>
      </c>
      <c r="I141" s="19">
        <f t="shared" si="2"/>
        <v>1.003312934</v>
      </c>
      <c r="J141" s="19"/>
      <c r="K141" s="19"/>
      <c r="L141" s="19"/>
    </row>
    <row r="142">
      <c r="A142" s="48">
        <v>45404.0</v>
      </c>
      <c r="B142" s="44">
        <v>1086.65</v>
      </c>
      <c r="C142" s="44">
        <v>1078.8</v>
      </c>
      <c r="D142" s="44">
        <v>1088.7</v>
      </c>
      <c r="E142" s="44">
        <v>1070.35</v>
      </c>
      <c r="F142" s="33" t="s">
        <v>928</v>
      </c>
      <c r="G142" s="47">
        <v>0.0182</v>
      </c>
      <c r="H142" s="19">
        <f t="shared" si="1"/>
        <v>0.01817755915</v>
      </c>
      <c r="I142" s="19">
        <f t="shared" si="2"/>
        <v>1.018177559</v>
      </c>
      <c r="J142" s="19"/>
      <c r="K142" s="19"/>
      <c r="L142" s="19"/>
    </row>
    <row r="143">
      <c r="A143" s="48">
        <v>45401.0</v>
      </c>
      <c r="B143" s="44">
        <v>1067.25</v>
      </c>
      <c r="C143" s="44">
        <v>1052.95</v>
      </c>
      <c r="D143" s="44">
        <v>1072.0</v>
      </c>
      <c r="E143" s="44">
        <v>1048.1</v>
      </c>
      <c r="F143" s="33" t="s">
        <v>929</v>
      </c>
      <c r="G143" s="47">
        <v>0.0112</v>
      </c>
      <c r="H143" s="19">
        <f t="shared" si="1"/>
        <v>0.01118006537</v>
      </c>
      <c r="I143" s="19">
        <f t="shared" si="2"/>
        <v>1.011180065</v>
      </c>
      <c r="J143" s="19"/>
      <c r="K143" s="19"/>
      <c r="L143" s="19"/>
    </row>
    <row r="144">
      <c r="A144" s="48">
        <v>45400.0</v>
      </c>
      <c r="B144" s="44">
        <v>1055.45</v>
      </c>
      <c r="C144" s="44">
        <v>1074.0</v>
      </c>
      <c r="D144" s="44">
        <v>1078.05</v>
      </c>
      <c r="E144" s="44">
        <v>1050.45</v>
      </c>
      <c r="F144" s="33" t="s">
        <v>930</v>
      </c>
      <c r="G144" s="47">
        <v>-0.0109</v>
      </c>
      <c r="H144" s="19">
        <f t="shared" si="1"/>
        <v>-0.0108710932</v>
      </c>
      <c r="I144" s="19">
        <f t="shared" si="2"/>
        <v>0.9891289068</v>
      </c>
      <c r="J144" s="19"/>
      <c r="K144" s="19"/>
      <c r="L144" s="19"/>
    </row>
    <row r="145">
      <c r="A145" s="48">
        <v>45398.0</v>
      </c>
      <c r="B145" s="44">
        <v>1067.05</v>
      </c>
      <c r="C145" s="44">
        <v>1070.55</v>
      </c>
      <c r="D145" s="44">
        <v>1074.6</v>
      </c>
      <c r="E145" s="44">
        <v>1062.7</v>
      </c>
      <c r="F145" s="33" t="s">
        <v>929</v>
      </c>
      <c r="G145" s="47">
        <v>-0.0105</v>
      </c>
      <c r="H145" s="19">
        <f t="shared" si="1"/>
        <v>-0.0104789725</v>
      </c>
      <c r="I145" s="19">
        <f t="shared" si="2"/>
        <v>0.9895210275</v>
      </c>
      <c r="J145" s="19"/>
      <c r="K145" s="19"/>
      <c r="L145" s="19"/>
    </row>
    <row r="146">
      <c r="A146" s="48">
        <v>45397.0</v>
      </c>
      <c r="B146" s="44">
        <v>1078.35</v>
      </c>
      <c r="C146" s="44">
        <v>1100.2</v>
      </c>
      <c r="D146" s="44">
        <v>1106.15</v>
      </c>
      <c r="E146" s="44">
        <v>1076.6</v>
      </c>
      <c r="F146" s="33" t="s">
        <v>931</v>
      </c>
      <c r="G146" s="47">
        <v>-0.0236</v>
      </c>
      <c r="H146" s="19">
        <f t="shared" si="1"/>
        <v>-0.02358746831</v>
      </c>
      <c r="I146" s="19">
        <f t="shared" si="2"/>
        <v>0.9764125317</v>
      </c>
      <c r="J146" s="19"/>
      <c r="K146" s="19"/>
      <c r="L146" s="19"/>
    </row>
    <row r="147">
      <c r="A147" s="48">
        <v>45394.0</v>
      </c>
      <c r="B147" s="44">
        <v>1104.4</v>
      </c>
      <c r="C147" s="44">
        <v>1103.5</v>
      </c>
      <c r="D147" s="44">
        <v>1111.85</v>
      </c>
      <c r="E147" s="44">
        <v>1095.8</v>
      </c>
      <c r="F147" s="33" t="s">
        <v>809</v>
      </c>
      <c r="G147" s="47">
        <v>-0.0045</v>
      </c>
      <c r="H147" s="19">
        <f t="shared" si="1"/>
        <v>-0.004506940689</v>
      </c>
      <c r="I147" s="19">
        <f t="shared" si="2"/>
        <v>0.9954930593</v>
      </c>
      <c r="J147" s="19"/>
      <c r="K147" s="19"/>
      <c r="L147" s="19"/>
    </row>
    <row r="148">
      <c r="A148" s="48">
        <v>45392.0</v>
      </c>
      <c r="B148" s="44">
        <v>1109.4</v>
      </c>
      <c r="C148" s="44">
        <v>1110.95</v>
      </c>
      <c r="D148" s="44">
        <v>1116.55</v>
      </c>
      <c r="E148" s="44">
        <v>1105.15</v>
      </c>
      <c r="F148" s="33" t="s">
        <v>932</v>
      </c>
      <c r="G148" s="47">
        <v>0.0021</v>
      </c>
      <c r="H148" s="19">
        <f t="shared" si="1"/>
        <v>0.002122758683</v>
      </c>
      <c r="I148" s="19">
        <f t="shared" si="2"/>
        <v>1.002122759</v>
      </c>
      <c r="J148" s="19"/>
      <c r="K148" s="19"/>
      <c r="L148" s="19"/>
    </row>
    <row r="149">
      <c r="A149" s="48">
        <v>45391.0</v>
      </c>
      <c r="B149" s="44">
        <v>1107.05</v>
      </c>
      <c r="C149" s="44">
        <v>1091.95</v>
      </c>
      <c r="D149" s="44">
        <v>1115.25</v>
      </c>
      <c r="E149" s="44">
        <v>1088.3</v>
      </c>
      <c r="F149" s="33" t="s">
        <v>933</v>
      </c>
      <c r="G149" s="47">
        <v>0.0183</v>
      </c>
      <c r="H149" s="19">
        <f t="shared" si="1"/>
        <v>0.01830474176</v>
      </c>
      <c r="I149" s="19">
        <f t="shared" si="2"/>
        <v>1.018304742</v>
      </c>
      <c r="J149" s="19"/>
      <c r="K149" s="19"/>
      <c r="L149" s="19"/>
    </row>
    <row r="150">
      <c r="A150" s="48">
        <v>45390.0</v>
      </c>
      <c r="B150" s="44">
        <v>1087.15</v>
      </c>
      <c r="C150" s="44">
        <v>1078.35</v>
      </c>
      <c r="D150" s="44">
        <v>1091.75</v>
      </c>
      <c r="E150" s="44">
        <v>1076.3</v>
      </c>
      <c r="F150" s="33" t="s">
        <v>934</v>
      </c>
      <c r="G150" s="47">
        <v>0.0035</v>
      </c>
      <c r="H150" s="19">
        <f t="shared" si="1"/>
        <v>0.003461325457</v>
      </c>
      <c r="I150" s="19">
        <f t="shared" si="2"/>
        <v>1.003461325</v>
      </c>
      <c r="J150" s="19"/>
      <c r="K150" s="19"/>
      <c r="L150" s="19"/>
    </row>
    <row r="151">
      <c r="A151" s="48">
        <v>45387.0</v>
      </c>
      <c r="B151" s="44">
        <v>1083.4</v>
      </c>
      <c r="C151" s="44">
        <v>1070.0</v>
      </c>
      <c r="D151" s="44">
        <v>1086.0</v>
      </c>
      <c r="E151" s="44">
        <v>1067.45</v>
      </c>
      <c r="F151" s="33" t="s">
        <v>935</v>
      </c>
      <c r="G151" s="47">
        <v>0.0042</v>
      </c>
      <c r="H151" s="19">
        <f t="shared" si="1"/>
        <v>0.00421745377</v>
      </c>
      <c r="I151" s="19">
        <f t="shared" si="2"/>
        <v>1.004217454</v>
      </c>
      <c r="J151" s="19"/>
      <c r="K151" s="19"/>
      <c r="L151" s="19"/>
    </row>
    <row r="152">
      <c r="A152" s="48">
        <v>45386.0</v>
      </c>
      <c r="B152" s="44">
        <v>1078.85</v>
      </c>
      <c r="C152" s="44">
        <v>1084.75</v>
      </c>
      <c r="D152" s="44">
        <v>1085.8</v>
      </c>
      <c r="E152" s="44">
        <v>1063.45</v>
      </c>
      <c r="F152" s="33" t="s">
        <v>936</v>
      </c>
      <c r="G152" s="47">
        <v>0.0015</v>
      </c>
      <c r="H152" s="19">
        <f t="shared" si="1"/>
        <v>0.001531748979</v>
      </c>
      <c r="I152" s="19">
        <f t="shared" si="2"/>
        <v>1.001531749</v>
      </c>
      <c r="J152" s="19"/>
      <c r="K152" s="19"/>
      <c r="L152" s="19"/>
    </row>
    <row r="153">
      <c r="A153" s="48">
        <v>45385.0</v>
      </c>
      <c r="B153" s="44">
        <v>1077.2</v>
      </c>
      <c r="C153" s="44">
        <v>1075.0</v>
      </c>
      <c r="D153" s="44">
        <v>1083.65</v>
      </c>
      <c r="E153" s="44">
        <v>1072.25</v>
      </c>
      <c r="F153" s="33" t="s">
        <v>891</v>
      </c>
      <c r="G153" s="47">
        <v>-0.0037</v>
      </c>
      <c r="H153" s="19">
        <f t="shared" si="1"/>
        <v>-0.003699593045</v>
      </c>
      <c r="I153" s="19">
        <f t="shared" si="2"/>
        <v>0.996300407</v>
      </c>
      <c r="J153" s="19"/>
      <c r="K153" s="19"/>
      <c r="L153" s="19"/>
    </row>
    <row r="154">
      <c r="A154" s="48">
        <v>45384.0</v>
      </c>
      <c r="B154" s="44">
        <v>1081.2</v>
      </c>
      <c r="C154" s="44">
        <v>1094.45</v>
      </c>
      <c r="D154" s="44">
        <v>1094.45</v>
      </c>
      <c r="E154" s="44">
        <v>1079.25</v>
      </c>
      <c r="F154" s="33" t="s">
        <v>937</v>
      </c>
      <c r="G154" s="47">
        <v>-0.0168</v>
      </c>
      <c r="H154" s="19">
        <f t="shared" si="1"/>
        <v>-0.01677806575</v>
      </c>
      <c r="I154" s="19">
        <f t="shared" si="2"/>
        <v>0.9832219343</v>
      </c>
      <c r="J154" s="19"/>
      <c r="K154" s="19"/>
      <c r="L154" s="19"/>
    </row>
    <row r="155">
      <c r="A155" s="48">
        <v>45383.0</v>
      </c>
      <c r="B155" s="44">
        <v>1099.65</v>
      </c>
      <c r="C155" s="44">
        <v>1096.05</v>
      </c>
      <c r="D155" s="44">
        <v>1102.95</v>
      </c>
      <c r="E155" s="44">
        <v>1094.45</v>
      </c>
      <c r="F155" s="33" t="s">
        <v>897</v>
      </c>
      <c r="G155" s="47">
        <v>0.0058</v>
      </c>
      <c r="H155" s="19">
        <f t="shared" si="1"/>
        <v>0.005808103906</v>
      </c>
      <c r="I155" s="19">
        <f t="shared" si="2"/>
        <v>1.005808104</v>
      </c>
      <c r="J155" s="19"/>
      <c r="K155" s="19"/>
      <c r="L155" s="19"/>
    </row>
    <row r="156">
      <c r="A156" s="48">
        <v>45379.0</v>
      </c>
      <c r="B156" s="44">
        <v>1093.3</v>
      </c>
      <c r="C156" s="44">
        <v>1085.0</v>
      </c>
      <c r="D156" s="44">
        <v>1105.05</v>
      </c>
      <c r="E156" s="44">
        <v>1085.0</v>
      </c>
      <c r="F156" s="33" t="s">
        <v>938</v>
      </c>
      <c r="G156" s="47">
        <v>0.0088</v>
      </c>
      <c r="H156" s="19">
        <f t="shared" si="1"/>
        <v>0.008811995386</v>
      </c>
      <c r="I156" s="19">
        <f t="shared" si="2"/>
        <v>1.008811995</v>
      </c>
      <c r="J156" s="19"/>
      <c r="K156" s="19"/>
      <c r="L156" s="19"/>
    </row>
    <row r="157">
      <c r="A157" s="48">
        <v>45378.0</v>
      </c>
      <c r="B157" s="44">
        <v>1083.75</v>
      </c>
      <c r="C157" s="44">
        <v>1083.7</v>
      </c>
      <c r="D157" s="44">
        <v>1092.5</v>
      </c>
      <c r="E157" s="44">
        <v>1079.55</v>
      </c>
      <c r="F157" s="33" t="s">
        <v>939</v>
      </c>
      <c r="G157" s="47">
        <v>0.0</v>
      </c>
      <c r="H157" s="19">
        <f t="shared" si="1"/>
        <v>0.00004613823014</v>
      </c>
      <c r="I157" s="19">
        <f t="shared" si="2"/>
        <v>1.000046138</v>
      </c>
      <c r="J157" s="19"/>
      <c r="K157" s="19"/>
      <c r="L157" s="19"/>
    </row>
    <row r="158">
      <c r="A158" s="48">
        <v>45377.0</v>
      </c>
      <c r="B158" s="44">
        <v>1083.7</v>
      </c>
      <c r="C158" s="44">
        <v>1081.0</v>
      </c>
      <c r="D158" s="44">
        <v>1089.15</v>
      </c>
      <c r="E158" s="44">
        <v>1076.95</v>
      </c>
      <c r="F158" s="33" t="s">
        <v>879</v>
      </c>
      <c r="G158" s="47">
        <v>-0.0061</v>
      </c>
      <c r="H158" s="19">
        <f t="shared" si="1"/>
        <v>-0.006053379804</v>
      </c>
      <c r="I158" s="19">
        <f t="shared" si="2"/>
        <v>0.9939466202</v>
      </c>
      <c r="J158" s="19"/>
      <c r="K158" s="19"/>
      <c r="L158" s="19"/>
    </row>
    <row r="159">
      <c r="A159" s="48">
        <v>45373.0</v>
      </c>
      <c r="B159" s="44">
        <v>1090.3</v>
      </c>
      <c r="C159" s="44">
        <v>1081.15</v>
      </c>
      <c r="D159" s="44">
        <v>1093.7</v>
      </c>
      <c r="E159" s="44">
        <v>1078.7</v>
      </c>
      <c r="F159" s="33" t="s">
        <v>940</v>
      </c>
      <c r="G159" s="47">
        <v>0.0079</v>
      </c>
      <c r="H159" s="19">
        <f t="shared" si="1"/>
        <v>0.007857274912</v>
      </c>
      <c r="I159" s="19">
        <f t="shared" si="2"/>
        <v>1.007857275</v>
      </c>
      <c r="J159" s="19"/>
      <c r="K159" s="19"/>
      <c r="L159" s="19"/>
    </row>
    <row r="160">
      <c r="A160" s="48">
        <v>45372.0</v>
      </c>
      <c r="B160" s="44">
        <v>1081.8</v>
      </c>
      <c r="C160" s="44">
        <v>1092.0</v>
      </c>
      <c r="D160" s="44">
        <v>1100.0</v>
      </c>
      <c r="E160" s="44">
        <v>1079.15</v>
      </c>
      <c r="F160" s="33" t="s">
        <v>941</v>
      </c>
      <c r="G160" s="47">
        <v>-0.0025</v>
      </c>
      <c r="H160" s="19">
        <f t="shared" si="1"/>
        <v>-0.002489626556</v>
      </c>
      <c r="I160" s="19">
        <f t="shared" si="2"/>
        <v>0.9975103734</v>
      </c>
      <c r="J160" s="19"/>
      <c r="K160" s="19"/>
      <c r="L160" s="19"/>
    </row>
    <row r="161">
      <c r="A161" s="48">
        <v>45371.0</v>
      </c>
      <c r="B161" s="44">
        <v>1084.5</v>
      </c>
      <c r="C161" s="44">
        <v>1080.0</v>
      </c>
      <c r="D161" s="44">
        <v>1090.0</v>
      </c>
      <c r="E161" s="44">
        <v>1067.5</v>
      </c>
      <c r="F161" s="33" t="s">
        <v>942</v>
      </c>
      <c r="G161" s="47">
        <v>5.0E-4</v>
      </c>
      <c r="H161" s="19">
        <f t="shared" si="1"/>
        <v>0.000507403478</v>
      </c>
      <c r="I161" s="19">
        <f t="shared" si="2"/>
        <v>1.000507403</v>
      </c>
      <c r="J161" s="19"/>
      <c r="K161" s="19"/>
      <c r="L161" s="19"/>
    </row>
    <row r="162">
      <c r="A162" s="48">
        <v>45370.0</v>
      </c>
      <c r="B162" s="44">
        <v>1083.95</v>
      </c>
      <c r="C162" s="44">
        <v>1078.45</v>
      </c>
      <c r="D162" s="44">
        <v>1088.75</v>
      </c>
      <c r="E162" s="44">
        <v>1075.25</v>
      </c>
      <c r="F162" s="33" t="s">
        <v>943</v>
      </c>
      <c r="G162" s="47">
        <v>0.0025</v>
      </c>
      <c r="H162" s="19">
        <f t="shared" si="1"/>
        <v>0.002543470218</v>
      </c>
      <c r="I162" s="19">
        <f t="shared" si="2"/>
        <v>1.00254347</v>
      </c>
      <c r="J162" s="19"/>
      <c r="K162" s="19"/>
      <c r="L162" s="19"/>
    </row>
    <row r="163">
      <c r="A163" s="48">
        <v>45369.0</v>
      </c>
      <c r="B163" s="44">
        <v>1081.2</v>
      </c>
      <c r="C163" s="44">
        <v>1075.05</v>
      </c>
      <c r="D163" s="44">
        <v>1084.8</v>
      </c>
      <c r="E163" s="44">
        <v>1060.05</v>
      </c>
      <c r="F163" s="33" t="s">
        <v>944</v>
      </c>
      <c r="G163" s="47">
        <v>8.0E-4</v>
      </c>
      <c r="H163" s="19">
        <f t="shared" si="1"/>
        <v>0.0007867820614</v>
      </c>
      <c r="I163" s="19">
        <f t="shared" si="2"/>
        <v>1.000786782</v>
      </c>
      <c r="J163" s="19"/>
      <c r="K163" s="19"/>
      <c r="L163" s="19"/>
    </row>
    <row r="164">
      <c r="A164" s="48">
        <v>45366.0</v>
      </c>
      <c r="B164" s="44">
        <v>1080.35</v>
      </c>
      <c r="C164" s="44">
        <v>1072.0</v>
      </c>
      <c r="D164" s="44">
        <v>1086.25</v>
      </c>
      <c r="E164" s="44">
        <v>1070.0</v>
      </c>
      <c r="F164" s="33" t="s">
        <v>945</v>
      </c>
      <c r="G164" s="47">
        <v>-0.003</v>
      </c>
      <c r="H164" s="19">
        <f t="shared" si="1"/>
        <v>-0.00299926172</v>
      </c>
      <c r="I164" s="19">
        <f t="shared" si="2"/>
        <v>0.9970007383</v>
      </c>
      <c r="J164" s="19"/>
      <c r="K164" s="19"/>
      <c r="L164" s="19"/>
    </row>
    <row r="165">
      <c r="A165" s="48">
        <v>45365.0</v>
      </c>
      <c r="B165" s="44">
        <v>1083.6</v>
      </c>
      <c r="C165" s="44">
        <v>1080.0</v>
      </c>
      <c r="D165" s="44">
        <v>1097.1</v>
      </c>
      <c r="E165" s="44">
        <v>1075.05</v>
      </c>
      <c r="F165" s="33" t="s">
        <v>946</v>
      </c>
      <c r="G165" s="47">
        <v>-3.0E-4</v>
      </c>
      <c r="H165" s="19">
        <f t="shared" si="1"/>
        <v>-0.0003228931224</v>
      </c>
      <c r="I165" s="19">
        <f t="shared" si="2"/>
        <v>0.9996771069</v>
      </c>
      <c r="J165" s="19"/>
      <c r="K165" s="19"/>
      <c r="L165" s="19"/>
    </row>
    <row r="166">
      <c r="A166" s="48">
        <v>45364.0</v>
      </c>
      <c r="B166" s="44">
        <v>1083.95</v>
      </c>
      <c r="C166" s="44">
        <v>1077.15</v>
      </c>
      <c r="D166" s="44">
        <v>1089.65</v>
      </c>
      <c r="E166" s="44">
        <v>1073.15</v>
      </c>
      <c r="F166" s="33" t="s">
        <v>947</v>
      </c>
      <c r="G166" s="47">
        <v>0.0066</v>
      </c>
      <c r="H166" s="19">
        <f t="shared" si="1"/>
        <v>0.006593304546</v>
      </c>
      <c r="I166" s="19">
        <f t="shared" si="2"/>
        <v>1.006593305</v>
      </c>
      <c r="J166" s="19"/>
      <c r="K166" s="19"/>
      <c r="L166" s="19"/>
    </row>
    <row r="167">
      <c r="A167" s="48">
        <v>45363.0</v>
      </c>
      <c r="B167" s="44">
        <v>1076.85</v>
      </c>
      <c r="C167" s="44">
        <v>1077.05</v>
      </c>
      <c r="D167" s="44">
        <v>1094.8</v>
      </c>
      <c r="E167" s="44">
        <v>1055.65</v>
      </c>
      <c r="F167" s="33" t="s">
        <v>948</v>
      </c>
      <c r="G167" s="47">
        <v>-0.0017</v>
      </c>
      <c r="H167" s="19">
        <f t="shared" si="1"/>
        <v>-0.001715027348</v>
      </c>
      <c r="I167" s="19">
        <f t="shared" si="2"/>
        <v>0.9982849727</v>
      </c>
      <c r="J167" s="19"/>
      <c r="K167" s="19"/>
      <c r="L167" s="19"/>
    </row>
    <row r="168">
      <c r="A168" s="48">
        <v>45362.0</v>
      </c>
      <c r="B168" s="44">
        <v>1078.7</v>
      </c>
      <c r="C168" s="44">
        <v>1087.95</v>
      </c>
      <c r="D168" s="44">
        <v>1087.95</v>
      </c>
      <c r="E168" s="44">
        <v>1076.75</v>
      </c>
      <c r="F168" s="33" t="s">
        <v>949</v>
      </c>
      <c r="G168" s="47">
        <v>-0.0085</v>
      </c>
      <c r="H168" s="19">
        <f t="shared" si="1"/>
        <v>-0.008502228963</v>
      </c>
      <c r="I168" s="19">
        <f t="shared" si="2"/>
        <v>0.991497771</v>
      </c>
      <c r="J168" s="19"/>
      <c r="K168" s="19"/>
      <c r="L168" s="19"/>
    </row>
    <row r="169">
      <c r="A169" s="48">
        <v>45358.0</v>
      </c>
      <c r="B169" s="44">
        <v>1087.95</v>
      </c>
      <c r="C169" s="44">
        <v>1094.95</v>
      </c>
      <c r="D169" s="44">
        <v>1095.0</v>
      </c>
      <c r="E169" s="44">
        <v>1082.7</v>
      </c>
      <c r="F169" s="33" t="s">
        <v>871</v>
      </c>
      <c r="G169" s="47">
        <v>-0.0083</v>
      </c>
      <c r="H169" s="19">
        <f t="shared" si="1"/>
        <v>-0.008340169538</v>
      </c>
      <c r="I169" s="19">
        <f t="shared" si="2"/>
        <v>0.9916598305</v>
      </c>
      <c r="J169" s="19"/>
      <c r="K169" s="19"/>
      <c r="L169" s="19"/>
    </row>
    <row r="170">
      <c r="A170" s="48">
        <v>45357.0</v>
      </c>
      <c r="B170" s="44">
        <v>1097.1</v>
      </c>
      <c r="C170" s="44">
        <v>1080.3</v>
      </c>
      <c r="D170" s="44">
        <v>1113.55</v>
      </c>
      <c r="E170" s="44">
        <v>1080.3</v>
      </c>
      <c r="F170" s="33" t="s">
        <v>950</v>
      </c>
      <c r="G170" s="47">
        <v>0.0083</v>
      </c>
      <c r="H170" s="19">
        <f t="shared" si="1"/>
        <v>0.008317632462</v>
      </c>
      <c r="I170" s="19">
        <f t="shared" si="2"/>
        <v>1.008317632</v>
      </c>
      <c r="J170" s="19"/>
      <c r="K170" s="19"/>
      <c r="L170" s="19"/>
    </row>
    <row r="171">
      <c r="A171" s="48">
        <v>45356.0</v>
      </c>
      <c r="B171" s="44">
        <v>1088.05</v>
      </c>
      <c r="C171" s="44">
        <v>1086.2</v>
      </c>
      <c r="D171" s="44">
        <v>1099.5</v>
      </c>
      <c r="E171" s="44">
        <v>1076.5</v>
      </c>
      <c r="F171" s="33" t="s">
        <v>951</v>
      </c>
      <c r="G171" s="47">
        <v>-0.0039</v>
      </c>
      <c r="H171" s="19">
        <f t="shared" si="1"/>
        <v>-0.00393646725</v>
      </c>
      <c r="I171" s="19">
        <f t="shared" si="2"/>
        <v>0.9960635328</v>
      </c>
      <c r="J171" s="19"/>
      <c r="K171" s="19"/>
      <c r="L171" s="19"/>
    </row>
    <row r="172">
      <c r="A172" s="48">
        <v>45355.0</v>
      </c>
      <c r="B172" s="44">
        <v>1092.35</v>
      </c>
      <c r="C172" s="44">
        <v>1081.0</v>
      </c>
      <c r="D172" s="44">
        <v>1095.0</v>
      </c>
      <c r="E172" s="44">
        <v>1080.1</v>
      </c>
      <c r="F172" s="33" t="s">
        <v>952</v>
      </c>
      <c r="G172" s="47">
        <v>0.0071</v>
      </c>
      <c r="H172" s="19">
        <f t="shared" si="1"/>
        <v>0.007099064214</v>
      </c>
      <c r="I172" s="19">
        <f t="shared" si="2"/>
        <v>1.007099064</v>
      </c>
      <c r="J172" s="19"/>
      <c r="K172" s="19"/>
      <c r="L172" s="19"/>
    </row>
    <row r="173">
      <c r="A173" s="48">
        <v>45353.0</v>
      </c>
      <c r="B173" s="44">
        <v>1084.65</v>
      </c>
      <c r="C173" s="44">
        <v>1086.8</v>
      </c>
      <c r="D173" s="44">
        <v>1087.5</v>
      </c>
      <c r="E173" s="44">
        <v>1080.5</v>
      </c>
      <c r="F173" s="33" t="s">
        <v>953</v>
      </c>
      <c r="G173" s="47">
        <v>-0.0021</v>
      </c>
      <c r="H173" s="19">
        <f t="shared" si="1"/>
        <v>-0.002070107646</v>
      </c>
      <c r="I173" s="19">
        <f t="shared" si="2"/>
        <v>0.9979298924</v>
      </c>
      <c r="J173" s="19"/>
      <c r="K173" s="19"/>
      <c r="L173" s="19"/>
    </row>
    <row r="174">
      <c r="A174" s="48">
        <v>45352.0</v>
      </c>
      <c r="B174" s="44">
        <v>1086.9</v>
      </c>
      <c r="C174" s="44">
        <v>1055.0</v>
      </c>
      <c r="D174" s="44">
        <v>1089.95</v>
      </c>
      <c r="E174" s="44">
        <v>1054.0</v>
      </c>
      <c r="F174" s="33" t="s">
        <v>954</v>
      </c>
      <c r="G174" s="47">
        <v>0.033</v>
      </c>
      <c r="H174" s="19">
        <f t="shared" si="1"/>
        <v>0.03297852119</v>
      </c>
      <c r="I174" s="19">
        <f t="shared" si="2"/>
        <v>1.032978521</v>
      </c>
      <c r="J174" s="19"/>
      <c r="K174" s="19"/>
      <c r="L174" s="19"/>
    </row>
    <row r="175">
      <c r="A175" s="48">
        <v>45351.0</v>
      </c>
      <c r="B175" s="44">
        <v>1052.2</v>
      </c>
      <c r="C175" s="44">
        <v>1043.05</v>
      </c>
      <c r="D175" s="44">
        <v>1060.7</v>
      </c>
      <c r="E175" s="44">
        <v>1038.5</v>
      </c>
      <c r="F175" s="33" t="s">
        <v>955</v>
      </c>
      <c r="G175" s="47">
        <v>0.0057</v>
      </c>
      <c r="H175" s="19">
        <f t="shared" si="1"/>
        <v>0.005735041101</v>
      </c>
      <c r="I175" s="19">
        <f t="shared" si="2"/>
        <v>1.005735041</v>
      </c>
      <c r="J175" s="19"/>
      <c r="K175" s="19"/>
      <c r="L175" s="19"/>
    </row>
    <row r="176">
      <c r="A176" s="48">
        <v>45350.0</v>
      </c>
      <c r="B176" s="44">
        <v>1046.2</v>
      </c>
      <c r="C176" s="44">
        <v>1063.0</v>
      </c>
      <c r="D176" s="44">
        <v>1064.85</v>
      </c>
      <c r="E176" s="44">
        <v>1042.15</v>
      </c>
      <c r="F176" s="33" t="s">
        <v>956</v>
      </c>
      <c r="G176" s="47">
        <v>-0.0132</v>
      </c>
      <c r="H176" s="19">
        <f t="shared" si="1"/>
        <v>-0.01320505565</v>
      </c>
      <c r="I176" s="19">
        <f t="shared" si="2"/>
        <v>0.9867949444</v>
      </c>
      <c r="J176" s="19"/>
      <c r="K176" s="19"/>
      <c r="L176" s="19"/>
    </row>
    <row r="177">
      <c r="A177" s="48">
        <v>45349.0</v>
      </c>
      <c r="B177" s="44">
        <v>1060.2</v>
      </c>
      <c r="C177" s="44">
        <v>1050.75</v>
      </c>
      <c r="D177" s="44">
        <v>1066.2</v>
      </c>
      <c r="E177" s="44">
        <v>1046.5</v>
      </c>
      <c r="F177" s="33" t="s">
        <v>957</v>
      </c>
      <c r="G177" s="47">
        <v>0.0057</v>
      </c>
      <c r="H177" s="19">
        <f t="shared" si="1"/>
        <v>0.005691519636</v>
      </c>
      <c r="I177" s="19">
        <f t="shared" si="2"/>
        <v>1.00569152</v>
      </c>
      <c r="J177" s="19"/>
      <c r="K177" s="19"/>
      <c r="L177" s="19"/>
    </row>
    <row r="178">
      <c r="A178" s="48">
        <v>45348.0</v>
      </c>
      <c r="B178" s="44">
        <v>1054.2</v>
      </c>
      <c r="C178" s="44">
        <v>1053.1</v>
      </c>
      <c r="D178" s="44">
        <v>1062.3</v>
      </c>
      <c r="E178" s="44">
        <v>1050.5</v>
      </c>
      <c r="F178" s="33" t="s">
        <v>958</v>
      </c>
      <c r="G178" s="47">
        <v>-0.0067</v>
      </c>
      <c r="H178" s="19">
        <f t="shared" si="1"/>
        <v>-0.006689908603</v>
      </c>
      <c r="I178" s="19">
        <f t="shared" si="2"/>
        <v>0.9933100914</v>
      </c>
      <c r="J178" s="19"/>
      <c r="K178" s="19"/>
      <c r="L178" s="19"/>
    </row>
    <row r="179">
      <c r="A179" s="48">
        <v>45345.0</v>
      </c>
      <c r="B179" s="44">
        <v>1061.3</v>
      </c>
      <c r="C179" s="44">
        <v>1070.0</v>
      </c>
      <c r="D179" s="44">
        <v>1070.0</v>
      </c>
      <c r="E179" s="44">
        <v>1057.65</v>
      </c>
      <c r="F179" s="33" t="s">
        <v>959</v>
      </c>
      <c r="G179" s="47">
        <v>-0.0013</v>
      </c>
      <c r="H179" s="19">
        <f t="shared" si="1"/>
        <v>-0.001317399078</v>
      </c>
      <c r="I179" s="19">
        <f t="shared" si="2"/>
        <v>0.9986826009</v>
      </c>
      <c r="J179" s="19"/>
      <c r="K179" s="19"/>
      <c r="L179" s="19"/>
    </row>
    <row r="180">
      <c r="A180" s="48">
        <v>45344.0</v>
      </c>
      <c r="B180" s="44">
        <v>1062.7</v>
      </c>
      <c r="C180" s="44">
        <v>1056.0</v>
      </c>
      <c r="D180" s="44">
        <v>1066.0</v>
      </c>
      <c r="E180" s="44">
        <v>1040.3</v>
      </c>
      <c r="F180" s="33" t="s">
        <v>857</v>
      </c>
      <c r="G180" s="47">
        <v>0.0102</v>
      </c>
      <c r="H180" s="19">
        <f t="shared" si="1"/>
        <v>0.01021911688</v>
      </c>
      <c r="I180" s="19">
        <f t="shared" si="2"/>
        <v>1.010219117</v>
      </c>
      <c r="J180" s="19"/>
      <c r="K180" s="19"/>
      <c r="L180" s="19"/>
    </row>
    <row r="181">
      <c r="A181" s="48">
        <v>45343.0</v>
      </c>
      <c r="B181" s="44">
        <v>1051.95</v>
      </c>
      <c r="C181" s="44">
        <v>1056.8</v>
      </c>
      <c r="D181" s="44">
        <v>1064.0</v>
      </c>
      <c r="E181" s="44">
        <v>1048.0</v>
      </c>
      <c r="F181" s="33" t="s">
        <v>960</v>
      </c>
      <c r="G181" s="47">
        <v>0.0031</v>
      </c>
      <c r="H181" s="19">
        <f t="shared" si="1"/>
        <v>0.00305125149</v>
      </c>
      <c r="I181" s="19">
        <f t="shared" si="2"/>
        <v>1.003051251</v>
      </c>
      <c r="J181" s="19"/>
      <c r="K181" s="19"/>
      <c r="L181" s="19"/>
    </row>
    <row r="182">
      <c r="A182" s="48">
        <v>45342.0</v>
      </c>
      <c r="B182" s="44">
        <v>1048.75</v>
      </c>
      <c r="C182" s="44">
        <v>1041.05</v>
      </c>
      <c r="D182" s="44">
        <v>1052.65</v>
      </c>
      <c r="E182" s="44">
        <v>1033.25</v>
      </c>
      <c r="F182" s="33" t="s">
        <v>961</v>
      </c>
      <c r="G182" s="47">
        <v>0.0048</v>
      </c>
      <c r="H182" s="19">
        <f t="shared" si="1"/>
        <v>0.004790419162</v>
      </c>
      <c r="I182" s="19">
        <f t="shared" si="2"/>
        <v>1.004790419</v>
      </c>
      <c r="J182" s="19"/>
      <c r="K182" s="19"/>
      <c r="L182" s="19"/>
    </row>
    <row r="183">
      <c r="A183" s="48">
        <v>45341.0</v>
      </c>
      <c r="B183" s="44">
        <v>1043.75</v>
      </c>
      <c r="C183" s="44">
        <v>1023.35</v>
      </c>
      <c r="D183" s="44">
        <v>1046.0</v>
      </c>
      <c r="E183" s="44">
        <v>1023.35</v>
      </c>
      <c r="F183" s="33" t="s">
        <v>962</v>
      </c>
      <c r="G183" s="47">
        <v>0.02</v>
      </c>
      <c r="H183" s="19">
        <f t="shared" si="1"/>
        <v>0.02003420474</v>
      </c>
      <c r="I183" s="19">
        <f t="shared" si="2"/>
        <v>1.020034205</v>
      </c>
      <c r="J183" s="19"/>
      <c r="K183" s="19"/>
      <c r="L183" s="19"/>
    </row>
    <row r="184">
      <c r="A184" s="48">
        <v>45338.0</v>
      </c>
      <c r="B184" s="44">
        <v>1023.25</v>
      </c>
      <c r="C184" s="44">
        <v>1023.2</v>
      </c>
      <c r="D184" s="44">
        <v>1026.2</v>
      </c>
      <c r="E184" s="44">
        <v>1016.9</v>
      </c>
      <c r="F184" s="33" t="s">
        <v>963</v>
      </c>
      <c r="G184" s="47">
        <v>0.0065</v>
      </c>
      <c r="H184" s="19">
        <f t="shared" si="1"/>
        <v>0.006491909703</v>
      </c>
      <c r="I184" s="19">
        <f t="shared" si="2"/>
        <v>1.00649191</v>
      </c>
      <c r="J184" s="19"/>
      <c r="K184" s="19"/>
      <c r="L184" s="19"/>
    </row>
    <row r="185">
      <c r="A185" s="48">
        <v>45337.0</v>
      </c>
      <c r="B185" s="44">
        <v>1016.65</v>
      </c>
      <c r="C185" s="44">
        <v>1022.85</v>
      </c>
      <c r="D185" s="44">
        <v>1026.65</v>
      </c>
      <c r="E185" s="44">
        <v>1006.6</v>
      </c>
      <c r="F185" s="33" t="s">
        <v>964</v>
      </c>
      <c r="G185" s="47">
        <v>-0.0059</v>
      </c>
      <c r="H185" s="19">
        <f t="shared" si="1"/>
        <v>-0.005915713308</v>
      </c>
      <c r="I185" s="19">
        <f t="shared" si="2"/>
        <v>0.9940842867</v>
      </c>
      <c r="J185" s="19"/>
      <c r="K185" s="19"/>
      <c r="L185" s="19"/>
    </row>
    <row r="186">
      <c r="A186" s="48">
        <v>45336.0</v>
      </c>
      <c r="B186" s="44">
        <v>1022.7</v>
      </c>
      <c r="C186" s="44">
        <v>1009.55</v>
      </c>
      <c r="D186" s="44">
        <v>1035.7</v>
      </c>
      <c r="E186" s="44">
        <v>1007.55</v>
      </c>
      <c r="F186" s="33" t="s">
        <v>965</v>
      </c>
      <c r="G186" s="47">
        <v>0.0028</v>
      </c>
      <c r="H186" s="19">
        <f t="shared" si="1"/>
        <v>0.002843694842</v>
      </c>
      <c r="I186" s="19">
        <f t="shared" si="2"/>
        <v>1.002843695</v>
      </c>
      <c r="J186" s="19"/>
      <c r="K186" s="19"/>
      <c r="L186" s="19"/>
    </row>
    <row r="187">
      <c r="A187" s="48">
        <v>45335.0</v>
      </c>
      <c r="B187" s="44">
        <v>1019.8</v>
      </c>
      <c r="C187" s="44">
        <v>1006.0</v>
      </c>
      <c r="D187" s="44">
        <v>1027.05</v>
      </c>
      <c r="E187" s="44">
        <v>1000.3</v>
      </c>
      <c r="F187" s="33" t="s">
        <v>966</v>
      </c>
      <c r="G187" s="47">
        <v>0.0238</v>
      </c>
      <c r="H187" s="19">
        <f t="shared" si="1"/>
        <v>0.02379279189</v>
      </c>
      <c r="I187" s="19">
        <f t="shared" si="2"/>
        <v>1.023792792</v>
      </c>
      <c r="J187" s="19"/>
      <c r="K187" s="19"/>
      <c r="L187" s="19"/>
    </row>
    <row r="188">
      <c r="A188" s="48">
        <v>45334.0</v>
      </c>
      <c r="B188" s="33">
        <v>996.1</v>
      </c>
      <c r="C188" s="44">
        <v>1010.4</v>
      </c>
      <c r="D188" s="44">
        <v>1012.2</v>
      </c>
      <c r="E188" s="33">
        <v>985.25</v>
      </c>
      <c r="F188" s="33" t="s">
        <v>967</v>
      </c>
      <c r="G188" s="47">
        <v>-0.0144</v>
      </c>
      <c r="H188" s="19">
        <f t="shared" si="1"/>
        <v>-0.01444543386</v>
      </c>
      <c r="I188" s="19">
        <f t="shared" si="2"/>
        <v>0.9855545661</v>
      </c>
      <c r="J188" s="19"/>
      <c r="K188" s="19"/>
      <c r="L188" s="19"/>
    </row>
    <row r="189">
      <c r="A189" s="48">
        <v>45331.0</v>
      </c>
      <c r="B189" s="44">
        <v>1010.7</v>
      </c>
      <c r="C189" s="33">
        <v>988.85</v>
      </c>
      <c r="D189" s="44">
        <v>1013.75</v>
      </c>
      <c r="E189" s="33">
        <v>985.5</v>
      </c>
      <c r="F189" s="33" t="s">
        <v>968</v>
      </c>
      <c r="G189" s="47">
        <v>0.0216</v>
      </c>
      <c r="H189" s="19">
        <f t="shared" si="1"/>
        <v>0.02163145659</v>
      </c>
      <c r="I189" s="19">
        <f t="shared" si="2"/>
        <v>1.021631457</v>
      </c>
      <c r="J189" s="19"/>
      <c r="K189" s="19"/>
      <c r="L189" s="19"/>
    </row>
    <row r="190">
      <c r="A190" s="48">
        <v>45330.0</v>
      </c>
      <c r="B190" s="33">
        <v>989.3</v>
      </c>
      <c r="C190" s="44">
        <v>1024.1</v>
      </c>
      <c r="D190" s="44">
        <v>1028.25</v>
      </c>
      <c r="E190" s="33">
        <v>985.25</v>
      </c>
      <c r="F190" s="33" t="s">
        <v>969</v>
      </c>
      <c r="G190" s="47">
        <v>-0.0321</v>
      </c>
      <c r="H190" s="19">
        <f t="shared" si="1"/>
        <v>-0.03213814019</v>
      </c>
      <c r="I190" s="19">
        <f t="shared" si="2"/>
        <v>0.9678618598</v>
      </c>
      <c r="J190" s="19"/>
      <c r="K190" s="19"/>
      <c r="L190" s="19"/>
    </row>
    <row r="191">
      <c r="A191" s="48">
        <v>45329.0</v>
      </c>
      <c r="B191" s="44">
        <v>1022.15</v>
      </c>
      <c r="C191" s="44">
        <v>1028.0</v>
      </c>
      <c r="D191" s="44">
        <v>1031.55</v>
      </c>
      <c r="E191" s="44">
        <v>1013.0</v>
      </c>
      <c r="F191" s="33" t="s">
        <v>970</v>
      </c>
      <c r="G191" s="47">
        <v>-0.0041</v>
      </c>
      <c r="H191" s="19">
        <f t="shared" si="1"/>
        <v>-0.004140685892</v>
      </c>
      <c r="I191" s="19">
        <f t="shared" si="2"/>
        <v>0.9958593141</v>
      </c>
      <c r="J191" s="19"/>
      <c r="K191" s="19"/>
      <c r="L191" s="19"/>
    </row>
    <row r="192">
      <c r="A192" s="48">
        <v>45328.0</v>
      </c>
      <c r="B192" s="44">
        <v>1026.4</v>
      </c>
      <c r="C192" s="44">
        <v>1023.55</v>
      </c>
      <c r="D192" s="44">
        <v>1034.9</v>
      </c>
      <c r="E192" s="44">
        <v>1016.7</v>
      </c>
      <c r="F192" s="33" t="s">
        <v>971</v>
      </c>
      <c r="G192" s="47">
        <v>0.0028</v>
      </c>
      <c r="H192" s="19">
        <f t="shared" si="1"/>
        <v>0.002833414753</v>
      </c>
      <c r="I192" s="19">
        <f t="shared" si="2"/>
        <v>1.002833415</v>
      </c>
      <c r="J192" s="19"/>
      <c r="K192" s="19"/>
      <c r="L192" s="19"/>
    </row>
    <row r="193">
      <c r="A193" s="48">
        <v>45327.0</v>
      </c>
      <c r="B193" s="44">
        <v>1023.5</v>
      </c>
      <c r="C193" s="44">
        <v>1022.5</v>
      </c>
      <c r="D193" s="44">
        <v>1026.45</v>
      </c>
      <c r="E193" s="44">
        <v>1012.1</v>
      </c>
      <c r="F193" s="33" t="s">
        <v>972</v>
      </c>
      <c r="G193" s="47">
        <v>-5.0E-4</v>
      </c>
      <c r="H193" s="19">
        <f t="shared" si="1"/>
        <v>-0.00048828125</v>
      </c>
      <c r="I193" s="19">
        <f t="shared" si="2"/>
        <v>0.9995117188</v>
      </c>
      <c r="J193" s="19"/>
      <c r="K193" s="19"/>
      <c r="L193" s="19"/>
    </row>
    <row r="194">
      <c r="A194" s="48">
        <v>45324.0</v>
      </c>
      <c r="B194" s="44">
        <v>1024.0</v>
      </c>
      <c r="C194" s="44">
        <v>1037.1</v>
      </c>
      <c r="D194" s="44">
        <v>1050.0</v>
      </c>
      <c r="E194" s="44">
        <v>1021.65</v>
      </c>
      <c r="F194" s="33" t="s">
        <v>820</v>
      </c>
      <c r="G194" s="47">
        <v>-0.0011</v>
      </c>
      <c r="H194" s="19">
        <f t="shared" si="1"/>
        <v>-0.001121787056</v>
      </c>
      <c r="I194" s="19">
        <f t="shared" si="2"/>
        <v>0.9988782129</v>
      </c>
      <c r="J194" s="19"/>
      <c r="K194" s="19"/>
      <c r="L194" s="19"/>
    </row>
    <row r="195">
      <c r="A195" s="48">
        <v>45323.0</v>
      </c>
      <c r="B195" s="44">
        <v>1025.15</v>
      </c>
      <c r="C195" s="44">
        <v>1033.95</v>
      </c>
      <c r="D195" s="44">
        <v>1033.95</v>
      </c>
      <c r="E195" s="44">
        <v>1017.4</v>
      </c>
      <c r="F195" s="33" t="s">
        <v>973</v>
      </c>
      <c r="G195" s="47">
        <v>-0.0029</v>
      </c>
      <c r="H195" s="19">
        <f t="shared" si="1"/>
        <v>-0.00291786218</v>
      </c>
      <c r="I195" s="19">
        <f t="shared" si="2"/>
        <v>0.9970821378</v>
      </c>
      <c r="J195" s="19"/>
      <c r="K195" s="19"/>
      <c r="L195" s="19"/>
    </row>
    <row r="196">
      <c r="A196" s="48">
        <v>45322.0</v>
      </c>
      <c r="B196" s="44">
        <v>1028.15</v>
      </c>
      <c r="C196" s="44">
        <v>1016.8</v>
      </c>
      <c r="D196" s="44">
        <v>1039.0</v>
      </c>
      <c r="E196" s="44">
        <v>1003.25</v>
      </c>
      <c r="F196" s="33" t="s">
        <v>974</v>
      </c>
      <c r="G196" s="47">
        <v>0.0111</v>
      </c>
      <c r="H196" s="19">
        <f t="shared" si="1"/>
        <v>0.01106303471</v>
      </c>
      <c r="I196" s="19">
        <f t="shared" si="2"/>
        <v>1.011063035</v>
      </c>
      <c r="J196" s="19"/>
      <c r="K196" s="19"/>
      <c r="L196" s="19"/>
    </row>
    <row r="197">
      <c r="A197" s="48">
        <v>45321.0</v>
      </c>
      <c r="B197" s="44">
        <v>1016.9</v>
      </c>
      <c r="C197" s="44">
        <v>1014.95</v>
      </c>
      <c r="D197" s="44">
        <v>1023.85</v>
      </c>
      <c r="E197" s="44">
        <v>1008.0</v>
      </c>
      <c r="F197" s="33" t="s">
        <v>975</v>
      </c>
      <c r="G197" s="47">
        <v>5.0E-4</v>
      </c>
      <c r="H197" s="19">
        <f t="shared" si="1"/>
        <v>0.0004919323101</v>
      </c>
      <c r="I197" s="19">
        <f t="shared" si="2"/>
        <v>1.000491932</v>
      </c>
      <c r="J197" s="19"/>
      <c r="K197" s="19"/>
      <c r="L197" s="19"/>
    </row>
    <row r="198">
      <c r="A198" s="48">
        <v>45320.0</v>
      </c>
      <c r="B198" s="44">
        <v>1016.4</v>
      </c>
      <c r="C198" s="44">
        <v>1020.0</v>
      </c>
      <c r="D198" s="44">
        <v>1032.0</v>
      </c>
      <c r="E198" s="44">
        <v>1010.0</v>
      </c>
      <c r="F198" s="33" t="s">
        <v>976</v>
      </c>
      <c r="G198" s="47">
        <v>0.0064</v>
      </c>
      <c r="H198" s="19">
        <f t="shared" si="1"/>
        <v>0.006386454775</v>
      </c>
      <c r="I198" s="19">
        <f t="shared" si="2"/>
        <v>1.006386455</v>
      </c>
      <c r="J198" s="19"/>
      <c r="K198" s="19"/>
      <c r="L198" s="19"/>
    </row>
    <row r="199">
      <c r="A199" s="48">
        <v>45316.0</v>
      </c>
      <c r="B199" s="44">
        <v>1009.95</v>
      </c>
      <c r="C199" s="33">
        <v>998.4</v>
      </c>
      <c r="D199" s="44">
        <v>1015.1</v>
      </c>
      <c r="E199" s="33">
        <v>988.15</v>
      </c>
      <c r="F199" s="33" t="s">
        <v>977</v>
      </c>
      <c r="G199" s="47">
        <v>0.0108</v>
      </c>
      <c r="H199" s="19">
        <f t="shared" si="1"/>
        <v>0.01075860689</v>
      </c>
      <c r="I199" s="19">
        <f t="shared" si="2"/>
        <v>1.010758607</v>
      </c>
      <c r="J199" s="19"/>
      <c r="K199" s="19"/>
      <c r="L199" s="19"/>
    </row>
    <row r="200">
      <c r="A200" s="48">
        <v>45315.0</v>
      </c>
      <c r="B200" s="33">
        <v>999.2</v>
      </c>
      <c r="C200" s="44">
        <v>1029.45</v>
      </c>
      <c r="D200" s="44">
        <v>1035.95</v>
      </c>
      <c r="E200" s="33">
        <v>996.65</v>
      </c>
      <c r="F200" s="33" t="s">
        <v>978</v>
      </c>
      <c r="G200" s="47">
        <v>-0.029</v>
      </c>
      <c r="H200" s="19">
        <f t="shared" si="1"/>
        <v>-0.02900733686</v>
      </c>
      <c r="I200" s="19">
        <f t="shared" si="2"/>
        <v>0.9709926631</v>
      </c>
      <c r="J200" s="19"/>
      <c r="K200" s="19"/>
      <c r="L200" s="19"/>
    </row>
    <row r="201">
      <c r="A201" s="48">
        <v>45314.0</v>
      </c>
      <c r="B201" s="44">
        <v>1029.05</v>
      </c>
      <c r="C201" s="44">
        <v>1059.1</v>
      </c>
      <c r="D201" s="44">
        <v>1059.4</v>
      </c>
      <c r="E201" s="44">
        <v>1021.2</v>
      </c>
      <c r="F201" s="33" t="s">
        <v>979</v>
      </c>
      <c r="G201" s="47">
        <v>0.0202</v>
      </c>
      <c r="H201" s="19">
        <f t="shared" si="1"/>
        <v>0.02017448201</v>
      </c>
      <c r="I201" s="19">
        <f t="shared" si="2"/>
        <v>1.020174482</v>
      </c>
      <c r="J201" s="19"/>
      <c r="K201" s="19"/>
      <c r="L201" s="19"/>
    </row>
    <row r="202">
      <c r="A202" s="48">
        <v>45311.0</v>
      </c>
      <c r="B202" s="44">
        <v>1008.7</v>
      </c>
      <c r="C202" s="44">
        <v>1005.95</v>
      </c>
      <c r="D202" s="44">
        <v>1014.7</v>
      </c>
      <c r="E202" s="33">
        <v>995.3</v>
      </c>
      <c r="F202" s="33" t="s">
        <v>980</v>
      </c>
      <c r="G202" s="47">
        <v>0.0095</v>
      </c>
      <c r="H202" s="19">
        <f t="shared" si="1"/>
        <v>0.009507606085</v>
      </c>
      <c r="I202" s="19">
        <f t="shared" si="2"/>
        <v>1.009507606</v>
      </c>
      <c r="J202" s="19"/>
      <c r="K202" s="19"/>
      <c r="L202" s="19"/>
    </row>
    <row r="203">
      <c r="A203" s="48">
        <v>45310.0</v>
      </c>
      <c r="B203" s="33">
        <v>999.2</v>
      </c>
      <c r="C203" s="33">
        <v>991.3</v>
      </c>
      <c r="D203" s="44">
        <v>1010.9</v>
      </c>
      <c r="E203" s="33">
        <v>987.55</v>
      </c>
      <c r="F203" s="33" t="s">
        <v>981</v>
      </c>
      <c r="G203" s="47">
        <v>0.013</v>
      </c>
      <c r="H203" s="19">
        <f t="shared" si="1"/>
        <v>0.01302782988</v>
      </c>
      <c r="I203" s="19">
        <f t="shared" si="2"/>
        <v>1.01302783</v>
      </c>
      <c r="J203" s="19"/>
      <c r="K203" s="19"/>
      <c r="L203" s="19"/>
    </row>
    <row r="204">
      <c r="A204" s="48">
        <v>45309.0</v>
      </c>
      <c r="B204" s="33">
        <v>986.35</v>
      </c>
      <c r="C204" s="33">
        <v>973.95</v>
      </c>
      <c r="D204" s="33">
        <v>994.3</v>
      </c>
      <c r="E204" s="33">
        <v>970.15</v>
      </c>
      <c r="F204" s="33" t="s">
        <v>982</v>
      </c>
      <c r="G204" s="47">
        <v>0.0047</v>
      </c>
      <c r="H204" s="19">
        <f t="shared" si="1"/>
        <v>0.004685510568</v>
      </c>
      <c r="I204" s="19">
        <f t="shared" si="2"/>
        <v>1.004685511</v>
      </c>
      <c r="J204" s="19"/>
      <c r="K204" s="19"/>
      <c r="L204" s="19"/>
    </row>
    <row r="205">
      <c r="A205" s="48">
        <v>45308.0</v>
      </c>
      <c r="B205" s="33">
        <v>981.75</v>
      </c>
      <c r="C205" s="33">
        <v>987.9</v>
      </c>
      <c r="D205" s="44">
        <v>1007.8</v>
      </c>
      <c r="E205" s="33">
        <v>976.75</v>
      </c>
      <c r="F205" s="33" t="s">
        <v>983</v>
      </c>
      <c r="G205" s="47">
        <v>-0.0271</v>
      </c>
      <c r="H205" s="19">
        <f t="shared" si="1"/>
        <v>-0.02705515088</v>
      </c>
      <c r="I205" s="19">
        <f t="shared" si="2"/>
        <v>0.9729448491</v>
      </c>
      <c r="J205" s="19"/>
      <c r="K205" s="19"/>
      <c r="L205" s="19"/>
    </row>
    <row r="206">
      <c r="A206" s="48">
        <v>45307.0</v>
      </c>
      <c r="B206" s="44">
        <v>1009.05</v>
      </c>
      <c r="C206" s="44">
        <v>1006.1</v>
      </c>
      <c r="D206" s="44">
        <v>1015.8</v>
      </c>
      <c r="E206" s="44">
        <v>1004.6</v>
      </c>
      <c r="F206" s="33" t="s">
        <v>834</v>
      </c>
      <c r="G206" s="47">
        <v>-8.0E-4</v>
      </c>
      <c r="H206" s="19">
        <f t="shared" si="1"/>
        <v>-0.0007921968609</v>
      </c>
      <c r="I206" s="19">
        <f t="shared" si="2"/>
        <v>0.9992078031</v>
      </c>
      <c r="J206" s="19"/>
      <c r="K206" s="19"/>
      <c r="L206" s="19"/>
    </row>
    <row r="207">
      <c r="A207" s="48">
        <v>45306.0</v>
      </c>
      <c r="B207" s="44">
        <v>1009.85</v>
      </c>
      <c r="C207" s="44">
        <v>1003.5</v>
      </c>
      <c r="D207" s="44">
        <v>1011.65</v>
      </c>
      <c r="E207" s="33">
        <v>999.25</v>
      </c>
      <c r="F207" s="33" t="s">
        <v>984</v>
      </c>
      <c r="G207" s="47">
        <v>0.0063</v>
      </c>
      <c r="H207" s="19">
        <f t="shared" si="1"/>
        <v>0.006327852516</v>
      </c>
      <c r="I207" s="19">
        <f t="shared" si="2"/>
        <v>1.006327853</v>
      </c>
      <c r="J207" s="19"/>
      <c r="K207" s="19"/>
      <c r="L207" s="19"/>
    </row>
    <row r="208">
      <c r="A208" s="48">
        <v>45303.0</v>
      </c>
      <c r="B208" s="44">
        <v>1003.5</v>
      </c>
      <c r="C208" s="33">
        <v>994.8</v>
      </c>
      <c r="D208" s="44">
        <v>1008.7</v>
      </c>
      <c r="E208" s="33">
        <v>991.75</v>
      </c>
      <c r="F208" s="33" t="s">
        <v>985</v>
      </c>
      <c r="G208" s="47">
        <v>0.0125</v>
      </c>
      <c r="H208" s="19">
        <f t="shared" si="1"/>
        <v>0.01246027342</v>
      </c>
      <c r="I208" s="19">
        <f t="shared" si="2"/>
        <v>1.012460273</v>
      </c>
      <c r="J208" s="19"/>
      <c r="K208" s="19"/>
      <c r="L208" s="19"/>
    </row>
    <row r="209">
      <c r="A209" s="48">
        <v>45302.0</v>
      </c>
      <c r="B209" s="33">
        <v>991.15</v>
      </c>
      <c r="C209" s="33">
        <v>995.3</v>
      </c>
      <c r="D209" s="33">
        <v>998.5</v>
      </c>
      <c r="E209" s="33">
        <v>986.85</v>
      </c>
      <c r="F209" s="33" t="s">
        <v>986</v>
      </c>
      <c r="G209" s="47">
        <v>-0.0019</v>
      </c>
      <c r="H209" s="19">
        <f t="shared" si="1"/>
        <v>-0.001913297417</v>
      </c>
      <c r="I209" s="19">
        <f t="shared" si="2"/>
        <v>0.9980867026</v>
      </c>
      <c r="J209" s="19"/>
      <c r="K209" s="19"/>
      <c r="L209" s="19"/>
    </row>
    <row r="210">
      <c r="A210" s="48">
        <v>45301.0</v>
      </c>
      <c r="B210" s="33">
        <v>993.05</v>
      </c>
      <c r="C210" s="33">
        <v>974.3</v>
      </c>
      <c r="D210" s="33">
        <v>994.95</v>
      </c>
      <c r="E210" s="33">
        <v>974.3</v>
      </c>
      <c r="F210" s="33" t="s">
        <v>987</v>
      </c>
      <c r="G210" s="47">
        <v>0.0136</v>
      </c>
      <c r="H210" s="19">
        <f t="shared" si="1"/>
        <v>0.01357489155</v>
      </c>
      <c r="I210" s="19">
        <f t="shared" si="2"/>
        <v>1.013574892</v>
      </c>
      <c r="J210" s="19"/>
      <c r="K210" s="19"/>
      <c r="L210" s="19"/>
    </row>
    <row r="211">
      <c r="A211" s="48">
        <v>45300.0</v>
      </c>
      <c r="B211" s="33">
        <v>979.75</v>
      </c>
      <c r="C211" s="33">
        <v>986.25</v>
      </c>
      <c r="D211" s="33">
        <v>995.0</v>
      </c>
      <c r="E211" s="33">
        <v>975.4</v>
      </c>
      <c r="F211" s="33" t="s">
        <v>988</v>
      </c>
      <c r="G211" s="47">
        <v>-0.0023</v>
      </c>
      <c r="H211" s="19">
        <f t="shared" si="1"/>
        <v>-0.002291242363</v>
      </c>
      <c r="I211" s="19">
        <f t="shared" si="2"/>
        <v>0.9977087576</v>
      </c>
      <c r="J211" s="19"/>
      <c r="K211" s="19"/>
      <c r="L211" s="19"/>
    </row>
    <row r="212">
      <c r="A212" s="48">
        <v>45299.0</v>
      </c>
      <c r="B212" s="33">
        <v>982.0</v>
      </c>
      <c r="C212" s="33">
        <v>994.0</v>
      </c>
      <c r="D212" s="33">
        <v>998.2</v>
      </c>
      <c r="E212" s="33">
        <v>980.3</v>
      </c>
      <c r="F212" s="33" t="s">
        <v>797</v>
      </c>
      <c r="G212" s="47">
        <v>-0.0118</v>
      </c>
      <c r="H212" s="19">
        <f t="shared" si="1"/>
        <v>-0.01177417732</v>
      </c>
      <c r="I212" s="19">
        <f t="shared" si="2"/>
        <v>0.9882258227</v>
      </c>
      <c r="J212" s="19"/>
      <c r="K212" s="19"/>
      <c r="L212" s="19"/>
    </row>
    <row r="213">
      <c r="A213" s="48">
        <v>45296.0</v>
      </c>
      <c r="B213" s="33">
        <v>993.7</v>
      </c>
      <c r="C213" s="33">
        <v>988.0</v>
      </c>
      <c r="D213" s="33">
        <v>998.3</v>
      </c>
      <c r="E213" s="33">
        <v>983.8</v>
      </c>
      <c r="F213" s="33" t="s">
        <v>989</v>
      </c>
      <c r="G213" s="47">
        <v>0.0066</v>
      </c>
      <c r="H213" s="19">
        <f t="shared" si="1"/>
        <v>0.006635263131</v>
      </c>
      <c r="I213" s="19">
        <f t="shared" si="2"/>
        <v>1.006635263</v>
      </c>
      <c r="J213" s="19"/>
      <c r="K213" s="19"/>
      <c r="L213" s="19"/>
    </row>
    <row r="214">
      <c r="A214" s="48">
        <v>45295.0</v>
      </c>
      <c r="B214" s="33">
        <v>987.15</v>
      </c>
      <c r="C214" s="33">
        <v>986.4</v>
      </c>
      <c r="D214" s="33">
        <v>989.15</v>
      </c>
      <c r="E214" s="33">
        <v>981.9</v>
      </c>
      <c r="F214" s="33" t="s">
        <v>990</v>
      </c>
      <c r="G214" s="47">
        <v>0.0032</v>
      </c>
      <c r="H214" s="19">
        <f t="shared" si="1"/>
        <v>0.003150246431</v>
      </c>
      <c r="I214" s="19">
        <f t="shared" si="2"/>
        <v>1.003150246</v>
      </c>
      <c r="J214" s="19"/>
      <c r="K214" s="19"/>
      <c r="L214" s="19"/>
    </row>
    <row r="215">
      <c r="A215" s="48">
        <v>45294.0</v>
      </c>
      <c r="B215" s="33">
        <v>984.05</v>
      </c>
      <c r="C215" s="33">
        <v>984.7</v>
      </c>
      <c r="D215" s="33">
        <v>988.0</v>
      </c>
      <c r="E215" s="33">
        <v>975.1</v>
      </c>
      <c r="F215" s="33" t="s">
        <v>991</v>
      </c>
      <c r="G215" s="47">
        <v>0.0018</v>
      </c>
      <c r="H215" s="19">
        <f t="shared" si="1"/>
        <v>0.001832527361</v>
      </c>
      <c r="I215" s="19">
        <f t="shared" si="2"/>
        <v>1.001832527</v>
      </c>
      <c r="J215" s="19"/>
      <c r="K215" s="19"/>
      <c r="L215" s="19"/>
    </row>
    <row r="216">
      <c r="A216" s="48">
        <v>45293.0</v>
      </c>
      <c r="B216" s="33">
        <v>982.25</v>
      </c>
      <c r="C216" s="33">
        <v>997.0</v>
      </c>
      <c r="D216" s="33">
        <v>997.65</v>
      </c>
      <c r="E216" s="33">
        <v>980.25</v>
      </c>
      <c r="F216" s="33" t="s">
        <v>992</v>
      </c>
      <c r="G216" s="47">
        <v>-0.0172</v>
      </c>
      <c r="H216" s="19">
        <f t="shared" si="1"/>
        <v>-0.01716029618</v>
      </c>
      <c r="I216" s="19">
        <f t="shared" si="2"/>
        <v>0.9828397038</v>
      </c>
      <c r="J216" s="19"/>
      <c r="K216" s="19"/>
      <c r="L216" s="19"/>
    </row>
    <row r="217">
      <c r="A217" s="48">
        <v>45292.0</v>
      </c>
      <c r="B217" s="33">
        <v>999.4</v>
      </c>
      <c r="C217" s="33">
        <v>991.55</v>
      </c>
      <c r="D217" s="44">
        <v>1004.85</v>
      </c>
      <c r="E217" s="33">
        <v>991.0</v>
      </c>
      <c r="F217" s="33" t="s">
        <v>993</v>
      </c>
      <c r="G217" s="47">
        <v>0.0028</v>
      </c>
      <c r="H217" s="19">
        <f t="shared" si="1"/>
        <v>0.002809552478</v>
      </c>
      <c r="I217" s="19">
        <f t="shared" si="2"/>
        <v>1.002809552</v>
      </c>
      <c r="J217" s="19"/>
      <c r="K217" s="19"/>
      <c r="L217" s="19"/>
    </row>
    <row r="218">
      <c r="A218" s="46">
        <v>45289.0</v>
      </c>
      <c r="B218" s="33">
        <v>996.6</v>
      </c>
      <c r="C218" s="44">
        <v>1004.05</v>
      </c>
      <c r="D218" s="44">
        <v>1008.55</v>
      </c>
      <c r="E218" s="33">
        <v>993.7</v>
      </c>
      <c r="F218" s="33" t="s">
        <v>994</v>
      </c>
      <c r="G218" s="47">
        <v>-0.0092</v>
      </c>
      <c r="H218" s="19">
        <f t="shared" si="1"/>
        <v>-0.009245451834</v>
      </c>
      <c r="I218" s="19">
        <f t="shared" si="2"/>
        <v>0.9907545482</v>
      </c>
      <c r="J218" s="19"/>
      <c r="K218" s="19"/>
      <c r="L218" s="19"/>
    </row>
    <row r="219">
      <c r="A219" s="46">
        <v>45288.0</v>
      </c>
      <c r="B219" s="44">
        <v>1005.9</v>
      </c>
      <c r="C219" s="44">
        <v>1008.0</v>
      </c>
      <c r="D219" s="44">
        <v>1011.7</v>
      </c>
      <c r="E219" s="33">
        <v>999.1</v>
      </c>
      <c r="F219" s="33" t="s">
        <v>995</v>
      </c>
      <c r="G219" s="47">
        <v>0.0036</v>
      </c>
      <c r="H219" s="19">
        <f t="shared" si="1"/>
        <v>0.003641805937</v>
      </c>
      <c r="I219" s="19">
        <f t="shared" si="2"/>
        <v>1.003641806</v>
      </c>
      <c r="J219" s="19"/>
      <c r="K219" s="19"/>
      <c r="L219" s="19"/>
    </row>
    <row r="220">
      <c r="A220" s="46">
        <v>45287.0</v>
      </c>
      <c r="B220" s="44">
        <v>1002.25</v>
      </c>
      <c r="C220" s="33">
        <v>997.95</v>
      </c>
      <c r="D220" s="44">
        <v>1004.9</v>
      </c>
      <c r="E220" s="33">
        <v>992.0</v>
      </c>
      <c r="F220" s="33" t="s">
        <v>996</v>
      </c>
      <c r="G220" s="47">
        <v>0.0072</v>
      </c>
      <c r="H220" s="19">
        <f t="shared" si="1"/>
        <v>0.007185207517</v>
      </c>
      <c r="I220" s="19">
        <f t="shared" si="2"/>
        <v>1.007185208</v>
      </c>
      <c r="J220" s="19"/>
      <c r="K220" s="19"/>
      <c r="L220" s="19"/>
    </row>
    <row r="221">
      <c r="A221" s="46">
        <v>45286.0</v>
      </c>
      <c r="B221" s="33">
        <v>995.1</v>
      </c>
      <c r="C221" s="33">
        <v>994.9</v>
      </c>
      <c r="D221" s="33">
        <v>997.5</v>
      </c>
      <c r="E221" s="33">
        <v>989.9</v>
      </c>
      <c r="F221" s="33" t="s">
        <v>997</v>
      </c>
      <c r="G221" s="47">
        <v>8.0E-4</v>
      </c>
      <c r="H221" s="19">
        <f t="shared" si="1"/>
        <v>0.000804586141</v>
      </c>
      <c r="I221" s="19">
        <f t="shared" si="2"/>
        <v>1.000804586</v>
      </c>
      <c r="J221" s="19"/>
      <c r="K221" s="19"/>
      <c r="L221" s="19"/>
    </row>
    <row r="222">
      <c r="A222" s="46">
        <v>45282.0</v>
      </c>
      <c r="B222" s="33">
        <v>994.3</v>
      </c>
      <c r="C222" s="44">
        <v>1002.95</v>
      </c>
      <c r="D222" s="44">
        <v>1009.55</v>
      </c>
      <c r="E222" s="33">
        <v>991.6</v>
      </c>
      <c r="F222" s="33" t="s">
        <v>998</v>
      </c>
      <c r="G222" s="47">
        <v>-0.0101</v>
      </c>
      <c r="H222" s="19">
        <f t="shared" si="1"/>
        <v>-0.01005575468</v>
      </c>
      <c r="I222" s="19">
        <f t="shared" si="2"/>
        <v>0.9899442453</v>
      </c>
      <c r="J222" s="19"/>
      <c r="K222" s="19"/>
      <c r="L222" s="19"/>
    </row>
    <row r="223">
      <c r="A223" s="46">
        <v>45281.0</v>
      </c>
      <c r="B223" s="44">
        <v>1004.4</v>
      </c>
      <c r="C223" s="33">
        <v>996.55</v>
      </c>
      <c r="D223" s="44">
        <v>1010.9</v>
      </c>
      <c r="E223" s="33">
        <v>989.2</v>
      </c>
      <c r="F223" s="33" t="s">
        <v>999</v>
      </c>
      <c r="G223" s="47">
        <v>-0.0022</v>
      </c>
      <c r="H223" s="19">
        <f t="shared" si="1"/>
        <v>-0.002235136343</v>
      </c>
      <c r="I223" s="19">
        <f t="shared" si="2"/>
        <v>0.9977648637</v>
      </c>
      <c r="J223" s="19"/>
      <c r="K223" s="19"/>
      <c r="L223" s="19"/>
    </row>
    <row r="224">
      <c r="A224" s="46">
        <v>45280.0</v>
      </c>
      <c r="B224" s="44">
        <v>1006.65</v>
      </c>
      <c r="C224" s="44">
        <v>1022.0</v>
      </c>
      <c r="D224" s="44">
        <v>1022.0</v>
      </c>
      <c r="E224" s="44">
        <v>1002.0</v>
      </c>
      <c r="F224" s="33" t="s">
        <v>1000</v>
      </c>
      <c r="G224" s="47">
        <v>-0.0087</v>
      </c>
      <c r="H224" s="19">
        <f t="shared" si="1"/>
        <v>-0.008666108622</v>
      </c>
      <c r="I224" s="19">
        <f t="shared" si="2"/>
        <v>0.9913338914</v>
      </c>
      <c r="J224" s="19"/>
      <c r="K224" s="19"/>
      <c r="L224" s="19"/>
    </row>
    <row r="225">
      <c r="A225" s="46">
        <v>45279.0</v>
      </c>
      <c r="B225" s="44">
        <v>1015.45</v>
      </c>
      <c r="C225" s="44">
        <v>1025.5</v>
      </c>
      <c r="D225" s="44">
        <v>1025.5</v>
      </c>
      <c r="E225" s="44">
        <v>1012.6</v>
      </c>
      <c r="F225" s="33" t="s">
        <v>1001</v>
      </c>
      <c r="G225" s="47">
        <v>-0.0059</v>
      </c>
      <c r="H225" s="19">
        <f t="shared" si="1"/>
        <v>-0.005874002643</v>
      </c>
      <c r="I225" s="19">
        <f t="shared" si="2"/>
        <v>0.9941259974</v>
      </c>
      <c r="J225" s="19"/>
      <c r="K225" s="19"/>
      <c r="L225" s="19"/>
    </row>
    <row r="226">
      <c r="A226" s="46">
        <v>45278.0</v>
      </c>
      <c r="B226" s="44">
        <v>1021.45</v>
      </c>
      <c r="C226" s="44">
        <v>1029.95</v>
      </c>
      <c r="D226" s="44">
        <v>1029.95</v>
      </c>
      <c r="E226" s="44">
        <v>1018.0</v>
      </c>
      <c r="F226" s="33" t="s">
        <v>1002</v>
      </c>
      <c r="G226" s="47">
        <v>-0.0154</v>
      </c>
      <c r="H226" s="19">
        <f t="shared" si="1"/>
        <v>-0.0153749759</v>
      </c>
      <c r="I226" s="19">
        <f t="shared" si="2"/>
        <v>0.9846250241</v>
      </c>
      <c r="J226" s="19"/>
      <c r="K226" s="19"/>
      <c r="L226" s="19"/>
    </row>
    <row r="227">
      <c r="A227" s="46">
        <v>45275.0</v>
      </c>
      <c r="B227" s="44">
        <v>1037.4</v>
      </c>
      <c r="C227" s="44">
        <v>1043.65</v>
      </c>
      <c r="D227" s="44">
        <v>1043.7</v>
      </c>
      <c r="E227" s="44">
        <v>1025.7</v>
      </c>
      <c r="F227" s="33" t="s">
        <v>802</v>
      </c>
      <c r="G227" s="47">
        <v>0.0036</v>
      </c>
      <c r="H227" s="19">
        <f t="shared" si="1"/>
        <v>0.003627920476</v>
      </c>
      <c r="I227" s="19">
        <f t="shared" si="2"/>
        <v>1.00362792</v>
      </c>
      <c r="J227" s="19"/>
      <c r="K227" s="19"/>
      <c r="L227" s="19"/>
    </row>
    <row r="228">
      <c r="A228" s="46">
        <v>45274.0</v>
      </c>
      <c r="B228" s="44">
        <v>1033.65</v>
      </c>
      <c r="C228" s="44">
        <v>1022.25</v>
      </c>
      <c r="D228" s="44">
        <v>1040.0</v>
      </c>
      <c r="E228" s="44">
        <v>1021.25</v>
      </c>
      <c r="F228" s="33" t="s">
        <v>1003</v>
      </c>
      <c r="G228" s="47">
        <v>0.0195</v>
      </c>
      <c r="H228" s="19">
        <f t="shared" si="1"/>
        <v>0.01947923858</v>
      </c>
      <c r="I228" s="19">
        <f t="shared" si="2"/>
        <v>1.019479239</v>
      </c>
      <c r="J228" s="19"/>
      <c r="K228" s="19"/>
      <c r="L228" s="19"/>
    </row>
    <row r="229">
      <c r="A229" s="46">
        <v>45273.0</v>
      </c>
      <c r="B229" s="44">
        <v>1013.9</v>
      </c>
      <c r="C229" s="44">
        <v>1014.8</v>
      </c>
      <c r="D229" s="44">
        <v>1020.7</v>
      </c>
      <c r="E229" s="44">
        <v>1009.2</v>
      </c>
      <c r="F229" s="33" t="s">
        <v>1004</v>
      </c>
      <c r="G229" s="47">
        <v>-0.0018</v>
      </c>
      <c r="H229" s="19">
        <f t="shared" si="1"/>
        <v>-0.001772176824</v>
      </c>
      <c r="I229" s="19">
        <f t="shared" si="2"/>
        <v>0.9982278232</v>
      </c>
      <c r="J229" s="19"/>
      <c r="K229" s="19"/>
      <c r="L229" s="19"/>
    </row>
    <row r="230">
      <c r="A230" s="46">
        <v>45272.0</v>
      </c>
      <c r="B230" s="44">
        <v>1015.7</v>
      </c>
      <c r="C230" s="44">
        <v>1017.1</v>
      </c>
      <c r="D230" s="44">
        <v>1021.0</v>
      </c>
      <c r="E230" s="44">
        <v>1008.6</v>
      </c>
      <c r="F230" s="33" t="s">
        <v>1005</v>
      </c>
      <c r="G230" s="47">
        <v>-0.0014</v>
      </c>
      <c r="H230" s="19">
        <f t="shared" si="1"/>
        <v>-0.001376462491</v>
      </c>
      <c r="I230" s="19">
        <f t="shared" si="2"/>
        <v>0.9986235375</v>
      </c>
      <c r="J230" s="19"/>
      <c r="K230" s="19"/>
      <c r="L230" s="19"/>
    </row>
    <row r="231">
      <c r="A231" s="46">
        <v>45271.0</v>
      </c>
      <c r="B231" s="44">
        <v>1017.1</v>
      </c>
      <c r="C231" s="44">
        <v>1007.1</v>
      </c>
      <c r="D231" s="44">
        <v>1020.0</v>
      </c>
      <c r="E231" s="44">
        <v>1004.65</v>
      </c>
      <c r="F231" s="33" t="s">
        <v>1006</v>
      </c>
      <c r="G231" s="47">
        <v>0.0062</v>
      </c>
      <c r="H231" s="19">
        <f t="shared" si="1"/>
        <v>0.006182915368</v>
      </c>
      <c r="I231" s="19">
        <f t="shared" si="2"/>
        <v>1.006182915</v>
      </c>
      <c r="J231" s="19"/>
      <c r="K231" s="19"/>
      <c r="L231" s="19"/>
    </row>
    <row r="232">
      <c r="A232" s="48">
        <v>45268.0</v>
      </c>
      <c r="B232" s="44">
        <v>1010.85</v>
      </c>
      <c r="C232" s="33">
        <v>994.5</v>
      </c>
      <c r="D232" s="44">
        <v>1012.85</v>
      </c>
      <c r="E232" s="33">
        <v>993.25</v>
      </c>
      <c r="F232" s="33" t="s">
        <v>1007</v>
      </c>
      <c r="G232" s="47">
        <v>0.0119</v>
      </c>
      <c r="H232" s="19">
        <f t="shared" si="1"/>
        <v>0.01186186186</v>
      </c>
      <c r="I232" s="19">
        <f t="shared" si="2"/>
        <v>1.011861862</v>
      </c>
      <c r="J232" s="19"/>
      <c r="K232" s="19"/>
      <c r="L232" s="19"/>
    </row>
    <row r="233">
      <c r="A233" s="48">
        <v>45267.0</v>
      </c>
      <c r="B233" s="33">
        <v>999.0</v>
      </c>
      <c r="C233" s="33">
        <v>996.35</v>
      </c>
      <c r="D233" s="44">
        <v>1002.2</v>
      </c>
      <c r="E233" s="33">
        <v>988.15</v>
      </c>
      <c r="F233" s="33" t="s">
        <v>1008</v>
      </c>
      <c r="G233" s="47">
        <v>-0.0042</v>
      </c>
      <c r="H233" s="19">
        <f t="shared" si="1"/>
        <v>-0.004236232245</v>
      </c>
      <c r="I233" s="19">
        <f t="shared" si="2"/>
        <v>0.9957637678</v>
      </c>
      <c r="J233" s="19"/>
      <c r="K233" s="19"/>
      <c r="L233" s="19"/>
    </row>
    <row r="234">
      <c r="A234" s="48">
        <v>45266.0</v>
      </c>
      <c r="B234" s="44">
        <v>1003.25</v>
      </c>
      <c r="C234" s="44">
        <v>1014.0</v>
      </c>
      <c r="D234" s="44">
        <v>1016.25</v>
      </c>
      <c r="E234" s="44">
        <v>1000.25</v>
      </c>
      <c r="F234" s="33" t="s">
        <v>1009</v>
      </c>
      <c r="G234" s="47">
        <v>-0.0101</v>
      </c>
      <c r="H234" s="19">
        <f t="shared" si="1"/>
        <v>-0.01006463072</v>
      </c>
      <c r="I234" s="19">
        <f t="shared" si="2"/>
        <v>0.9899353693</v>
      </c>
      <c r="J234" s="19"/>
      <c r="K234" s="19"/>
      <c r="L234" s="19"/>
    </row>
    <row r="235">
      <c r="A235" s="48">
        <v>45265.0</v>
      </c>
      <c r="B235" s="44">
        <v>1013.45</v>
      </c>
      <c r="C235" s="44">
        <v>1002.5</v>
      </c>
      <c r="D235" s="44">
        <v>1015.75</v>
      </c>
      <c r="E235" s="33">
        <v>995.05</v>
      </c>
      <c r="F235" s="33" t="s">
        <v>1010</v>
      </c>
      <c r="G235" s="47">
        <v>0.0224</v>
      </c>
      <c r="H235" s="19">
        <f t="shared" si="1"/>
        <v>0.02244753834</v>
      </c>
      <c r="I235" s="19">
        <f t="shared" si="2"/>
        <v>1.022447538</v>
      </c>
      <c r="J235" s="19"/>
      <c r="K235" s="19"/>
      <c r="L235" s="19"/>
    </row>
    <row r="236">
      <c r="A236" s="48">
        <v>45264.0</v>
      </c>
      <c r="B236" s="33">
        <v>991.2</v>
      </c>
      <c r="C236" s="33">
        <v>963.7</v>
      </c>
      <c r="D236" s="33">
        <v>994.85</v>
      </c>
      <c r="E236" s="33">
        <v>961.4</v>
      </c>
      <c r="F236" s="33" t="s">
        <v>1011</v>
      </c>
      <c r="G236" s="47">
        <v>0.047</v>
      </c>
      <c r="H236" s="19">
        <f t="shared" si="1"/>
        <v>0.04700538713</v>
      </c>
      <c r="I236" s="19">
        <f t="shared" si="2"/>
        <v>1.047005387</v>
      </c>
      <c r="J236" s="19"/>
      <c r="K236" s="19"/>
      <c r="L236" s="19"/>
    </row>
    <row r="237">
      <c r="A237" s="48">
        <v>45261.0</v>
      </c>
      <c r="B237" s="33">
        <v>946.7</v>
      </c>
      <c r="C237" s="33">
        <v>935.95</v>
      </c>
      <c r="D237" s="33">
        <v>952.0</v>
      </c>
      <c r="E237" s="33">
        <v>933.0</v>
      </c>
      <c r="F237" s="33" t="s">
        <v>1012</v>
      </c>
      <c r="G237" s="47">
        <v>0.0126</v>
      </c>
      <c r="H237" s="19">
        <f t="shared" si="1"/>
        <v>0.01256751698</v>
      </c>
      <c r="I237" s="19">
        <f t="shared" si="2"/>
        <v>1.012567517</v>
      </c>
      <c r="J237" s="19"/>
      <c r="K237" s="19"/>
      <c r="L237" s="19"/>
    </row>
    <row r="238">
      <c r="A238" s="46">
        <v>45260.0</v>
      </c>
      <c r="B238" s="33">
        <v>934.95</v>
      </c>
      <c r="C238" s="33">
        <v>938.95</v>
      </c>
      <c r="D238" s="33">
        <v>940.85</v>
      </c>
      <c r="E238" s="33">
        <v>928.2</v>
      </c>
      <c r="F238" s="33" t="s">
        <v>1013</v>
      </c>
      <c r="G238" s="47">
        <v>-0.0049</v>
      </c>
      <c r="H238" s="19">
        <f t="shared" si="1"/>
        <v>-0.004948914432</v>
      </c>
      <c r="I238" s="19">
        <f t="shared" si="2"/>
        <v>0.9950510856</v>
      </c>
      <c r="J238" s="19"/>
      <c r="K238" s="19"/>
      <c r="L238" s="19"/>
    </row>
    <row r="239">
      <c r="A239" s="46">
        <v>45259.0</v>
      </c>
      <c r="B239" s="33">
        <v>939.6</v>
      </c>
      <c r="C239" s="33">
        <v>930.9</v>
      </c>
      <c r="D239" s="33">
        <v>941.1</v>
      </c>
      <c r="E239" s="33">
        <v>926.0</v>
      </c>
      <c r="F239" s="33" t="s">
        <v>1014</v>
      </c>
      <c r="G239" s="47">
        <v>0.0152</v>
      </c>
      <c r="H239" s="19">
        <f t="shared" si="1"/>
        <v>0.0152350081</v>
      </c>
      <c r="I239" s="19">
        <f t="shared" si="2"/>
        <v>1.015235008</v>
      </c>
      <c r="J239" s="19"/>
      <c r="K239" s="19"/>
      <c r="L239" s="19"/>
    </row>
    <row r="240">
      <c r="A240" s="46">
        <v>45258.0</v>
      </c>
      <c r="B240" s="33">
        <v>925.5</v>
      </c>
      <c r="C240" s="33">
        <v>928.9</v>
      </c>
      <c r="D240" s="33">
        <v>931.05</v>
      </c>
      <c r="E240" s="33">
        <v>921.7</v>
      </c>
      <c r="F240" s="33" t="s">
        <v>946</v>
      </c>
      <c r="G240" s="47">
        <v>-0.0042</v>
      </c>
      <c r="H240" s="19">
        <f t="shared" si="1"/>
        <v>-0.004196255649</v>
      </c>
      <c r="I240" s="19">
        <f t="shared" si="2"/>
        <v>0.9958037444</v>
      </c>
      <c r="J240" s="19"/>
      <c r="K240" s="19"/>
      <c r="L240" s="19"/>
    </row>
    <row r="241">
      <c r="A241" s="46">
        <v>45254.0</v>
      </c>
      <c r="B241" s="33">
        <v>929.4</v>
      </c>
      <c r="C241" s="33">
        <v>921.5</v>
      </c>
      <c r="D241" s="33">
        <v>930.4</v>
      </c>
      <c r="E241" s="33">
        <v>920.2</v>
      </c>
      <c r="F241" s="33" t="s">
        <v>1015</v>
      </c>
      <c r="G241" s="47">
        <v>0.0069</v>
      </c>
      <c r="H241" s="19">
        <f t="shared" si="1"/>
        <v>0.006933911159</v>
      </c>
      <c r="I241" s="19">
        <f t="shared" si="2"/>
        <v>1.006933911</v>
      </c>
      <c r="J241" s="19"/>
      <c r="K241" s="19"/>
      <c r="L241" s="19"/>
    </row>
    <row r="242">
      <c r="A242" s="46">
        <v>45253.0</v>
      </c>
      <c r="B242" s="33">
        <v>923.0</v>
      </c>
      <c r="C242" s="33">
        <v>923.0</v>
      </c>
      <c r="D242" s="33">
        <v>925.35</v>
      </c>
      <c r="E242" s="33">
        <v>918.5</v>
      </c>
      <c r="F242" s="33" t="s">
        <v>1016</v>
      </c>
      <c r="G242" s="47">
        <v>3.0E-4</v>
      </c>
      <c r="H242" s="19">
        <f t="shared" si="1"/>
        <v>0.0002709292875</v>
      </c>
      <c r="I242" s="19">
        <f t="shared" si="2"/>
        <v>1.000270929</v>
      </c>
      <c r="J242" s="19"/>
      <c r="K242" s="19"/>
      <c r="L242" s="19"/>
    </row>
    <row r="243">
      <c r="A243" s="46">
        <v>45252.0</v>
      </c>
      <c r="B243" s="33">
        <v>922.75</v>
      </c>
      <c r="C243" s="33">
        <v>923.25</v>
      </c>
      <c r="D243" s="33">
        <v>925.2</v>
      </c>
      <c r="E243" s="33">
        <v>914.75</v>
      </c>
      <c r="F243" s="33" t="s">
        <v>1017</v>
      </c>
      <c r="G243" s="47">
        <v>-0.0036</v>
      </c>
      <c r="H243" s="19">
        <f t="shared" si="1"/>
        <v>-0.003617319944</v>
      </c>
      <c r="I243" s="19">
        <f t="shared" si="2"/>
        <v>0.9963826801</v>
      </c>
      <c r="J243" s="19"/>
      <c r="K243" s="19"/>
      <c r="L243" s="19"/>
    </row>
    <row r="244">
      <c r="A244" s="46">
        <v>45251.0</v>
      </c>
      <c r="B244" s="33">
        <v>926.1</v>
      </c>
      <c r="C244" s="33">
        <v>924.4</v>
      </c>
      <c r="D244" s="33">
        <v>928.05</v>
      </c>
      <c r="E244" s="33">
        <v>922.0</v>
      </c>
      <c r="F244" s="33" t="s">
        <v>1018</v>
      </c>
      <c r="G244" s="47">
        <v>0.005</v>
      </c>
      <c r="H244" s="19">
        <f t="shared" si="1"/>
        <v>0.00504639427</v>
      </c>
      <c r="I244" s="19">
        <f t="shared" si="2"/>
        <v>1.005046394</v>
      </c>
      <c r="J244" s="19"/>
      <c r="K244" s="19"/>
      <c r="L244" s="19"/>
    </row>
    <row r="245">
      <c r="A245" s="46">
        <v>45250.0</v>
      </c>
      <c r="B245" s="33">
        <v>921.45</v>
      </c>
      <c r="C245" s="33">
        <v>922.0</v>
      </c>
      <c r="D245" s="33">
        <v>926.75</v>
      </c>
      <c r="E245" s="33">
        <v>917.5</v>
      </c>
      <c r="F245" s="33" t="s">
        <v>1019</v>
      </c>
      <c r="G245" s="47">
        <v>-4.0E-4</v>
      </c>
      <c r="H245" s="19">
        <f t="shared" si="1"/>
        <v>-0.0004339100721</v>
      </c>
      <c r="I245" s="19">
        <f t="shared" si="2"/>
        <v>0.9995660899</v>
      </c>
      <c r="J245" s="19"/>
      <c r="K245" s="19"/>
      <c r="L245" s="19"/>
    </row>
    <row r="246">
      <c r="A246" s="46">
        <v>45247.0</v>
      </c>
      <c r="B246" s="33">
        <v>921.85</v>
      </c>
      <c r="C246" s="33">
        <v>926.55</v>
      </c>
      <c r="D246" s="33">
        <v>938.4</v>
      </c>
      <c r="E246" s="33">
        <v>920.15</v>
      </c>
      <c r="F246" s="33" t="s">
        <v>856</v>
      </c>
      <c r="G246" s="47">
        <v>-0.0151</v>
      </c>
      <c r="H246" s="19">
        <f t="shared" si="1"/>
        <v>-0.01511752137</v>
      </c>
      <c r="I246" s="19">
        <f t="shared" si="2"/>
        <v>0.9848824786</v>
      </c>
      <c r="J246" s="19"/>
      <c r="K246" s="19"/>
      <c r="L246" s="19"/>
    </row>
    <row r="247">
      <c r="A247" s="46">
        <v>45246.0</v>
      </c>
      <c r="B247" s="33">
        <v>936.0</v>
      </c>
      <c r="C247" s="33">
        <v>939.0</v>
      </c>
      <c r="D247" s="33">
        <v>946.2</v>
      </c>
      <c r="E247" s="33">
        <v>934.0</v>
      </c>
      <c r="F247" s="33" t="s">
        <v>1020</v>
      </c>
      <c r="G247" s="47">
        <v>-0.0054</v>
      </c>
      <c r="H247" s="19">
        <f t="shared" si="1"/>
        <v>-0.005419190309</v>
      </c>
      <c r="I247" s="19">
        <f t="shared" si="2"/>
        <v>0.9945808097</v>
      </c>
      <c r="J247" s="19"/>
      <c r="K247" s="19"/>
      <c r="L247" s="19"/>
    </row>
    <row r="248">
      <c r="A248" s="46">
        <v>45245.0</v>
      </c>
      <c r="B248" s="33">
        <v>941.1</v>
      </c>
      <c r="C248" s="33">
        <v>944.4</v>
      </c>
      <c r="D248" s="33">
        <v>944.4</v>
      </c>
      <c r="E248" s="33">
        <v>938.75</v>
      </c>
      <c r="F248" s="33" t="s">
        <v>1021</v>
      </c>
      <c r="G248" s="47">
        <v>0.0071</v>
      </c>
      <c r="H248" s="19">
        <f t="shared" si="1"/>
        <v>0.007116485633</v>
      </c>
      <c r="I248" s="19">
        <f t="shared" si="2"/>
        <v>1.007116486</v>
      </c>
      <c r="J248" s="19"/>
      <c r="K248" s="19"/>
      <c r="L248" s="19"/>
    </row>
    <row r="249">
      <c r="A249" s="46">
        <v>45243.0</v>
      </c>
      <c r="B249" s="33">
        <v>934.45</v>
      </c>
      <c r="C249" s="33">
        <v>940.9</v>
      </c>
      <c r="D249" s="33">
        <v>940.9</v>
      </c>
      <c r="E249" s="33">
        <v>932.0</v>
      </c>
      <c r="F249" s="33" t="s">
        <v>1022</v>
      </c>
      <c r="G249" s="47">
        <v>-0.0084</v>
      </c>
      <c r="H249" s="19">
        <f t="shared" si="1"/>
        <v>-0.008383297076</v>
      </c>
      <c r="I249" s="19">
        <f t="shared" si="2"/>
        <v>0.9916167029</v>
      </c>
      <c r="J249" s="19"/>
      <c r="K249" s="19"/>
      <c r="L249" s="19"/>
    </row>
    <row r="250">
      <c r="A250" s="46">
        <v>45242.0</v>
      </c>
      <c r="B250" s="33">
        <v>942.35</v>
      </c>
      <c r="C250" s="33">
        <v>942.0</v>
      </c>
      <c r="D250" s="33">
        <v>943.2</v>
      </c>
      <c r="E250" s="33">
        <v>939.65</v>
      </c>
      <c r="F250" s="33" t="s">
        <v>1023</v>
      </c>
      <c r="G250" s="47">
        <v>0.004</v>
      </c>
      <c r="H250" s="19">
        <f t="shared" si="1"/>
        <v>0.003995312167</v>
      </c>
      <c r="I250" s="19">
        <f t="shared" si="2"/>
        <v>1.003995312</v>
      </c>
      <c r="J250" s="19"/>
      <c r="K250" s="19"/>
      <c r="L250" s="19"/>
    </row>
    <row r="251">
      <c r="A251" s="46">
        <v>45240.0</v>
      </c>
      <c r="B251" s="33">
        <v>938.6</v>
      </c>
      <c r="C251" s="33">
        <v>934.9</v>
      </c>
      <c r="D251" s="33">
        <v>941.45</v>
      </c>
      <c r="E251" s="33">
        <v>932.4</v>
      </c>
      <c r="F251" s="33" t="s">
        <v>1024</v>
      </c>
      <c r="G251" s="47">
        <v>0.0013</v>
      </c>
      <c r="H251" s="19">
        <f t="shared" si="1"/>
        <v>0.001333546701</v>
      </c>
      <c r="I251" s="19">
        <f t="shared" si="2"/>
        <v>1.001333547</v>
      </c>
      <c r="J251" s="19"/>
      <c r="K251" s="19"/>
      <c r="L251" s="19"/>
    </row>
    <row r="252">
      <c r="A252" s="48">
        <v>45239.0</v>
      </c>
      <c r="B252" s="33">
        <v>937.35</v>
      </c>
      <c r="C252" s="33">
        <v>934.0</v>
      </c>
      <c r="D252" s="33">
        <v>942.35</v>
      </c>
      <c r="E252" s="33">
        <v>933.0</v>
      </c>
      <c r="F252" s="33" t="s">
        <v>987</v>
      </c>
      <c r="G252" s="47">
        <v>0.0017</v>
      </c>
      <c r="H252" s="19">
        <f t="shared" si="1"/>
        <v>0.001709858402</v>
      </c>
      <c r="I252" s="19">
        <f t="shared" si="2"/>
        <v>1.001709858</v>
      </c>
      <c r="J252" s="19"/>
      <c r="K252" s="19"/>
      <c r="L252" s="19"/>
    </row>
    <row r="253">
      <c r="A253" s="48">
        <v>45238.0</v>
      </c>
      <c r="B253" s="33">
        <v>935.75</v>
      </c>
      <c r="C253" s="33">
        <v>948.45</v>
      </c>
      <c r="D253" s="33">
        <v>948.45</v>
      </c>
      <c r="E253" s="33">
        <v>934.1</v>
      </c>
      <c r="F253" s="33" t="s">
        <v>1025</v>
      </c>
      <c r="G253" s="47">
        <v>-0.013</v>
      </c>
      <c r="H253" s="19">
        <f t="shared" si="1"/>
        <v>-0.0130260521</v>
      </c>
      <c r="I253" s="19">
        <f t="shared" si="2"/>
        <v>0.9869739479</v>
      </c>
      <c r="J253" s="19"/>
      <c r="K253" s="19"/>
      <c r="L253" s="19"/>
    </row>
    <row r="254">
      <c r="A254" s="48">
        <v>45237.0</v>
      </c>
      <c r="B254" s="33">
        <v>948.1</v>
      </c>
      <c r="C254" s="33">
        <v>943.6</v>
      </c>
      <c r="D254" s="33">
        <v>950.45</v>
      </c>
      <c r="E254" s="33">
        <v>930.45</v>
      </c>
      <c r="F254" s="33" t="s">
        <v>1026</v>
      </c>
      <c r="G254" s="47">
        <v>0.0028</v>
      </c>
      <c r="H254" s="19">
        <f t="shared" si="1"/>
        <v>0.002802898091</v>
      </c>
      <c r="I254" s="19">
        <f t="shared" si="2"/>
        <v>1.002802898</v>
      </c>
      <c r="J254" s="19"/>
      <c r="K254" s="19"/>
      <c r="L254" s="19"/>
    </row>
    <row r="255">
      <c r="A255" s="48">
        <v>45236.0</v>
      </c>
      <c r="B255" s="33">
        <v>945.45</v>
      </c>
      <c r="C255" s="33">
        <v>941.0</v>
      </c>
      <c r="D255" s="33">
        <v>947.75</v>
      </c>
      <c r="E255" s="33">
        <v>937.4</v>
      </c>
      <c r="F255" s="33" t="s">
        <v>1027</v>
      </c>
      <c r="G255" s="47">
        <v>0.0125</v>
      </c>
      <c r="H255" s="19">
        <f t="shared" si="1"/>
        <v>0.0124759049</v>
      </c>
      <c r="I255" s="19">
        <f t="shared" si="2"/>
        <v>1.012475905</v>
      </c>
      <c r="J255" s="19"/>
      <c r="K255" s="19"/>
      <c r="L255" s="19"/>
    </row>
    <row r="256">
      <c r="A256" s="48">
        <v>45233.0</v>
      </c>
      <c r="B256" s="33">
        <v>933.8</v>
      </c>
      <c r="C256" s="33">
        <v>928.55</v>
      </c>
      <c r="D256" s="33">
        <v>934.5</v>
      </c>
      <c r="E256" s="33">
        <v>926.8</v>
      </c>
      <c r="F256" s="33" t="s">
        <v>1028</v>
      </c>
      <c r="G256" s="47">
        <v>0.0151</v>
      </c>
      <c r="H256" s="19">
        <f t="shared" si="1"/>
        <v>0.01505516604</v>
      </c>
      <c r="I256" s="19">
        <f t="shared" si="2"/>
        <v>1.015055166</v>
      </c>
      <c r="J256" s="19"/>
      <c r="K256" s="19"/>
      <c r="L256" s="19"/>
    </row>
    <row r="257">
      <c r="A257" s="48">
        <v>45232.0</v>
      </c>
      <c r="B257" s="33">
        <v>919.95</v>
      </c>
      <c r="C257" s="33">
        <v>920.05</v>
      </c>
      <c r="D257" s="33">
        <v>924.8</v>
      </c>
      <c r="E257" s="33">
        <v>912.8</v>
      </c>
      <c r="F257" s="33" t="s">
        <v>1029</v>
      </c>
      <c r="G257" s="47">
        <v>0.0065</v>
      </c>
      <c r="H257" s="19">
        <f t="shared" si="1"/>
        <v>0.006454789125</v>
      </c>
      <c r="I257" s="19">
        <f t="shared" si="2"/>
        <v>1.006454789</v>
      </c>
      <c r="J257" s="19"/>
      <c r="K257" s="19"/>
      <c r="L257" s="19"/>
    </row>
    <row r="258">
      <c r="A258" s="48">
        <v>45231.0</v>
      </c>
      <c r="B258" s="33">
        <v>914.05</v>
      </c>
      <c r="C258" s="33">
        <v>913.8</v>
      </c>
      <c r="D258" s="33">
        <v>917.6</v>
      </c>
      <c r="E258" s="33">
        <v>909.3</v>
      </c>
      <c r="F258" s="33" t="s">
        <v>1030</v>
      </c>
      <c r="G258" s="47">
        <v>-0.0014</v>
      </c>
      <c r="H258" s="19">
        <f t="shared" si="1"/>
        <v>-0.001420221773</v>
      </c>
      <c r="I258" s="19">
        <f t="shared" si="2"/>
        <v>0.9985797782</v>
      </c>
      <c r="J258" s="19"/>
      <c r="K258" s="19"/>
      <c r="L258" s="19"/>
    </row>
    <row r="259">
      <c r="A259" s="46">
        <v>45230.0</v>
      </c>
      <c r="B259" s="33">
        <v>915.35</v>
      </c>
      <c r="C259" s="33">
        <v>929.3</v>
      </c>
      <c r="D259" s="33">
        <v>931.0</v>
      </c>
      <c r="E259" s="33">
        <v>914.1</v>
      </c>
      <c r="F259" s="33" t="s">
        <v>940</v>
      </c>
      <c r="G259" s="47">
        <v>-0.0103</v>
      </c>
      <c r="H259" s="19">
        <f t="shared" si="1"/>
        <v>-0.01032544059</v>
      </c>
      <c r="I259" s="19">
        <f t="shared" si="2"/>
        <v>0.9896745594</v>
      </c>
      <c r="J259" s="19"/>
      <c r="K259" s="19"/>
      <c r="L259" s="19"/>
    </row>
    <row r="260">
      <c r="A260" s="46">
        <v>45229.0</v>
      </c>
      <c r="B260" s="33">
        <v>924.9</v>
      </c>
      <c r="C260" s="33">
        <v>909.1</v>
      </c>
      <c r="D260" s="33">
        <v>926.3</v>
      </c>
      <c r="E260" s="33">
        <v>908.2</v>
      </c>
      <c r="F260" s="33" t="s">
        <v>1031</v>
      </c>
      <c r="G260" s="47">
        <v>0.0133</v>
      </c>
      <c r="H260" s="19">
        <f t="shared" si="1"/>
        <v>0.01331142153</v>
      </c>
      <c r="I260" s="19">
        <f t="shared" si="2"/>
        <v>1.013311422</v>
      </c>
      <c r="J260" s="19"/>
      <c r="K260" s="19"/>
      <c r="L260" s="19"/>
    </row>
    <row r="261">
      <c r="A261" s="46">
        <v>45226.0</v>
      </c>
      <c r="B261" s="33">
        <v>912.75</v>
      </c>
      <c r="C261" s="33">
        <v>916.0</v>
      </c>
      <c r="D261" s="33">
        <v>918.15</v>
      </c>
      <c r="E261" s="33">
        <v>911.3</v>
      </c>
      <c r="F261" s="33" t="s">
        <v>1032</v>
      </c>
      <c r="G261" s="47">
        <v>0.0045</v>
      </c>
      <c r="H261" s="19">
        <f t="shared" si="1"/>
        <v>0.004512188411</v>
      </c>
      <c r="I261" s="19">
        <f t="shared" si="2"/>
        <v>1.004512188</v>
      </c>
      <c r="J261" s="19"/>
      <c r="K261" s="19"/>
      <c r="L261" s="19"/>
    </row>
    <row r="262">
      <c r="A262" s="46">
        <v>45225.0</v>
      </c>
      <c r="B262" s="33">
        <v>908.65</v>
      </c>
      <c r="C262" s="33">
        <v>914.3</v>
      </c>
      <c r="D262" s="33">
        <v>916.6</v>
      </c>
      <c r="E262" s="33">
        <v>899.0</v>
      </c>
      <c r="F262" s="33" t="s">
        <v>1033</v>
      </c>
      <c r="G262" s="47">
        <v>-0.0081</v>
      </c>
      <c r="H262" s="19">
        <f t="shared" si="1"/>
        <v>-0.008132299967</v>
      </c>
      <c r="I262" s="19">
        <f t="shared" si="2"/>
        <v>0.9918677</v>
      </c>
      <c r="J262" s="19"/>
      <c r="K262" s="19"/>
      <c r="L262" s="19"/>
    </row>
    <row r="263">
      <c r="A263" s="46">
        <v>45224.0</v>
      </c>
      <c r="B263" s="33">
        <v>916.1</v>
      </c>
      <c r="C263" s="33">
        <v>926.05</v>
      </c>
      <c r="D263" s="33">
        <v>933.8</v>
      </c>
      <c r="E263" s="33">
        <v>911.4</v>
      </c>
      <c r="F263" s="33" t="s">
        <v>1034</v>
      </c>
      <c r="G263" s="47">
        <v>-0.0149</v>
      </c>
      <c r="H263" s="19">
        <f t="shared" si="1"/>
        <v>-0.01489327383</v>
      </c>
      <c r="I263" s="19">
        <f t="shared" si="2"/>
        <v>0.9851067262</v>
      </c>
      <c r="J263" s="19"/>
      <c r="K263" s="19"/>
      <c r="L263" s="19"/>
    </row>
    <row r="264">
      <c r="A264" s="46">
        <v>45222.0</v>
      </c>
      <c r="B264" s="33">
        <v>929.95</v>
      </c>
      <c r="C264" s="33">
        <v>942.0</v>
      </c>
      <c r="D264" s="33">
        <v>944.8</v>
      </c>
      <c r="E264" s="33">
        <v>925.4</v>
      </c>
      <c r="F264" s="33" t="s">
        <v>1035</v>
      </c>
      <c r="G264" s="47">
        <v>-0.003</v>
      </c>
      <c r="H264" s="19">
        <f t="shared" si="1"/>
        <v>-0.003001876173</v>
      </c>
      <c r="I264" s="19">
        <f t="shared" si="2"/>
        <v>0.9969981238</v>
      </c>
      <c r="J264" s="19"/>
      <c r="K264" s="19"/>
      <c r="L264" s="19"/>
    </row>
    <row r="265">
      <c r="A265" s="46">
        <v>45219.0</v>
      </c>
      <c r="B265" s="33">
        <v>932.75</v>
      </c>
      <c r="C265" s="33">
        <v>932.0</v>
      </c>
      <c r="D265" s="33">
        <v>940.0</v>
      </c>
      <c r="E265" s="33">
        <v>930.0</v>
      </c>
      <c r="F265" s="33" t="s">
        <v>1036</v>
      </c>
      <c r="G265" s="47">
        <v>-0.0032</v>
      </c>
      <c r="H265" s="19">
        <f t="shared" si="1"/>
        <v>-0.003205984504</v>
      </c>
      <c r="I265" s="19">
        <f t="shared" si="2"/>
        <v>0.9967940155</v>
      </c>
      <c r="J265" s="19"/>
      <c r="K265" s="19"/>
      <c r="L265" s="19"/>
    </row>
    <row r="266">
      <c r="A266" s="46">
        <v>45218.0</v>
      </c>
      <c r="B266" s="33">
        <v>935.75</v>
      </c>
      <c r="C266" s="33">
        <v>936.0</v>
      </c>
      <c r="D266" s="33">
        <v>945.0</v>
      </c>
      <c r="E266" s="33">
        <v>934.0</v>
      </c>
      <c r="F266" s="33" t="s">
        <v>1037</v>
      </c>
      <c r="G266" s="47">
        <v>-0.0085</v>
      </c>
      <c r="H266" s="19">
        <f t="shared" si="1"/>
        <v>-0.008476821192</v>
      </c>
      <c r="I266" s="19">
        <f t="shared" si="2"/>
        <v>0.9915231788</v>
      </c>
      <c r="J266" s="19"/>
      <c r="K266" s="19"/>
      <c r="L266" s="19"/>
    </row>
    <row r="267">
      <c r="A267" s="46">
        <v>45217.0</v>
      </c>
      <c r="B267" s="33">
        <v>943.75</v>
      </c>
      <c r="C267" s="33">
        <v>949.2</v>
      </c>
      <c r="D267" s="33">
        <v>950.65</v>
      </c>
      <c r="E267" s="33">
        <v>939.1</v>
      </c>
      <c r="F267" s="33" t="s">
        <v>1038</v>
      </c>
      <c r="G267" s="47">
        <v>-0.0106</v>
      </c>
      <c r="H267" s="19">
        <f t="shared" si="1"/>
        <v>-0.01064052836</v>
      </c>
      <c r="I267" s="19">
        <f t="shared" si="2"/>
        <v>0.9893594716</v>
      </c>
      <c r="J267" s="19"/>
      <c r="K267" s="19"/>
      <c r="L267" s="19"/>
    </row>
    <row r="268">
      <c r="A268" s="46">
        <v>45216.0</v>
      </c>
      <c r="B268" s="33">
        <v>953.9</v>
      </c>
      <c r="C268" s="33">
        <v>955.4</v>
      </c>
      <c r="D268" s="33">
        <v>960.95</v>
      </c>
      <c r="E268" s="33">
        <v>951.5</v>
      </c>
      <c r="F268" s="33" t="s">
        <v>1039</v>
      </c>
      <c r="G268" s="47">
        <v>0.0026</v>
      </c>
      <c r="H268" s="19">
        <f t="shared" si="1"/>
        <v>0.002627706538</v>
      </c>
      <c r="I268" s="19">
        <f t="shared" si="2"/>
        <v>1.002627707</v>
      </c>
      <c r="J268" s="19"/>
      <c r="K268" s="19"/>
      <c r="L268" s="19"/>
    </row>
    <row r="269">
      <c r="A269" s="46">
        <v>45215.0</v>
      </c>
      <c r="B269" s="33">
        <v>951.4</v>
      </c>
      <c r="C269" s="33">
        <v>948.5</v>
      </c>
      <c r="D269" s="33">
        <v>954.85</v>
      </c>
      <c r="E269" s="33">
        <v>946.15</v>
      </c>
      <c r="F269" s="33" t="s">
        <v>1040</v>
      </c>
      <c r="G269" s="47">
        <v>1.0E-4</v>
      </c>
      <c r="H269" s="19">
        <f t="shared" si="1"/>
        <v>0.0001051193104</v>
      </c>
      <c r="I269" s="19">
        <f t="shared" si="2"/>
        <v>1.000105119</v>
      </c>
      <c r="J269" s="19"/>
      <c r="K269" s="19"/>
      <c r="L269" s="19"/>
    </row>
    <row r="270">
      <c r="A270" s="46">
        <v>45212.0</v>
      </c>
      <c r="B270" s="33">
        <v>951.3</v>
      </c>
      <c r="C270" s="33">
        <v>949.95</v>
      </c>
      <c r="D270" s="33">
        <v>957.4</v>
      </c>
      <c r="E270" s="33">
        <v>944.55</v>
      </c>
      <c r="F270" s="33" t="s">
        <v>1041</v>
      </c>
      <c r="G270" s="47">
        <v>-0.0031</v>
      </c>
      <c r="H270" s="19">
        <f t="shared" si="1"/>
        <v>-0.003091433063</v>
      </c>
      <c r="I270" s="19">
        <f t="shared" si="2"/>
        <v>0.9969085669</v>
      </c>
      <c r="J270" s="19"/>
      <c r="K270" s="19"/>
      <c r="L270" s="19"/>
    </row>
    <row r="271">
      <c r="A271" s="46">
        <v>45211.0</v>
      </c>
      <c r="B271" s="33">
        <v>954.25</v>
      </c>
      <c r="C271" s="33">
        <v>952.85</v>
      </c>
      <c r="D271" s="33">
        <v>960.1</v>
      </c>
      <c r="E271" s="33">
        <v>948.4</v>
      </c>
      <c r="F271" s="33" t="s">
        <v>1042</v>
      </c>
      <c r="G271" s="47">
        <v>0.0012</v>
      </c>
      <c r="H271" s="19">
        <f t="shared" si="1"/>
        <v>0.001206589025</v>
      </c>
      <c r="I271" s="19">
        <f t="shared" si="2"/>
        <v>1.001206589</v>
      </c>
      <c r="J271" s="19"/>
      <c r="K271" s="19"/>
      <c r="L271" s="19"/>
    </row>
    <row r="272">
      <c r="A272" s="46">
        <v>45210.0</v>
      </c>
      <c r="B272" s="33">
        <v>953.1</v>
      </c>
      <c r="C272" s="33">
        <v>954.9</v>
      </c>
      <c r="D272" s="33">
        <v>962.05</v>
      </c>
      <c r="E272" s="33">
        <v>950.75</v>
      </c>
      <c r="F272" s="33" t="s">
        <v>917</v>
      </c>
      <c r="G272" s="47">
        <v>0.002</v>
      </c>
      <c r="H272" s="19">
        <f t="shared" si="1"/>
        <v>0.001997476871</v>
      </c>
      <c r="I272" s="19">
        <f t="shared" si="2"/>
        <v>1.001997477</v>
      </c>
      <c r="J272" s="19"/>
      <c r="K272" s="19"/>
      <c r="L272" s="19"/>
    </row>
    <row r="273">
      <c r="A273" s="46">
        <v>45209.0</v>
      </c>
      <c r="B273" s="33">
        <v>951.2</v>
      </c>
      <c r="C273" s="33">
        <v>940.4</v>
      </c>
      <c r="D273" s="33">
        <v>957.5</v>
      </c>
      <c r="E273" s="33">
        <v>940.35</v>
      </c>
      <c r="F273" s="33" t="s">
        <v>1043</v>
      </c>
      <c r="G273" s="47">
        <v>0.0134</v>
      </c>
      <c r="H273" s="19">
        <f t="shared" si="1"/>
        <v>0.01342424888</v>
      </c>
      <c r="I273" s="19">
        <f t="shared" si="2"/>
        <v>1.013424249</v>
      </c>
      <c r="J273" s="19"/>
      <c r="K273" s="19"/>
      <c r="L273" s="19"/>
    </row>
    <row r="274">
      <c r="A274" s="48">
        <v>45208.0</v>
      </c>
      <c r="B274" s="33">
        <v>938.6</v>
      </c>
      <c r="C274" s="33">
        <v>940.25</v>
      </c>
      <c r="D274" s="33">
        <v>942.05</v>
      </c>
      <c r="E274" s="33">
        <v>936.3</v>
      </c>
      <c r="F274" s="33" t="s">
        <v>1044</v>
      </c>
      <c r="G274" s="47">
        <v>-0.007</v>
      </c>
      <c r="H274" s="19">
        <f t="shared" si="1"/>
        <v>-0.006982649175</v>
      </c>
      <c r="I274" s="19">
        <f t="shared" si="2"/>
        <v>0.9930173508</v>
      </c>
      <c r="J274" s="19"/>
      <c r="K274" s="19"/>
      <c r="L274" s="19"/>
    </row>
    <row r="275">
      <c r="A275" s="48">
        <v>45205.0</v>
      </c>
      <c r="B275" s="33">
        <v>945.2</v>
      </c>
      <c r="C275" s="33">
        <v>946.0</v>
      </c>
      <c r="D275" s="33">
        <v>946.55</v>
      </c>
      <c r="E275" s="33">
        <v>938.0</v>
      </c>
      <c r="F275" s="33" t="s">
        <v>1045</v>
      </c>
      <c r="G275" s="47">
        <v>0.0046</v>
      </c>
      <c r="H275" s="19">
        <f t="shared" si="1"/>
        <v>0.004623478769</v>
      </c>
      <c r="I275" s="19">
        <f t="shared" si="2"/>
        <v>1.004623479</v>
      </c>
      <c r="J275" s="19"/>
      <c r="K275" s="19"/>
      <c r="L275" s="19"/>
    </row>
    <row r="276">
      <c r="A276" s="48">
        <v>45204.0</v>
      </c>
      <c r="B276" s="33">
        <v>940.85</v>
      </c>
      <c r="C276" s="33">
        <v>935.2</v>
      </c>
      <c r="D276" s="33">
        <v>943.95</v>
      </c>
      <c r="E276" s="33">
        <v>934.55</v>
      </c>
      <c r="F276" s="33" t="s">
        <v>1046</v>
      </c>
      <c r="G276" s="47">
        <v>0.0116</v>
      </c>
      <c r="H276" s="19">
        <f t="shared" si="1"/>
        <v>0.01161227891</v>
      </c>
      <c r="I276" s="19">
        <f t="shared" si="2"/>
        <v>1.011612279</v>
      </c>
      <c r="J276" s="19"/>
      <c r="K276" s="19"/>
      <c r="L276" s="19"/>
    </row>
    <row r="277">
      <c r="A277" s="48">
        <v>45203.0</v>
      </c>
      <c r="B277" s="33">
        <v>930.05</v>
      </c>
      <c r="C277" s="33">
        <v>935.0</v>
      </c>
      <c r="D277" s="33">
        <v>935.5</v>
      </c>
      <c r="E277" s="33">
        <v>925.0</v>
      </c>
      <c r="F277" s="33" t="s">
        <v>1047</v>
      </c>
      <c r="G277" s="47">
        <v>-0.0109</v>
      </c>
      <c r="H277" s="19">
        <f t="shared" si="1"/>
        <v>-0.01090077635</v>
      </c>
      <c r="I277" s="19">
        <f t="shared" si="2"/>
        <v>0.9890992237</v>
      </c>
      <c r="J277" s="19"/>
      <c r="K277" s="19"/>
      <c r="L277" s="19"/>
    </row>
    <row r="278">
      <c r="A278" s="48">
        <v>45202.0</v>
      </c>
      <c r="B278" s="33">
        <v>940.3</v>
      </c>
      <c r="C278" s="33">
        <v>951.6</v>
      </c>
      <c r="D278" s="33">
        <v>951.6</v>
      </c>
      <c r="E278" s="33">
        <v>939.0</v>
      </c>
      <c r="F278" s="33" t="s">
        <v>1048</v>
      </c>
      <c r="G278" s="47">
        <v>-0.0122</v>
      </c>
      <c r="H278" s="19">
        <f t="shared" si="1"/>
        <v>-0.01218615401</v>
      </c>
      <c r="I278" s="19">
        <f t="shared" si="2"/>
        <v>0.987813846</v>
      </c>
      <c r="J278" s="19"/>
      <c r="K278" s="19"/>
      <c r="L278" s="19"/>
    </row>
    <row r="279">
      <c r="A279" s="48">
        <v>45198.0</v>
      </c>
      <c r="B279" s="33">
        <v>951.9</v>
      </c>
      <c r="C279" s="33">
        <v>946.7</v>
      </c>
      <c r="D279" s="33">
        <v>956.0</v>
      </c>
      <c r="E279" s="33">
        <v>943.7</v>
      </c>
      <c r="F279" s="33" t="s">
        <v>911</v>
      </c>
      <c r="G279" s="47">
        <v>0.0099</v>
      </c>
      <c r="H279" s="19">
        <f t="shared" si="1"/>
        <v>0.00986632718</v>
      </c>
      <c r="I279" s="19">
        <f t="shared" si="2"/>
        <v>1.009866327</v>
      </c>
      <c r="J279" s="19"/>
      <c r="K279" s="19"/>
      <c r="L279" s="19"/>
    </row>
    <row r="280">
      <c r="A280" s="48">
        <v>45197.0</v>
      </c>
      <c r="B280" s="33">
        <v>942.6</v>
      </c>
      <c r="C280" s="33">
        <v>945.5</v>
      </c>
      <c r="D280" s="33">
        <v>947.25</v>
      </c>
      <c r="E280" s="33">
        <v>934.75</v>
      </c>
      <c r="F280" s="33" t="s">
        <v>1049</v>
      </c>
      <c r="G280" s="47">
        <v>-5.0E-4</v>
      </c>
      <c r="H280" s="19">
        <f t="shared" si="1"/>
        <v>-0.0005301664723</v>
      </c>
      <c r="I280" s="19">
        <f t="shared" si="2"/>
        <v>0.9994698335</v>
      </c>
      <c r="J280" s="19"/>
      <c r="K280" s="19"/>
      <c r="L280" s="19"/>
    </row>
    <row r="281">
      <c r="A281" s="48">
        <v>45196.0</v>
      </c>
      <c r="B281" s="33">
        <v>943.1</v>
      </c>
      <c r="C281" s="33">
        <v>946.3</v>
      </c>
      <c r="D281" s="33">
        <v>946.5</v>
      </c>
      <c r="E281" s="33">
        <v>934.4</v>
      </c>
      <c r="F281" s="33" t="s">
        <v>1050</v>
      </c>
      <c r="G281" s="47">
        <v>-0.0059</v>
      </c>
      <c r="H281" s="19">
        <f t="shared" si="1"/>
        <v>-0.005902814378</v>
      </c>
      <c r="I281" s="19">
        <f t="shared" si="2"/>
        <v>0.9940971856</v>
      </c>
      <c r="J281" s="19"/>
      <c r="K281" s="19"/>
      <c r="L281" s="19"/>
    </row>
    <row r="282">
      <c r="A282" s="48">
        <v>45195.0</v>
      </c>
      <c r="B282" s="33">
        <v>948.7</v>
      </c>
      <c r="C282" s="33">
        <v>958.95</v>
      </c>
      <c r="D282" s="33">
        <v>958.95</v>
      </c>
      <c r="E282" s="33">
        <v>947.1</v>
      </c>
      <c r="F282" s="33" t="s">
        <v>1051</v>
      </c>
      <c r="G282" s="47">
        <v>-0.008</v>
      </c>
      <c r="H282" s="19">
        <f t="shared" si="1"/>
        <v>-0.007999163486</v>
      </c>
      <c r="I282" s="19">
        <f t="shared" si="2"/>
        <v>0.9920008365</v>
      </c>
      <c r="J282" s="19"/>
      <c r="K282" s="19"/>
      <c r="L282" s="19"/>
    </row>
    <row r="283">
      <c r="A283" s="48">
        <v>45194.0</v>
      </c>
      <c r="B283" s="33">
        <v>956.35</v>
      </c>
      <c r="C283" s="33">
        <v>950.3</v>
      </c>
      <c r="D283" s="33">
        <v>961.2</v>
      </c>
      <c r="E283" s="33">
        <v>941.5</v>
      </c>
      <c r="F283" s="33" t="s">
        <v>1052</v>
      </c>
      <c r="G283" s="47">
        <v>0.0064</v>
      </c>
      <c r="H283" s="19">
        <f t="shared" si="1"/>
        <v>0.006366410607</v>
      </c>
      <c r="I283" s="19">
        <f t="shared" si="2"/>
        <v>1.006366411</v>
      </c>
      <c r="J283" s="19"/>
      <c r="K283" s="19"/>
      <c r="L283" s="19"/>
    </row>
    <row r="284">
      <c r="A284" s="48">
        <v>45191.0</v>
      </c>
      <c r="B284" s="33">
        <v>950.3</v>
      </c>
      <c r="C284" s="33">
        <v>956.5</v>
      </c>
      <c r="D284" s="33">
        <v>960.9</v>
      </c>
      <c r="E284" s="33">
        <v>947.4</v>
      </c>
      <c r="F284" s="33" t="s">
        <v>1053</v>
      </c>
      <c r="G284" s="47">
        <v>-0.0094</v>
      </c>
      <c r="H284" s="19">
        <f t="shared" si="1"/>
        <v>-0.009381840926</v>
      </c>
      <c r="I284" s="19">
        <f t="shared" si="2"/>
        <v>0.9906181591</v>
      </c>
      <c r="J284" s="19"/>
      <c r="K284" s="19"/>
      <c r="L284" s="19"/>
    </row>
    <row r="285">
      <c r="A285" s="48">
        <v>45190.0</v>
      </c>
      <c r="B285" s="33">
        <v>959.3</v>
      </c>
      <c r="C285" s="33">
        <v>979.95</v>
      </c>
      <c r="D285" s="33">
        <v>982.5</v>
      </c>
      <c r="E285" s="33">
        <v>957.45</v>
      </c>
      <c r="F285" s="33" t="s">
        <v>1054</v>
      </c>
      <c r="G285" s="47">
        <v>-0.0282</v>
      </c>
      <c r="H285" s="19">
        <f t="shared" si="1"/>
        <v>-0.02821253102</v>
      </c>
      <c r="I285" s="19">
        <f t="shared" si="2"/>
        <v>0.971787469</v>
      </c>
      <c r="J285" s="19"/>
      <c r="K285" s="19"/>
      <c r="L285" s="19"/>
    </row>
    <row r="286">
      <c r="A286" s="48">
        <v>45189.0</v>
      </c>
      <c r="B286" s="33">
        <v>987.15</v>
      </c>
      <c r="C286" s="33">
        <v>981.55</v>
      </c>
      <c r="D286" s="33">
        <v>996.0</v>
      </c>
      <c r="E286" s="33">
        <v>980.65</v>
      </c>
      <c r="F286" s="33" t="s">
        <v>1055</v>
      </c>
      <c r="G286" s="47">
        <v>-0.0031</v>
      </c>
      <c r="H286" s="19">
        <f t="shared" si="1"/>
        <v>-0.003080185821</v>
      </c>
      <c r="I286" s="19">
        <f t="shared" si="2"/>
        <v>0.9969198142</v>
      </c>
      <c r="J286" s="19"/>
      <c r="K286" s="19"/>
      <c r="L286" s="19"/>
    </row>
    <row r="287">
      <c r="A287" s="48">
        <v>45187.0</v>
      </c>
      <c r="B287" s="33">
        <v>990.2</v>
      </c>
      <c r="C287" s="33">
        <v>990.1</v>
      </c>
      <c r="D287" s="33">
        <v>996.25</v>
      </c>
      <c r="E287" s="33">
        <v>987.3</v>
      </c>
      <c r="F287" s="33" t="s">
        <v>943</v>
      </c>
      <c r="G287" s="47">
        <v>-0.0023</v>
      </c>
      <c r="H287" s="19">
        <f t="shared" si="1"/>
        <v>-0.002267116731</v>
      </c>
      <c r="I287" s="19">
        <f t="shared" si="2"/>
        <v>0.9977328833</v>
      </c>
      <c r="J287" s="19"/>
      <c r="K287" s="19"/>
      <c r="L287" s="19"/>
    </row>
    <row r="288">
      <c r="A288" s="48">
        <v>45184.0</v>
      </c>
      <c r="B288" s="33">
        <v>992.45</v>
      </c>
      <c r="C288" s="33">
        <v>990.35</v>
      </c>
      <c r="D288" s="33">
        <v>997.5</v>
      </c>
      <c r="E288" s="33">
        <v>988.6</v>
      </c>
      <c r="F288" s="33" t="s">
        <v>949</v>
      </c>
      <c r="G288" s="47">
        <v>0.0048</v>
      </c>
      <c r="H288" s="19">
        <f t="shared" si="1"/>
        <v>0.004809152577</v>
      </c>
      <c r="I288" s="19">
        <f t="shared" si="2"/>
        <v>1.004809153</v>
      </c>
      <c r="J288" s="19"/>
      <c r="K288" s="19"/>
      <c r="L288" s="19"/>
    </row>
    <row r="289">
      <c r="A289" s="48">
        <v>45183.0</v>
      </c>
      <c r="B289" s="33">
        <v>987.7</v>
      </c>
      <c r="C289" s="33">
        <v>992.3</v>
      </c>
      <c r="D289" s="33">
        <v>992.9</v>
      </c>
      <c r="E289" s="33">
        <v>982.25</v>
      </c>
      <c r="F289" s="33" t="s">
        <v>1056</v>
      </c>
      <c r="G289" s="47">
        <v>-0.0021</v>
      </c>
      <c r="H289" s="19">
        <f t="shared" si="1"/>
        <v>-0.002121640736</v>
      </c>
      <c r="I289" s="19">
        <f t="shared" si="2"/>
        <v>0.9978783593</v>
      </c>
      <c r="J289" s="19"/>
      <c r="K289" s="19"/>
      <c r="L289" s="19"/>
    </row>
    <row r="290">
      <c r="A290" s="48">
        <v>45182.0</v>
      </c>
      <c r="B290" s="33">
        <v>989.8</v>
      </c>
      <c r="C290" s="33">
        <v>989.8</v>
      </c>
      <c r="D290" s="33">
        <v>994.85</v>
      </c>
      <c r="E290" s="33">
        <v>980.55</v>
      </c>
      <c r="F290" s="33" t="s">
        <v>1057</v>
      </c>
      <c r="G290" s="47">
        <v>-7.0E-4</v>
      </c>
      <c r="H290" s="19">
        <f t="shared" si="1"/>
        <v>-0.0007067137809</v>
      </c>
      <c r="I290" s="19">
        <f t="shared" si="2"/>
        <v>0.9992932862</v>
      </c>
      <c r="J290" s="19"/>
      <c r="K290" s="19"/>
      <c r="L290" s="19"/>
    </row>
    <row r="291">
      <c r="A291" s="48">
        <v>45181.0</v>
      </c>
      <c r="B291" s="33">
        <v>990.5</v>
      </c>
      <c r="C291" s="33">
        <v>990.1</v>
      </c>
      <c r="D291" s="33">
        <v>995.15</v>
      </c>
      <c r="E291" s="33">
        <v>982.65</v>
      </c>
      <c r="F291" s="33" t="s">
        <v>1058</v>
      </c>
      <c r="G291" s="47">
        <v>0.0125</v>
      </c>
      <c r="H291" s="19">
        <f t="shared" si="1"/>
        <v>0.01252236136</v>
      </c>
      <c r="I291" s="19">
        <f t="shared" si="2"/>
        <v>1.012522361</v>
      </c>
      <c r="J291" s="19"/>
      <c r="K291" s="19"/>
      <c r="L291" s="19"/>
    </row>
    <row r="292">
      <c r="A292" s="48">
        <v>45180.0</v>
      </c>
      <c r="B292" s="33">
        <v>978.25</v>
      </c>
      <c r="C292" s="33">
        <v>974.95</v>
      </c>
      <c r="D292" s="33">
        <v>982.0</v>
      </c>
      <c r="E292" s="33">
        <v>969.35</v>
      </c>
      <c r="F292" s="33" t="s">
        <v>1059</v>
      </c>
      <c r="G292" s="47">
        <v>0.0079</v>
      </c>
      <c r="H292" s="19">
        <f t="shared" si="1"/>
        <v>0.007933645871</v>
      </c>
      <c r="I292" s="19">
        <f t="shared" si="2"/>
        <v>1.007933646</v>
      </c>
      <c r="J292" s="19"/>
      <c r="K292" s="19"/>
      <c r="L292" s="19"/>
    </row>
    <row r="293">
      <c r="A293" s="48">
        <v>45177.0</v>
      </c>
      <c r="B293" s="33">
        <v>970.55</v>
      </c>
      <c r="C293" s="33">
        <v>967.5</v>
      </c>
      <c r="D293" s="33">
        <v>975.0</v>
      </c>
      <c r="E293" s="33">
        <v>961.25</v>
      </c>
      <c r="F293" s="33" t="s">
        <v>1060</v>
      </c>
      <c r="G293" s="47">
        <v>0.0051</v>
      </c>
      <c r="H293" s="19">
        <f t="shared" si="1"/>
        <v>0.005074302283</v>
      </c>
      <c r="I293" s="19">
        <f t="shared" si="2"/>
        <v>1.005074302</v>
      </c>
      <c r="J293" s="19"/>
      <c r="K293" s="19"/>
      <c r="L293" s="19"/>
    </row>
    <row r="294">
      <c r="A294" s="48">
        <v>45176.0</v>
      </c>
      <c r="B294" s="33">
        <v>965.65</v>
      </c>
      <c r="C294" s="33">
        <v>957.4</v>
      </c>
      <c r="D294" s="33">
        <v>969.5</v>
      </c>
      <c r="E294" s="33">
        <v>954.7</v>
      </c>
      <c r="F294" s="33" t="s">
        <v>1061</v>
      </c>
      <c r="G294" s="47">
        <v>0.0085</v>
      </c>
      <c r="H294" s="19">
        <f t="shared" si="1"/>
        <v>0.008511749347</v>
      </c>
      <c r="I294" s="19">
        <f t="shared" si="2"/>
        <v>1.008511749</v>
      </c>
      <c r="J294" s="19"/>
      <c r="K294" s="19"/>
      <c r="L294" s="19"/>
    </row>
    <row r="295">
      <c r="A295" s="48">
        <v>45175.0</v>
      </c>
      <c r="B295" s="33">
        <v>957.5</v>
      </c>
      <c r="C295" s="33">
        <v>962.55</v>
      </c>
      <c r="D295" s="33">
        <v>969.5</v>
      </c>
      <c r="E295" s="33">
        <v>950.8</v>
      </c>
      <c r="F295" s="33" t="s">
        <v>1062</v>
      </c>
      <c r="G295" s="47">
        <v>-0.0113</v>
      </c>
      <c r="H295" s="19">
        <f t="shared" si="1"/>
        <v>-0.01125567947</v>
      </c>
      <c r="I295" s="19">
        <f t="shared" si="2"/>
        <v>0.9887443205</v>
      </c>
      <c r="J295" s="19"/>
      <c r="K295" s="19"/>
      <c r="L295" s="19"/>
    </row>
    <row r="296">
      <c r="A296" s="48">
        <v>45174.0</v>
      </c>
      <c r="B296" s="33">
        <v>968.4</v>
      </c>
      <c r="C296" s="33">
        <v>964.1</v>
      </c>
      <c r="D296" s="33">
        <v>970.0</v>
      </c>
      <c r="E296" s="33">
        <v>962.25</v>
      </c>
      <c r="F296" s="33" t="s">
        <v>1063</v>
      </c>
      <c r="G296" s="47">
        <v>0.0011</v>
      </c>
      <c r="H296" s="19">
        <f t="shared" si="1"/>
        <v>0.001085439603</v>
      </c>
      <c r="I296" s="19">
        <f t="shared" si="2"/>
        <v>1.00108544</v>
      </c>
      <c r="J296" s="19"/>
      <c r="K296" s="19"/>
      <c r="L296" s="19"/>
    </row>
    <row r="297">
      <c r="A297" s="48">
        <v>45173.0</v>
      </c>
      <c r="B297" s="33">
        <v>967.35</v>
      </c>
      <c r="C297" s="33">
        <v>968.7</v>
      </c>
      <c r="D297" s="33">
        <v>969.05</v>
      </c>
      <c r="E297" s="33">
        <v>960.55</v>
      </c>
      <c r="F297" s="33" t="s">
        <v>1064</v>
      </c>
      <c r="G297" s="47">
        <v>-0.0014</v>
      </c>
      <c r="H297" s="19">
        <f t="shared" si="1"/>
        <v>-0.001393620316</v>
      </c>
      <c r="I297" s="19">
        <f t="shared" si="2"/>
        <v>0.9986063797</v>
      </c>
      <c r="J297" s="19"/>
      <c r="K297" s="19"/>
      <c r="L297" s="19"/>
    </row>
    <row r="298">
      <c r="A298" s="48">
        <v>45170.0</v>
      </c>
      <c r="B298" s="33">
        <v>968.7</v>
      </c>
      <c r="C298" s="33">
        <v>956.9</v>
      </c>
      <c r="D298" s="33">
        <v>973.05</v>
      </c>
      <c r="E298" s="33">
        <v>952.8</v>
      </c>
      <c r="F298" s="33" t="s">
        <v>1065</v>
      </c>
      <c r="G298" s="47">
        <v>0.0104</v>
      </c>
      <c r="H298" s="19">
        <f t="shared" si="1"/>
        <v>0.01037809648</v>
      </c>
      <c r="I298" s="19">
        <f t="shared" si="2"/>
        <v>1.010378096</v>
      </c>
      <c r="J298" s="19"/>
      <c r="K298" s="19"/>
      <c r="L298" s="19"/>
    </row>
    <row r="299">
      <c r="A299" s="48">
        <v>45169.0</v>
      </c>
      <c r="B299" s="33">
        <v>958.75</v>
      </c>
      <c r="C299" s="33">
        <v>960.0</v>
      </c>
      <c r="D299" s="33">
        <v>966.2</v>
      </c>
      <c r="E299" s="33">
        <v>954.05</v>
      </c>
      <c r="F299" s="33" t="s">
        <v>1066</v>
      </c>
      <c r="G299" s="47">
        <v>-2.0E-4</v>
      </c>
      <c r="H299" s="19">
        <f t="shared" si="1"/>
        <v>-0.0001564292418</v>
      </c>
      <c r="I299" s="19">
        <f t="shared" si="2"/>
        <v>0.9998435708</v>
      </c>
      <c r="J299" s="19"/>
      <c r="K299" s="19"/>
      <c r="L299" s="19"/>
    </row>
    <row r="300">
      <c r="A300" s="48">
        <v>45168.0</v>
      </c>
      <c r="B300" s="33">
        <v>958.9</v>
      </c>
      <c r="C300" s="33">
        <v>970.45</v>
      </c>
      <c r="D300" s="33">
        <v>975.9</v>
      </c>
      <c r="E300" s="33">
        <v>955.4</v>
      </c>
      <c r="F300" s="33" t="s">
        <v>1067</v>
      </c>
      <c r="G300" s="47">
        <v>-0.0091</v>
      </c>
      <c r="H300" s="19">
        <f t="shared" si="1"/>
        <v>-0.009144923792</v>
      </c>
      <c r="I300" s="19">
        <f t="shared" si="2"/>
        <v>0.9908550762</v>
      </c>
      <c r="J300" s="19"/>
      <c r="K300" s="19"/>
      <c r="L300" s="19"/>
    </row>
    <row r="301">
      <c r="A301" s="48">
        <v>45167.0</v>
      </c>
      <c r="B301" s="33">
        <v>967.75</v>
      </c>
      <c r="C301" s="33">
        <v>973.3</v>
      </c>
      <c r="D301" s="33">
        <v>977.25</v>
      </c>
      <c r="E301" s="33">
        <v>965.65</v>
      </c>
      <c r="F301" s="33" t="s">
        <v>1068</v>
      </c>
      <c r="G301" s="47">
        <v>-0.0029</v>
      </c>
      <c r="H301" s="19">
        <f t="shared" si="1"/>
        <v>-0.002884962135</v>
      </c>
      <c r="I301" s="19">
        <f t="shared" si="2"/>
        <v>0.9971150379</v>
      </c>
      <c r="J301" s="19"/>
      <c r="K301" s="19"/>
      <c r="L301" s="19"/>
    </row>
    <row r="302">
      <c r="A302" s="48">
        <v>45166.0</v>
      </c>
      <c r="B302" s="33">
        <v>970.55</v>
      </c>
      <c r="C302" s="33">
        <v>969.95</v>
      </c>
      <c r="D302" s="33">
        <v>975.0</v>
      </c>
      <c r="E302" s="33">
        <v>965.05</v>
      </c>
      <c r="F302" s="33" t="s">
        <v>1046</v>
      </c>
      <c r="G302" s="47">
        <v>2.0E-4</v>
      </c>
      <c r="H302" s="19">
        <f t="shared" si="1"/>
        <v>0.0001545754328</v>
      </c>
      <c r="I302" s="19">
        <f t="shared" si="2"/>
        <v>1.000154575</v>
      </c>
      <c r="J302" s="19"/>
      <c r="K302" s="19"/>
      <c r="L302" s="19"/>
    </row>
    <row r="303">
      <c r="A303" s="48">
        <v>45163.0</v>
      </c>
      <c r="B303" s="33">
        <v>970.4</v>
      </c>
      <c r="C303" s="33">
        <v>962.95</v>
      </c>
      <c r="D303" s="33">
        <v>972.6</v>
      </c>
      <c r="E303" s="33">
        <v>960.2</v>
      </c>
      <c r="F303" s="33" t="s">
        <v>1069</v>
      </c>
      <c r="G303" s="47">
        <v>0.0015</v>
      </c>
      <c r="H303" s="19">
        <f t="shared" si="1"/>
        <v>0.001496465246</v>
      </c>
      <c r="I303" s="19">
        <f t="shared" si="2"/>
        <v>1.001496465</v>
      </c>
      <c r="J303" s="19"/>
      <c r="K303" s="19"/>
      <c r="L303" s="19"/>
    </row>
    <row r="304">
      <c r="A304" s="48">
        <v>45162.0</v>
      </c>
      <c r="B304" s="33">
        <v>968.95</v>
      </c>
      <c r="C304" s="33">
        <v>972.5</v>
      </c>
      <c r="D304" s="33">
        <v>982.4</v>
      </c>
      <c r="E304" s="33">
        <v>966.75</v>
      </c>
      <c r="F304" s="33" t="s">
        <v>1070</v>
      </c>
      <c r="G304" s="47">
        <v>0.0022</v>
      </c>
      <c r="H304" s="19">
        <f t="shared" si="1"/>
        <v>0.002172001862</v>
      </c>
      <c r="I304" s="19">
        <f t="shared" si="2"/>
        <v>1.002172002</v>
      </c>
      <c r="J304" s="19"/>
      <c r="K304" s="19"/>
      <c r="L304" s="19"/>
    </row>
    <row r="305">
      <c r="A305" s="48">
        <v>45161.0</v>
      </c>
      <c r="B305" s="33">
        <v>966.85</v>
      </c>
      <c r="C305" s="33">
        <v>954.0</v>
      </c>
      <c r="D305" s="33">
        <v>968.05</v>
      </c>
      <c r="E305" s="33">
        <v>949.85</v>
      </c>
      <c r="F305" s="33" t="s">
        <v>1071</v>
      </c>
      <c r="G305" s="47">
        <v>0.0156</v>
      </c>
      <c r="H305" s="19">
        <f t="shared" si="1"/>
        <v>0.0155987395</v>
      </c>
      <c r="I305" s="19">
        <f t="shared" si="2"/>
        <v>1.015598739</v>
      </c>
      <c r="J305" s="19"/>
      <c r="K305" s="19"/>
      <c r="L305" s="19"/>
    </row>
    <row r="306">
      <c r="A306" s="48">
        <v>45160.0</v>
      </c>
      <c r="B306" s="33">
        <v>952.0</v>
      </c>
      <c r="C306" s="33">
        <v>956.4</v>
      </c>
      <c r="D306" s="33">
        <v>956.95</v>
      </c>
      <c r="E306" s="33">
        <v>949.3</v>
      </c>
      <c r="F306" s="33" t="s">
        <v>1072</v>
      </c>
      <c r="G306" s="47">
        <v>-0.0034</v>
      </c>
      <c r="H306" s="19">
        <f t="shared" si="1"/>
        <v>-0.003350083752</v>
      </c>
      <c r="I306" s="19">
        <f t="shared" si="2"/>
        <v>0.9966499162</v>
      </c>
      <c r="J306" s="19"/>
      <c r="K306" s="19"/>
      <c r="L306" s="19"/>
    </row>
    <row r="307">
      <c r="A307" s="48">
        <v>45159.0</v>
      </c>
      <c r="B307" s="33">
        <v>955.2</v>
      </c>
      <c r="C307" s="33">
        <v>950.7</v>
      </c>
      <c r="D307" s="33">
        <v>959.3</v>
      </c>
      <c r="E307" s="33">
        <v>948.4</v>
      </c>
      <c r="F307" s="33" t="s">
        <v>1073</v>
      </c>
      <c r="G307" s="47">
        <v>0.0048</v>
      </c>
      <c r="H307" s="19">
        <f t="shared" si="1"/>
        <v>0.004786198917</v>
      </c>
      <c r="I307" s="19">
        <f t="shared" si="2"/>
        <v>1.004786199</v>
      </c>
      <c r="J307" s="19"/>
      <c r="K307" s="19"/>
      <c r="L307" s="19"/>
    </row>
    <row r="308">
      <c r="A308" s="48">
        <v>45156.0</v>
      </c>
      <c r="B308" s="33">
        <v>950.65</v>
      </c>
      <c r="C308" s="33">
        <v>947.9</v>
      </c>
      <c r="D308" s="33">
        <v>955.0</v>
      </c>
      <c r="E308" s="33">
        <v>946.0</v>
      </c>
      <c r="F308" s="33" t="s">
        <v>1074</v>
      </c>
      <c r="G308" s="47">
        <v>-0.0011</v>
      </c>
      <c r="H308" s="19">
        <f t="shared" si="1"/>
        <v>-0.001050806494</v>
      </c>
      <c r="I308" s="19">
        <f t="shared" si="2"/>
        <v>0.9989491935</v>
      </c>
      <c r="J308" s="19"/>
      <c r="K308" s="19"/>
      <c r="L308" s="19"/>
    </row>
    <row r="309">
      <c r="A309" s="48">
        <v>45155.0</v>
      </c>
      <c r="B309" s="33">
        <v>951.65</v>
      </c>
      <c r="C309" s="33">
        <v>956.95</v>
      </c>
      <c r="D309" s="33">
        <v>957.8</v>
      </c>
      <c r="E309" s="33">
        <v>946.45</v>
      </c>
      <c r="F309" s="33" t="s">
        <v>1075</v>
      </c>
      <c r="G309" s="47">
        <v>-0.0051</v>
      </c>
      <c r="H309" s="19">
        <f t="shared" si="1"/>
        <v>-0.005070569786</v>
      </c>
      <c r="I309" s="19">
        <f t="shared" si="2"/>
        <v>0.9949294302</v>
      </c>
      <c r="J309" s="19"/>
      <c r="K309" s="19"/>
      <c r="L309" s="19"/>
    </row>
    <row r="310">
      <c r="A310" s="48">
        <v>45154.0</v>
      </c>
      <c r="B310" s="33">
        <v>956.5</v>
      </c>
      <c r="C310" s="33">
        <v>954.45</v>
      </c>
      <c r="D310" s="33">
        <v>959.8</v>
      </c>
      <c r="E310" s="33">
        <v>946.6</v>
      </c>
      <c r="F310" s="33" t="s">
        <v>1076</v>
      </c>
      <c r="G310" s="47">
        <v>-0.0032</v>
      </c>
      <c r="H310" s="19">
        <f t="shared" si="1"/>
        <v>-0.00317857329</v>
      </c>
      <c r="I310" s="19">
        <f t="shared" si="2"/>
        <v>0.9968214267</v>
      </c>
      <c r="J310" s="19"/>
      <c r="K310" s="19"/>
      <c r="L310" s="19"/>
    </row>
    <row r="311">
      <c r="A311" s="48">
        <v>45152.0</v>
      </c>
      <c r="B311" s="33">
        <v>959.55</v>
      </c>
      <c r="C311" s="33">
        <v>949.0</v>
      </c>
      <c r="D311" s="33">
        <v>962.9</v>
      </c>
      <c r="E311" s="33">
        <v>946.0</v>
      </c>
      <c r="F311" s="33" t="s">
        <v>1077</v>
      </c>
      <c r="G311" s="47">
        <v>0.007</v>
      </c>
      <c r="H311" s="19">
        <f t="shared" si="1"/>
        <v>0.007031536968</v>
      </c>
      <c r="I311" s="19">
        <f t="shared" si="2"/>
        <v>1.007031537</v>
      </c>
      <c r="J311" s="19"/>
      <c r="K311" s="19"/>
      <c r="L311" s="19"/>
    </row>
    <row r="312">
      <c r="A312" s="48">
        <v>45149.0</v>
      </c>
      <c r="B312" s="33">
        <v>952.85</v>
      </c>
      <c r="C312" s="33">
        <v>963.4</v>
      </c>
      <c r="D312" s="33">
        <v>963.5</v>
      </c>
      <c r="E312" s="33">
        <v>950.0</v>
      </c>
      <c r="F312" s="33" t="s">
        <v>1078</v>
      </c>
      <c r="G312" s="47">
        <v>-0.0117</v>
      </c>
      <c r="H312" s="19">
        <f t="shared" si="1"/>
        <v>-0.01166891401</v>
      </c>
      <c r="I312" s="19">
        <f t="shared" si="2"/>
        <v>0.988331086</v>
      </c>
      <c r="J312" s="19"/>
      <c r="K312" s="19"/>
      <c r="L312" s="19"/>
    </row>
    <row r="313">
      <c r="A313" s="48">
        <v>45148.0</v>
      </c>
      <c r="B313" s="33">
        <v>964.1</v>
      </c>
      <c r="C313" s="33">
        <v>971.55</v>
      </c>
      <c r="D313" s="33">
        <v>973.65</v>
      </c>
      <c r="E313" s="33">
        <v>959.45</v>
      </c>
      <c r="F313" s="33" t="s">
        <v>947</v>
      </c>
      <c r="G313" s="47">
        <v>-0.0088</v>
      </c>
      <c r="H313" s="19">
        <f t="shared" si="1"/>
        <v>-0.008841369384</v>
      </c>
      <c r="I313" s="19">
        <f t="shared" si="2"/>
        <v>0.9911586306</v>
      </c>
      <c r="J313" s="19"/>
      <c r="K313" s="19"/>
      <c r="L313" s="19"/>
    </row>
    <row r="314">
      <c r="A314" s="48">
        <v>45147.0</v>
      </c>
      <c r="B314" s="33">
        <v>972.7</v>
      </c>
      <c r="C314" s="33">
        <v>974.95</v>
      </c>
      <c r="D314" s="33">
        <v>975.3</v>
      </c>
      <c r="E314" s="33">
        <v>963.6</v>
      </c>
      <c r="F314" s="33" t="s">
        <v>1079</v>
      </c>
      <c r="G314" s="47">
        <v>-0.0073</v>
      </c>
      <c r="H314" s="19">
        <f t="shared" si="1"/>
        <v>-0.00734768854</v>
      </c>
      <c r="I314" s="19">
        <f t="shared" si="2"/>
        <v>0.9926523115</v>
      </c>
      <c r="J314" s="19"/>
      <c r="K314" s="19"/>
      <c r="L314" s="19"/>
    </row>
    <row r="315">
      <c r="A315" s="48">
        <v>45146.0</v>
      </c>
      <c r="B315" s="33">
        <v>979.9</v>
      </c>
      <c r="C315" s="33">
        <v>975.75</v>
      </c>
      <c r="D315" s="33">
        <v>986.6</v>
      </c>
      <c r="E315" s="33">
        <v>972.3</v>
      </c>
      <c r="F315" s="33" t="s">
        <v>1080</v>
      </c>
      <c r="G315" s="47">
        <v>0.0044</v>
      </c>
      <c r="H315" s="19">
        <f t="shared" si="1"/>
        <v>0.004356070312</v>
      </c>
      <c r="I315" s="19">
        <f t="shared" si="2"/>
        <v>1.00435607</v>
      </c>
      <c r="J315" s="19"/>
      <c r="K315" s="19"/>
      <c r="L315" s="19"/>
    </row>
    <row r="316">
      <c r="A316" s="48">
        <v>45145.0</v>
      </c>
      <c r="B316" s="33">
        <v>975.65</v>
      </c>
      <c r="C316" s="33">
        <v>970.95</v>
      </c>
      <c r="D316" s="33">
        <v>981.5</v>
      </c>
      <c r="E316" s="33">
        <v>968.2</v>
      </c>
      <c r="F316" s="33" t="s">
        <v>1081</v>
      </c>
      <c r="G316" s="47">
        <v>0.0053</v>
      </c>
      <c r="H316" s="19">
        <f t="shared" si="1"/>
        <v>0.005306543019</v>
      </c>
      <c r="I316" s="19">
        <f t="shared" si="2"/>
        <v>1.005306543</v>
      </c>
      <c r="J316" s="19"/>
      <c r="K316" s="19"/>
      <c r="L316" s="19"/>
    </row>
    <row r="317">
      <c r="A317" s="48">
        <v>45142.0</v>
      </c>
      <c r="B317" s="33">
        <v>970.5</v>
      </c>
      <c r="C317" s="33">
        <v>968.65</v>
      </c>
      <c r="D317" s="33">
        <v>976.0</v>
      </c>
      <c r="E317" s="33">
        <v>961.25</v>
      </c>
      <c r="F317" s="33" t="s">
        <v>1082</v>
      </c>
      <c r="G317" s="47">
        <v>0.0057</v>
      </c>
      <c r="H317" s="19">
        <f t="shared" si="1"/>
        <v>0.005699481865</v>
      </c>
      <c r="I317" s="19">
        <f t="shared" si="2"/>
        <v>1.005699482</v>
      </c>
      <c r="J317" s="19"/>
      <c r="K317" s="19"/>
      <c r="L317" s="19"/>
    </row>
    <row r="318">
      <c r="A318" s="48">
        <v>45141.0</v>
      </c>
      <c r="B318" s="33">
        <v>965.0</v>
      </c>
      <c r="C318" s="33">
        <v>976.55</v>
      </c>
      <c r="D318" s="33">
        <v>983.0</v>
      </c>
      <c r="E318" s="33">
        <v>960.05</v>
      </c>
      <c r="F318" s="33" t="s">
        <v>1083</v>
      </c>
      <c r="G318" s="47">
        <v>-0.0222</v>
      </c>
      <c r="H318" s="19">
        <f t="shared" si="1"/>
        <v>-0.02224023507</v>
      </c>
      <c r="I318" s="19">
        <f t="shared" si="2"/>
        <v>0.9777597649</v>
      </c>
      <c r="J318" s="19"/>
      <c r="K318" s="19"/>
      <c r="L318" s="19"/>
    </row>
    <row r="319">
      <c r="A319" s="48">
        <v>45140.0</v>
      </c>
      <c r="B319" s="33">
        <v>986.95</v>
      </c>
      <c r="C319" s="33">
        <v>985.25</v>
      </c>
      <c r="D319" s="33">
        <v>994.1</v>
      </c>
      <c r="E319" s="33">
        <v>977.5</v>
      </c>
      <c r="F319" s="33" t="s">
        <v>1084</v>
      </c>
      <c r="G319" s="47">
        <v>-0.0076</v>
      </c>
      <c r="H319" s="19">
        <f t="shared" si="1"/>
        <v>-0.007641646976</v>
      </c>
      <c r="I319" s="19">
        <f t="shared" si="2"/>
        <v>0.992358353</v>
      </c>
      <c r="J319" s="19"/>
      <c r="K319" s="19"/>
      <c r="L319" s="19"/>
    </row>
    <row r="320">
      <c r="A320" s="48">
        <v>45139.0</v>
      </c>
      <c r="B320" s="33">
        <v>994.55</v>
      </c>
      <c r="C320" s="44">
        <v>1001.65</v>
      </c>
      <c r="D320" s="44">
        <v>1003.7</v>
      </c>
      <c r="E320" s="33">
        <v>990.45</v>
      </c>
      <c r="F320" s="33" t="s">
        <v>1085</v>
      </c>
      <c r="G320" s="47">
        <v>-0.0038</v>
      </c>
      <c r="H320" s="19">
        <f t="shared" si="1"/>
        <v>-0.003756385856</v>
      </c>
      <c r="I320" s="19">
        <f t="shared" si="2"/>
        <v>0.9962436141</v>
      </c>
      <c r="J320" s="19"/>
      <c r="K320" s="19"/>
      <c r="L320" s="19"/>
    </row>
    <row r="321">
      <c r="A321" s="48">
        <v>45138.0</v>
      </c>
      <c r="B321" s="33">
        <v>998.3</v>
      </c>
      <c r="C321" s="33">
        <v>996.0</v>
      </c>
      <c r="D321" s="33">
        <v>999.4</v>
      </c>
      <c r="E321" s="33">
        <v>988.6</v>
      </c>
      <c r="F321" s="33" t="s">
        <v>1086</v>
      </c>
      <c r="G321" s="47">
        <v>0.0021</v>
      </c>
      <c r="H321" s="19">
        <f t="shared" si="1"/>
        <v>0.00210801044</v>
      </c>
      <c r="I321" s="19">
        <f t="shared" si="2"/>
        <v>1.00210801</v>
      </c>
      <c r="J321" s="19"/>
      <c r="K321" s="19"/>
      <c r="L321" s="19"/>
    </row>
    <row r="322">
      <c r="A322" s="48">
        <v>45135.0</v>
      </c>
      <c r="B322" s="33">
        <v>996.2</v>
      </c>
      <c r="C322" s="33">
        <v>988.0</v>
      </c>
      <c r="D322" s="33">
        <v>998.7</v>
      </c>
      <c r="E322" s="33">
        <v>977.05</v>
      </c>
      <c r="F322" s="33" t="s">
        <v>1087</v>
      </c>
      <c r="G322" s="47">
        <v>0.006</v>
      </c>
      <c r="H322" s="19">
        <f t="shared" si="1"/>
        <v>0.006008583691</v>
      </c>
      <c r="I322" s="19">
        <f t="shared" si="2"/>
        <v>1.006008584</v>
      </c>
      <c r="J322" s="19"/>
      <c r="K322" s="19"/>
      <c r="L322" s="19"/>
    </row>
    <row r="323">
      <c r="A323" s="48">
        <v>45134.0</v>
      </c>
      <c r="B323" s="33">
        <v>990.25</v>
      </c>
      <c r="C323" s="44">
        <v>1002.55</v>
      </c>
      <c r="D323" s="44">
        <v>1006.5</v>
      </c>
      <c r="E323" s="33">
        <v>987.2</v>
      </c>
      <c r="F323" s="33" t="s">
        <v>1088</v>
      </c>
      <c r="G323" s="47">
        <v>-0.0062</v>
      </c>
      <c r="H323" s="19">
        <f t="shared" si="1"/>
        <v>-0.006222088414</v>
      </c>
      <c r="I323" s="19">
        <f t="shared" si="2"/>
        <v>0.9937779116</v>
      </c>
      <c r="J323" s="19"/>
      <c r="K323" s="19"/>
      <c r="L323" s="19"/>
    </row>
    <row r="324">
      <c r="A324" s="48">
        <v>45133.0</v>
      </c>
      <c r="B324" s="33">
        <v>996.45</v>
      </c>
      <c r="C324" s="33">
        <v>993.1</v>
      </c>
      <c r="D324" s="33">
        <v>997.75</v>
      </c>
      <c r="E324" s="33">
        <v>990.0</v>
      </c>
      <c r="F324" s="33" t="s">
        <v>1089</v>
      </c>
      <c r="G324" s="47">
        <v>0.0018</v>
      </c>
      <c r="H324" s="19">
        <f t="shared" si="1"/>
        <v>0.001759324419</v>
      </c>
      <c r="I324" s="19">
        <f t="shared" si="2"/>
        <v>1.001759324</v>
      </c>
      <c r="J324" s="19"/>
      <c r="K324" s="19"/>
      <c r="L324" s="19"/>
    </row>
    <row r="325">
      <c r="A325" s="48">
        <v>45132.0</v>
      </c>
      <c r="B325" s="33">
        <v>994.7</v>
      </c>
      <c r="C325" s="33">
        <v>999.0</v>
      </c>
      <c r="D325" s="33">
        <v>999.0</v>
      </c>
      <c r="E325" s="33">
        <v>988.25</v>
      </c>
      <c r="F325" s="33" t="s">
        <v>1090</v>
      </c>
      <c r="G325" s="47">
        <v>0.0027</v>
      </c>
      <c r="H325" s="19">
        <f t="shared" si="1"/>
        <v>0.002721774194</v>
      </c>
      <c r="I325" s="19">
        <f t="shared" si="2"/>
        <v>1.002721774</v>
      </c>
      <c r="J325" s="19"/>
      <c r="K325" s="19"/>
      <c r="L325" s="19"/>
    </row>
    <row r="326">
      <c r="A326" s="48">
        <v>45131.0</v>
      </c>
      <c r="B326" s="33">
        <v>992.0</v>
      </c>
      <c r="C326" s="44">
        <v>1004.95</v>
      </c>
      <c r="D326" s="44">
        <v>1008.7</v>
      </c>
      <c r="E326" s="33">
        <v>990.1</v>
      </c>
      <c r="F326" s="33" t="s">
        <v>1033</v>
      </c>
      <c r="G326" s="47">
        <v>-0.005</v>
      </c>
      <c r="H326" s="19">
        <f t="shared" si="1"/>
        <v>-0.005015045135</v>
      </c>
      <c r="I326" s="19">
        <f t="shared" si="2"/>
        <v>0.9949849549</v>
      </c>
      <c r="J326" s="19"/>
      <c r="K326" s="19"/>
      <c r="L326" s="19"/>
    </row>
    <row r="327">
      <c r="A327" s="48">
        <v>45128.0</v>
      </c>
      <c r="B327" s="33">
        <v>997.0</v>
      </c>
      <c r="C327" s="33">
        <v>995.3</v>
      </c>
      <c r="D327" s="44">
        <v>1001.45</v>
      </c>
      <c r="E327" s="33">
        <v>988.8</v>
      </c>
      <c r="F327" s="33" t="s">
        <v>1091</v>
      </c>
      <c r="G327" s="47">
        <v>0.0014</v>
      </c>
      <c r="H327" s="19">
        <f t="shared" si="1"/>
        <v>0.001406187224</v>
      </c>
      <c r="I327" s="19">
        <f t="shared" si="2"/>
        <v>1.001406187</v>
      </c>
      <c r="J327" s="19"/>
      <c r="K327" s="19"/>
      <c r="L327" s="19"/>
    </row>
    <row r="328">
      <c r="A328" s="48">
        <v>45127.0</v>
      </c>
      <c r="B328" s="33">
        <v>995.6</v>
      </c>
      <c r="C328" s="33">
        <v>976.05</v>
      </c>
      <c r="D328" s="33">
        <v>998.15</v>
      </c>
      <c r="E328" s="33">
        <v>972.1</v>
      </c>
      <c r="F328" s="33" t="s">
        <v>1092</v>
      </c>
      <c r="G328" s="47">
        <v>0.0228</v>
      </c>
      <c r="H328" s="19">
        <f t="shared" si="1"/>
        <v>0.02275412194</v>
      </c>
      <c r="I328" s="19">
        <f t="shared" si="2"/>
        <v>1.022754122</v>
      </c>
      <c r="J328" s="19"/>
      <c r="K328" s="19"/>
      <c r="L328" s="19"/>
    </row>
    <row r="329">
      <c r="A329" s="48">
        <v>45126.0</v>
      </c>
      <c r="B329" s="33">
        <v>973.45</v>
      </c>
      <c r="C329" s="33">
        <v>980.0</v>
      </c>
      <c r="D329" s="33">
        <v>980.0</v>
      </c>
      <c r="E329" s="33">
        <v>967.55</v>
      </c>
      <c r="F329" s="33" t="s">
        <v>1093</v>
      </c>
      <c r="G329" s="47">
        <v>-0.0021</v>
      </c>
      <c r="H329" s="19">
        <f t="shared" si="1"/>
        <v>-0.002050335742</v>
      </c>
      <c r="I329" s="19">
        <f t="shared" si="2"/>
        <v>0.9979496643</v>
      </c>
      <c r="J329" s="19"/>
      <c r="K329" s="19"/>
      <c r="L329" s="19"/>
    </row>
    <row r="330">
      <c r="A330" s="48">
        <v>45125.0</v>
      </c>
      <c r="B330" s="33">
        <v>975.45</v>
      </c>
      <c r="C330" s="33">
        <v>978.0</v>
      </c>
      <c r="D330" s="33">
        <v>987.95</v>
      </c>
      <c r="E330" s="33">
        <v>971.15</v>
      </c>
      <c r="F330" s="33" t="s">
        <v>1094</v>
      </c>
      <c r="G330" s="47">
        <v>0.007</v>
      </c>
      <c r="H330" s="19">
        <f t="shared" si="1"/>
        <v>0.006968101579</v>
      </c>
      <c r="I330" s="19">
        <f t="shared" si="2"/>
        <v>1.006968102</v>
      </c>
      <c r="J330" s="19"/>
      <c r="K330" s="19"/>
      <c r="L330" s="19"/>
    </row>
    <row r="331">
      <c r="A331" s="48">
        <v>45124.0</v>
      </c>
      <c r="B331" s="33">
        <v>968.7</v>
      </c>
      <c r="C331" s="33">
        <v>962.9</v>
      </c>
      <c r="D331" s="33">
        <v>973.8</v>
      </c>
      <c r="E331" s="33">
        <v>952.85</v>
      </c>
      <c r="F331" s="33" t="s">
        <v>1095</v>
      </c>
      <c r="G331" s="47">
        <v>0.009</v>
      </c>
      <c r="H331" s="19">
        <f t="shared" si="1"/>
        <v>0.009009947399</v>
      </c>
      <c r="I331" s="19">
        <f t="shared" si="2"/>
        <v>1.009009947</v>
      </c>
      <c r="J331" s="19"/>
      <c r="K331" s="19"/>
      <c r="L331" s="19"/>
    </row>
    <row r="332">
      <c r="A332" s="48">
        <v>45121.0</v>
      </c>
      <c r="B332" s="33">
        <v>960.05</v>
      </c>
      <c r="C332" s="33">
        <v>959.75</v>
      </c>
      <c r="D332" s="33">
        <v>965.0</v>
      </c>
      <c r="E332" s="33">
        <v>951.35</v>
      </c>
      <c r="F332" s="33" t="s">
        <v>1096</v>
      </c>
      <c r="G332" s="47">
        <v>0.0046</v>
      </c>
      <c r="H332" s="19">
        <f t="shared" si="1"/>
        <v>0.004551637543</v>
      </c>
      <c r="I332" s="19">
        <f t="shared" si="2"/>
        <v>1.004551638</v>
      </c>
      <c r="J332" s="19"/>
      <c r="K332" s="19"/>
      <c r="L332" s="19"/>
    </row>
    <row r="333">
      <c r="A333" s="48">
        <v>45120.0</v>
      </c>
      <c r="B333" s="33">
        <v>955.7</v>
      </c>
      <c r="C333" s="33">
        <v>947.7</v>
      </c>
      <c r="D333" s="33">
        <v>959.25</v>
      </c>
      <c r="E333" s="33">
        <v>942.2</v>
      </c>
      <c r="F333" s="33" t="s">
        <v>1097</v>
      </c>
      <c r="G333" s="47">
        <v>0.012</v>
      </c>
      <c r="H333" s="19">
        <f t="shared" si="1"/>
        <v>0.01196526895</v>
      </c>
      <c r="I333" s="19">
        <f t="shared" si="2"/>
        <v>1.011965269</v>
      </c>
      <c r="J333" s="19"/>
      <c r="K333" s="19"/>
      <c r="L333" s="19"/>
    </row>
    <row r="334">
      <c r="A334" s="48">
        <v>45119.0</v>
      </c>
      <c r="B334" s="33">
        <v>944.4</v>
      </c>
      <c r="C334" s="33">
        <v>948.4</v>
      </c>
      <c r="D334" s="33">
        <v>951.15</v>
      </c>
      <c r="E334" s="33">
        <v>941.25</v>
      </c>
      <c r="F334" s="33" t="s">
        <v>1098</v>
      </c>
      <c r="G334" s="47">
        <v>-6.0E-4</v>
      </c>
      <c r="H334" s="19">
        <f t="shared" si="1"/>
        <v>-0.0005820413779</v>
      </c>
      <c r="I334" s="19">
        <f t="shared" si="2"/>
        <v>0.9994179586</v>
      </c>
      <c r="J334" s="19"/>
      <c r="K334" s="19"/>
      <c r="L334" s="19"/>
    </row>
    <row r="335">
      <c r="A335" s="48">
        <v>45118.0</v>
      </c>
      <c r="B335" s="33">
        <v>944.95</v>
      </c>
      <c r="C335" s="33">
        <v>948.4</v>
      </c>
      <c r="D335" s="33">
        <v>952.7</v>
      </c>
      <c r="E335" s="33">
        <v>941.9</v>
      </c>
      <c r="F335" s="33" t="s">
        <v>1099</v>
      </c>
      <c r="G335" s="47">
        <v>-0.0036</v>
      </c>
      <c r="H335" s="19">
        <f t="shared" si="1"/>
        <v>-0.003637705609</v>
      </c>
      <c r="I335" s="19">
        <f t="shared" si="2"/>
        <v>0.9963622944</v>
      </c>
      <c r="J335" s="19"/>
      <c r="K335" s="19"/>
      <c r="L335" s="19"/>
    </row>
    <row r="336">
      <c r="A336" s="48">
        <v>45117.0</v>
      </c>
      <c r="B336" s="33">
        <v>948.4</v>
      </c>
      <c r="C336" s="33">
        <v>946.0</v>
      </c>
      <c r="D336" s="33">
        <v>952.9</v>
      </c>
      <c r="E336" s="33">
        <v>941.35</v>
      </c>
      <c r="F336" s="33" t="s">
        <v>1100</v>
      </c>
      <c r="G336" s="47">
        <v>0.0021</v>
      </c>
      <c r="H336" s="19">
        <f t="shared" si="1"/>
        <v>0.002113271344</v>
      </c>
      <c r="I336" s="19">
        <f t="shared" si="2"/>
        <v>1.002113271</v>
      </c>
      <c r="J336" s="19"/>
      <c r="K336" s="19"/>
      <c r="L336" s="19"/>
    </row>
    <row r="337">
      <c r="A337" s="48">
        <v>45114.0</v>
      </c>
      <c r="B337" s="33">
        <v>946.4</v>
      </c>
      <c r="C337" s="33">
        <v>953.0</v>
      </c>
      <c r="D337" s="33">
        <v>955.05</v>
      </c>
      <c r="E337" s="33">
        <v>943.8</v>
      </c>
      <c r="F337" s="33" t="s">
        <v>1002</v>
      </c>
      <c r="G337" s="47">
        <v>-0.0136</v>
      </c>
      <c r="H337" s="19">
        <f t="shared" si="1"/>
        <v>-0.0135501355</v>
      </c>
      <c r="I337" s="19">
        <f t="shared" si="2"/>
        <v>0.9864498645</v>
      </c>
      <c r="J337" s="19"/>
      <c r="K337" s="19"/>
      <c r="L337" s="19"/>
    </row>
    <row r="338">
      <c r="A338" s="48">
        <v>45113.0</v>
      </c>
      <c r="B338" s="33">
        <v>959.4</v>
      </c>
      <c r="C338" s="33">
        <v>954.7</v>
      </c>
      <c r="D338" s="33">
        <v>963.9</v>
      </c>
      <c r="E338" s="33">
        <v>954.0</v>
      </c>
      <c r="F338" s="33" t="s">
        <v>1101</v>
      </c>
      <c r="G338" s="47">
        <v>0.0015</v>
      </c>
      <c r="H338" s="19">
        <f t="shared" si="1"/>
        <v>0.001461377871</v>
      </c>
      <c r="I338" s="19">
        <f t="shared" si="2"/>
        <v>1.001461378</v>
      </c>
      <c r="J338" s="19"/>
      <c r="K338" s="19"/>
      <c r="L338" s="19"/>
    </row>
    <row r="339">
      <c r="A339" s="48">
        <v>45112.0</v>
      </c>
      <c r="B339" s="33">
        <v>958.0</v>
      </c>
      <c r="C339" s="33">
        <v>942.05</v>
      </c>
      <c r="D339" s="33">
        <v>964.75</v>
      </c>
      <c r="E339" s="33">
        <v>941.0</v>
      </c>
      <c r="F339" s="33" t="s">
        <v>1102</v>
      </c>
      <c r="G339" s="47">
        <v>0.0141</v>
      </c>
      <c r="H339" s="19">
        <f t="shared" si="1"/>
        <v>0.01407854345</v>
      </c>
      <c r="I339" s="19">
        <f t="shared" si="2"/>
        <v>1.014078543</v>
      </c>
      <c r="J339" s="19"/>
      <c r="K339" s="19"/>
      <c r="L339" s="19"/>
    </row>
    <row r="340">
      <c r="A340" s="48">
        <v>45111.0</v>
      </c>
      <c r="B340" s="33">
        <v>944.7</v>
      </c>
      <c r="C340" s="33">
        <v>947.25</v>
      </c>
      <c r="D340" s="33">
        <v>951.3</v>
      </c>
      <c r="E340" s="33">
        <v>942.0</v>
      </c>
      <c r="F340" s="33" t="s">
        <v>1103</v>
      </c>
      <c r="G340" s="47">
        <v>0.0023</v>
      </c>
      <c r="H340" s="19">
        <f t="shared" si="1"/>
        <v>0.002281046098</v>
      </c>
      <c r="I340" s="19">
        <f t="shared" si="2"/>
        <v>1.002281046</v>
      </c>
      <c r="J340" s="19"/>
      <c r="K340" s="19"/>
      <c r="L340" s="19"/>
    </row>
    <row r="341">
      <c r="A341" s="48">
        <v>45110.0</v>
      </c>
      <c r="B341" s="33">
        <v>942.55</v>
      </c>
      <c r="C341" s="33">
        <v>937.0</v>
      </c>
      <c r="D341" s="33">
        <v>945.75</v>
      </c>
      <c r="E341" s="33">
        <v>936.5</v>
      </c>
      <c r="F341" s="33" t="s">
        <v>1104</v>
      </c>
      <c r="G341" s="47">
        <v>0.0085</v>
      </c>
      <c r="H341" s="19">
        <f t="shared" si="1"/>
        <v>0.008506312861</v>
      </c>
      <c r="I341" s="19">
        <f t="shared" si="2"/>
        <v>1.008506313</v>
      </c>
      <c r="J341" s="19"/>
      <c r="K341" s="19"/>
      <c r="L341" s="19"/>
    </row>
    <row r="342">
      <c r="A342" s="48">
        <v>45107.0</v>
      </c>
      <c r="B342" s="33">
        <v>934.6</v>
      </c>
      <c r="C342" s="33">
        <v>940.5</v>
      </c>
      <c r="D342" s="33">
        <v>942.2</v>
      </c>
      <c r="E342" s="33">
        <v>930.65</v>
      </c>
      <c r="F342" s="33" t="s">
        <v>1105</v>
      </c>
      <c r="G342" s="47">
        <v>-0.003</v>
      </c>
      <c r="H342" s="19">
        <f t="shared" si="1"/>
        <v>-0.003040162142</v>
      </c>
      <c r="I342" s="19">
        <f t="shared" si="2"/>
        <v>0.9969598379</v>
      </c>
      <c r="J342" s="19"/>
      <c r="K342" s="19"/>
      <c r="L342" s="19"/>
    </row>
    <row r="343">
      <c r="A343" s="48">
        <v>45105.0</v>
      </c>
      <c r="B343" s="33">
        <v>937.45</v>
      </c>
      <c r="C343" s="33">
        <v>944.0</v>
      </c>
      <c r="D343" s="33">
        <v>944.0</v>
      </c>
      <c r="E343" s="33">
        <v>934.3</v>
      </c>
      <c r="F343" s="33" t="s">
        <v>1106</v>
      </c>
      <c r="G343" s="47">
        <v>0.0014</v>
      </c>
      <c r="H343" s="19">
        <f t="shared" si="1"/>
        <v>0.001442153616</v>
      </c>
      <c r="I343" s="19">
        <f t="shared" si="2"/>
        <v>1.001442154</v>
      </c>
      <c r="J343" s="19"/>
      <c r="K343" s="19"/>
      <c r="L343" s="19"/>
    </row>
    <row r="344">
      <c r="A344" s="48">
        <v>45104.0</v>
      </c>
      <c r="B344" s="33">
        <v>936.1</v>
      </c>
      <c r="C344" s="33">
        <v>930.0</v>
      </c>
      <c r="D344" s="33">
        <v>939.95</v>
      </c>
      <c r="E344" s="33">
        <v>922.2</v>
      </c>
      <c r="F344" s="33" t="s">
        <v>1107</v>
      </c>
      <c r="G344" s="47">
        <v>0.0093</v>
      </c>
      <c r="H344" s="19">
        <f t="shared" si="1"/>
        <v>0.009326648337</v>
      </c>
      <c r="I344" s="19">
        <f t="shared" si="2"/>
        <v>1.009326648</v>
      </c>
      <c r="J344" s="19"/>
      <c r="K344" s="19"/>
      <c r="L344" s="19"/>
    </row>
    <row r="345">
      <c r="A345" s="48">
        <v>45103.0</v>
      </c>
      <c r="B345" s="33">
        <v>927.45</v>
      </c>
      <c r="C345" s="33">
        <v>927.1</v>
      </c>
      <c r="D345" s="33">
        <v>931.8</v>
      </c>
      <c r="E345" s="33">
        <v>923.2</v>
      </c>
      <c r="F345" s="33" t="s">
        <v>1108</v>
      </c>
      <c r="G345" s="47">
        <v>0.0043</v>
      </c>
      <c r="H345" s="19">
        <f t="shared" si="1"/>
        <v>0.00427720628</v>
      </c>
      <c r="I345" s="19">
        <f t="shared" si="2"/>
        <v>1.004277206</v>
      </c>
      <c r="J345" s="19"/>
      <c r="K345" s="19"/>
      <c r="L345" s="19"/>
    </row>
    <row r="346">
      <c r="A346" s="48">
        <v>45100.0</v>
      </c>
      <c r="B346" s="33">
        <v>923.5</v>
      </c>
      <c r="C346" s="33">
        <v>926.05</v>
      </c>
      <c r="D346" s="33">
        <v>931.9</v>
      </c>
      <c r="E346" s="33">
        <v>919.0</v>
      </c>
      <c r="F346" s="33" t="s">
        <v>944</v>
      </c>
      <c r="G346" s="47">
        <v>-0.0024</v>
      </c>
      <c r="H346" s="19">
        <f t="shared" si="1"/>
        <v>-0.002430461788</v>
      </c>
      <c r="I346" s="19">
        <f t="shared" si="2"/>
        <v>0.9975695382</v>
      </c>
      <c r="J346" s="19"/>
      <c r="K346" s="19"/>
      <c r="L346" s="19"/>
    </row>
    <row r="347">
      <c r="A347" s="48">
        <v>45099.0</v>
      </c>
      <c r="B347" s="33">
        <v>925.75</v>
      </c>
      <c r="C347" s="33">
        <v>924.4</v>
      </c>
      <c r="D347" s="33">
        <v>935.55</v>
      </c>
      <c r="E347" s="33">
        <v>920.7</v>
      </c>
      <c r="F347" s="33" t="s">
        <v>1109</v>
      </c>
      <c r="G347" s="47">
        <v>0.0011</v>
      </c>
      <c r="H347" s="19">
        <f t="shared" si="1"/>
        <v>0.001135503407</v>
      </c>
      <c r="I347" s="19">
        <f t="shared" si="2"/>
        <v>1.001135503</v>
      </c>
      <c r="J347" s="19"/>
      <c r="K347" s="19"/>
      <c r="L347" s="19"/>
    </row>
    <row r="348">
      <c r="A348" s="48">
        <v>45098.0</v>
      </c>
      <c r="B348" s="33">
        <v>924.7</v>
      </c>
      <c r="C348" s="33">
        <v>928.0</v>
      </c>
      <c r="D348" s="33">
        <v>928.4</v>
      </c>
      <c r="E348" s="33">
        <v>920.0</v>
      </c>
      <c r="F348" s="33" t="s">
        <v>1110</v>
      </c>
      <c r="G348" s="47">
        <v>-9.0E-4</v>
      </c>
      <c r="H348" s="19">
        <f t="shared" si="1"/>
        <v>-0.0009183728594</v>
      </c>
      <c r="I348" s="19">
        <f t="shared" si="2"/>
        <v>0.9990816271</v>
      </c>
      <c r="J348" s="19"/>
      <c r="K348" s="19"/>
      <c r="L348" s="19"/>
    </row>
    <row r="349">
      <c r="A349" s="48">
        <v>45097.0</v>
      </c>
      <c r="B349" s="33">
        <v>925.55</v>
      </c>
      <c r="C349" s="33">
        <v>920.95</v>
      </c>
      <c r="D349" s="33">
        <v>928.55</v>
      </c>
      <c r="E349" s="33">
        <v>914.8</v>
      </c>
      <c r="F349" s="33" t="s">
        <v>1111</v>
      </c>
      <c r="G349" s="47">
        <v>0.0026</v>
      </c>
      <c r="H349" s="19">
        <f t="shared" si="1"/>
        <v>0.002599794183</v>
      </c>
      <c r="I349" s="19">
        <f t="shared" si="2"/>
        <v>1.002599794</v>
      </c>
      <c r="J349" s="19"/>
      <c r="K349" s="19"/>
      <c r="L349" s="19"/>
    </row>
    <row r="350">
      <c r="A350" s="48">
        <v>45096.0</v>
      </c>
      <c r="B350" s="33">
        <v>923.15</v>
      </c>
      <c r="C350" s="33">
        <v>933.5</v>
      </c>
      <c r="D350" s="33">
        <v>933.95</v>
      </c>
      <c r="E350" s="33">
        <v>918.7</v>
      </c>
      <c r="F350" s="33" t="s">
        <v>1112</v>
      </c>
      <c r="G350" s="47">
        <v>-0.0118</v>
      </c>
      <c r="H350" s="19">
        <f t="shared" si="1"/>
        <v>-0.01182830229</v>
      </c>
      <c r="I350" s="19">
        <f t="shared" si="2"/>
        <v>0.9881716977</v>
      </c>
      <c r="J350" s="19"/>
      <c r="K350" s="19"/>
      <c r="L350" s="19"/>
    </row>
    <row r="351">
      <c r="A351" s="48">
        <v>45093.0</v>
      </c>
      <c r="B351" s="33">
        <v>934.2</v>
      </c>
      <c r="C351" s="33">
        <v>929.3</v>
      </c>
      <c r="D351" s="33">
        <v>937.75</v>
      </c>
      <c r="E351" s="33">
        <v>927.0</v>
      </c>
      <c r="F351" s="33" t="s">
        <v>1113</v>
      </c>
      <c r="G351" s="47">
        <v>0.0082</v>
      </c>
      <c r="H351" s="19">
        <f t="shared" si="1"/>
        <v>0.008202028923</v>
      </c>
      <c r="I351" s="19">
        <f t="shared" si="2"/>
        <v>1.008202029</v>
      </c>
      <c r="J351" s="19"/>
      <c r="K351" s="19"/>
      <c r="L351" s="19"/>
    </row>
    <row r="352">
      <c r="A352" s="48">
        <v>45092.0</v>
      </c>
      <c r="B352" s="33">
        <v>926.6</v>
      </c>
      <c r="C352" s="33">
        <v>940.7</v>
      </c>
      <c r="D352" s="33">
        <v>942.95</v>
      </c>
      <c r="E352" s="33">
        <v>924.35</v>
      </c>
      <c r="F352" s="33" t="s">
        <v>870</v>
      </c>
      <c r="G352" s="47">
        <v>-0.014</v>
      </c>
      <c r="H352" s="19">
        <f t="shared" si="1"/>
        <v>-0.0140455416</v>
      </c>
      <c r="I352" s="19">
        <f t="shared" si="2"/>
        <v>0.9859544584</v>
      </c>
      <c r="J352" s="19"/>
      <c r="K352" s="19"/>
      <c r="L352" s="19"/>
    </row>
    <row r="353">
      <c r="A353" s="48">
        <v>45091.0</v>
      </c>
      <c r="B353" s="33">
        <v>939.8</v>
      </c>
      <c r="C353" s="33">
        <v>946.05</v>
      </c>
      <c r="D353" s="33">
        <v>946.95</v>
      </c>
      <c r="E353" s="33">
        <v>936.25</v>
      </c>
      <c r="F353" s="33" t="s">
        <v>822</v>
      </c>
      <c r="G353" s="47">
        <v>-0.004</v>
      </c>
      <c r="H353" s="19">
        <f t="shared" si="1"/>
        <v>-0.003974352181</v>
      </c>
      <c r="I353" s="19">
        <f t="shared" si="2"/>
        <v>0.9960256478</v>
      </c>
      <c r="J353" s="19"/>
      <c r="K353" s="19"/>
      <c r="L353" s="19"/>
    </row>
    <row r="354">
      <c r="A354" s="48">
        <v>45090.0</v>
      </c>
      <c r="B354" s="33">
        <v>943.55</v>
      </c>
      <c r="C354" s="33">
        <v>935.9</v>
      </c>
      <c r="D354" s="33">
        <v>946.25</v>
      </c>
      <c r="E354" s="33">
        <v>934.1</v>
      </c>
      <c r="F354" s="33" t="s">
        <v>1114</v>
      </c>
      <c r="G354" s="47">
        <v>0.0081</v>
      </c>
      <c r="H354" s="19">
        <f t="shared" si="1"/>
        <v>0.008120091885</v>
      </c>
      <c r="I354" s="19">
        <f t="shared" si="2"/>
        <v>1.008120092</v>
      </c>
      <c r="J354" s="19"/>
      <c r="K354" s="19"/>
      <c r="L354" s="19"/>
    </row>
    <row r="355">
      <c r="A355" s="48">
        <v>45089.0</v>
      </c>
      <c r="B355" s="33">
        <v>935.95</v>
      </c>
      <c r="C355" s="33">
        <v>938.0</v>
      </c>
      <c r="D355" s="33">
        <v>943.5</v>
      </c>
      <c r="E355" s="33">
        <v>933.3</v>
      </c>
      <c r="F355" s="33" t="s">
        <v>1051</v>
      </c>
      <c r="G355" s="47">
        <v>-0.0022</v>
      </c>
      <c r="H355" s="19">
        <f t="shared" si="1"/>
        <v>-0.002238686637</v>
      </c>
      <c r="I355" s="19">
        <f t="shared" si="2"/>
        <v>0.9977613134</v>
      </c>
      <c r="J355" s="19"/>
      <c r="K355" s="19"/>
      <c r="L355" s="19"/>
    </row>
    <row r="356">
      <c r="A356" s="48">
        <v>45086.0</v>
      </c>
      <c r="B356" s="33">
        <v>938.05</v>
      </c>
      <c r="C356" s="33">
        <v>941.4</v>
      </c>
      <c r="D356" s="33">
        <v>944.0</v>
      </c>
      <c r="E356" s="33">
        <v>936.2</v>
      </c>
      <c r="F356" s="33" t="s">
        <v>896</v>
      </c>
      <c r="G356" s="47">
        <v>2.0E-4</v>
      </c>
      <c r="H356" s="19">
        <f t="shared" si="1"/>
        <v>0.0001599317624</v>
      </c>
      <c r="I356" s="19">
        <f t="shared" si="2"/>
        <v>1.000159932</v>
      </c>
      <c r="J356" s="19"/>
      <c r="K356" s="19"/>
      <c r="L356" s="19"/>
    </row>
    <row r="357">
      <c r="A357" s="48">
        <v>45085.0</v>
      </c>
      <c r="B357" s="33">
        <v>937.9</v>
      </c>
      <c r="C357" s="33">
        <v>936.6</v>
      </c>
      <c r="D357" s="33">
        <v>950.5</v>
      </c>
      <c r="E357" s="33">
        <v>935.2</v>
      </c>
      <c r="F357" s="33" t="s">
        <v>1025</v>
      </c>
      <c r="G357" s="47">
        <v>-0.0024</v>
      </c>
      <c r="H357" s="19">
        <f t="shared" si="1"/>
        <v>-0.002446288024</v>
      </c>
      <c r="I357" s="19">
        <f t="shared" si="2"/>
        <v>0.997553712</v>
      </c>
      <c r="J357" s="19"/>
      <c r="K357" s="19"/>
      <c r="L357" s="19"/>
    </row>
    <row r="358">
      <c r="A358" s="48">
        <v>45084.0</v>
      </c>
      <c r="B358" s="33">
        <v>940.2</v>
      </c>
      <c r="C358" s="33">
        <v>944.35</v>
      </c>
      <c r="D358" s="33">
        <v>945.85</v>
      </c>
      <c r="E358" s="33">
        <v>933.8</v>
      </c>
      <c r="F358" s="33" t="s">
        <v>1000</v>
      </c>
      <c r="G358" s="47">
        <v>-0.002</v>
      </c>
      <c r="H358" s="19">
        <f t="shared" si="1"/>
        <v>-0.002016771043</v>
      </c>
      <c r="I358" s="19">
        <f t="shared" si="2"/>
        <v>0.997983229</v>
      </c>
      <c r="J358" s="19"/>
      <c r="K358" s="19"/>
      <c r="L358" s="19"/>
    </row>
    <row r="359">
      <c r="A359" s="48">
        <v>45083.0</v>
      </c>
      <c r="B359" s="33">
        <v>942.1</v>
      </c>
      <c r="C359" s="33">
        <v>946.5</v>
      </c>
      <c r="D359" s="33">
        <v>947.8</v>
      </c>
      <c r="E359" s="33">
        <v>938.1</v>
      </c>
      <c r="F359" s="33" t="s">
        <v>1115</v>
      </c>
      <c r="G359" s="47">
        <v>-0.0049</v>
      </c>
      <c r="H359" s="19">
        <f t="shared" si="1"/>
        <v>-0.004911539477</v>
      </c>
      <c r="I359" s="19">
        <f t="shared" si="2"/>
        <v>0.9950884605</v>
      </c>
      <c r="J359" s="19"/>
      <c r="K359" s="19"/>
      <c r="L359" s="19"/>
    </row>
    <row r="360">
      <c r="A360" s="48">
        <v>45082.0</v>
      </c>
      <c r="B360" s="33">
        <v>946.75</v>
      </c>
      <c r="C360" s="33">
        <v>943.0</v>
      </c>
      <c r="D360" s="33">
        <v>951.8</v>
      </c>
      <c r="E360" s="33">
        <v>943.0</v>
      </c>
      <c r="F360" s="33" t="s">
        <v>1116</v>
      </c>
      <c r="G360" s="47">
        <v>0.0092</v>
      </c>
      <c r="H360" s="19">
        <f t="shared" si="1"/>
        <v>0.009166977562</v>
      </c>
      <c r="I360" s="19">
        <f t="shared" si="2"/>
        <v>1.009166978</v>
      </c>
      <c r="J360" s="19"/>
      <c r="K360" s="19"/>
      <c r="L360" s="19"/>
    </row>
    <row r="361">
      <c r="A361" s="48">
        <v>45079.0</v>
      </c>
      <c r="B361" s="33">
        <v>938.15</v>
      </c>
      <c r="C361" s="33">
        <v>943.0</v>
      </c>
      <c r="D361" s="33">
        <v>944.65</v>
      </c>
      <c r="E361" s="33">
        <v>935.05</v>
      </c>
      <c r="F361" s="33" t="s">
        <v>894</v>
      </c>
      <c r="G361" s="47">
        <v>0.0022</v>
      </c>
      <c r="H361" s="19">
        <f t="shared" si="1"/>
        <v>0.002189936973</v>
      </c>
      <c r="I361" s="19">
        <f t="shared" si="2"/>
        <v>1.002189937</v>
      </c>
      <c r="J361" s="19"/>
      <c r="K361" s="19"/>
      <c r="L361" s="19"/>
    </row>
    <row r="362">
      <c r="A362" s="48">
        <v>45078.0</v>
      </c>
      <c r="B362" s="33">
        <v>936.1</v>
      </c>
      <c r="C362" s="33">
        <v>954.25</v>
      </c>
      <c r="D362" s="33">
        <v>954.25</v>
      </c>
      <c r="E362" s="33">
        <v>932.8</v>
      </c>
      <c r="F362" s="33" t="s">
        <v>1117</v>
      </c>
      <c r="G362" s="47">
        <v>-0.0137</v>
      </c>
      <c r="H362" s="19">
        <f t="shared" si="1"/>
        <v>-0.01374914397</v>
      </c>
      <c r="I362" s="19">
        <f t="shared" si="2"/>
        <v>0.986250856</v>
      </c>
      <c r="J362" s="19"/>
      <c r="K362" s="19"/>
      <c r="L362" s="19"/>
    </row>
    <row r="363">
      <c r="A363" s="48">
        <v>45077.0</v>
      </c>
      <c r="B363" s="33">
        <v>949.15</v>
      </c>
      <c r="C363" s="33">
        <v>949.5</v>
      </c>
      <c r="D363" s="33">
        <v>952.0</v>
      </c>
      <c r="E363" s="33">
        <v>940.5</v>
      </c>
      <c r="F363" s="33" t="s">
        <v>1118</v>
      </c>
      <c r="G363" s="47">
        <v>-8.0E-4</v>
      </c>
      <c r="H363" s="19">
        <f t="shared" si="1"/>
        <v>-0.0008421495868</v>
      </c>
      <c r="I363" s="19">
        <f t="shared" si="2"/>
        <v>0.9991578504</v>
      </c>
      <c r="J363" s="19"/>
      <c r="K363" s="19"/>
      <c r="L363" s="19"/>
    </row>
    <row r="364">
      <c r="A364" s="48">
        <v>45076.0</v>
      </c>
      <c r="B364" s="33">
        <v>949.95</v>
      </c>
      <c r="C364" s="33">
        <v>945.35</v>
      </c>
      <c r="D364" s="33">
        <v>952.3</v>
      </c>
      <c r="E364" s="33">
        <v>944.65</v>
      </c>
      <c r="F364" s="33" t="s">
        <v>1119</v>
      </c>
      <c r="G364" s="47">
        <v>0.0019</v>
      </c>
      <c r="H364" s="19">
        <f t="shared" si="1"/>
        <v>0.001898433792</v>
      </c>
      <c r="I364" s="19">
        <f t="shared" si="2"/>
        <v>1.001898434</v>
      </c>
      <c r="J364" s="19"/>
      <c r="K364" s="19"/>
      <c r="L364" s="19"/>
    </row>
    <row r="365">
      <c r="A365" s="48">
        <v>45075.0</v>
      </c>
      <c r="B365" s="33">
        <v>948.15</v>
      </c>
      <c r="C365" s="33">
        <v>953.85</v>
      </c>
      <c r="D365" s="33">
        <v>957.6</v>
      </c>
      <c r="E365" s="33">
        <v>946.8</v>
      </c>
      <c r="F365" s="33" t="s">
        <v>1120</v>
      </c>
      <c r="G365" s="47">
        <v>-0.0027</v>
      </c>
      <c r="H365" s="19">
        <f t="shared" si="1"/>
        <v>-0.002682234143</v>
      </c>
      <c r="I365" s="19">
        <f t="shared" si="2"/>
        <v>0.9973177659</v>
      </c>
      <c r="J365" s="19"/>
      <c r="K365" s="19"/>
      <c r="L365" s="19"/>
    </row>
    <row r="366">
      <c r="A366" s="48">
        <v>45072.0</v>
      </c>
      <c r="B366" s="33">
        <v>950.7</v>
      </c>
      <c r="C366" s="33">
        <v>939.8</v>
      </c>
      <c r="D366" s="33">
        <v>952.45</v>
      </c>
      <c r="E366" s="33">
        <v>935.55</v>
      </c>
      <c r="F366" s="33" t="s">
        <v>856</v>
      </c>
      <c r="G366" s="47">
        <v>0.0115</v>
      </c>
      <c r="H366" s="19">
        <f t="shared" si="1"/>
        <v>0.01154439538</v>
      </c>
      <c r="I366" s="19">
        <f t="shared" si="2"/>
        <v>1.011544395</v>
      </c>
      <c r="J366" s="19"/>
      <c r="K366" s="19"/>
      <c r="L366" s="19"/>
    </row>
    <row r="367">
      <c r="A367" s="48">
        <v>45071.0</v>
      </c>
      <c r="B367" s="33">
        <v>939.85</v>
      </c>
      <c r="C367" s="33">
        <v>937.0</v>
      </c>
      <c r="D367" s="33">
        <v>941.6</v>
      </c>
      <c r="E367" s="33">
        <v>932.95</v>
      </c>
      <c r="F367" s="33" t="s">
        <v>1121</v>
      </c>
      <c r="G367" s="47">
        <v>-9.0E-4</v>
      </c>
      <c r="H367" s="19">
        <f t="shared" si="1"/>
        <v>-0.0008504757349</v>
      </c>
      <c r="I367" s="19">
        <f t="shared" si="2"/>
        <v>0.9991495243</v>
      </c>
      <c r="J367" s="19"/>
      <c r="K367" s="19"/>
      <c r="L367" s="19"/>
    </row>
    <row r="368">
      <c r="A368" s="48">
        <v>45070.0</v>
      </c>
      <c r="B368" s="33">
        <v>940.65</v>
      </c>
      <c r="C368" s="33">
        <v>946.7</v>
      </c>
      <c r="D368" s="33">
        <v>953.85</v>
      </c>
      <c r="E368" s="33">
        <v>938.5</v>
      </c>
      <c r="F368" s="33" t="s">
        <v>1122</v>
      </c>
      <c r="G368" s="47">
        <v>-0.0134</v>
      </c>
      <c r="H368" s="19">
        <f t="shared" si="1"/>
        <v>-0.01337319069</v>
      </c>
      <c r="I368" s="19">
        <f t="shared" si="2"/>
        <v>0.9866268093</v>
      </c>
      <c r="J368" s="19"/>
      <c r="K368" s="19"/>
      <c r="L368" s="19"/>
    </row>
    <row r="369">
      <c r="A369" s="48">
        <v>45069.0</v>
      </c>
      <c r="B369" s="33">
        <v>953.4</v>
      </c>
      <c r="C369" s="33">
        <v>952.0</v>
      </c>
      <c r="D369" s="33">
        <v>958.85</v>
      </c>
      <c r="E369" s="33">
        <v>945.0</v>
      </c>
      <c r="F369" s="33" t="s">
        <v>1123</v>
      </c>
      <c r="G369" s="47">
        <v>0.0032</v>
      </c>
      <c r="H369" s="19">
        <f t="shared" si="1"/>
        <v>0.003209343926</v>
      </c>
      <c r="I369" s="19">
        <f t="shared" si="2"/>
        <v>1.003209344</v>
      </c>
      <c r="J369" s="19"/>
      <c r="K369" s="19"/>
      <c r="L369" s="19"/>
    </row>
    <row r="370">
      <c r="A370" s="48">
        <v>45068.0</v>
      </c>
      <c r="B370" s="33">
        <v>950.35</v>
      </c>
      <c r="C370" s="33">
        <v>951.05</v>
      </c>
      <c r="D370" s="33">
        <v>954.25</v>
      </c>
      <c r="E370" s="33">
        <v>946.15</v>
      </c>
      <c r="F370" s="33" t="s">
        <v>1085</v>
      </c>
      <c r="G370" s="47">
        <v>-0.0041</v>
      </c>
      <c r="H370" s="19">
        <f t="shared" si="1"/>
        <v>-0.004139159593</v>
      </c>
      <c r="I370" s="19">
        <f t="shared" si="2"/>
        <v>0.9958608404</v>
      </c>
      <c r="J370" s="19"/>
      <c r="K370" s="19"/>
      <c r="L370" s="19"/>
    </row>
    <row r="371">
      <c r="A371" s="48">
        <v>45065.0</v>
      </c>
      <c r="B371" s="33">
        <v>954.3</v>
      </c>
      <c r="C371" s="33">
        <v>951.45</v>
      </c>
      <c r="D371" s="33">
        <v>956.0</v>
      </c>
      <c r="E371" s="33">
        <v>941.6</v>
      </c>
      <c r="F371" s="33" t="s">
        <v>1124</v>
      </c>
      <c r="G371" s="47">
        <v>0.0082</v>
      </c>
      <c r="H371" s="19">
        <f t="shared" si="1"/>
        <v>0.00824088748</v>
      </c>
      <c r="I371" s="19">
        <f t="shared" si="2"/>
        <v>1.008240887</v>
      </c>
      <c r="J371" s="19"/>
      <c r="K371" s="19"/>
      <c r="L371" s="19"/>
    </row>
    <row r="372">
      <c r="A372" s="48">
        <v>45064.0</v>
      </c>
      <c r="B372" s="33">
        <v>946.5</v>
      </c>
      <c r="C372" s="33">
        <v>947.95</v>
      </c>
      <c r="D372" s="33">
        <v>952.25</v>
      </c>
      <c r="E372" s="33">
        <v>942.1</v>
      </c>
      <c r="F372" s="33" t="s">
        <v>1125</v>
      </c>
      <c r="G372" s="47">
        <v>0.0076</v>
      </c>
      <c r="H372" s="19">
        <f t="shared" si="1"/>
        <v>0.007611646351</v>
      </c>
      <c r="I372" s="19">
        <f t="shared" si="2"/>
        <v>1.007611646</v>
      </c>
      <c r="J372" s="19"/>
      <c r="K372" s="19"/>
      <c r="L372" s="19"/>
    </row>
    <row r="373">
      <c r="A373" s="48">
        <v>45063.0</v>
      </c>
      <c r="B373" s="33">
        <v>939.35</v>
      </c>
      <c r="C373" s="33">
        <v>947.3</v>
      </c>
      <c r="D373" s="33">
        <v>948.4</v>
      </c>
      <c r="E373" s="33">
        <v>935.8</v>
      </c>
      <c r="F373" s="33" t="s">
        <v>905</v>
      </c>
      <c r="G373" s="47">
        <v>-0.0074</v>
      </c>
      <c r="H373" s="19">
        <f t="shared" si="1"/>
        <v>-0.007396840492</v>
      </c>
      <c r="I373" s="19">
        <f t="shared" si="2"/>
        <v>0.9926031595</v>
      </c>
      <c r="J373" s="19"/>
      <c r="K373" s="19"/>
      <c r="L373" s="19"/>
    </row>
    <row r="374">
      <c r="A374" s="48">
        <v>45062.0</v>
      </c>
      <c r="B374" s="33">
        <v>946.35</v>
      </c>
      <c r="C374" s="33">
        <v>950.0</v>
      </c>
      <c r="D374" s="33">
        <v>952.2</v>
      </c>
      <c r="E374" s="33">
        <v>943.0</v>
      </c>
      <c r="F374" s="33" t="s">
        <v>1126</v>
      </c>
      <c r="G374" s="47">
        <v>6.0E-4</v>
      </c>
      <c r="H374" s="19">
        <f t="shared" si="1"/>
        <v>0.0006344171293</v>
      </c>
      <c r="I374" s="19">
        <f t="shared" si="2"/>
        <v>1.000634417</v>
      </c>
      <c r="J374" s="19"/>
      <c r="K374" s="19"/>
      <c r="L374" s="19"/>
    </row>
    <row r="375">
      <c r="A375" s="48">
        <v>45061.0</v>
      </c>
      <c r="B375" s="33">
        <v>945.75</v>
      </c>
      <c r="C375" s="33">
        <v>943.75</v>
      </c>
      <c r="D375" s="33">
        <v>949.0</v>
      </c>
      <c r="E375" s="33">
        <v>938.2</v>
      </c>
      <c r="F375" s="33" t="s">
        <v>911</v>
      </c>
      <c r="G375" s="47">
        <v>0.002</v>
      </c>
      <c r="H375" s="19">
        <f t="shared" si="1"/>
        <v>0.001959953385</v>
      </c>
      <c r="I375" s="19">
        <f t="shared" si="2"/>
        <v>1.001959953</v>
      </c>
      <c r="J375" s="19"/>
      <c r="K375" s="19"/>
      <c r="L375" s="19"/>
    </row>
    <row r="376">
      <c r="A376" s="48">
        <v>45058.0</v>
      </c>
      <c r="B376" s="33">
        <v>943.9</v>
      </c>
      <c r="C376" s="33">
        <v>939.75</v>
      </c>
      <c r="D376" s="33">
        <v>948.0</v>
      </c>
      <c r="E376" s="33">
        <v>935.1</v>
      </c>
      <c r="F376" s="33" t="s">
        <v>1127</v>
      </c>
      <c r="G376" s="47">
        <v>0.005</v>
      </c>
      <c r="H376" s="19">
        <f t="shared" si="1"/>
        <v>0.005004258944</v>
      </c>
      <c r="I376" s="19">
        <f t="shared" si="2"/>
        <v>1.005004259</v>
      </c>
      <c r="J376" s="19"/>
      <c r="K376" s="19"/>
      <c r="L376" s="19"/>
    </row>
    <row r="377">
      <c r="A377" s="48">
        <v>45057.0</v>
      </c>
      <c r="B377" s="33">
        <v>939.2</v>
      </c>
      <c r="C377" s="33">
        <v>940.05</v>
      </c>
      <c r="D377" s="33">
        <v>947.0</v>
      </c>
      <c r="E377" s="33">
        <v>933.85</v>
      </c>
      <c r="F377" s="33" t="s">
        <v>1128</v>
      </c>
      <c r="G377" s="47">
        <v>0.0034</v>
      </c>
      <c r="H377" s="19">
        <f t="shared" si="1"/>
        <v>0.00336520485</v>
      </c>
      <c r="I377" s="19">
        <f t="shared" si="2"/>
        <v>1.003365205</v>
      </c>
      <c r="J377" s="19"/>
      <c r="K377" s="19"/>
      <c r="L377" s="19"/>
    </row>
    <row r="378">
      <c r="A378" s="48">
        <v>45056.0</v>
      </c>
      <c r="B378" s="33">
        <v>936.05</v>
      </c>
      <c r="C378" s="33">
        <v>934.6</v>
      </c>
      <c r="D378" s="33">
        <v>941.0</v>
      </c>
      <c r="E378" s="33">
        <v>928.25</v>
      </c>
      <c r="F378" s="33" t="s">
        <v>1129</v>
      </c>
      <c r="G378" s="47">
        <v>0.0018</v>
      </c>
      <c r="H378" s="19">
        <f t="shared" si="1"/>
        <v>0.001765839041</v>
      </c>
      <c r="I378" s="19">
        <f t="shared" si="2"/>
        <v>1.001765839</v>
      </c>
      <c r="J378" s="19"/>
      <c r="K378" s="19"/>
      <c r="L378" s="19"/>
    </row>
    <row r="379">
      <c r="A379" s="48">
        <v>45055.0</v>
      </c>
      <c r="B379" s="33">
        <v>934.4</v>
      </c>
      <c r="C379" s="33">
        <v>941.0</v>
      </c>
      <c r="D379" s="33">
        <v>945.0</v>
      </c>
      <c r="E379" s="33">
        <v>931.8</v>
      </c>
      <c r="F379" s="33" t="s">
        <v>1098</v>
      </c>
      <c r="G379" s="47">
        <v>-0.0037</v>
      </c>
      <c r="H379" s="19">
        <f t="shared" si="1"/>
        <v>-0.003731741124</v>
      </c>
      <c r="I379" s="19">
        <f t="shared" si="2"/>
        <v>0.9962682589</v>
      </c>
      <c r="J379" s="19"/>
      <c r="K379" s="19"/>
      <c r="L379" s="19"/>
    </row>
    <row r="380">
      <c r="A380" s="48">
        <v>45054.0</v>
      </c>
      <c r="B380" s="33">
        <v>937.9</v>
      </c>
      <c r="C380" s="33">
        <v>927.0</v>
      </c>
      <c r="D380" s="33">
        <v>941.7</v>
      </c>
      <c r="E380" s="33">
        <v>927.0</v>
      </c>
      <c r="F380" s="33" t="s">
        <v>1130</v>
      </c>
      <c r="G380" s="47">
        <v>0.0118</v>
      </c>
      <c r="H380" s="19">
        <f t="shared" si="1"/>
        <v>0.01181293489</v>
      </c>
      <c r="I380" s="19">
        <f t="shared" si="2"/>
        <v>1.011812935</v>
      </c>
      <c r="J380" s="19"/>
      <c r="K380" s="19"/>
      <c r="L380" s="19"/>
    </row>
    <row r="381">
      <c r="A381" s="48">
        <v>45051.0</v>
      </c>
      <c r="B381" s="33">
        <v>926.95</v>
      </c>
      <c r="C381" s="33">
        <v>925.0</v>
      </c>
      <c r="D381" s="33">
        <v>942.45</v>
      </c>
      <c r="E381" s="33">
        <v>923.45</v>
      </c>
      <c r="F381" s="33" t="s">
        <v>1131</v>
      </c>
      <c r="G381" s="47">
        <v>0.0057</v>
      </c>
      <c r="H381" s="19">
        <f t="shared" si="1"/>
        <v>0.005695996528</v>
      </c>
      <c r="I381" s="19">
        <f t="shared" si="2"/>
        <v>1.005695997</v>
      </c>
      <c r="J381" s="19"/>
      <c r="K381" s="19"/>
      <c r="L381" s="19"/>
    </row>
    <row r="382">
      <c r="A382" s="48">
        <v>45050.0</v>
      </c>
      <c r="B382" s="33">
        <v>921.7</v>
      </c>
      <c r="C382" s="33">
        <v>920.0</v>
      </c>
      <c r="D382" s="33">
        <v>923.9</v>
      </c>
      <c r="E382" s="33">
        <v>911.8</v>
      </c>
      <c r="F382" s="33" t="s">
        <v>1132</v>
      </c>
      <c r="G382" s="47">
        <v>-0.0012</v>
      </c>
      <c r="H382" s="19">
        <f t="shared" si="1"/>
        <v>-0.001246139676</v>
      </c>
      <c r="I382" s="19">
        <f t="shared" si="2"/>
        <v>0.9987538603</v>
      </c>
      <c r="J382" s="19"/>
      <c r="K382" s="19"/>
      <c r="L382" s="19"/>
    </row>
    <row r="383">
      <c r="A383" s="48">
        <v>45049.0</v>
      </c>
      <c r="B383" s="33">
        <v>922.85</v>
      </c>
      <c r="C383" s="33">
        <v>919.55</v>
      </c>
      <c r="D383" s="33">
        <v>923.85</v>
      </c>
      <c r="E383" s="33">
        <v>911.55</v>
      </c>
      <c r="F383" s="33" t="s">
        <v>1133</v>
      </c>
      <c r="G383" s="47">
        <v>8.0E-4</v>
      </c>
      <c r="H383" s="19">
        <f t="shared" si="1"/>
        <v>0.0008133608069</v>
      </c>
      <c r="I383" s="19">
        <f t="shared" si="2"/>
        <v>1.000813361</v>
      </c>
      <c r="J383" s="19"/>
      <c r="K383" s="19"/>
      <c r="L383" s="19"/>
    </row>
    <row r="384">
      <c r="A384" s="48">
        <v>45048.0</v>
      </c>
      <c r="B384" s="33">
        <v>922.1</v>
      </c>
      <c r="C384" s="33">
        <v>924.0</v>
      </c>
      <c r="D384" s="33">
        <v>925.8</v>
      </c>
      <c r="E384" s="33">
        <v>918.7</v>
      </c>
      <c r="F384" s="33" t="s">
        <v>1134</v>
      </c>
      <c r="G384" s="47">
        <v>0.0048</v>
      </c>
      <c r="H384" s="19">
        <f t="shared" si="1"/>
        <v>0.004849343432</v>
      </c>
      <c r="I384" s="19">
        <f t="shared" si="2"/>
        <v>1.004849343</v>
      </c>
      <c r="J384" s="19"/>
      <c r="K384" s="19"/>
      <c r="L384" s="19"/>
    </row>
    <row r="385">
      <c r="A385" s="48">
        <v>45044.0</v>
      </c>
      <c r="B385" s="33">
        <v>917.65</v>
      </c>
      <c r="C385" s="33">
        <v>915.1</v>
      </c>
      <c r="D385" s="33">
        <v>920.45</v>
      </c>
      <c r="E385" s="33">
        <v>910.25</v>
      </c>
      <c r="F385" s="33" t="s">
        <v>1135</v>
      </c>
      <c r="G385" s="47">
        <v>-8.0E-4</v>
      </c>
      <c r="H385" s="19">
        <f t="shared" si="1"/>
        <v>-0.00076223662</v>
      </c>
      <c r="I385" s="19">
        <f t="shared" si="2"/>
        <v>0.9992377634</v>
      </c>
      <c r="J385" s="19"/>
      <c r="K385" s="19"/>
      <c r="L385" s="19"/>
    </row>
    <row r="386">
      <c r="A386" s="48">
        <v>45043.0</v>
      </c>
      <c r="B386" s="33">
        <v>918.35</v>
      </c>
      <c r="C386" s="33">
        <v>909.5</v>
      </c>
      <c r="D386" s="33">
        <v>919.9</v>
      </c>
      <c r="E386" s="33">
        <v>908.55</v>
      </c>
      <c r="F386" s="33" t="s">
        <v>1136</v>
      </c>
      <c r="G386" s="47">
        <v>0.0037</v>
      </c>
      <c r="H386" s="19">
        <f t="shared" si="1"/>
        <v>0.003716050057</v>
      </c>
      <c r="I386" s="19">
        <f t="shared" si="2"/>
        <v>1.00371605</v>
      </c>
      <c r="J386" s="19"/>
      <c r="K386" s="19"/>
      <c r="L386" s="19"/>
    </row>
    <row r="387">
      <c r="A387" s="48">
        <v>45042.0</v>
      </c>
      <c r="B387" s="33">
        <v>914.95</v>
      </c>
      <c r="C387" s="33">
        <v>911.45</v>
      </c>
      <c r="D387" s="33">
        <v>916.95</v>
      </c>
      <c r="E387" s="33">
        <v>905.75</v>
      </c>
      <c r="F387" s="33" t="s">
        <v>1137</v>
      </c>
      <c r="G387" s="47">
        <v>0.0016</v>
      </c>
      <c r="H387" s="19">
        <f t="shared" si="1"/>
        <v>0.001642126006</v>
      </c>
      <c r="I387" s="19">
        <f t="shared" si="2"/>
        <v>1.001642126</v>
      </c>
      <c r="J387" s="19"/>
      <c r="K387" s="19"/>
      <c r="L387" s="19"/>
    </row>
    <row r="388">
      <c r="A388" s="48">
        <v>45041.0</v>
      </c>
      <c r="B388" s="33">
        <v>913.45</v>
      </c>
      <c r="C388" s="33">
        <v>906.3</v>
      </c>
      <c r="D388" s="33">
        <v>916.0</v>
      </c>
      <c r="E388" s="33">
        <v>903.1</v>
      </c>
      <c r="F388" s="33" t="s">
        <v>1138</v>
      </c>
      <c r="G388" s="47">
        <v>0.0096</v>
      </c>
      <c r="H388" s="19">
        <f t="shared" si="1"/>
        <v>0.009615915999</v>
      </c>
      <c r="I388" s="19">
        <f t="shared" si="2"/>
        <v>1.009615916</v>
      </c>
      <c r="J388" s="19"/>
      <c r="K388" s="19"/>
      <c r="L388" s="19"/>
    </row>
    <row r="389">
      <c r="A389" s="48">
        <v>45040.0</v>
      </c>
      <c r="B389" s="33">
        <v>904.75</v>
      </c>
      <c r="C389" s="33">
        <v>905.0</v>
      </c>
      <c r="D389" s="33">
        <v>906.5</v>
      </c>
      <c r="E389" s="33">
        <v>895.0</v>
      </c>
      <c r="F389" s="33" t="s">
        <v>1139</v>
      </c>
      <c r="G389" s="47">
        <v>0.0216</v>
      </c>
      <c r="H389" s="19">
        <f t="shared" si="1"/>
        <v>0.02156608141</v>
      </c>
      <c r="I389" s="19">
        <f t="shared" si="2"/>
        <v>1.021566081</v>
      </c>
      <c r="J389" s="19"/>
      <c r="K389" s="19"/>
      <c r="L389" s="19"/>
    </row>
    <row r="390">
      <c r="A390" s="48">
        <v>45037.0</v>
      </c>
      <c r="B390" s="33">
        <v>885.65</v>
      </c>
      <c r="C390" s="33">
        <v>894.55</v>
      </c>
      <c r="D390" s="33">
        <v>900.7</v>
      </c>
      <c r="E390" s="33">
        <v>882.4</v>
      </c>
      <c r="F390" s="33" t="s">
        <v>1140</v>
      </c>
      <c r="G390" s="47">
        <v>-0.0098</v>
      </c>
      <c r="H390" s="19">
        <f t="shared" si="1"/>
        <v>-0.009783094812</v>
      </c>
      <c r="I390" s="19">
        <f t="shared" si="2"/>
        <v>0.9902169052</v>
      </c>
      <c r="J390" s="19"/>
      <c r="K390" s="19"/>
      <c r="L390" s="19"/>
    </row>
    <row r="391">
      <c r="A391" s="48">
        <v>45036.0</v>
      </c>
      <c r="B391" s="33">
        <v>894.4</v>
      </c>
      <c r="C391" s="33">
        <v>892.25</v>
      </c>
      <c r="D391" s="33">
        <v>899.3</v>
      </c>
      <c r="E391" s="33">
        <v>889.2</v>
      </c>
      <c r="F391" s="33" t="s">
        <v>1141</v>
      </c>
      <c r="G391" s="47">
        <v>0.0028</v>
      </c>
      <c r="H391" s="19">
        <f t="shared" si="1"/>
        <v>0.002803004821</v>
      </c>
      <c r="I391" s="19">
        <f t="shared" si="2"/>
        <v>1.002803005</v>
      </c>
      <c r="J391" s="19"/>
      <c r="K391" s="19"/>
      <c r="L391" s="19"/>
    </row>
    <row r="392">
      <c r="A392" s="48">
        <v>45035.0</v>
      </c>
      <c r="B392" s="33">
        <v>891.9</v>
      </c>
      <c r="C392" s="33">
        <v>895.9</v>
      </c>
      <c r="D392" s="33">
        <v>896.9</v>
      </c>
      <c r="E392" s="33">
        <v>887.25</v>
      </c>
      <c r="F392" s="33" t="s">
        <v>1142</v>
      </c>
      <c r="G392" s="47">
        <v>-0.0055</v>
      </c>
      <c r="H392" s="19">
        <f t="shared" si="1"/>
        <v>-0.005519317612</v>
      </c>
      <c r="I392" s="19">
        <f t="shared" si="2"/>
        <v>0.9944806824</v>
      </c>
      <c r="J392" s="19"/>
      <c r="K392" s="19"/>
      <c r="L392" s="19"/>
    </row>
    <row r="393">
      <c r="A393" s="48">
        <v>45034.0</v>
      </c>
      <c r="B393" s="33">
        <v>896.85</v>
      </c>
      <c r="C393" s="33">
        <v>907.95</v>
      </c>
      <c r="D393" s="33">
        <v>907.95</v>
      </c>
      <c r="E393" s="33">
        <v>894.1</v>
      </c>
      <c r="F393" s="33" t="s">
        <v>1143</v>
      </c>
      <c r="G393" s="47">
        <v>-0.0049</v>
      </c>
      <c r="H393" s="19">
        <f t="shared" si="1"/>
        <v>-0.00493731277</v>
      </c>
      <c r="I393" s="19">
        <f t="shared" si="2"/>
        <v>0.9950626872</v>
      </c>
      <c r="J393" s="19"/>
      <c r="K393" s="19"/>
      <c r="L393" s="19"/>
    </row>
    <row r="394">
      <c r="A394" s="48">
        <v>45033.0</v>
      </c>
      <c r="B394" s="33">
        <v>901.3</v>
      </c>
      <c r="C394" s="33">
        <v>917.3</v>
      </c>
      <c r="D394" s="33">
        <v>917.3</v>
      </c>
      <c r="E394" s="33">
        <v>893.15</v>
      </c>
      <c r="F394" s="33" t="s">
        <v>1144</v>
      </c>
      <c r="G394" s="47">
        <v>0.0026</v>
      </c>
      <c r="H394" s="19">
        <f t="shared" si="1"/>
        <v>0.00255839822</v>
      </c>
      <c r="I394" s="19">
        <f t="shared" si="2"/>
        <v>1.002558398</v>
      </c>
      <c r="J394" s="19"/>
      <c r="K394" s="19"/>
      <c r="L394" s="19"/>
    </row>
    <row r="395">
      <c r="A395" s="48">
        <v>45029.0</v>
      </c>
      <c r="B395" s="33">
        <v>899.0</v>
      </c>
      <c r="C395" s="33">
        <v>891.1</v>
      </c>
      <c r="D395" s="33">
        <v>901.65</v>
      </c>
      <c r="E395" s="33">
        <v>886.5</v>
      </c>
      <c r="F395" s="33" t="s">
        <v>1145</v>
      </c>
      <c r="G395" s="47">
        <v>0.0099</v>
      </c>
      <c r="H395" s="19">
        <f t="shared" si="1"/>
        <v>0.009942144582</v>
      </c>
      <c r="I395" s="19">
        <f t="shared" si="2"/>
        <v>1.009942145</v>
      </c>
      <c r="J395" s="19"/>
      <c r="K395" s="19"/>
      <c r="L395" s="19"/>
    </row>
    <row r="396">
      <c r="A396" s="48">
        <v>45028.0</v>
      </c>
      <c r="B396" s="33">
        <v>890.15</v>
      </c>
      <c r="C396" s="33">
        <v>883.45</v>
      </c>
      <c r="D396" s="33">
        <v>892.0</v>
      </c>
      <c r="E396" s="33">
        <v>880.3</v>
      </c>
      <c r="F396" s="33" t="s">
        <v>1146</v>
      </c>
      <c r="G396" s="47">
        <v>0.0094</v>
      </c>
      <c r="H396" s="19">
        <f t="shared" si="1"/>
        <v>0.009354802132</v>
      </c>
      <c r="I396" s="19">
        <f t="shared" si="2"/>
        <v>1.009354802</v>
      </c>
      <c r="J396" s="19"/>
      <c r="K396" s="19"/>
      <c r="L396" s="19"/>
    </row>
    <row r="397">
      <c r="A397" s="48">
        <v>45027.0</v>
      </c>
      <c r="B397" s="33">
        <v>881.9</v>
      </c>
      <c r="C397" s="33">
        <v>873.7</v>
      </c>
      <c r="D397" s="33">
        <v>885.6</v>
      </c>
      <c r="E397" s="33">
        <v>865.0</v>
      </c>
      <c r="F397" s="33" t="s">
        <v>1147</v>
      </c>
      <c r="G397" s="47">
        <v>0.0155</v>
      </c>
      <c r="H397" s="19">
        <f t="shared" si="1"/>
        <v>0.01548736254</v>
      </c>
      <c r="I397" s="19">
        <f t="shared" si="2"/>
        <v>1.015487363</v>
      </c>
      <c r="J397" s="19"/>
      <c r="K397" s="19"/>
      <c r="L397" s="19"/>
    </row>
    <row r="398">
      <c r="A398" s="48">
        <v>45026.0</v>
      </c>
      <c r="B398" s="33">
        <v>868.45</v>
      </c>
      <c r="C398" s="33">
        <v>880.05</v>
      </c>
      <c r="D398" s="33">
        <v>882.8</v>
      </c>
      <c r="E398" s="33">
        <v>864.4</v>
      </c>
      <c r="F398" s="33" t="s">
        <v>1148</v>
      </c>
      <c r="G398" s="47">
        <v>-0.0075</v>
      </c>
      <c r="H398" s="19">
        <f t="shared" si="1"/>
        <v>-0.007485714286</v>
      </c>
      <c r="I398" s="19">
        <f t="shared" si="2"/>
        <v>0.9925142857</v>
      </c>
      <c r="J398" s="19"/>
      <c r="K398" s="19"/>
      <c r="L398" s="19"/>
    </row>
    <row r="399">
      <c r="A399" s="48">
        <v>45022.0</v>
      </c>
      <c r="B399" s="33">
        <v>875.0</v>
      </c>
      <c r="C399" s="33">
        <v>882.0</v>
      </c>
      <c r="D399" s="33">
        <v>890.1</v>
      </c>
      <c r="E399" s="33">
        <v>872.7</v>
      </c>
      <c r="F399" s="33" t="s">
        <v>1149</v>
      </c>
      <c r="G399" s="47">
        <v>-0.0109</v>
      </c>
      <c r="H399" s="19">
        <f t="shared" si="1"/>
        <v>-0.01085236265</v>
      </c>
      <c r="I399" s="19">
        <f t="shared" si="2"/>
        <v>0.9891476374</v>
      </c>
      <c r="J399" s="19"/>
      <c r="K399" s="19"/>
      <c r="L399" s="19"/>
    </row>
    <row r="400">
      <c r="A400" s="48">
        <v>45021.0</v>
      </c>
      <c r="B400" s="33">
        <v>884.6</v>
      </c>
      <c r="C400" s="33">
        <v>886.6</v>
      </c>
      <c r="D400" s="33">
        <v>887.75</v>
      </c>
      <c r="E400" s="33">
        <v>874.0</v>
      </c>
      <c r="F400" s="33" t="s">
        <v>1150</v>
      </c>
      <c r="G400" s="47">
        <v>9.0E-4</v>
      </c>
      <c r="H400" s="19">
        <f t="shared" si="1"/>
        <v>0.0009051821679</v>
      </c>
      <c r="I400" s="19">
        <f t="shared" si="2"/>
        <v>1.000905182</v>
      </c>
      <c r="J400" s="19"/>
      <c r="K400" s="19"/>
      <c r="L400" s="19"/>
    </row>
    <row r="401">
      <c r="A401" s="48">
        <v>45019.0</v>
      </c>
      <c r="B401" s="33">
        <v>883.8</v>
      </c>
      <c r="C401" s="33">
        <v>880.2</v>
      </c>
      <c r="D401" s="33">
        <v>887.1</v>
      </c>
      <c r="E401" s="33">
        <v>868.85</v>
      </c>
      <c r="F401" s="33" t="s">
        <v>1151</v>
      </c>
      <c r="G401" s="47">
        <v>0.0075</v>
      </c>
      <c r="H401" s="19">
        <f t="shared" si="1"/>
        <v>0.007466514677</v>
      </c>
      <c r="I401" s="19">
        <f t="shared" si="2"/>
        <v>1.007466515</v>
      </c>
      <c r="J401" s="19"/>
      <c r="K401" s="19"/>
      <c r="L401" s="19"/>
    </row>
    <row r="402">
      <c r="A402" s="48">
        <v>45016.0</v>
      </c>
      <c r="B402" s="33">
        <v>877.25</v>
      </c>
      <c r="C402" s="33">
        <v>861.95</v>
      </c>
      <c r="D402" s="33">
        <v>881.0</v>
      </c>
      <c r="E402" s="33">
        <v>858.5</v>
      </c>
      <c r="F402" s="33" t="s">
        <v>1055</v>
      </c>
      <c r="G402" s="47">
        <v>0.0308</v>
      </c>
      <c r="H402" s="19">
        <f t="shared" si="1"/>
        <v>0.03084606345</v>
      </c>
      <c r="I402" s="19">
        <f t="shared" si="2"/>
        <v>1.030846063</v>
      </c>
      <c r="J402" s="19"/>
      <c r="K402" s="19"/>
      <c r="L402" s="19"/>
    </row>
    <row r="403">
      <c r="A403" s="48">
        <v>45014.0</v>
      </c>
      <c r="B403" s="33">
        <v>851.0</v>
      </c>
      <c r="C403" s="33">
        <v>857.05</v>
      </c>
      <c r="D403" s="33">
        <v>862.1</v>
      </c>
      <c r="E403" s="33">
        <v>848.0</v>
      </c>
      <c r="F403" s="33" t="s">
        <v>1152</v>
      </c>
      <c r="G403" s="47">
        <v>-0.0044</v>
      </c>
      <c r="H403" s="19">
        <f t="shared" si="1"/>
        <v>-0.004387247733</v>
      </c>
      <c r="I403" s="19">
        <f t="shared" si="2"/>
        <v>0.9956127523</v>
      </c>
      <c r="J403" s="19"/>
      <c r="K403" s="19"/>
      <c r="L403" s="19"/>
    </row>
    <row r="404">
      <c r="A404" s="48">
        <v>45013.0</v>
      </c>
      <c r="B404" s="33">
        <v>854.75</v>
      </c>
      <c r="C404" s="33">
        <v>855.55</v>
      </c>
      <c r="D404" s="33">
        <v>858.9</v>
      </c>
      <c r="E404" s="33">
        <v>848.2</v>
      </c>
      <c r="F404" s="33" t="s">
        <v>1153</v>
      </c>
      <c r="G404" s="47">
        <v>0.0071</v>
      </c>
      <c r="H404" s="19">
        <f t="shared" si="1"/>
        <v>0.007128549546</v>
      </c>
      <c r="I404" s="19">
        <f t="shared" si="2"/>
        <v>1.00712855</v>
      </c>
      <c r="J404" s="19"/>
      <c r="K404" s="19"/>
      <c r="L404" s="19"/>
    </row>
    <row r="405">
      <c r="A405" s="48">
        <v>45012.0</v>
      </c>
      <c r="B405" s="33">
        <v>848.7</v>
      </c>
      <c r="C405" s="33">
        <v>854.95</v>
      </c>
      <c r="D405" s="33">
        <v>856.4</v>
      </c>
      <c r="E405" s="33">
        <v>844.05</v>
      </c>
      <c r="F405" s="33" t="s">
        <v>1154</v>
      </c>
      <c r="G405" s="47">
        <v>-0.0043</v>
      </c>
      <c r="H405" s="19">
        <f t="shared" si="1"/>
        <v>-0.004340685124</v>
      </c>
      <c r="I405" s="19">
        <f t="shared" si="2"/>
        <v>0.9956593149</v>
      </c>
      <c r="J405" s="19"/>
      <c r="K405" s="19"/>
      <c r="L405" s="19"/>
    </row>
    <row r="406">
      <c r="A406" s="48">
        <v>45009.0</v>
      </c>
      <c r="B406" s="33">
        <v>852.4</v>
      </c>
      <c r="C406" s="33">
        <v>852.5</v>
      </c>
      <c r="D406" s="33">
        <v>860.0</v>
      </c>
      <c r="E406" s="33">
        <v>849.15</v>
      </c>
      <c r="F406" s="33" t="s">
        <v>1155</v>
      </c>
      <c r="G406" s="47">
        <v>-0.0036</v>
      </c>
      <c r="H406" s="19">
        <f t="shared" si="1"/>
        <v>-0.003565374949</v>
      </c>
      <c r="I406" s="19">
        <f t="shared" si="2"/>
        <v>0.9964346251</v>
      </c>
      <c r="J406" s="19"/>
      <c r="K406" s="19"/>
      <c r="L406" s="19"/>
    </row>
    <row r="407">
      <c r="A407" s="48">
        <v>45008.0</v>
      </c>
      <c r="B407" s="33">
        <v>855.45</v>
      </c>
      <c r="C407" s="33">
        <v>857.0</v>
      </c>
      <c r="D407" s="33">
        <v>867.45</v>
      </c>
      <c r="E407" s="33">
        <v>852.8</v>
      </c>
      <c r="F407" s="33" t="s">
        <v>1156</v>
      </c>
      <c r="G407" s="47">
        <v>-0.0055</v>
      </c>
      <c r="H407" s="19">
        <f t="shared" si="1"/>
        <v>-0.005521971635</v>
      </c>
      <c r="I407" s="19">
        <f t="shared" si="2"/>
        <v>0.9944780284</v>
      </c>
      <c r="J407" s="19"/>
      <c r="K407" s="19"/>
      <c r="L407" s="19"/>
    </row>
    <row r="408">
      <c r="A408" s="48">
        <v>45007.0</v>
      </c>
      <c r="B408" s="33">
        <v>860.2</v>
      </c>
      <c r="C408" s="33">
        <v>857.65</v>
      </c>
      <c r="D408" s="33">
        <v>862.55</v>
      </c>
      <c r="E408" s="33">
        <v>851.0</v>
      </c>
      <c r="F408" s="33" t="s">
        <v>1157</v>
      </c>
      <c r="G408" s="47">
        <v>0.0092</v>
      </c>
      <c r="H408" s="19">
        <f t="shared" si="1"/>
        <v>0.009150633505</v>
      </c>
      <c r="I408" s="19">
        <f t="shared" si="2"/>
        <v>1.009150634</v>
      </c>
      <c r="J408" s="19"/>
      <c r="K408" s="19"/>
      <c r="L408" s="19"/>
    </row>
    <row r="409">
      <c r="A409" s="48">
        <v>45006.0</v>
      </c>
      <c r="B409" s="33">
        <v>852.4</v>
      </c>
      <c r="C409" s="33">
        <v>843.0</v>
      </c>
      <c r="D409" s="33">
        <v>854.5</v>
      </c>
      <c r="E409" s="33">
        <v>839.05</v>
      </c>
      <c r="F409" s="33" t="s">
        <v>1158</v>
      </c>
      <c r="G409" s="47">
        <v>0.0191</v>
      </c>
      <c r="H409" s="19">
        <f t="shared" si="1"/>
        <v>0.01906868313</v>
      </c>
      <c r="I409" s="19">
        <f t="shared" si="2"/>
        <v>1.019068683</v>
      </c>
      <c r="J409" s="19"/>
      <c r="K409" s="19"/>
      <c r="L409" s="19"/>
    </row>
    <row r="410">
      <c r="A410" s="48">
        <v>45005.0</v>
      </c>
      <c r="B410" s="33">
        <v>836.45</v>
      </c>
      <c r="C410" s="33">
        <v>837.0</v>
      </c>
      <c r="D410" s="33">
        <v>837.8</v>
      </c>
      <c r="E410" s="33">
        <v>825.0</v>
      </c>
      <c r="F410" s="33" t="s">
        <v>1159</v>
      </c>
      <c r="G410" s="47">
        <v>2.0E-4</v>
      </c>
      <c r="H410" s="19">
        <f t="shared" si="1"/>
        <v>0.0002391629297</v>
      </c>
      <c r="I410" s="19">
        <f t="shared" si="2"/>
        <v>1.000239163</v>
      </c>
      <c r="J410" s="19"/>
      <c r="K410" s="19"/>
      <c r="L410" s="19"/>
    </row>
    <row r="411">
      <c r="A411" s="48">
        <v>45002.0</v>
      </c>
      <c r="B411" s="33">
        <v>836.25</v>
      </c>
      <c r="C411" s="33">
        <v>831.8</v>
      </c>
      <c r="D411" s="33">
        <v>838.4</v>
      </c>
      <c r="E411" s="33">
        <v>818.65</v>
      </c>
      <c r="F411" s="33" t="s">
        <v>827</v>
      </c>
      <c r="G411" s="47">
        <v>0.015</v>
      </c>
      <c r="H411" s="19">
        <f t="shared" si="1"/>
        <v>0.01498968321</v>
      </c>
      <c r="I411" s="19">
        <f t="shared" si="2"/>
        <v>1.014989683</v>
      </c>
      <c r="J411" s="19"/>
      <c r="K411" s="19"/>
      <c r="L411" s="19"/>
    </row>
    <row r="412">
      <c r="A412" s="48">
        <v>45001.0</v>
      </c>
      <c r="B412" s="33">
        <v>823.9</v>
      </c>
      <c r="C412" s="33">
        <v>829.7</v>
      </c>
      <c r="D412" s="33">
        <v>831.3</v>
      </c>
      <c r="E412" s="33">
        <v>810.3</v>
      </c>
      <c r="F412" s="33" t="s">
        <v>1160</v>
      </c>
      <c r="G412" s="47">
        <v>-0.0024</v>
      </c>
      <c r="H412" s="19">
        <f t="shared" si="1"/>
        <v>-0.002421600678</v>
      </c>
      <c r="I412" s="19">
        <f t="shared" si="2"/>
        <v>0.9975783993</v>
      </c>
      <c r="J412" s="19"/>
      <c r="K412" s="19"/>
      <c r="L412" s="19"/>
    </row>
    <row r="413">
      <c r="A413" s="48">
        <v>45000.0</v>
      </c>
      <c r="B413" s="33">
        <v>825.9</v>
      </c>
      <c r="C413" s="33">
        <v>836.45</v>
      </c>
      <c r="D413" s="33">
        <v>843.95</v>
      </c>
      <c r="E413" s="33">
        <v>822.2</v>
      </c>
      <c r="F413" s="33" t="s">
        <v>1161</v>
      </c>
      <c r="G413" s="47">
        <v>-0.0054</v>
      </c>
      <c r="H413" s="19">
        <f t="shared" si="1"/>
        <v>-0.005359185885</v>
      </c>
      <c r="I413" s="19">
        <f t="shared" si="2"/>
        <v>0.9946408141</v>
      </c>
      <c r="J413" s="19"/>
      <c r="K413" s="19"/>
      <c r="L413" s="19"/>
    </row>
    <row r="414">
      <c r="A414" s="48">
        <v>44999.0</v>
      </c>
      <c r="B414" s="33">
        <v>830.35</v>
      </c>
      <c r="C414" s="33">
        <v>827.0</v>
      </c>
      <c r="D414" s="33">
        <v>834.45</v>
      </c>
      <c r="E414" s="33">
        <v>818.25</v>
      </c>
      <c r="F414" s="33" t="s">
        <v>1162</v>
      </c>
      <c r="G414" s="47">
        <v>0.0024</v>
      </c>
      <c r="H414" s="19">
        <f t="shared" si="1"/>
        <v>0.002353935297</v>
      </c>
      <c r="I414" s="19">
        <f t="shared" si="2"/>
        <v>1.002353935</v>
      </c>
      <c r="J414" s="19"/>
      <c r="K414" s="19"/>
      <c r="L414" s="19"/>
    </row>
    <row r="415">
      <c r="A415" s="48">
        <v>44998.0</v>
      </c>
      <c r="B415" s="33">
        <v>828.4</v>
      </c>
      <c r="C415" s="33">
        <v>841.45</v>
      </c>
      <c r="D415" s="33">
        <v>855.3</v>
      </c>
      <c r="E415" s="33">
        <v>823.95</v>
      </c>
      <c r="F415" s="33" t="s">
        <v>970</v>
      </c>
      <c r="G415" s="47">
        <v>-0.0169</v>
      </c>
      <c r="H415" s="19">
        <f t="shared" si="1"/>
        <v>-0.01691093574</v>
      </c>
      <c r="I415" s="19">
        <f t="shared" si="2"/>
        <v>0.9830890643</v>
      </c>
      <c r="J415" s="19"/>
      <c r="K415" s="19"/>
      <c r="L415" s="19"/>
    </row>
    <row r="416">
      <c r="A416" s="48">
        <v>44995.0</v>
      </c>
      <c r="B416" s="33">
        <v>842.65</v>
      </c>
      <c r="C416" s="33">
        <v>844.7</v>
      </c>
      <c r="D416" s="33">
        <v>845.35</v>
      </c>
      <c r="E416" s="33">
        <v>836.25</v>
      </c>
      <c r="F416" s="33" t="s">
        <v>1163</v>
      </c>
      <c r="G416" s="47">
        <v>-0.0155</v>
      </c>
      <c r="H416" s="19">
        <f t="shared" si="1"/>
        <v>-0.01553829079</v>
      </c>
      <c r="I416" s="19">
        <f t="shared" si="2"/>
        <v>0.9844617092</v>
      </c>
      <c r="J416" s="19"/>
      <c r="K416" s="19"/>
      <c r="L416" s="19"/>
    </row>
    <row r="417">
      <c r="A417" s="48">
        <v>44994.0</v>
      </c>
      <c r="B417" s="33">
        <v>855.95</v>
      </c>
      <c r="C417" s="33">
        <v>867.2</v>
      </c>
      <c r="D417" s="33">
        <v>869.8</v>
      </c>
      <c r="E417" s="33">
        <v>854.15</v>
      </c>
      <c r="F417" s="33" t="s">
        <v>1164</v>
      </c>
      <c r="G417" s="47">
        <v>-0.0185</v>
      </c>
      <c r="H417" s="19">
        <f t="shared" si="1"/>
        <v>-0.01851851852</v>
      </c>
      <c r="I417" s="19">
        <f t="shared" si="2"/>
        <v>0.9814814815</v>
      </c>
      <c r="J417" s="19"/>
      <c r="K417" s="19"/>
      <c r="L417" s="19"/>
    </row>
    <row r="418">
      <c r="A418" s="48">
        <v>44993.0</v>
      </c>
      <c r="B418" s="33">
        <v>872.1</v>
      </c>
      <c r="C418" s="33">
        <v>866.65</v>
      </c>
      <c r="D418" s="33">
        <v>873.65</v>
      </c>
      <c r="E418" s="33">
        <v>861.5</v>
      </c>
      <c r="F418" s="33" t="s">
        <v>1165</v>
      </c>
      <c r="G418" s="47">
        <v>0.005</v>
      </c>
      <c r="H418" s="19">
        <f t="shared" si="1"/>
        <v>0.005012964564</v>
      </c>
      <c r="I418" s="19">
        <f t="shared" si="2"/>
        <v>1.005012965</v>
      </c>
      <c r="J418" s="19"/>
      <c r="K418" s="19"/>
      <c r="L418" s="19"/>
    </row>
    <row r="419">
      <c r="A419" s="48">
        <v>44991.0</v>
      </c>
      <c r="B419" s="33">
        <v>867.75</v>
      </c>
      <c r="C419" s="33">
        <v>871.75</v>
      </c>
      <c r="D419" s="33">
        <v>876.85</v>
      </c>
      <c r="E419" s="33">
        <v>865.35</v>
      </c>
      <c r="F419" s="33" t="s">
        <v>1166</v>
      </c>
      <c r="G419" s="47">
        <v>-9.0E-4</v>
      </c>
      <c r="H419" s="19">
        <f t="shared" si="1"/>
        <v>-0.0009210753555</v>
      </c>
      <c r="I419" s="19">
        <f t="shared" si="2"/>
        <v>0.9990789246</v>
      </c>
      <c r="J419" s="19"/>
      <c r="K419" s="19"/>
      <c r="L419" s="19"/>
    </row>
    <row r="420">
      <c r="A420" s="48">
        <v>44988.0</v>
      </c>
      <c r="B420" s="33">
        <v>868.55</v>
      </c>
      <c r="C420" s="33">
        <v>856.75</v>
      </c>
      <c r="D420" s="33">
        <v>873.0</v>
      </c>
      <c r="E420" s="33">
        <v>849.85</v>
      </c>
      <c r="F420" s="33" t="s">
        <v>1167</v>
      </c>
      <c r="G420" s="47">
        <v>0.017</v>
      </c>
      <c r="H420" s="19">
        <f t="shared" si="1"/>
        <v>0.01703747073</v>
      </c>
      <c r="I420" s="19">
        <f t="shared" si="2"/>
        <v>1.017037471</v>
      </c>
      <c r="J420" s="19"/>
      <c r="K420" s="19"/>
      <c r="L420" s="19"/>
    </row>
    <row r="421">
      <c r="A421" s="48">
        <v>44987.0</v>
      </c>
      <c r="B421" s="33">
        <v>854.0</v>
      </c>
      <c r="C421" s="33">
        <v>853.0</v>
      </c>
      <c r="D421" s="33">
        <v>861.85</v>
      </c>
      <c r="E421" s="33">
        <v>851.1</v>
      </c>
      <c r="F421" s="33" t="s">
        <v>1168</v>
      </c>
      <c r="G421" s="47">
        <v>-0.0027</v>
      </c>
      <c r="H421" s="19">
        <f t="shared" si="1"/>
        <v>-0.002685974542</v>
      </c>
      <c r="I421" s="19">
        <f t="shared" si="2"/>
        <v>0.9973140255</v>
      </c>
      <c r="J421" s="19"/>
      <c r="K421" s="19"/>
      <c r="L421" s="19"/>
    </row>
    <row r="422">
      <c r="A422" s="48">
        <v>44986.0</v>
      </c>
      <c r="B422" s="33">
        <v>856.3</v>
      </c>
      <c r="C422" s="33">
        <v>864.0</v>
      </c>
      <c r="D422" s="33">
        <v>864.0</v>
      </c>
      <c r="E422" s="33">
        <v>851.85</v>
      </c>
      <c r="F422" s="33" t="s">
        <v>813</v>
      </c>
      <c r="G422" s="47">
        <v>0.0017</v>
      </c>
      <c r="H422" s="19">
        <f t="shared" si="1"/>
        <v>0.001696204012</v>
      </c>
      <c r="I422" s="19">
        <f t="shared" si="2"/>
        <v>1.001696204</v>
      </c>
      <c r="J422" s="19"/>
      <c r="K422" s="19"/>
      <c r="L422" s="19"/>
    </row>
    <row r="423">
      <c r="A423" s="48">
        <v>44985.0</v>
      </c>
      <c r="B423" s="33">
        <v>854.85</v>
      </c>
      <c r="C423" s="33">
        <v>854.9</v>
      </c>
      <c r="D423" s="33">
        <v>858.0</v>
      </c>
      <c r="E423" s="33">
        <v>850.0</v>
      </c>
      <c r="F423" s="33" t="s">
        <v>1169</v>
      </c>
      <c r="G423" s="47">
        <v>-0.0018</v>
      </c>
      <c r="H423" s="19">
        <f t="shared" si="1"/>
        <v>-0.001809901915</v>
      </c>
      <c r="I423" s="19">
        <f t="shared" si="2"/>
        <v>0.9981900981</v>
      </c>
      <c r="J423" s="19"/>
      <c r="K423" s="19"/>
      <c r="L423" s="19"/>
    </row>
    <row r="424">
      <c r="A424" s="48">
        <v>44984.0</v>
      </c>
      <c r="B424" s="33">
        <v>856.4</v>
      </c>
      <c r="C424" s="33">
        <v>833.55</v>
      </c>
      <c r="D424" s="33">
        <v>858.3</v>
      </c>
      <c r="E424" s="33">
        <v>833.55</v>
      </c>
      <c r="F424" s="33" t="s">
        <v>1170</v>
      </c>
      <c r="G424" s="47">
        <v>0.0199</v>
      </c>
      <c r="H424" s="19">
        <f t="shared" si="1"/>
        <v>0.01988805526</v>
      </c>
      <c r="I424" s="19">
        <f t="shared" si="2"/>
        <v>1.019888055</v>
      </c>
      <c r="J424" s="19"/>
      <c r="K424" s="19"/>
      <c r="L424" s="19"/>
    </row>
    <row r="425">
      <c r="A425" s="48">
        <v>44981.0</v>
      </c>
      <c r="B425" s="33">
        <v>839.7</v>
      </c>
      <c r="C425" s="33">
        <v>843.95</v>
      </c>
      <c r="D425" s="33">
        <v>845.6</v>
      </c>
      <c r="E425" s="33">
        <v>835.55</v>
      </c>
      <c r="F425" s="33" t="s">
        <v>1171</v>
      </c>
      <c r="G425" s="47">
        <v>-1.0E-4</v>
      </c>
      <c r="H425" s="19">
        <f t="shared" si="1"/>
        <v>-0.00005954153022</v>
      </c>
      <c r="I425" s="19">
        <f t="shared" si="2"/>
        <v>0.9999404585</v>
      </c>
      <c r="J425" s="19"/>
      <c r="K425" s="19"/>
      <c r="L425" s="19"/>
    </row>
    <row r="426">
      <c r="A426" s="48">
        <v>44980.0</v>
      </c>
      <c r="B426" s="33">
        <v>839.75</v>
      </c>
      <c r="C426" s="33">
        <v>836.55</v>
      </c>
      <c r="D426" s="33">
        <v>844.45</v>
      </c>
      <c r="E426" s="33">
        <v>833.55</v>
      </c>
      <c r="F426" s="33" t="s">
        <v>1172</v>
      </c>
      <c r="G426" s="47">
        <v>6.0E-4</v>
      </c>
      <c r="H426" s="19">
        <f t="shared" si="1"/>
        <v>0.0005957700328</v>
      </c>
      <c r="I426" s="19">
        <f t="shared" si="2"/>
        <v>1.00059577</v>
      </c>
      <c r="J426" s="19"/>
      <c r="K426" s="19"/>
      <c r="L426" s="19"/>
    </row>
    <row r="427">
      <c r="A427" s="48">
        <v>44979.0</v>
      </c>
      <c r="B427" s="33">
        <v>839.25</v>
      </c>
      <c r="C427" s="33">
        <v>851.25</v>
      </c>
      <c r="D427" s="33">
        <v>854.1</v>
      </c>
      <c r="E427" s="33">
        <v>834.75</v>
      </c>
      <c r="F427" s="33" t="s">
        <v>1173</v>
      </c>
      <c r="G427" s="47">
        <v>-0.0175</v>
      </c>
      <c r="H427" s="19">
        <f t="shared" si="1"/>
        <v>-0.01750175603</v>
      </c>
      <c r="I427" s="19">
        <f t="shared" si="2"/>
        <v>0.982498244</v>
      </c>
      <c r="J427" s="19"/>
      <c r="K427" s="19"/>
      <c r="L427" s="19"/>
    </row>
    <row r="428">
      <c r="A428" s="48">
        <v>44978.0</v>
      </c>
      <c r="B428" s="33">
        <v>854.2</v>
      </c>
      <c r="C428" s="33">
        <v>854.4</v>
      </c>
      <c r="D428" s="33">
        <v>859.45</v>
      </c>
      <c r="E428" s="33">
        <v>846.85</v>
      </c>
      <c r="F428" s="33" t="s">
        <v>1174</v>
      </c>
      <c r="G428" s="47">
        <v>0.0025</v>
      </c>
      <c r="H428" s="19">
        <f t="shared" si="1"/>
        <v>0.002464499472</v>
      </c>
      <c r="I428" s="19">
        <f t="shared" si="2"/>
        <v>1.002464499</v>
      </c>
      <c r="J428" s="19"/>
      <c r="K428" s="19"/>
      <c r="L428" s="19"/>
    </row>
    <row r="429">
      <c r="A429" s="48">
        <v>44977.0</v>
      </c>
      <c r="B429" s="33">
        <v>852.1</v>
      </c>
      <c r="C429" s="33">
        <v>862.65</v>
      </c>
      <c r="D429" s="33">
        <v>866.55</v>
      </c>
      <c r="E429" s="33">
        <v>850.25</v>
      </c>
      <c r="F429" s="33" t="s">
        <v>1175</v>
      </c>
      <c r="G429" s="47">
        <v>-0.0122</v>
      </c>
      <c r="H429" s="19">
        <f t="shared" si="1"/>
        <v>-0.01222975714</v>
      </c>
      <c r="I429" s="19">
        <f t="shared" si="2"/>
        <v>0.9877702429</v>
      </c>
      <c r="J429" s="19"/>
      <c r="K429" s="19"/>
      <c r="L429" s="19"/>
    </row>
    <row r="430">
      <c r="A430" s="48">
        <v>44974.0</v>
      </c>
      <c r="B430" s="33">
        <v>862.65</v>
      </c>
      <c r="C430" s="33">
        <v>867.55</v>
      </c>
      <c r="D430" s="33">
        <v>867.55</v>
      </c>
      <c r="E430" s="33">
        <v>855.15</v>
      </c>
      <c r="F430" s="33" t="s">
        <v>1176</v>
      </c>
      <c r="G430" s="47">
        <v>-0.0078</v>
      </c>
      <c r="H430" s="19">
        <f t="shared" si="1"/>
        <v>-0.007821036287</v>
      </c>
      <c r="I430" s="19">
        <f t="shared" si="2"/>
        <v>0.9921789637</v>
      </c>
      <c r="J430" s="19"/>
      <c r="K430" s="19"/>
      <c r="L430" s="19"/>
    </row>
    <row r="431">
      <c r="A431" s="48">
        <v>44973.0</v>
      </c>
      <c r="B431" s="33">
        <v>869.45</v>
      </c>
      <c r="C431" s="33">
        <v>875.95</v>
      </c>
      <c r="D431" s="33">
        <v>877.8</v>
      </c>
      <c r="E431" s="33">
        <v>864.85</v>
      </c>
      <c r="F431" s="33" t="s">
        <v>1177</v>
      </c>
      <c r="G431" s="47">
        <v>-0.0016</v>
      </c>
      <c r="H431" s="19">
        <f t="shared" si="1"/>
        <v>-0.001550298576</v>
      </c>
      <c r="I431" s="19">
        <f t="shared" si="2"/>
        <v>0.9984497014</v>
      </c>
      <c r="J431" s="19"/>
      <c r="K431" s="19"/>
      <c r="L431" s="19"/>
    </row>
    <row r="432">
      <c r="A432" s="48">
        <v>44972.0</v>
      </c>
      <c r="B432" s="33">
        <v>870.8</v>
      </c>
      <c r="C432" s="33">
        <v>866.4</v>
      </c>
      <c r="D432" s="33">
        <v>873.25</v>
      </c>
      <c r="E432" s="33">
        <v>860.6</v>
      </c>
      <c r="F432" s="33" t="s">
        <v>1100</v>
      </c>
      <c r="G432" s="47">
        <v>0.0064</v>
      </c>
      <c r="H432" s="19">
        <f t="shared" si="1"/>
        <v>0.006356177048</v>
      </c>
      <c r="I432" s="19">
        <f t="shared" si="2"/>
        <v>1.006356177</v>
      </c>
      <c r="J432" s="19"/>
      <c r="K432" s="19"/>
      <c r="L432" s="19"/>
    </row>
    <row r="433">
      <c r="A433" s="48">
        <v>44971.0</v>
      </c>
      <c r="B433" s="33">
        <v>865.3</v>
      </c>
      <c r="C433" s="33">
        <v>853.9</v>
      </c>
      <c r="D433" s="33">
        <v>867.3</v>
      </c>
      <c r="E433" s="33">
        <v>852.1</v>
      </c>
      <c r="F433" s="33" t="s">
        <v>1178</v>
      </c>
      <c r="G433" s="47">
        <v>0.0172</v>
      </c>
      <c r="H433" s="19">
        <f t="shared" si="1"/>
        <v>0.01722212426</v>
      </c>
      <c r="I433" s="19">
        <f t="shared" si="2"/>
        <v>1.017222124</v>
      </c>
      <c r="J433" s="19"/>
      <c r="K433" s="19"/>
      <c r="L433" s="19"/>
    </row>
    <row r="434">
      <c r="A434" s="48">
        <v>44970.0</v>
      </c>
      <c r="B434" s="33">
        <v>850.65</v>
      </c>
      <c r="C434" s="33">
        <v>853.4</v>
      </c>
      <c r="D434" s="33">
        <v>859.3</v>
      </c>
      <c r="E434" s="33">
        <v>849.35</v>
      </c>
      <c r="F434" s="33" t="s">
        <v>962</v>
      </c>
      <c r="G434" s="47">
        <v>-0.0037</v>
      </c>
      <c r="H434" s="19">
        <f t="shared" si="1"/>
        <v>-0.003747730866</v>
      </c>
      <c r="I434" s="19">
        <f t="shared" si="2"/>
        <v>0.9962522691</v>
      </c>
      <c r="J434" s="19"/>
      <c r="K434" s="19"/>
      <c r="L434" s="19"/>
    </row>
    <row r="435">
      <c r="A435" s="48">
        <v>44967.0</v>
      </c>
      <c r="B435" s="33">
        <v>853.85</v>
      </c>
      <c r="C435" s="33">
        <v>855.55</v>
      </c>
      <c r="D435" s="33">
        <v>861.9</v>
      </c>
      <c r="E435" s="33">
        <v>852.0</v>
      </c>
      <c r="F435" s="33" t="s">
        <v>1179</v>
      </c>
      <c r="G435" s="47">
        <v>-0.0081</v>
      </c>
      <c r="H435" s="19">
        <f t="shared" si="1"/>
        <v>-0.008073884758</v>
      </c>
      <c r="I435" s="19">
        <f t="shared" si="2"/>
        <v>0.9919261152</v>
      </c>
      <c r="J435" s="19"/>
      <c r="K435" s="19"/>
      <c r="L435" s="19"/>
    </row>
    <row r="436">
      <c r="A436" s="48">
        <v>44966.0</v>
      </c>
      <c r="B436" s="33">
        <v>860.8</v>
      </c>
      <c r="C436" s="33">
        <v>858.5</v>
      </c>
      <c r="D436" s="33">
        <v>864.9</v>
      </c>
      <c r="E436" s="33">
        <v>851.6</v>
      </c>
      <c r="F436" s="33" t="s">
        <v>1180</v>
      </c>
      <c r="G436" s="47">
        <v>0.002</v>
      </c>
      <c r="H436" s="19">
        <f t="shared" si="1"/>
        <v>0.001978815039</v>
      </c>
      <c r="I436" s="19">
        <f t="shared" si="2"/>
        <v>1.001978815</v>
      </c>
      <c r="J436" s="19"/>
      <c r="K436" s="19"/>
      <c r="L436" s="19"/>
    </row>
    <row r="437">
      <c r="A437" s="48">
        <v>44965.0</v>
      </c>
      <c r="B437" s="33">
        <v>859.1</v>
      </c>
      <c r="C437" s="33">
        <v>852.5</v>
      </c>
      <c r="D437" s="33">
        <v>860.7</v>
      </c>
      <c r="E437" s="33">
        <v>851.9</v>
      </c>
      <c r="F437" s="33" t="s">
        <v>1181</v>
      </c>
      <c r="G437" s="47">
        <v>0.0074</v>
      </c>
      <c r="H437" s="19">
        <f t="shared" si="1"/>
        <v>0.007446496629</v>
      </c>
      <c r="I437" s="19">
        <f t="shared" si="2"/>
        <v>1.007446497</v>
      </c>
      <c r="J437" s="19"/>
      <c r="K437" s="19"/>
      <c r="L437" s="19"/>
    </row>
    <row r="438">
      <c r="A438" s="48">
        <v>44964.0</v>
      </c>
      <c r="B438" s="33">
        <v>852.75</v>
      </c>
      <c r="C438" s="33">
        <v>855.0</v>
      </c>
      <c r="D438" s="33">
        <v>856.0</v>
      </c>
      <c r="E438" s="33">
        <v>847.2</v>
      </c>
      <c r="F438" s="33" t="s">
        <v>1182</v>
      </c>
      <c r="G438" s="47">
        <v>-0.0011</v>
      </c>
      <c r="H438" s="19">
        <f t="shared" si="1"/>
        <v>-0.001112803092</v>
      </c>
      <c r="I438" s="19">
        <f t="shared" si="2"/>
        <v>0.9988871969</v>
      </c>
      <c r="J438" s="19"/>
      <c r="K438" s="19"/>
      <c r="L438" s="19"/>
    </row>
    <row r="439">
      <c r="A439" s="48">
        <v>44963.0</v>
      </c>
      <c r="B439" s="33">
        <v>853.7</v>
      </c>
      <c r="C439" s="33">
        <v>861.5</v>
      </c>
      <c r="D439" s="33">
        <v>867.8</v>
      </c>
      <c r="E439" s="33">
        <v>849.65</v>
      </c>
      <c r="F439" s="33" t="s">
        <v>814</v>
      </c>
      <c r="G439" s="47">
        <v>-0.0117</v>
      </c>
      <c r="H439" s="19">
        <f t="shared" si="1"/>
        <v>-0.01169252142</v>
      </c>
      <c r="I439" s="19">
        <f t="shared" si="2"/>
        <v>0.9883074786</v>
      </c>
      <c r="J439" s="19"/>
      <c r="K439" s="19"/>
      <c r="L439" s="19"/>
    </row>
    <row r="440">
      <c r="A440" s="48">
        <v>44960.0</v>
      </c>
      <c r="B440" s="33">
        <v>863.8</v>
      </c>
      <c r="C440" s="33">
        <v>864.65</v>
      </c>
      <c r="D440" s="33">
        <v>872.65</v>
      </c>
      <c r="E440" s="33">
        <v>852.1</v>
      </c>
      <c r="F440" s="33" t="s">
        <v>954</v>
      </c>
      <c r="G440" s="47">
        <v>0.0069</v>
      </c>
      <c r="H440" s="19">
        <f t="shared" si="1"/>
        <v>0.006877258422</v>
      </c>
      <c r="I440" s="19">
        <f t="shared" si="2"/>
        <v>1.006877258</v>
      </c>
      <c r="J440" s="19"/>
      <c r="K440" s="19"/>
      <c r="L440" s="19"/>
    </row>
    <row r="441">
      <c r="A441" s="48">
        <v>44959.0</v>
      </c>
      <c r="B441" s="33">
        <v>857.9</v>
      </c>
      <c r="C441" s="33">
        <v>828.4</v>
      </c>
      <c r="D441" s="33">
        <v>860.6</v>
      </c>
      <c r="E441" s="33">
        <v>826.1</v>
      </c>
      <c r="F441" s="33" t="s">
        <v>1183</v>
      </c>
      <c r="G441" s="47">
        <v>0.0117</v>
      </c>
      <c r="H441" s="19">
        <f t="shared" si="1"/>
        <v>0.01173418244</v>
      </c>
      <c r="I441" s="19">
        <f t="shared" si="2"/>
        <v>1.011734182</v>
      </c>
      <c r="J441" s="19"/>
      <c r="K441" s="19"/>
      <c r="L441" s="19"/>
    </row>
    <row r="442">
      <c r="A442" s="48">
        <v>44958.0</v>
      </c>
      <c r="B442" s="33">
        <v>847.95</v>
      </c>
      <c r="C442" s="33">
        <v>843.45</v>
      </c>
      <c r="D442" s="33">
        <v>875.2</v>
      </c>
      <c r="E442" s="33">
        <v>823.15</v>
      </c>
      <c r="F442" s="33" t="s">
        <v>1184</v>
      </c>
      <c r="G442" s="47">
        <v>0.0193</v>
      </c>
      <c r="H442" s="19">
        <f t="shared" si="1"/>
        <v>0.01929318428</v>
      </c>
      <c r="I442" s="19">
        <f t="shared" si="2"/>
        <v>1.019293184</v>
      </c>
      <c r="J442" s="19"/>
      <c r="K442" s="19"/>
      <c r="L442" s="19"/>
    </row>
    <row r="443">
      <c r="A443" s="48">
        <v>44957.0</v>
      </c>
      <c r="B443" s="33">
        <v>831.9</v>
      </c>
      <c r="C443" s="33">
        <v>826.0</v>
      </c>
      <c r="D443" s="33">
        <v>838.3</v>
      </c>
      <c r="E443" s="33">
        <v>814.1</v>
      </c>
      <c r="F443" s="33" t="s">
        <v>1109</v>
      </c>
      <c r="G443" s="47">
        <v>0.0102</v>
      </c>
      <c r="H443" s="19">
        <f t="shared" si="1"/>
        <v>0.0102003643</v>
      </c>
      <c r="I443" s="19">
        <f t="shared" si="2"/>
        <v>1.010200364</v>
      </c>
      <c r="J443" s="19"/>
      <c r="K443" s="19"/>
      <c r="L443" s="19"/>
    </row>
    <row r="444">
      <c r="A444" s="48">
        <v>44956.0</v>
      </c>
      <c r="B444" s="33">
        <v>823.5</v>
      </c>
      <c r="C444" s="33">
        <v>800.0</v>
      </c>
      <c r="D444" s="33">
        <v>826.25</v>
      </c>
      <c r="E444" s="33">
        <v>796.0</v>
      </c>
      <c r="F444" s="33" t="s">
        <v>1185</v>
      </c>
      <c r="G444" s="47">
        <v>0.0077</v>
      </c>
      <c r="H444" s="19">
        <f t="shared" si="1"/>
        <v>0.007709251101</v>
      </c>
      <c r="I444" s="19">
        <f t="shared" si="2"/>
        <v>1.007709251</v>
      </c>
      <c r="J444" s="19"/>
      <c r="K444" s="19"/>
      <c r="L444" s="19"/>
    </row>
    <row r="445">
      <c r="A445" s="48">
        <v>44953.0</v>
      </c>
      <c r="B445" s="33">
        <v>817.2</v>
      </c>
      <c r="C445" s="33">
        <v>839.15</v>
      </c>
      <c r="D445" s="33">
        <v>843.0</v>
      </c>
      <c r="E445" s="33">
        <v>813.1</v>
      </c>
      <c r="F445" s="33" t="s">
        <v>1186</v>
      </c>
      <c r="G445" s="47">
        <v>-0.0445</v>
      </c>
      <c r="H445" s="19">
        <f t="shared" si="1"/>
        <v>-0.04454577341</v>
      </c>
      <c r="I445" s="19">
        <f t="shared" si="2"/>
        <v>0.9554542266</v>
      </c>
      <c r="J445" s="19"/>
      <c r="K445" s="19"/>
      <c r="L445" s="19"/>
    </row>
    <row r="446">
      <c r="A446" s="48">
        <v>44951.0</v>
      </c>
      <c r="B446" s="33">
        <v>855.3</v>
      </c>
      <c r="C446" s="33">
        <v>873.3</v>
      </c>
      <c r="D446" s="33">
        <v>876.8</v>
      </c>
      <c r="E446" s="33">
        <v>848.0</v>
      </c>
      <c r="F446" s="33" t="s">
        <v>1187</v>
      </c>
      <c r="G446" s="47">
        <v>-0.0177</v>
      </c>
      <c r="H446" s="19">
        <f t="shared" si="1"/>
        <v>-0.01774332472</v>
      </c>
      <c r="I446" s="19">
        <f t="shared" si="2"/>
        <v>0.9822566753</v>
      </c>
      <c r="J446" s="19"/>
      <c r="K446" s="19"/>
      <c r="L446" s="19"/>
    </row>
    <row r="447">
      <c r="A447" s="48">
        <v>44950.0</v>
      </c>
      <c r="B447" s="33">
        <v>870.75</v>
      </c>
      <c r="C447" s="33">
        <v>879.0</v>
      </c>
      <c r="D447" s="33">
        <v>881.7</v>
      </c>
      <c r="E447" s="33">
        <v>868.0</v>
      </c>
      <c r="F447" s="33" t="s">
        <v>1188</v>
      </c>
      <c r="G447" s="47">
        <v>-0.0011</v>
      </c>
      <c r="H447" s="19">
        <f t="shared" si="1"/>
        <v>-0.001089824481</v>
      </c>
      <c r="I447" s="19">
        <f t="shared" si="2"/>
        <v>0.9989101755</v>
      </c>
      <c r="J447" s="19"/>
      <c r="K447" s="19"/>
      <c r="L447" s="19"/>
    </row>
    <row r="448">
      <c r="A448" s="48">
        <v>44949.0</v>
      </c>
      <c r="B448" s="33">
        <v>871.7</v>
      </c>
      <c r="C448" s="33">
        <v>882.0</v>
      </c>
      <c r="D448" s="33">
        <v>883.3</v>
      </c>
      <c r="E448" s="33">
        <v>864.6</v>
      </c>
      <c r="F448" s="33" t="s">
        <v>1189</v>
      </c>
      <c r="G448" s="47">
        <v>0.0016</v>
      </c>
      <c r="H448" s="19">
        <f t="shared" si="1"/>
        <v>0.001551100132</v>
      </c>
      <c r="I448" s="19">
        <f t="shared" si="2"/>
        <v>1.0015511</v>
      </c>
      <c r="J448" s="19"/>
      <c r="K448" s="19"/>
      <c r="L448" s="19"/>
    </row>
    <row r="449">
      <c r="A449" s="48">
        <v>44946.0</v>
      </c>
      <c r="B449" s="33">
        <v>870.35</v>
      </c>
      <c r="C449" s="33">
        <v>873.5</v>
      </c>
      <c r="D449" s="33">
        <v>876.5</v>
      </c>
      <c r="E449" s="33">
        <v>865.55</v>
      </c>
      <c r="F449" s="33" t="s">
        <v>1190</v>
      </c>
      <c r="G449" s="47">
        <v>0.0048</v>
      </c>
      <c r="H449" s="19">
        <f t="shared" si="1"/>
        <v>0.004849044623</v>
      </c>
      <c r="I449" s="19">
        <f t="shared" si="2"/>
        <v>1.004849045</v>
      </c>
      <c r="J449" s="19"/>
      <c r="K449" s="19"/>
      <c r="L449" s="19"/>
    </row>
    <row r="450">
      <c r="A450" s="48">
        <v>44945.0</v>
      </c>
      <c r="B450" s="33">
        <v>866.15</v>
      </c>
      <c r="C450" s="33">
        <v>868.0</v>
      </c>
      <c r="D450" s="33">
        <v>870.55</v>
      </c>
      <c r="E450" s="33">
        <v>862.0</v>
      </c>
      <c r="F450" s="33" t="s">
        <v>855</v>
      </c>
      <c r="G450" s="47">
        <v>-0.0039</v>
      </c>
      <c r="H450" s="19">
        <f t="shared" si="1"/>
        <v>-0.003852788959</v>
      </c>
      <c r="I450" s="19">
        <f t="shared" si="2"/>
        <v>0.996147211</v>
      </c>
      <c r="J450" s="19"/>
      <c r="K450" s="19"/>
      <c r="L450" s="19"/>
    </row>
    <row r="451">
      <c r="A451" s="48">
        <v>44944.0</v>
      </c>
      <c r="B451" s="33">
        <v>869.5</v>
      </c>
      <c r="C451" s="33">
        <v>864.45</v>
      </c>
      <c r="D451" s="33">
        <v>872.0</v>
      </c>
      <c r="E451" s="33">
        <v>858.65</v>
      </c>
      <c r="F451" s="33" t="s">
        <v>877</v>
      </c>
      <c r="G451" s="47">
        <v>0.005</v>
      </c>
      <c r="H451" s="19">
        <f t="shared" si="1"/>
        <v>0.005028029821</v>
      </c>
      <c r="I451" s="19">
        <f t="shared" si="2"/>
        <v>1.00502803</v>
      </c>
      <c r="J451" s="19"/>
      <c r="K451" s="19"/>
      <c r="L451" s="19"/>
    </row>
    <row r="452">
      <c r="A452" s="48">
        <v>44943.0</v>
      </c>
      <c r="B452" s="33">
        <v>865.15</v>
      </c>
      <c r="C452" s="33">
        <v>866.95</v>
      </c>
      <c r="D452" s="33">
        <v>867.95</v>
      </c>
      <c r="E452" s="33">
        <v>858.1</v>
      </c>
      <c r="F452" s="33" t="s">
        <v>825</v>
      </c>
      <c r="G452" s="47">
        <v>-1.0E-4</v>
      </c>
      <c r="H452" s="19">
        <f t="shared" si="1"/>
        <v>-0.0001155735337</v>
      </c>
      <c r="I452" s="19">
        <f t="shared" si="2"/>
        <v>0.9998844265</v>
      </c>
      <c r="J452" s="19"/>
      <c r="K452" s="19"/>
      <c r="L452" s="19"/>
    </row>
    <row r="453">
      <c r="A453" s="48">
        <v>44942.0</v>
      </c>
      <c r="B453" s="33">
        <v>865.25</v>
      </c>
      <c r="C453" s="33">
        <v>877.25</v>
      </c>
      <c r="D453" s="33">
        <v>877.45</v>
      </c>
      <c r="E453" s="33">
        <v>861.05</v>
      </c>
      <c r="F453" s="33" t="s">
        <v>1191</v>
      </c>
      <c r="G453" s="47">
        <v>-0.0094</v>
      </c>
      <c r="H453" s="19">
        <f t="shared" si="1"/>
        <v>-0.009388058847</v>
      </c>
      <c r="I453" s="19">
        <f t="shared" si="2"/>
        <v>0.9906119412</v>
      </c>
      <c r="J453" s="19"/>
      <c r="K453" s="19"/>
      <c r="L453" s="19"/>
    </row>
    <row r="454">
      <c r="A454" s="48">
        <v>44939.0</v>
      </c>
      <c r="B454" s="33">
        <v>873.45</v>
      </c>
      <c r="C454" s="33">
        <v>864.7</v>
      </c>
      <c r="D454" s="33">
        <v>874.9</v>
      </c>
      <c r="E454" s="33">
        <v>858.3</v>
      </c>
      <c r="F454" s="33" t="s">
        <v>1192</v>
      </c>
      <c r="G454" s="47">
        <v>0.0149</v>
      </c>
      <c r="H454" s="19">
        <f t="shared" si="1"/>
        <v>0.0148724801</v>
      </c>
      <c r="I454" s="19">
        <f t="shared" si="2"/>
        <v>1.01487248</v>
      </c>
      <c r="J454" s="19"/>
      <c r="K454" s="19"/>
      <c r="L454" s="19"/>
    </row>
    <row r="455">
      <c r="A455" s="48">
        <v>44938.0</v>
      </c>
      <c r="B455" s="33">
        <v>860.65</v>
      </c>
      <c r="C455" s="33">
        <v>865.5</v>
      </c>
      <c r="D455" s="33">
        <v>869.35</v>
      </c>
      <c r="E455" s="33">
        <v>854.95</v>
      </c>
      <c r="F455" s="33" t="s">
        <v>1193</v>
      </c>
      <c r="G455" s="47">
        <v>-0.0065</v>
      </c>
      <c r="H455" s="19">
        <f t="shared" si="1"/>
        <v>-0.006521990073</v>
      </c>
      <c r="I455" s="19">
        <f t="shared" si="2"/>
        <v>0.9934780099</v>
      </c>
      <c r="J455" s="19"/>
      <c r="K455" s="19"/>
      <c r="L455" s="19"/>
    </row>
    <row r="456">
      <c r="A456" s="48">
        <v>44937.0</v>
      </c>
      <c r="B456" s="33">
        <v>866.3</v>
      </c>
      <c r="C456" s="33">
        <v>862.9</v>
      </c>
      <c r="D456" s="33">
        <v>870.85</v>
      </c>
      <c r="E456" s="33">
        <v>854.85</v>
      </c>
      <c r="F456" s="33" t="s">
        <v>1194</v>
      </c>
      <c r="G456" s="47">
        <v>0.0057</v>
      </c>
      <c r="H456" s="19">
        <f t="shared" si="1"/>
        <v>0.005746792825</v>
      </c>
      <c r="I456" s="19">
        <f t="shared" si="2"/>
        <v>1.005746793</v>
      </c>
      <c r="J456" s="19"/>
      <c r="K456" s="19"/>
      <c r="L456" s="19"/>
    </row>
    <row r="457">
      <c r="A457" s="48">
        <v>44936.0</v>
      </c>
      <c r="B457" s="33">
        <v>861.35</v>
      </c>
      <c r="C457" s="33">
        <v>875.4</v>
      </c>
      <c r="D457" s="33">
        <v>878.4</v>
      </c>
      <c r="E457" s="33">
        <v>856.6</v>
      </c>
      <c r="F457" s="33" t="s">
        <v>1195</v>
      </c>
      <c r="G457" s="47">
        <v>-0.0137</v>
      </c>
      <c r="H457" s="19">
        <f t="shared" si="1"/>
        <v>-0.0137401958</v>
      </c>
      <c r="I457" s="19">
        <f t="shared" si="2"/>
        <v>0.9862598042</v>
      </c>
      <c r="J457" s="19"/>
      <c r="K457" s="19"/>
      <c r="L457" s="19"/>
    </row>
    <row r="458">
      <c r="A458" s="48">
        <v>44935.0</v>
      </c>
      <c r="B458" s="33">
        <v>873.35</v>
      </c>
      <c r="C458" s="33">
        <v>874.25</v>
      </c>
      <c r="D458" s="33">
        <v>878.75</v>
      </c>
      <c r="E458" s="33">
        <v>862.3</v>
      </c>
      <c r="F458" s="33" t="s">
        <v>1196</v>
      </c>
      <c r="G458" s="47">
        <v>0.0037</v>
      </c>
      <c r="H458" s="19">
        <f t="shared" si="1"/>
        <v>0.00373520285</v>
      </c>
      <c r="I458" s="19">
        <f t="shared" si="2"/>
        <v>1.003735203</v>
      </c>
      <c r="J458" s="19"/>
      <c r="K458" s="19"/>
      <c r="L458" s="19"/>
    </row>
    <row r="459">
      <c r="A459" s="48">
        <v>44932.0</v>
      </c>
      <c r="B459" s="33">
        <v>870.1</v>
      </c>
      <c r="C459" s="33">
        <v>878.95</v>
      </c>
      <c r="D459" s="33">
        <v>878.95</v>
      </c>
      <c r="E459" s="33">
        <v>860.5</v>
      </c>
      <c r="F459" s="33" t="s">
        <v>1197</v>
      </c>
      <c r="G459" s="47">
        <v>-0.0103</v>
      </c>
      <c r="H459" s="19">
        <f t="shared" si="1"/>
        <v>-0.01029403401</v>
      </c>
      <c r="I459" s="19">
        <f t="shared" si="2"/>
        <v>0.989705966</v>
      </c>
      <c r="J459" s="19"/>
      <c r="K459" s="19"/>
      <c r="L459" s="19"/>
    </row>
    <row r="460">
      <c r="A460" s="48">
        <v>44931.0</v>
      </c>
      <c r="B460" s="33">
        <v>879.15</v>
      </c>
      <c r="C460" s="33">
        <v>900.9</v>
      </c>
      <c r="D460" s="33">
        <v>903.0</v>
      </c>
      <c r="E460" s="33">
        <v>872.0</v>
      </c>
      <c r="F460" s="33" t="s">
        <v>1198</v>
      </c>
      <c r="G460" s="47">
        <v>-0.0222</v>
      </c>
      <c r="H460" s="19">
        <f t="shared" si="1"/>
        <v>-0.02218885552</v>
      </c>
      <c r="I460" s="19">
        <f t="shared" si="2"/>
        <v>0.9778111445</v>
      </c>
      <c r="J460" s="19"/>
      <c r="K460" s="19"/>
      <c r="L460" s="19"/>
    </row>
    <row r="461">
      <c r="A461" s="48">
        <v>44930.0</v>
      </c>
      <c r="B461" s="33">
        <v>899.1</v>
      </c>
      <c r="C461" s="33">
        <v>899.0</v>
      </c>
      <c r="D461" s="33">
        <v>907.9</v>
      </c>
      <c r="E461" s="33">
        <v>894.8</v>
      </c>
      <c r="F461" s="33" t="s">
        <v>1199</v>
      </c>
      <c r="G461" s="47">
        <v>-0.0025</v>
      </c>
      <c r="H461" s="19">
        <f t="shared" si="1"/>
        <v>-0.002496255617</v>
      </c>
      <c r="I461" s="19">
        <f t="shared" si="2"/>
        <v>0.9975037444</v>
      </c>
      <c r="J461" s="19"/>
      <c r="K461" s="19"/>
      <c r="L461" s="19"/>
    </row>
    <row r="462">
      <c r="A462" s="48">
        <v>44929.0</v>
      </c>
      <c r="B462" s="33">
        <v>901.35</v>
      </c>
      <c r="C462" s="33">
        <v>898.5</v>
      </c>
      <c r="D462" s="33">
        <v>905.95</v>
      </c>
      <c r="E462" s="33">
        <v>896.75</v>
      </c>
      <c r="F462" s="33" t="s">
        <v>1200</v>
      </c>
      <c r="G462" s="47">
        <v>-0.0012</v>
      </c>
      <c r="H462" s="19">
        <f t="shared" si="1"/>
        <v>-0.001218904094</v>
      </c>
      <c r="I462" s="19">
        <f t="shared" si="2"/>
        <v>0.9987810959</v>
      </c>
      <c r="J462" s="19"/>
      <c r="K462" s="19"/>
      <c r="L462" s="19"/>
    </row>
    <row r="463">
      <c r="A463" s="48">
        <v>44928.0</v>
      </c>
      <c r="B463" s="33">
        <v>902.45</v>
      </c>
      <c r="C463" s="33">
        <v>894.0</v>
      </c>
      <c r="D463" s="33">
        <v>907.0</v>
      </c>
      <c r="E463" s="33">
        <v>894.0</v>
      </c>
      <c r="F463" s="33" t="s">
        <v>1201</v>
      </c>
      <c r="G463" s="47">
        <v>0.013</v>
      </c>
      <c r="H463" s="19">
        <f t="shared" si="1"/>
        <v>0.01302127182</v>
      </c>
      <c r="I463" s="19">
        <f t="shared" si="2"/>
        <v>1.013021272</v>
      </c>
      <c r="J463" s="19"/>
      <c r="K463" s="19"/>
      <c r="L463" s="19"/>
    </row>
    <row r="464">
      <c r="A464" s="46">
        <v>44925.0</v>
      </c>
      <c r="B464" s="33">
        <v>890.85</v>
      </c>
      <c r="C464" s="33">
        <v>908.5</v>
      </c>
      <c r="D464" s="33">
        <v>908.5</v>
      </c>
      <c r="E464" s="33">
        <v>888.55</v>
      </c>
      <c r="F464" s="33" t="s">
        <v>1202</v>
      </c>
      <c r="G464" s="47">
        <v>-0.0189</v>
      </c>
      <c r="H464" s="19">
        <f t="shared" si="1"/>
        <v>-0.01894168823</v>
      </c>
      <c r="I464" s="19">
        <f t="shared" si="2"/>
        <v>0.9810583118</v>
      </c>
      <c r="J464" s="19"/>
      <c r="K464" s="19"/>
      <c r="L464" s="19"/>
    </row>
    <row r="465">
      <c r="A465" s="46">
        <v>44924.0</v>
      </c>
      <c r="B465" s="33">
        <v>908.05</v>
      </c>
      <c r="C465" s="33">
        <v>897.9</v>
      </c>
      <c r="D465" s="33">
        <v>923.35</v>
      </c>
      <c r="E465" s="33">
        <v>889.35</v>
      </c>
      <c r="F465" s="33" t="s">
        <v>838</v>
      </c>
      <c r="G465" s="47">
        <v>0.0101</v>
      </c>
      <c r="H465" s="19">
        <f t="shared" si="1"/>
        <v>0.01012292119</v>
      </c>
      <c r="I465" s="19">
        <f t="shared" si="2"/>
        <v>1.010122921</v>
      </c>
      <c r="J465" s="19"/>
      <c r="K465" s="19"/>
      <c r="L465" s="19"/>
    </row>
    <row r="466">
      <c r="A466" s="46">
        <v>44923.0</v>
      </c>
      <c r="B466" s="33">
        <v>898.95</v>
      </c>
      <c r="C466" s="33">
        <v>896.0</v>
      </c>
      <c r="D466" s="33">
        <v>903.95</v>
      </c>
      <c r="E466" s="33">
        <v>895.8</v>
      </c>
      <c r="F466" s="33" t="s">
        <v>1203</v>
      </c>
      <c r="G466" s="47">
        <v>-0.0019</v>
      </c>
      <c r="H466" s="19">
        <f t="shared" si="1"/>
        <v>-0.001887525676</v>
      </c>
      <c r="I466" s="19">
        <f t="shared" si="2"/>
        <v>0.9981124743</v>
      </c>
      <c r="J466" s="19"/>
      <c r="K466" s="19"/>
      <c r="L466" s="19"/>
    </row>
    <row r="467">
      <c r="A467" s="46">
        <v>44922.0</v>
      </c>
      <c r="B467" s="33">
        <v>900.65</v>
      </c>
      <c r="C467" s="33">
        <v>897.7</v>
      </c>
      <c r="D467" s="33">
        <v>902.75</v>
      </c>
      <c r="E467" s="33">
        <v>888.2</v>
      </c>
      <c r="F467" s="33" t="s">
        <v>1204</v>
      </c>
      <c r="G467" s="47">
        <v>0.0083</v>
      </c>
      <c r="H467" s="19">
        <f t="shared" si="1"/>
        <v>0.008340797134</v>
      </c>
      <c r="I467" s="19">
        <f t="shared" si="2"/>
        <v>1.008340797</v>
      </c>
      <c r="J467" s="19"/>
      <c r="K467" s="19"/>
      <c r="L467" s="19"/>
    </row>
    <row r="468">
      <c r="A468" s="46">
        <v>44921.0</v>
      </c>
      <c r="B468" s="33">
        <v>893.2</v>
      </c>
      <c r="C468" s="33">
        <v>881.1</v>
      </c>
      <c r="D468" s="33">
        <v>897.0</v>
      </c>
      <c r="E468" s="33">
        <v>875.25</v>
      </c>
      <c r="F468" s="33" t="s">
        <v>1205</v>
      </c>
      <c r="G468" s="47">
        <v>0.0163</v>
      </c>
      <c r="H468" s="19">
        <f t="shared" si="1"/>
        <v>0.01627033792</v>
      </c>
      <c r="I468" s="19">
        <f t="shared" si="2"/>
        <v>1.016270338</v>
      </c>
      <c r="J468" s="19"/>
      <c r="K468" s="19"/>
      <c r="L468" s="19"/>
    </row>
    <row r="469">
      <c r="A469" s="46">
        <v>44918.0</v>
      </c>
      <c r="B469" s="33">
        <v>878.9</v>
      </c>
      <c r="C469" s="33">
        <v>883.05</v>
      </c>
      <c r="D469" s="33">
        <v>889.65</v>
      </c>
      <c r="E469" s="33">
        <v>875.3</v>
      </c>
      <c r="F469" s="33" t="s">
        <v>1206</v>
      </c>
      <c r="G469" s="47">
        <v>-0.0132</v>
      </c>
      <c r="H469" s="19">
        <f t="shared" si="1"/>
        <v>-0.01319261214</v>
      </c>
      <c r="I469" s="19">
        <f t="shared" si="2"/>
        <v>0.9868073879</v>
      </c>
      <c r="J469" s="19"/>
      <c r="K469" s="19"/>
      <c r="L469" s="19"/>
    </row>
    <row r="470">
      <c r="A470" s="46">
        <v>44917.0</v>
      </c>
      <c r="B470" s="33">
        <v>890.65</v>
      </c>
      <c r="C470" s="33">
        <v>900.5</v>
      </c>
      <c r="D470" s="33">
        <v>903.85</v>
      </c>
      <c r="E470" s="33">
        <v>886.35</v>
      </c>
      <c r="F470" s="33" t="s">
        <v>1207</v>
      </c>
      <c r="G470" s="47">
        <v>-0.0018</v>
      </c>
      <c r="H470" s="19">
        <f t="shared" si="1"/>
        <v>-0.001793219389</v>
      </c>
      <c r="I470" s="19">
        <f t="shared" si="2"/>
        <v>0.9982067806</v>
      </c>
      <c r="J470" s="19"/>
      <c r="K470" s="19"/>
      <c r="L470" s="19"/>
    </row>
    <row r="471">
      <c r="A471" s="46">
        <v>44916.0</v>
      </c>
      <c r="B471" s="33">
        <v>892.25</v>
      </c>
      <c r="C471" s="33">
        <v>910.25</v>
      </c>
      <c r="D471" s="33">
        <v>915.85</v>
      </c>
      <c r="E471" s="33">
        <v>887.0</v>
      </c>
      <c r="F471" s="33" t="s">
        <v>1208</v>
      </c>
      <c r="G471" s="47">
        <v>-0.0192</v>
      </c>
      <c r="H471" s="19">
        <f t="shared" si="1"/>
        <v>-0.01918214796</v>
      </c>
      <c r="I471" s="19">
        <f t="shared" si="2"/>
        <v>0.980817852</v>
      </c>
      <c r="J471" s="19"/>
      <c r="K471" s="19"/>
      <c r="L471" s="19"/>
    </row>
    <row r="472">
      <c r="A472" s="46">
        <v>44915.0</v>
      </c>
      <c r="B472" s="33">
        <v>909.7</v>
      </c>
      <c r="C472" s="33">
        <v>906.0</v>
      </c>
      <c r="D472" s="33">
        <v>912.45</v>
      </c>
      <c r="E472" s="33">
        <v>895.7</v>
      </c>
      <c r="F472" s="33" t="s">
        <v>1209</v>
      </c>
      <c r="G472" s="47">
        <v>0.0036</v>
      </c>
      <c r="H472" s="19">
        <f t="shared" si="1"/>
        <v>0.003585415632</v>
      </c>
      <c r="I472" s="19">
        <f t="shared" si="2"/>
        <v>1.003585416</v>
      </c>
      <c r="J472" s="19"/>
      <c r="K472" s="19"/>
      <c r="L472" s="19"/>
    </row>
    <row r="473">
      <c r="A473" s="46">
        <v>44914.0</v>
      </c>
      <c r="B473" s="33">
        <v>906.45</v>
      </c>
      <c r="C473" s="33">
        <v>908.0</v>
      </c>
      <c r="D473" s="33">
        <v>910.6</v>
      </c>
      <c r="E473" s="33">
        <v>901.15</v>
      </c>
      <c r="F473" s="33" t="s">
        <v>1210</v>
      </c>
      <c r="G473" s="47">
        <v>0.0049</v>
      </c>
      <c r="H473" s="19">
        <f t="shared" si="1"/>
        <v>0.004933481153</v>
      </c>
      <c r="I473" s="19">
        <f t="shared" si="2"/>
        <v>1.004933481</v>
      </c>
      <c r="J473" s="19"/>
      <c r="K473" s="19"/>
      <c r="L473" s="19"/>
    </row>
    <row r="474">
      <c r="A474" s="46">
        <v>44911.0</v>
      </c>
      <c r="B474" s="33">
        <v>902.0</v>
      </c>
      <c r="C474" s="33">
        <v>905.5</v>
      </c>
      <c r="D474" s="33">
        <v>913.7</v>
      </c>
      <c r="E474" s="33">
        <v>899.65</v>
      </c>
      <c r="F474" s="33" t="s">
        <v>1211</v>
      </c>
      <c r="G474" s="47">
        <v>-0.0075</v>
      </c>
      <c r="H474" s="19">
        <f t="shared" si="1"/>
        <v>-0.007482394366</v>
      </c>
      <c r="I474" s="19">
        <f t="shared" si="2"/>
        <v>0.9925176056</v>
      </c>
      <c r="J474" s="19"/>
      <c r="K474" s="19"/>
      <c r="L474" s="19"/>
    </row>
    <row r="475">
      <c r="A475" s="46">
        <v>44910.0</v>
      </c>
      <c r="B475" s="33">
        <v>908.8</v>
      </c>
      <c r="C475" s="33">
        <v>916.0</v>
      </c>
      <c r="D475" s="33">
        <v>919.9</v>
      </c>
      <c r="E475" s="33">
        <v>905.0</v>
      </c>
      <c r="F475" s="33" t="s">
        <v>1212</v>
      </c>
      <c r="G475" s="47">
        <v>-0.014</v>
      </c>
      <c r="H475" s="19">
        <f t="shared" si="1"/>
        <v>-0.01404936263</v>
      </c>
      <c r="I475" s="19">
        <f t="shared" si="2"/>
        <v>0.9859506374</v>
      </c>
      <c r="J475" s="19"/>
      <c r="K475" s="19"/>
      <c r="L475" s="19"/>
    </row>
    <row r="476">
      <c r="A476" s="46">
        <v>44909.0</v>
      </c>
      <c r="B476" s="33">
        <v>921.75</v>
      </c>
      <c r="C476" s="33">
        <v>936.0</v>
      </c>
      <c r="D476" s="33">
        <v>936.05</v>
      </c>
      <c r="E476" s="33">
        <v>920.0</v>
      </c>
      <c r="F476" s="33" t="s">
        <v>874</v>
      </c>
      <c r="G476" s="47">
        <v>-0.012</v>
      </c>
      <c r="H476" s="19">
        <f t="shared" si="1"/>
        <v>-0.0120049306</v>
      </c>
      <c r="I476" s="19">
        <f t="shared" si="2"/>
        <v>0.9879950694</v>
      </c>
      <c r="J476" s="19"/>
      <c r="K476" s="19"/>
      <c r="L476" s="19"/>
    </row>
    <row r="477">
      <c r="A477" s="46">
        <v>44908.0</v>
      </c>
      <c r="B477" s="33">
        <v>932.95</v>
      </c>
      <c r="C477" s="33">
        <v>929.5</v>
      </c>
      <c r="D477" s="33">
        <v>935.9</v>
      </c>
      <c r="E477" s="33">
        <v>927.8</v>
      </c>
      <c r="F477" s="33" t="s">
        <v>1213</v>
      </c>
      <c r="G477" s="47">
        <v>0.0028</v>
      </c>
      <c r="H477" s="19">
        <f t="shared" si="1"/>
        <v>0.002848543481</v>
      </c>
      <c r="I477" s="19">
        <f t="shared" si="2"/>
        <v>1.002848543</v>
      </c>
      <c r="J477" s="19"/>
      <c r="K477" s="19"/>
      <c r="L477" s="19"/>
    </row>
    <row r="478">
      <c r="A478" s="46">
        <v>44907.0</v>
      </c>
      <c r="B478" s="33">
        <v>930.3</v>
      </c>
      <c r="C478" s="33">
        <v>925.05</v>
      </c>
      <c r="D478" s="33">
        <v>933.9</v>
      </c>
      <c r="E478" s="33">
        <v>925.05</v>
      </c>
      <c r="F478" s="33" t="s">
        <v>1214</v>
      </c>
      <c r="G478" s="47">
        <v>4.0E-4</v>
      </c>
      <c r="H478" s="19">
        <f t="shared" si="1"/>
        <v>0.00043015378</v>
      </c>
      <c r="I478" s="19">
        <f t="shared" si="2"/>
        <v>1.000430154</v>
      </c>
      <c r="J478" s="19"/>
      <c r="K478" s="19"/>
      <c r="L478" s="19"/>
    </row>
    <row r="479">
      <c r="A479" s="48">
        <v>44904.0</v>
      </c>
      <c r="B479" s="33">
        <v>929.9</v>
      </c>
      <c r="C479" s="33">
        <v>932.0</v>
      </c>
      <c r="D479" s="33">
        <v>934.8</v>
      </c>
      <c r="E479" s="33">
        <v>925.05</v>
      </c>
      <c r="F479" s="33" t="s">
        <v>1215</v>
      </c>
      <c r="G479" s="47">
        <v>-0.0021</v>
      </c>
      <c r="H479" s="19">
        <f t="shared" si="1"/>
        <v>-0.002146153021</v>
      </c>
      <c r="I479" s="19">
        <f t="shared" si="2"/>
        <v>0.997853847</v>
      </c>
      <c r="J479" s="19"/>
      <c r="K479" s="19"/>
      <c r="L479" s="19"/>
    </row>
    <row r="480">
      <c r="A480" s="48">
        <v>44903.0</v>
      </c>
      <c r="B480" s="33">
        <v>931.9</v>
      </c>
      <c r="C480" s="33">
        <v>925.0</v>
      </c>
      <c r="D480" s="33">
        <v>933.55</v>
      </c>
      <c r="E480" s="33">
        <v>923.8</v>
      </c>
      <c r="F480" s="33" t="s">
        <v>1216</v>
      </c>
      <c r="G480" s="47">
        <v>0.0106</v>
      </c>
      <c r="H480" s="19">
        <f t="shared" si="1"/>
        <v>0.01057311717</v>
      </c>
      <c r="I480" s="19">
        <f t="shared" si="2"/>
        <v>1.010573117</v>
      </c>
      <c r="J480" s="19"/>
      <c r="K480" s="19"/>
      <c r="L480" s="19"/>
    </row>
    <row r="481">
      <c r="A481" s="48">
        <v>44902.0</v>
      </c>
      <c r="B481" s="33">
        <v>922.15</v>
      </c>
      <c r="C481" s="33">
        <v>922.0</v>
      </c>
      <c r="D481" s="33">
        <v>933.2</v>
      </c>
      <c r="E481" s="33">
        <v>920.65</v>
      </c>
      <c r="F481" s="33" t="s">
        <v>1217</v>
      </c>
      <c r="G481" s="47">
        <v>-5.0E-4</v>
      </c>
      <c r="H481" s="19">
        <f t="shared" si="1"/>
        <v>-0.0005419173034</v>
      </c>
      <c r="I481" s="19">
        <f t="shared" si="2"/>
        <v>0.9994580827</v>
      </c>
      <c r="J481" s="19"/>
      <c r="K481" s="19"/>
      <c r="L481" s="19"/>
    </row>
    <row r="482">
      <c r="A482" s="48">
        <v>44901.0</v>
      </c>
      <c r="B482" s="33">
        <v>922.65</v>
      </c>
      <c r="C482" s="33">
        <v>925.0</v>
      </c>
      <c r="D482" s="33">
        <v>929.75</v>
      </c>
      <c r="E482" s="33">
        <v>920.2</v>
      </c>
      <c r="F482" s="33" t="s">
        <v>1218</v>
      </c>
      <c r="G482" s="47">
        <v>-0.0117</v>
      </c>
      <c r="H482" s="19">
        <f t="shared" si="1"/>
        <v>-0.01172879177</v>
      </c>
      <c r="I482" s="19">
        <f t="shared" si="2"/>
        <v>0.9882712082</v>
      </c>
      <c r="J482" s="19"/>
      <c r="K482" s="19"/>
      <c r="L482" s="19"/>
    </row>
    <row r="483">
      <c r="A483" s="48">
        <v>44900.0</v>
      </c>
      <c r="B483" s="33">
        <v>933.6</v>
      </c>
      <c r="C483" s="33">
        <v>937.0</v>
      </c>
      <c r="D483" s="33">
        <v>937.0</v>
      </c>
      <c r="E483" s="33">
        <v>928.4</v>
      </c>
      <c r="F483" s="33" t="s">
        <v>1219</v>
      </c>
      <c r="G483" s="47">
        <v>0.0032</v>
      </c>
      <c r="H483" s="19">
        <f t="shared" si="1"/>
        <v>0.003223726628</v>
      </c>
      <c r="I483" s="19">
        <f t="shared" si="2"/>
        <v>1.003223727</v>
      </c>
      <c r="J483" s="19"/>
      <c r="K483" s="19"/>
      <c r="L483" s="19"/>
    </row>
    <row r="484">
      <c r="A484" s="48">
        <v>44897.0</v>
      </c>
      <c r="B484" s="33">
        <v>930.6</v>
      </c>
      <c r="C484" s="33">
        <v>928.25</v>
      </c>
      <c r="D484" s="33">
        <v>934.5</v>
      </c>
      <c r="E484" s="33">
        <v>926.1</v>
      </c>
      <c r="F484" s="33" t="s">
        <v>946</v>
      </c>
      <c r="G484" s="47">
        <v>-0.0102</v>
      </c>
      <c r="H484" s="19">
        <f t="shared" si="1"/>
        <v>-0.01021059349</v>
      </c>
      <c r="I484" s="19">
        <f t="shared" si="2"/>
        <v>0.9897894065</v>
      </c>
      <c r="J484" s="19"/>
      <c r="K484" s="19"/>
      <c r="L484" s="19"/>
    </row>
    <row r="485">
      <c r="A485" s="48">
        <v>44896.0</v>
      </c>
      <c r="B485" s="33">
        <v>940.2</v>
      </c>
      <c r="C485" s="33">
        <v>956.0</v>
      </c>
      <c r="D485" s="33">
        <v>957.0</v>
      </c>
      <c r="E485" s="33">
        <v>936.25</v>
      </c>
      <c r="F485" s="33" t="s">
        <v>1220</v>
      </c>
      <c r="G485" s="47">
        <v>-0.0133</v>
      </c>
      <c r="H485" s="19">
        <f t="shared" si="1"/>
        <v>-0.01332773638</v>
      </c>
      <c r="I485" s="19">
        <f t="shared" si="2"/>
        <v>0.9866722636</v>
      </c>
      <c r="J485" s="19"/>
      <c r="K485" s="19"/>
      <c r="L485" s="19"/>
    </row>
    <row r="486">
      <c r="A486" s="46">
        <v>44895.0</v>
      </c>
      <c r="B486" s="33">
        <v>952.9</v>
      </c>
      <c r="C486" s="33">
        <v>948.05</v>
      </c>
      <c r="D486" s="33">
        <v>958.2</v>
      </c>
      <c r="E486" s="33">
        <v>941.0</v>
      </c>
      <c r="F486" s="33" t="s">
        <v>1221</v>
      </c>
      <c r="G486" s="47">
        <v>0.0065</v>
      </c>
      <c r="H486" s="19">
        <f t="shared" si="1"/>
        <v>0.00649590705</v>
      </c>
      <c r="I486" s="19">
        <f t="shared" si="2"/>
        <v>1.006495907</v>
      </c>
      <c r="J486" s="19"/>
      <c r="K486" s="19"/>
      <c r="L486" s="19"/>
    </row>
    <row r="487">
      <c r="A487" s="46">
        <v>44894.0</v>
      </c>
      <c r="B487" s="33">
        <v>946.75</v>
      </c>
      <c r="C487" s="33">
        <v>933.55</v>
      </c>
      <c r="D487" s="33">
        <v>949.9</v>
      </c>
      <c r="E487" s="33">
        <v>933.55</v>
      </c>
      <c r="F487" s="33" t="s">
        <v>1222</v>
      </c>
      <c r="G487" s="47">
        <v>0.01</v>
      </c>
      <c r="H487" s="19">
        <f t="shared" si="1"/>
        <v>0.009974397269</v>
      </c>
      <c r="I487" s="19">
        <f t="shared" si="2"/>
        <v>1.009974397</v>
      </c>
      <c r="J487" s="19"/>
      <c r="K487" s="19"/>
      <c r="L487" s="19"/>
    </row>
    <row r="488">
      <c r="A488" s="46">
        <v>44893.0</v>
      </c>
      <c r="B488" s="33">
        <v>937.4</v>
      </c>
      <c r="C488" s="33">
        <v>924.0</v>
      </c>
      <c r="D488" s="33">
        <v>943.8</v>
      </c>
      <c r="E488" s="33">
        <v>923.95</v>
      </c>
      <c r="F488" s="33" t="s">
        <v>1223</v>
      </c>
      <c r="G488" s="47">
        <v>0.0076</v>
      </c>
      <c r="H488" s="19">
        <f t="shared" si="1"/>
        <v>0.007631946684</v>
      </c>
      <c r="I488" s="19">
        <f t="shared" si="2"/>
        <v>1.007631947</v>
      </c>
      <c r="J488" s="19"/>
      <c r="K488" s="19"/>
      <c r="L488" s="19"/>
    </row>
    <row r="489">
      <c r="A489" s="46">
        <v>44890.0</v>
      </c>
      <c r="B489" s="33">
        <v>930.3</v>
      </c>
      <c r="C489" s="33">
        <v>940.3</v>
      </c>
      <c r="D489" s="33">
        <v>942.9</v>
      </c>
      <c r="E489" s="33">
        <v>927.5</v>
      </c>
      <c r="F489" s="33" t="s">
        <v>1224</v>
      </c>
      <c r="G489" s="47">
        <v>-0.0091</v>
      </c>
      <c r="H489" s="19">
        <f t="shared" si="1"/>
        <v>-0.009106886084</v>
      </c>
      <c r="I489" s="19">
        <f t="shared" si="2"/>
        <v>0.9908931139</v>
      </c>
      <c r="J489" s="19"/>
      <c r="K489" s="19"/>
      <c r="L489" s="19"/>
    </row>
    <row r="490">
      <c r="A490" s="46">
        <v>44889.0</v>
      </c>
      <c r="B490" s="33">
        <v>938.85</v>
      </c>
      <c r="C490" s="33">
        <v>927.55</v>
      </c>
      <c r="D490" s="33">
        <v>940.65</v>
      </c>
      <c r="E490" s="33">
        <v>927.55</v>
      </c>
      <c r="F490" s="33" t="s">
        <v>1225</v>
      </c>
      <c r="G490" s="47">
        <v>0.0123</v>
      </c>
      <c r="H490" s="19">
        <f t="shared" si="1"/>
        <v>0.01229176775</v>
      </c>
      <c r="I490" s="19">
        <f t="shared" si="2"/>
        <v>1.012291768</v>
      </c>
      <c r="J490" s="19"/>
      <c r="K490" s="19"/>
      <c r="L490" s="19"/>
    </row>
    <row r="491">
      <c r="A491" s="46">
        <v>44888.0</v>
      </c>
      <c r="B491" s="33">
        <v>927.45</v>
      </c>
      <c r="C491" s="33">
        <v>927.0</v>
      </c>
      <c r="D491" s="33">
        <v>931.85</v>
      </c>
      <c r="E491" s="33">
        <v>923.7</v>
      </c>
      <c r="F491" s="33" t="s">
        <v>856</v>
      </c>
      <c r="G491" s="47">
        <v>0.0041</v>
      </c>
      <c r="H491" s="19">
        <f t="shared" si="1"/>
        <v>0.004059759662</v>
      </c>
      <c r="I491" s="19">
        <f t="shared" si="2"/>
        <v>1.00405976</v>
      </c>
      <c r="J491" s="19"/>
      <c r="K491" s="19"/>
      <c r="L491" s="19"/>
    </row>
    <row r="492">
      <c r="A492" s="46">
        <v>44887.0</v>
      </c>
      <c r="B492" s="33">
        <v>923.7</v>
      </c>
      <c r="C492" s="33">
        <v>923.75</v>
      </c>
      <c r="D492" s="33">
        <v>926.5</v>
      </c>
      <c r="E492" s="33">
        <v>920.4</v>
      </c>
      <c r="F492" s="33" t="s">
        <v>1226</v>
      </c>
      <c r="G492" s="47">
        <v>0.0025</v>
      </c>
      <c r="H492" s="19">
        <f t="shared" si="1"/>
        <v>0.002496201433</v>
      </c>
      <c r="I492" s="19">
        <f t="shared" si="2"/>
        <v>1.002496201</v>
      </c>
      <c r="J492" s="19"/>
      <c r="K492" s="19"/>
      <c r="L492" s="19"/>
    </row>
    <row r="493">
      <c r="A493" s="46">
        <v>44886.0</v>
      </c>
      <c r="B493" s="33">
        <v>921.4</v>
      </c>
      <c r="C493" s="33">
        <v>914.05</v>
      </c>
      <c r="D493" s="33">
        <v>924.8</v>
      </c>
      <c r="E493" s="33">
        <v>914.05</v>
      </c>
      <c r="F493" s="33" t="s">
        <v>1227</v>
      </c>
      <c r="G493" s="47">
        <v>0.0011</v>
      </c>
      <c r="H493" s="19">
        <f t="shared" si="1"/>
        <v>0.001140870321</v>
      </c>
      <c r="I493" s="19">
        <f t="shared" si="2"/>
        <v>1.00114087</v>
      </c>
      <c r="J493" s="19"/>
      <c r="K493" s="19"/>
      <c r="L493" s="19"/>
    </row>
    <row r="494">
      <c r="A494" s="46">
        <v>44883.0</v>
      </c>
      <c r="B494" s="33">
        <v>920.35</v>
      </c>
      <c r="C494" s="33">
        <v>919.8</v>
      </c>
      <c r="D494" s="33">
        <v>922.0</v>
      </c>
      <c r="E494" s="33">
        <v>910.55</v>
      </c>
      <c r="F494" s="33" t="s">
        <v>1228</v>
      </c>
      <c r="G494" s="47">
        <v>6.0E-4</v>
      </c>
      <c r="H494" s="19">
        <f t="shared" si="1"/>
        <v>0.0005979560774</v>
      </c>
      <c r="I494" s="19">
        <f t="shared" si="2"/>
        <v>1.000597956</v>
      </c>
      <c r="J494" s="19"/>
      <c r="K494" s="19"/>
      <c r="L494" s="19"/>
    </row>
    <row r="495">
      <c r="A495" s="46">
        <v>44882.0</v>
      </c>
      <c r="B495" s="33">
        <v>919.8</v>
      </c>
      <c r="C495" s="33">
        <v>913.0</v>
      </c>
      <c r="D495" s="33">
        <v>922.3</v>
      </c>
      <c r="E495" s="33">
        <v>910.35</v>
      </c>
      <c r="F495" s="33" t="s">
        <v>1087</v>
      </c>
      <c r="G495" s="47">
        <v>0.0068</v>
      </c>
      <c r="H495" s="19">
        <f t="shared" si="1"/>
        <v>0.006786339755</v>
      </c>
      <c r="I495" s="19">
        <f t="shared" si="2"/>
        <v>1.00678634</v>
      </c>
      <c r="J495" s="19"/>
      <c r="K495" s="19"/>
      <c r="L495" s="19"/>
    </row>
    <row r="496">
      <c r="A496" s="46">
        <v>44881.0</v>
      </c>
      <c r="B496" s="33">
        <v>913.6</v>
      </c>
      <c r="C496" s="33">
        <v>912.55</v>
      </c>
      <c r="D496" s="33">
        <v>918.1</v>
      </c>
      <c r="E496" s="33">
        <v>908.1</v>
      </c>
      <c r="F496" s="33" t="s">
        <v>1229</v>
      </c>
      <c r="G496" s="47">
        <v>0.0021</v>
      </c>
      <c r="H496" s="19">
        <f t="shared" si="1"/>
        <v>0.002084018866</v>
      </c>
      <c r="I496" s="19">
        <f t="shared" si="2"/>
        <v>1.002084019</v>
      </c>
      <c r="J496" s="19"/>
      <c r="K496" s="19"/>
      <c r="L496" s="19"/>
    </row>
    <row r="497">
      <c r="A497" s="46">
        <v>44880.0</v>
      </c>
      <c r="B497" s="33">
        <v>911.7</v>
      </c>
      <c r="C497" s="33">
        <v>900.55</v>
      </c>
      <c r="D497" s="33">
        <v>913.65</v>
      </c>
      <c r="E497" s="33">
        <v>898.8</v>
      </c>
      <c r="F497" s="33" t="s">
        <v>1230</v>
      </c>
      <c r="G497" s="47">
        <v>0.0187</v>
      </c>
      <c r="H497" s="19">
        <f t="shared" si="1"/>
        <v>0.01871612939</v>
      </c>
      <c r="I497" s="19">
        <f t="shared" si="2"/>
        <v>1.018716129</v>
      </c>
      <c r="J497" s="19"/>
      <c r="K497" s="19"/>
      <c r="L497" s="19"/>
    </row>
    <row r="498">
      <c r="A498" s="46">
        <v>44879.0</v>
      </c>
      <c r="B498" s="33">
        <v>894.95</v>
      </c>
      <c r="C498" s="33">
        <v>905.0</v>
      </c>
      <c r="D498" s="33">
        <v>906.55</v>
      </c>
      <c r="E498" s="33">
        <v>891.25</v>
      </c>
      <c r="F498" s="33" t="s">
        <v>1231</v>
      </c>
      <c r="G498" s="47">
        <v>-0.0128</v>
      </c>
      <c r="H498" s="19">
        <f t="shared" si="1"/>
        <v>-0.01279576416</v>
      </c>
      <c r="I498" s="19">
        <f t="shared" si="2"/>
        <v>0.9872042358</v>
      </c>
      <c r="J498" s="19"/>
      <c r="K498" s="19"/>
      <c r="L498" s="19"/>
    </row>
    <row r="499">
      <c r="A499" s="46">
        <v>44876.0</v>
      </c>
      <c r="B499" s="33">
        <v>906.55</v>
      </c>
      <c r="C499" s="33">
        <v>925.9</v>
      </c>
      <c r="D499" s="33">
        <v>928.0</v>
      </c>
      <c r="E499" s="33">
        <v>903.5</v>
      </c>
      <c r="F499" s="33" t="s">
        <v>1156</v>
      </c>
      <c r="G499" s="47">
        <v>-0.0046</v>
      </c>
      <c r="H499" s="19">
        <f t="shared" si="1"/>
        <v>-0.004556934226</v>
      </c>
      <c r="I499" s="19">
        <f t="shared" si="2"/>
        <v>0.9954430658</v>
      </c>
      <c r="J499" s="19"/>
      <c r="K499" s="19"/>
      <c r="L499" s="19"/>
    </row>
    <row r="500">
      <c r="A500" s="46">
        <v>44875.0</v>
      </c>
      <c r="B500" s="33">
        <v>910.7</v>
      </c>
      <c r="C500" s="33">
        <v>907.55</v>
      </c>
      <c r="D500" s="33">
        <v>912.95</v>
      </c>
      <c r="E500" s="33">
        <v>903.95</v>
      </c>
      <c r="F500" s="33" t="s">
        <v>1232</v>
      </c>
      <c r="G500" s="47">
        <v>2.0E-4</v>
      </c>
      <c r="H500" s="19">
        <f t="shared" si="1"/>
        <v>0.0002196595277</v>
      </c>
      <c r="I500" s="19">
        <f t="shared" si="2"/>
        <v>1.00021966</v>
      </c>
      <c r="J500" s="19"/>
      <c r="K500" s="19"/>
      <c r="L500" s="19"/>
    </row>
    <row r="501">
      <c r="A501" s="48">
        <v>44874.0</v>
      </c>
      <c r="B501" s="33">
        <v>910.5</v>
      </c>
      <c r="C501" s="33">
        <v>920.0</v>
      </c>
      <c r="D501" s="33">
        <v>921.9</v>
      </c>
      <c r="E501" s="33">
        <v>905.75</v>
      </c>
      <c r="F501" s="33" t="s">
        <v>1233</v>
      </c>
      <c r="G501" s="47">
        <v>-0.0076</v>
      </c>
      <c r="H501" s="19">
        <f t="shared" si="1"/>
        <v>-0.007629427793</v>
      </c>
      <c r="I501" s="19">
        <f t="shared" si="2"/>
        <v>0.9923705722</v>
      </c>
      <c r="J501" s="19"/>
      <c r="K501" s="19"/>
      <c r="L501" s="19"/>
    </row>
    <row r="502">
      <c r="A502" s="48">
        <v>44872.0</v>
      </c>
      <c r="B502" s="33">
        <v>917.5</v>
      </c>
      <c r="C502" s="33">
        <v>910.25</v>
      </c>
      <c r="D502" s="33">
        <v>920.1</v>
      </c>
      <c r="E502" s="33">
        <v>903.45</v>
      </c>
      <c r="F502" s="33" t="s">
        <v>827</v>
      </c>
      <c r="G502" s="47">
        <v>0.0135</v>
      </c>
      <c r="H502" s="19">
        <f t="shared" si="1"/>
        <v>0.01347619574</v>
      </c>
      <c r="I502" s="19">
        <f t="shared" si="2"/>
        <v>1.013476196</v>
      </c>
      <c r="J502" s="19"/>
      <c r="K502" s="19"/>
      <c r="L502" s="19"/>
    </row>
    <row r="503">
      <c r="A503" s="48">
        <v>44869.0</v>
      </c>
      <c r="B503" s="33">
        <v>905.3</v>
      </c>
      <c r="C503" s="33">
        <v>906.3</v>
      </c>
      <c r="D503" s="33">
        <v>913.4</v>
      </c>
      <c r="E503" s="33">
        <v>900.2</v>
      </c>
      <c r="F503" s="33" t="s">
        <v>1234</v>
      </c>
      <c r="G503" s="47">
        <v>-0.0037</v>
      </c>
      <c r="H503" s="19">
        <f t="shared" si="1"/>
        <v>-0.003686788092</v>
      </c>
      <c r="I503" s="19">
        <f t="shared" si="2"/>
        <v>0.9963132119</v>
      </c>
      <c r="J503" s="19"/>
      <c r="K503" s="19"/>
      <c r="L503" s="19"/>
    </row>
    <row r="504">
      <c r="A504" s="48">
        <v>44868.0</v>
      </c>
      <c r="B504" s="33">
        <v>908.65</v>
      </c>
      <c r="C504" s="33">
        <v>901.05</v>
      </c>
      <c r="D504" s="33">
        <v>913.85</v>
      </c>
      <c r="E504" s="33">
        <v>897.05</v>
      </c>
      <c r="F504" s="33" t="s">
        <v>1235</v>
      </c>
      <c r="G504" s="47">
        <v>0.0044</v>
      </c>
      <c r="H504" s="19">
        <f t="shared" si="1"/>
        <v>0.004366088206</v>
      </c>
      <c r="I504" s="19">
        <f t="shared" si="2"/>
        <v>1.004366088</v>
      </c>
      <c r="J504" s="19"/>
      <c r="K504" s="19"/>
      <c r="L504" s="19"/>
    </row>
    <row r="505">
      <c r="A505" s="48">
        <v>44867.0</v>
      </c>
      <c r="B505" s="33">
        <v>904.7</v>
      </c>
      <c r="C505" s="33">
        <v>920.6</v>
      </c>
      <c r="D505" s="33">
        <v>920.75</v>
      </c>
      <c r="E505" s="33">
        <v>902.35</v>
      </c>
      <c r="F505" s="33" t="s">
        <v>1031</v>
      </c>
      <c r="G505" s="47">
        <v>-0.0043</v>
      </c>
      <c r="H505" s="19">
        <f t="shared" si="1"/>
        <v>-0.004292317852</v>
      </c>
      <c r="I505" s="19">
        <f t="shared" si="2"/>
        <v>0.9957076821</v>
      </c>
      <c r="J505" s="19"/>
      <c r="K505" s="19"/>
      <c r="L505" s="19"/>
    </row>
    <row r="506">
      <c r="A506" s="48">
        <v>44866.0</v>
      </c>
      <c r="B506" s="33">
        <v>908.6</v>
      </c>
      <c r="C506" s="33">
        <v>921.0</v>
      </c>
      <c r="D506" s="33">
        <v>921.0</v>
      </c>
      <c r="E506" s="33">
        <v>899.55</v>
      </c>
      <c r="F506" s="33" t="s">
        <v>1224</v>
      </c>
      <c r="G506" s="47">
        <v>-1.0E-4</v>
      </c>
      <c r="H506" s="19">
        <f t="shared" si="1"/>
        <v>-0.0001100473203</v>
      </c>
      <c r="I506" s="19">
        <f t="shared" si="2"/>
        <v>0.9998899527</v>
      </c>
      <c r="J506" s="19"/>
      <c r="K506" s="19"/>
      <c r="L506" s="19"/>
    </row>
    <row r="507">
      <c r="A507" s="46">
        <v>44865.0</v>
      </c>
      <c r="B507" s="33">
        <v>908.7</v>
      </c>
      <c r="C507" s="33">
        <v>912.6</v>
      </c>
      <c r="D507" s="33">
        <v>917.05</v>
      </c>
      <c r="E507" s="33">
        <v>904.6</v>
      </c>
      <c r="F507" s="33" t="s">
        <v>1052</v>
      </c>
      <c r="G507" s="47">
        <v>9.0E-4</v>
      </c>
      <c r="H507" s="19">
        <f t="shared" si="1"/>
        <v>0.0009362780195</v>
      </c>
      <c r="I507" s="19">
        <f t="shared" si="2"/>
        <v>1.000936278</v>
      </c>
      <c r="J507" s="19"/>
      <c r="K507" s="19"/>
      <c r="L507" s="19"/>
    </row>
    <row r="508">
      <c r="A508" s="46">
        <v>44862.0</v>
      </c>
      <c r="B508" s="33">
        <v>907.85</v>
      </c>
      <c r="C508" s="33">
        <v>918.0</v>
      </c>
      <c r="D508" s="33">
        <v>927.5</v>
      </c>
      <c r="E508" s="33">
        <v>901.0</v>
      </c>
      <c r="F508" s="33" t="s">
        <v>927</v>
      </c>
      <c r="G508" s="47">
        <v>-0.0179</v>
      </c>
      <c r="H508" s="19">
        <f t="shared" si="1"/>
        <v>-0.01790350498</v>
      </c>
      <c r="I508" s="19">
        <f t="shared" si="2"/>
        <v>0.982096495</v>
      </c>
      <c r="J508" s="19"/>
      <c r="K508" s="19"/>
      <c r="L508" s="19"/>
    </row>
    <row r="509">
      <c r="A509" s="46">
        <v>44861.0</v>
      </c>
      <c r="B509" s="33">
        <v>924.4</v>
      </c>
      <c r="C509" s="33">
        <v>926.05</v>
      </c>
      <c r="D509" s="33">
        <v>933.7</v>
      </c>
      <c r="E509" s="33">
        <v>920.25</v>
      </c>
      <c r="F509" s="33" t="s">
        <v>1236</v>
      </c>
      <c r="G509" s="47">
        <v>-7.0E-4</v>
      </c>
      <c r="H509" s="19">
        <f t="shared" si="1"/>
        <v>-0.0007026647208</v>
      </c>
      <c r="I509" s="19">
        <f t="shared" si="2"/>
        <v>0.9992973353</v>
      </c>
      <c r="J509" s="19"/>
      <c r="K509" s="19"/>
      <c r="L509" s="19"/>
    </row>
    <row r="510">
      <c r="A510" s="46">
        <v>44859.0</v>
      </c>
      <c r="B510" s="33">
        <v>925.05</v>
      </c>
      <c r="C510" s="33">
        <v>942.05</v>
      </c>
      <c r="D510" s="33">
        <v>943.25</v>
      </c>
      <c r="E510" s="33">
        <v>922.95</v>
      </c>
      <c r="F510" s="33" t="s">
        <v>1237</v>
      </c>
      <c r="G510" s="47">
        <v>-0.0013</v>
      </c>
      <c r="H510" s="19">
        <f t="shared" si="1"/>
        <v>-0.00134945482</v>
      </c>
      <c r="I510" s="19">
        <f t="shared" si="2"/>
        <v>0.9986505452</v>
      </c>
      <c r="J510" s="19"/>
      <c r="K510" s="19"/>
      <c r="L510" s="19"/>
    </row>
    <row r="511">
      <c r="A511" s="46">
        <v>44858.0</v>
      </c>
      <c r="B511" s="33">
        <v>926.3</v>
      </c>
      <c r="C511" s="33">
        <v>925.0</v>
      </c>
      <c r="D511" s="33">
        <v>933.5</v>
      </c>
      <c r="E511" s="33">
        <v>917.6</v>
      </c>
      <c r="F511" s="33" t="s">
        <v>1238</v>
      </c>
      <c r="G511" s="47">
        <v>0.0211</v>
      </c>
      <c r="H511" s="19">
        <f t="shared" si="1"/>
        <v>0.02111007</v>
      </c>
      <c r="I511" s="19">
        <f t="shared" si="2"/>
        <v>1.02111007</v>
      </c>
      <c r="J511" s="19"/>
      <c r="K511" s="19"/>
      <c r="L511" s="19"/>
    </row>
    <row r="512">
      <c r="A512" s="46">
        <v>44855.0</v>
      </c>
      <c r="B512" s="33">
        <v>907.15</v>
      </c>
      <c r="C512" s="33">
        <v>888.0</v>
      </c>
      <c r="D512" s="33">
        <v>910.0</v>
      </c>
      <c r="E512" s="33">
        <v>885.7</v>
      </c>
      <c r="F512" s="33" t="s">
        <v>1239</v>
      </c>
      <c r="G512" s="47">
        <v>0.0208</v>
      </c>
      <c r="H512" s="19">
        <f t="shared" si="1"/>
        <v>0.02081809486</v>
      </c>
      <c r="I512" s="19">
        <f t="shared" si="2"/>
        <v>1.020818095</v>
      </c>
      <c r="J512" s="19"/>
      <c r="K512" s="19"/>
      <c r="L512" s="19"/>
    </row>
    <row r="513">
      <c r="A513" s="46">
        <v>44854.0</v>
      </c>
      <c r="B513" s="33">
        <v>888.65</v>
      </c>
      <c r="C513" s="33">
        <v>889.7</v>
      </c>
      <c r="D513" s="33">
        <v>893.3</v>
      </c>
      <c r="E513" s="33">
        <v>880.1</v>
      </c>
      <c r="F513" s="33" t="s">
        <v>1240</v>
      </c>
      <c r="G513" s="47">
        <v>-0.0039</v>
      </c>
      <c r="H513" s="19">
        <f t="shared" si="1"/>
        <v>-0.003867279453</v>
      </c>
      <c r="I513" s="19">
        <f t="shared" si="2"/>
        <v>0.9961327205</v>
      </c>
      <c r="J513" s="19"/>
      <c r="K513" s="19"/>
      <c r="L513" s="19"/>
    </row>
    <row r="514">
      <c r="A514" s="46">
        <v>44853.0</v>
      </c>
      <c r="B514" s="33">
        <v>892.1</v>
      </c>
      <c r="C514" s="33">
        <v>900.05</v>
      </c>
      <c r="D514" s="33">
        <v>900.65</v>
      </c>
      <c r="E514" s="33">
        <v>885.55</v>
      </c>
      <c r="F514" s="33" t="s">
        <v>1016</v>
      </c>
      <c r="G514" s="47">
        <v>-0.0054</v>
      </c>
      <c r="H514" s="19">
        <f t="shared" si="1"/>
        <v>-0.005351767198</v>
      </c>
      <c r="I514" s="19">
        <f t="shared" si="2"/>
        <v>0.9946482328</v>
      </c>
      <c r="J514" s="19"/>
      <c r="K514" s="19"/>
      <c r="L514" s="19"/>
    </row>
    <row r="515">
      <c r="A515" s="46">
        <v>44852.0</v>
      </c>
      <c r="B515" s="33">
        <v>896.9</v>
      </c>
      <c r="C515" s="33">
        <v>896.05</v>
      </c>
      <c r="D515" s="33">
        <v>900.7</v>
      </c>
      <c r="E515" s="33">
        <v>891.15</v>
      </c>
      <c r="F515" s="33" t="s">
        <v>1241</v>
      </c>
      <c r="G515" s="47">
        <v>0.0132</v>
      </c>
      <c r="H515" s="19">
        <f t="shared" si="1"/>
        <v>0.01321735201</v>
      </c>
      <c r="I515" s="19">
        <f t="shared" si="2"/>
        <v>1.013217352</v>
      </c>
      <c r="J515" s="19"/>
      <c r="K515" s="19"/>
      <c r="L515" s="19"/>
    </row>
    <row r="516">
      <c r="A516" s="46">
        <v>44851.0</v>
      </c>
      <c r="B516" s="33">
        <v>885.2</v>
      </c>
      <c r="C516" s="33">
        <v>872.0</v>
      </c>
      <c r="D516" s="33">
        <v>887.5</v>
      </c>
      <c r="E516" s="33">
        <v>868.55</v>
      </c>
      <c r="F516" s="33" t="s">
        <v>914</v>
      </c>
      <c r="G516" s="47">
        <v>0.0172</v>
      </c>
      <c r="H516" s="19">
        <f t="shared" si="1"/>
        <v>0.01717897156</v>
      </c>
      <c r="I516" s="19">
        <f t="shared" si="2"/>
        <v>1.017178972</v>
      </c>
      <c r="J516" s="19"/>
      <c r="K516" s="19"/>
      <c r="L516" s="19"/>
    </row>
    <row r="517">
      <c r="A517" s="46">
        <v>44848.0</v>
      </c>
      <c r="B517" s="33">
        <v>870.25</v>
      </c>
      <c r="C517" s="33">
        <v>883.8</v>
      </c>
      <c r="D517" s="33">
        <v>883.8</v>
      </c>
      <c r="E517" s="33">
        <v>868.55</v>
      </c>
      <c r="F517" s="33" t="s">
        <v>1242</v>
      </c>
      <c r="G517" s="47">
        <v>0.0195</v>
      </c>
      <c r="H517" s="19">
        <f t="shared" si="1"/>
        <v>0.01950562324</v>
      </c>
      <c r="I517" s="19">
        <f t="shared" si="2"/>
        <v>1.019505623</v>
      </c>
      <c r="J517" s="19"/>
      <c r="K517" s="19"/>
      <c r="L517" s="19"/>
    </row>
    <row r="518">
      <c r="A518" s="46">
        <v>44847.0</v>
      </c>
      <c r="B518" s="33">
        <v>853.6</v>
      </c>
      <c r="C518" s="33">
        <v>862.35</v>
      </c>
      <c r="D518" s="33">
        <v>865.45</v>
      </c>
      <c r="E518" s="33">
        <v>850.5</v>
      </c>
      <c r="F518" s="33" t="s">
        <v>1243</v>
      </c>
      <c r="G518" s="47">
        <v>-0.017</v>
      </c>
      <c r="H518" s="19">
        <f t="shared" si="1"/>
        <v>-0.01698623827</v>
      </c>
      <c r="I518" s="19">
        <f t="shared" si="2"/>
        <v>0.9830137617</v>
      </c>
      <c r="J518" s="19"/>
      <c r="K518" s="19"/>
      <c r="L518" s="19"/>
    </row>
    <row r="519">
      <c r="A519" s="46">
        <v>44846.0</v>
      </c>
      <c r="B519" s="33">
        <v>868.35</v>
      </c>
      <c r="C519" s="33">
        <v>867.95</v>
      </c>
      <c r="D519" s="33">
        <v>871.7</v>
      </c>
      <c r="E519" s="33">
        <v>861.5</v>
      </c>
      <c r="F519" s="33" t="s">
        <v>1244</v>
      </c>
      <c r="G519" s="47">
        <v>-0.0026</v>
      </c>
      <c r="H519" s="19">
        <f t="shared" si="1"/>
        <v>-0.002584424535</v>
      </c>
      <c r="I519" s="19">
        <f t="shared" si="2"/>
        <v>0.9974155755</v>
      </c>
      <c r="J519" s="19"/>
      <c r="K519" s="19"/>
      <c r="L519" s="19"/>
    </row>
    <row r="520">
      <c r="A520" s="46">
        <v>44845.0</v>
      </c>
      <c r="B520" s="33">
        <v>870.6</v>
      </c>
      <c r="C520" s="33">
        <v>883.25</v>
      </c>
      <c r="D520" s="33">
        <v>883.25</v>
      </c>
      <c r="E520" s="33">
        <v>865.45</v>
      </c>
      <c r="F520" s="33" t="s">
        <v>1048</v>
      </c>
      <c r="G520" s="47">
        <v>-0.0126</v>
      </c>
      <c r="H520" s="19">
        <f t="shared" si="1"/>
        <v>-0.01264530763</v>
      </c>
      <c r="I520" s="19">
        <f t="shared" si="2"/>
        <v>0.9873546924</v>
      </c>
      <c r="J520" s="19"/>
      <c r="K520" s="19"/>
      <c r="L520" s="19"/>
    </row>
    <row r="521">
      <c r="A521" s="46">
        <v>44844.0</v>
      </c>
      <c r="B521" s="33">
        <v>881.75</v>
      </c>
      <c r="C521" s="33">
        <v>872.0</v>
      </c>
      <c r="D521" s="33">
        <v>889.8</v>
      </c>
      <c r="E521" s="33">
        <v>870.7</v>
      </c>
      <c r="F521" s="33" t="s">
        <v>1245</v>
      </c>
      <c r="G521" s="47">
        <v>-9.0E-4</v>
      </c>
      <c r="H521" s="19">
        <f t="shared" si="1"/>
        <v>-0.000906464223</v>
      </c>
      <c r="I521" s="19">
        <f t="shared" si="2"/>
        <v>0.9990935358</v>
      </c>
      <c r="J521" s="19"/>
      <c r="K521" s="19"/>
      <c r="L521" s="19"/>
    </row>
    <row r="522">
      <c r="A522" s="48">
        <v>44841.0</v>
      </c>
      <c r="B522" s="33">
        <v>882.55</v>
      </c>
      <c r="C522" s="33">
        <v>877.2</v>
      </c>
      <c r="D522" s="33">
        <v>884.5</v>
      </c>
      <c r="E522" s="33">
        <v>872.8</v>
      </c>
      <c r="F522" s="33" t="s">
        <v>915</v>
      </c>
      <c r="G522" s="47">
        <v>-0.0033</v>
      </c>
      <c r="H522" s="19">
        <f t="shared" si="1"/>
        <v>-0.003275170817</v>
      </c>
      <c r="I522" s="19">
        <f t="shared" si="2"/>
        <v>0.9967248292</v>
      </c>
      <c r="J522" s="19"/>
      <c r="K522" s="19"/>
      <c r="L522" s="19"/>
    </row>
    <row r="523">
      <c r="A523" s="48">
        <v>44840.0</v>
      </c>
      <c r="B523" s="33">
        <v>885.45</v>
      </c>
      <c r="C523" s="33">
        <v>873.05</v>
      </c>
      <c r="D523" s="33">
        <v>891.7</v>
      </c>
      <c r="E523" s="33">
        <v>873.05</v>
      </c>
      <c r="F523" s="33" t="s">
        <v>1246</v>
      </c>
      <c r="G523" s="47">
        <v>0.0205</v>
      </c>
      <c r="H523" s="19">
        <f t="shared" si="1"/>
        <v>0.02051518469</v>
      </c>
      <c r="I523" s="19">
        <f t="shared" si="2"/>
        <v>1.020515185</v>
      </c>
      <c r="J523" s="19"/>
      <c r="K523" s="19"/>
      <c r="L523" s="19"/>
    </row>
    <row r="524">
      <c r="A524" s="48">
        <v>44838.0</v>
      </c>
      <c r="B524" s="33">
        <v>867.65</v>
      </c>
      <c r="C524" s="33">
        <v>865.0</v>
      </c>
      <c r="D524" s="33">
        <v>872.65</v>
      </c>
      <c r="E524" s="33">
        <v>860.1</v>
      </c>
      <c r="F524" s="33" t="s">
        <v>1203</v>
      </c>
      <c r="G524" s="47">
        <v>0.0228</v>
      </c>
      <c r="H524" s="19">
        <f t="shared" si="1"/>
        <v>0.0227500442</v>
      </c>
      <c r="I524" s="19">
        <f t="shared" si="2"/>
        <v>1.022750044</v>
      </c>
      <c r="J524" s="19"/>
      <c r="K524" s="19"/>
      <c r="L524" s="19"/>
    </row>
    <row r="525">
      <c r="A525" s="48">
        <v>44837.0</v>
      </c>
      <c r="B525" s="33">
        <v>848.35</v>
      </c>
      <c r="C525" s="33">
        <v>859.7</v>
      </c>
      <c r="D525" s="33">
        <v>860.95</v>
      </c>
      <c r="E525" s="33">
        <v>845.7</v>
      </c>
      <c r="F525" s="33" t="s">
        <v>1247</v>
      </c>
      <c r="G525" s="47">
        <v>-0.0158</v>
      </c>
      <c r="H525" s="19">
        <f t="shared" si="1"/>
        <v>-0.01583526682</v>
      </c>
      <c r="I525" s="19">
        <f t="shared" si="2"/>
        <v>0.9841647332</v>
      </c>
      <c r="J525" s="19"/>
      <c r="K525" s="19"/>
      <c r="L525" s="19"/>
    </row>
    <row r="526">
      <c r="A526" s="48">
        <v>44834.0</v>
      </c>
      <c r="B526" s="33">
        <v>862.0</v>
      </c>
      <c r="C526" s="33">
        <v>843.9</v>
      </c>
      <c r="D526" s="33">
        <v>867.05</v>
      </c>
      <c r="E526" s="33">
        <v>837.5</v>
      </c>
      <c r="F526" s="33" t="s">
        <v>1248</v>
      </c>
      <c r="G526" s="47">
        <v>0.0214</v>
      </c>
      <c r="H526" s="19">
        <f t="shared" si="1"/>
        <v>0.02144803887</v>
      </c>
      <c r="I526" s="19">
        <f t="shared" si="2"/>
        <v>1.021448039</v>
      </c>
      <c r="J526" s="19"/>
      <c r="K526" s="19"/>
      <c r="L526" s="19"/>
    </row>
    <row r="527">
      <c r="A527" s="48">
        <v>44833.0</v>
      </c>
      <c r="B527" s="33">
        <v>843.9</v>
      </c>
      <c r="C527" s="33">
        <v>858.0</v>
      </c>
      <c r="D527" s="33">
        <v>861.6</v>
      </c>
      <c r="E527" s="33">
        <v>841.1</v>
      </c>
      <c r="F527" s="33" t="s">
        <v>1249</v>
      </c>
      <c r="G527" s="47">
        <v>-0.0066</v>
      </c>
      <c r="H527" s="19">
        <f t="shared" si="1"/>
        <v>-0.006592113008</v>
      </c>
      <c r="I527" s="19">
        <f t="shared" si="2"/>
        <v>0.993407887</v>
      </c>
      <c r="J527" s="19"/>
      <c r="K527" s="19"/>
      <c r="L527" s="19"/>
    </row>
    <row r="528">
      <c r="A528" s="48">
        <v>44832.0</v>
      </c>
      <c r="B528" s="33">
        <v>849.5</v>
      </c>
      <c r="C528" s="33">
        <v>844.0</v>
      </c>
      <c r="D528" s="33">
        <v>863.25</v>
      </c>
      <c r="E528" s="33">
        <v>844.0</v>
      </c>
      <c r="F528" s="33" t="s">
        <v>1250</v>
      </c>
      <c r="G528" s="47">
        <v>-0.0036</v>
      </c>
      <c r="H528" s="19">
        <f t="shared" si="1"/>
        <v>-0.003577502786</v>
      </c>
      <c r="I528" s="19">
        <f t="shared" si="2"/>
        <v>0.9964224972</v>
      </c>
      <c r="J528" s="19"/>
      <c r="K528" s="19"/>
      <c r="L528" s="19"/>
    </row>
    <row r="529">
      <c r="A529" s="48">
        <v>44831.0</v>
      </c>
      <c r="B529" s="33">
        <v>852.55</v>
      </c>
      <c r="C529" s="33">
        <v>864.95</v>
      </c>
      <c r="D529" s="33">
        <v>874.85</v>
      </c>
      <c r="E529" s="33">
        <v>848.6</v>
      </c>
      <c r="F529" s="33" t="s">
        <v>894</v>
      </c>
      <c r="G529" s="47">
        <v>-0.0099</v>
      </c>
      <c r="H529" s="19">
        <f t="shared" si="1"/>
        <v>-0.009871668312</v>
      </c>
      <c r="I529" s="19">
        <f t="shared" si="2"/>
        <v>0.9901283317</v>
      </c>
      <c r="J529" s="19"/>
      <c r="K529" s="19"/>
      <c r="L529" s="19"/>
    </row>
    <row r="530">
      <c r="A530" s="48">
        <v>44830.0</v>
      </c>
      <c r="B530" s="33">
        <v>861.05</v>
      </c>
      <c r="C530" s="33">
        <v>870.0</v>
      </c>
      <c r="D530" s="33">
        <v>877.9</v>
      </c>
      <c r="E530" s="33">
        <v>859.2</v>
      </c>
      <c r="F530" s="33" t="s">
        <v>1251</v>
      </c>
      <c r="G530" s="47">
        <v>-0.024</v>
      </c>
      <c r="H530" s="19">
        <f t="shared" si="1"/>
        <v>-0.0240294701</v>
      </c>
      <c r="I530" s="19">
        <f t="shared" si="2"/>
        <v>0.9759705299</v>
      </c>
      <c r="J530" s="19"/>
      <c r="K530" s="19"/>
      <c r="L530" s="19"/>
    </row>
    <row r="531">
      <c r="A531" s="48">
        <v>44827.0</v>
      </c>
      <c r="B531" s="33">
        <v>882.25</v>
      </c>
      <c r="C531" s="33">
        <v>901.7</v>
      </c>
      <c r="D531" s="33">
        <v>904.9</v>
      </c>
      <c r="E531" s="33">
        <v>878.75</v>
      </c>
      <c r="F531" s="33" t="s">
        <v>1252</v>
      </c>
      <c r="G531" s="47">
        <v>-0.0234</v>
      </c>
      <c r="H531" s="19">
        <f t="shared" si="1"/>
        <v>-0.02341155634</v>
      </c>
      <c r="I531" s="19">
        <f t="shared" si="2"/>
        <v>0.9765884437</v>
      </c>
      <c r="J531" s="19"/>
      <c r="K531" s="19"/>
      <c r="L531" s="19"/>
    </row>
    <row r="532">
      <c r="A532" s="48">
        <v>44826.0</v>
      </c>
      <c r="B532" s="33">
        <v>903.4</v>
      </c>
      <c r="C532" s="33">
        <v>906.0</v>
      </c>
      <c r="D532" s="33">
        <v>911.7</v>
      </c>
      <c r="E532" s="33">
        <v>895.3</v>
      </c>
      <c r="F532" s="33" t="s">
        <v>1048</v>
      </c>
      <c r="G532" s="47">
        <v>-0.0129</v>
      </c>
      <c r="H532" s="19">
        <f t="shared" si="1"/>
        <v>-0.01294728216</v>
      </c>
      <c r="I532" s="19">
        <f t="shared" si="2"/>
        <v>0.9870527178</v>
      </c>
      <c r="J532" s="19"/>
      <c r="K532" s="19"/>
      <c r="L532" s="19"/>
    </row>
    <row r="533">
      <c r="A533" s="48">
        <v>44825.0</v>
      </c>
      <c r="B533" s="33">
        <v>915.25</v>
      </c>
      <c r="C533" s="33">
        <v>912.0</v>
      </c>
      <c r="D533" s="33">
        <v>917.0</v>
      </c>
      <c r="E533" s="33">
        <v>905.65</v>
      </c>
      <c r="F533" s="33" t="s">
        <v>1253</v>
      </c>
      <c r="G533" s="47">
        <v>-0.0016</v>
      </c>
      <c r="H533" s="19">
        <f t="shared" si="1"/>
        <v>-0.00163621489</v>
      </c>
      <c r="I533" s="19">
        <f t="shared" si="2"/>
        <v>0.9983637851</v>
      </c>
      <c r="J533" s="19"/>
      <c r="K533" s="19"/>
      <c r="L533" s="19"/>
    </row>
    <row r="534">
      <c r="A534" s="48">
        <v>44824.0</v>
      </c>
      <c r="B534" s="33">
        <v>916.75</v>
      </c>
      <c r="C534" s="33">
        <v>909.2</v>
      </c>
      <c r="D534" s="33">
        <v>922.5</v>
      </c>
      <c r="E534" s="33">
        <v>907.35</v>
      </c>
      <c r="F534" s="33" t="s">
        <v>1254</v>
      </c>
      <c r="G534" s="47">
        <v>0.0195</v>
      </c>
      <c r="H534" s="19">
        <f t="shared" si="1"/>
        <v>0.01951734875</v>
      </c>
      <c r="I534" s="19">
        <f t="shared" si="2"/>
        <v>1.019517349</v>
      </c>
      <c r="J534" s="19"/>
      <c r="K534" s="19"/>
      <c r="L534" s="19"/>
    </row>
    <row r="535">
      <c r="A535" s="48">
        <v>44823.0</v>
      </c>
      <c r="B535" s="33">
        <v>899.2</v>
      </c>
      <c r="C535" s="33">
        <v>904.95</v>
      </c>
      <c r="D535" s="33">
        <v>912.5</v>
      </c>
      <c r="E535" s="33">
        <v>895.35</v>
      </c>
      <c r="F535" s="33" t="s">
        <v>1255</v>
      </c>
      <c r="G535" s="47">
        <v>-0.0109</v>
      </c>
      <c r="H535" s="19">
        <f t="shared" si="1"/>
        <v>-0.0108898911</v>
      </c>
      <c r="I535" s="19">
        <f t="shared" si="2"/>
        <v>0.9891101089</v>
      </c>
      <c r="J535" s="19"/>
      <c r="K535" s="19"/>
      <c r="L535" s="19"/>
    </row>
    <row r="536">
      <c r="A536" s="48">
        <v>44820.0</v>
      </c>
      <c r="B536" s="33">
        <v>909.1</v>
      </c>
      <c r="C536" s="33">
        <v>914.9</v>
      </c>
      <c r="D536" s="33">
        <v>917.6</v>
      </c>
      <c r="E536" s="33">
        <v>905.2</v>
      </c>
      <c r="F536" s="33" t="s">
        <v>1256</v>
      </c>
      <c r="G536" s="47">
        <v>-0.0093</v>
      </c>
      <c r="H536" s="19">
        <f t="shared" si="1"/>
        <v>-0.009263295554</v>
      </c>
      <c r="I536" s="19">
        <f t="shared" si="2"/>
        <v>0.9907367044</v>
      </c>
      <c r="J536" s="19"/>
      <c r="K536" s="19"/>
      <c r="L536" s="19"/>
    </row>
    <row r="537">
      <c r="A537" s="48">
        <v>44819.0</v>
      </c>
      <c r="B537" s="33">
        <v>917.6</v>
      </c>
      <c r="C537" s="33">
        <v>920.0</v>
      </c>
      <c r="D537" s="33">
        <v>936.65</v>
      </c>
      <c r="E537" s="33">
        <v>915.75</v>
      </c>
      <c r="F537" s="33" t="s">
        <v>1257</v>
      </c>
      <c r="G537" s="47">
        <v>-5.0E-4</v>
      </c>
      <c r="H537" s="19">
        <f t="shared" si="1"/>
        <v>-0.0005446029844</v>
      </c>
      <c r="I537" s="19">
        <f t="shared" si="2"/>
        <v>0.999455397</v>
      </c>
      <c r="J537" s="19"/>
      <c r="K537" s="19"/>
      <c r="L537" s="19"/>
    </row>
    <row r="538">
      <c r="A538" s="48">
        <v>44818.0</v>
      </c>
      <c r="B538" s="33">
        <v>918.1</v>
      </c>
      <c r="C538" s="33">
        <v>898.25</v>
      </c>
      <c r="D538" s="33">
        <v>922.25</v>
      </c>
      <c r="E538" s="33">
        <v>898.05</v>
      </c>
      <c r="F538" s="33" t="s">
        <v>1071</v>
      </c>
      <c r="G538" s="47">
        <v>0.0089</v>
      </c>
      <c r="H538" s="19">
        <f t="shared" si="1"/>
        <v>0.008901098901</v>
      </c>
      <c r="I538" s="19">
        <f t="shared" si="2"/>
        <v>1.008901099</v>
      </c>
      <c r="J538" s="19"/>
      <c r="K538" s="19"/>
      <c r="L538" s="19"/>
    </row>
    <row r="539">
      <c r="A539" s="48">
        <v>44817.0</v>
      </c>
      <c r="B539" s="33">
        <v>910.0</v>
      </c>
      <c r="C539" s="33">
        <v>913.95</v>
      </c>
      <c r="D539" s="33">
        <v>913.95</v>
      </c>
      <c r="E539" s="33">
        <v>905.3</v>
      </c>
      <c r="F539" s="33" t="s">
        <v>1258</v>
      </c>
      <c r="G539" s="47">
        <v>0.0031</v>
      </c>
      <c r="H539" s="19">
        <f t="shared" si="1"/>
        <v>0.003086419753</v>
      </c>
      <c r="I539" s="19">
        <f t="shared" si="2"/>
        <v>1.00308642</v>
      </c>
      <c r="J539" s="19"/>
      <c r="K539" s="19"/>
      <c r="L539" s="19"/>
    </row>
    <row r="540">
      <c r="A540" s="48">
        <v>44816.0</v>
      </c>
      <c r="B540" s="33">
        <v>907.2</v>
      </c>
      <c r="C540" s="33">
        <v>905.05</v>
      </c>
      <c r="D540" s="33">
        <v>908.9</v>
      </c>
      <c r="E540" s="33">
        <v>902.8</v>
      </c>
      <c r="F540" s="33" t="s">
        <v>1259</v>
      </c>
      <c r="G540" s="47">
        <v>0.0066</v>
      </c>
      <c r="H540" s="19">
        <f t="shared" si="1"/>
        <v>0.006601941748</v>
      </c>
      <c r="I540" s="19">
        <f t="shared" si="2"/>
        <v>1.006601942</v>
      </c>
      <c r="J540" s="19"/>
      <c r="K540" s="19"/>
      <c r="L540" s="19"/>
    </row>
    <row r="541">
      <c r="A541" s="48">
        <v>44813.0</v>
      </c>
      <c r="B541" s="33">
        <v>901.25</v>
      </c>
      <c r="C541" s="33">
        <v>910.15</v>
      </c>
      <c r="D541" s="33">
        <v>911.95</v>
      </c>
      <c r="E541" s="33">
        <v>897.7</v>
      </c>
      <c r="F541" s="33" t="s">
        <v>1260</v>
      </c>
      <c r="G541" s="47">
        <v>0.0027</v>
      </c>
      <c r="H541" s="19">
        <f t="shared" si="1"/>
        <v>0.002725856698</v>
      </c>
      <c r="I541" s="19">
        <f t="shared" si="2"/>
        <v>1.002725857</v>
      </c>
      <c r="J541" s="19"/>
      <c r="K541" s="19"/>
      <c r="L541" s="19"/>
    </row>
    <row r="542">
      <c r="A542" s="48">
        <v>44812.0</v>
      </c>
      <c r="B542" s="33">
        <v>898.8</v>
      </c>
      <c r="C542" s="33">
        <v>885.5</v>
      </c>
      <c r="D542" s="33">
        <v>900.8</v>
      </c>
      <c r="E542" s="33">
        <v>885.5</v>
      </c>
      <c r="F542" s="33" t="s">
        <v>1261</v>
      </c>
      <c r="G542" s="47">
        <v>0.0258</v>
      </c>
      <c r="H542" s="19">
        <f t="shared" si="1"/>
        <v>0.0257931979</v>
      </c>
      <c r="I542" s="19">
        <f t="shared" si="2"/>
        <v>1.025793198</v>
      </c>
      <c r="J542" s="19"/>
      <c r="K542" s="19"/>
      <c r="L542" s="19"/>
    </row>
    <row r="543">
      <c r="A543" s="48">
        <v>44811.0</v>
      </c>
      <c r="B543" s="33">
        <v>876.2</v>
      </c>
      <c r="C543" s="33">
        <v>878.55</v>
      </c>
      <c r="D543" s="33">
        <v>882.65</v>
      </c>
      <c r="E543" s="33">
        <v>872.5</v>
      </c>
      <c r="F543" s="33" t="s">
        <v>1262</v>
      </c>
      <c r="G543" s="47">
        <v>-0.0084</v>
      </c>
      <c r="H543" s="19">
        <f t="shared" si="1"/>
        <v>-0.008430939852</v>
      </c>
      <c r="I543" s="19">
        <f t="shared" si="2"/>
        <v>0.9915690601</v>
      </c>
      <c r="J543" s="19"/>
      <c r="K543" s="19"/>
      <c r="L543" s="19"/>
    </row>
    <row r="544">
      <c r="A544" s="48">
        <v>44810.0</v>
      </c>
      <c r="B544" s="33">
        <v>883.65</v>
      </c>
      <c r="C544" s="33">
        <v>882.5</v>
      </c>
      <c r="D544" s="33">
        <v>889.95</v>
      </c>
      <c r="E544" s="33">
        <v>878.1</v>
      </c>
      <c r="F544" s="33" t="s">
        <v>836</v>
      </c>
      <c r="G544" s="47">
        <v>0.0014</v>
      </c>
      <c r="H544" s="19">
        <f t="shared" si="1"/>
        <v>0.001359850416</v>
      </c>
      <c r="I544" s="19">
        <f t="shared" si="2"/>
        <v>1.00135985</v>
      </c>
      <c r="J544" s="19"/>
      <c r="K544" s="19"/>
      <c r="L544" s="19"/>
    </row>
    <row r="545">
      <c r="A545" s="48">
        <v>44809.0</v>
      </c>
      <c r="B545" s="33">
        <v>882.45</v>
      </c>
      <c r="C545" s="33">
        <v>871.55</v>
      </c>
      <c r="D545" s="33">
        <v>885.9</v>
      </c>
      <c r="E545" s="33">
        <v>871.55</v>
      </c>
      <c r="F545" s="33" t="s">
        <v>1263</v>
      </c>
      <c r="G545" s="47">
        <v>0.0115</v>
      </c>
      <c r="H545" s="19">
        <f t="shared" si="1"/>
        <v>0.01151994498</v>
      </c>
      <c r="I545" s="19">
        <f t="shared" si="2"/>
        <v>1.011519945</v>
      </c>
      <c r="J545" s="19"/>
      <c r="K545" s="19"/>
      <c r="L545" s="19"/>
    </row>
    <row r="546">
      <c r="A546" s="48">
        <v>44806.0</v>
      </c>
      <c r="B546" s="33">
        <v>872.4</v>
      </c>
      <c r="C546" s="33">
        <v>874.1</v>
      </c>
      <c r="D546" s="33">
        <v>881.3</v>
      </c>
      <c r="E546" s="33">
        <v>867.0</v>
      </c>
      <c r="F546" s="33" t="s">
        <v>1264</v>
      </c>
      <c r="G546" s="47">
        <v>-0.0022</v>
      </c>
      <c r="H546" s="19">
        <f t="shared" si="1"/>
        <v>-0.002230228169</v>
      </c>
      <c r="I546" s="19">
        <f t="shared" si="2"/>
        <v>0.9977697718</v>
      </c>
      <c r="J546" s="19"/>
      <c r="K546" s="19"/>
      <c r="L546" s="19"/>
    </row>
    <row r="547">
      <c r="A547" s="48">
        <v>44805.0</v>
      </c>
      <c r="B547" s="33">
        <v>874.35</v>
      </c>
      <c r="C547" s="33">
        <v>863.0</v>
      </c>
      <c r="D547" s="33">
        <v>885.7</v>
      </c>
      <c r="E547" s="33">
        <v>863.0</v>
      </c>
      <c r="F547" s="33" t="s">
        <v>1265</v>
      </c>
      <c r="G547" s="47">
        <v>-0.0146</v>
      </c>
      <c r="H547" s="19">
        <f t="shared" si="1"/>
        <v>-0.01459483827</v>
      </c>
      <c r="I547" s="19">
        <f t="shared" si="2"/>
        <v>0.9854051617</v>
      </c>
      <c r="J547" s="19"/>
      <c r="K547" s="19"/>
      <c r="L547" s="19"/>
    </row>
    <row r="548">
      <c r="A548" s="48">
        <v>44803.0</v>
      </c>
      <c r="B548" s="33">
        <v>887.3</v>
      </c>
      <c r="C548" s="33">
        <v>860.5</v>
      </c>
      <c r="D548" s="33">
        <v>890.75</v>
      </c>
      <c r="E548" s="33">
        <v>859.1</v>
      </c>
      <c r="F548" s="33" t="s">
        <v>1266</v>
      </c>
      <c r="G548" s="47">
        <v>0.0367</v>
      </c>
      <c r="H548" s="19">
        <f t="shared" si="1"/>
        <v>0.03674709353</v>
      </c>
      <c r="I548" s="19">
        <f t="shared" si="2"/>
        <v>1.036747094</v>
      </c>
      <c r="J548" s="19"/>
      <c r="K548" s="19"/>
      <c r="L548" s="19"/>
    </row>
    <row r="549">
      <c r="A549" s="48">
        <v>44802.0</v>
      </c>
      <c r="B549" s="33">
        <v>855.85</v>
      </c>
      <c r="C549" s="33">
        <v>850.05</v>
      </c>
      <c r="D549" s="33">
        <v>861.0</v>
      </c>
      <c r="E549" s="33">
        <v>847.0</v>
      </c>
      <c r="F549" s="33" t="s">
        <v>1267</v>
      </c>
      <c r="G549" s="47">
        <v>-0.0172</v>
      </c>
      <c r="H549" s="19">
        <f t="shared" si="1"/>
        <v>-0.01722455073</v>
      </c>
      <c r="I549" s="19">
        <f t="shared" si="2"/>
        <v>0.9827754493</v>
      </c>
      <c r="J549" s="19"/>
      <c r="K549" s="19"/>
      <c r="L549" s="19"/>
    </row>
    <row r="550">
      <c r="A550" s="48">
        <v>44799.0</v>
      </c>
      <c r="B550" s="33">
        <v>870.85</v>
      </c>
      <c r="C550" s="33">
        <v>874.15</v>
      </c>
      <c r="D550" s="33">
        <v>877.5</v>
      </c>
      <c r="E550" s="33">
        <v>867.3</v>
      </c>
      <c r="F550" s="33" t="s">
        <v>1268</v>
      </c>
      <c r="G550" s="47">
        <v>-0.0017</v>
      </c>
      <c r="H550" s="19">
        <f t="shared" si="1"/>
        <v>-0.001719493323</v>
      </c>
      <c r="I550" s="19">
        <f t="shared" si="2"/>
        <v>0.9982805067</v>
      </c>
      <c r="J550" s="19"/>
      <c r="K550" s="19"/>
      <c r="L550" s="19"/>
    </row>
    <row r="551">
      <c r="A551" s="48">
        <v>44798.0</v>
      </c>
      <c r="B551" s="33">
        <v>872.35</v>
      </c>
      <c r="C551" s="33">
        <v>873.3</v>
      </c>
      <c r="D551" s="33">
        <v>881.45</v>
      </c>
      <c r="E551" s="33">
        <v>866.7</v>
      </c>
      <c r="F551" s="33" t="s">
        <v>1269</v>
      </c>
      <c r="G551" s="47">
        <v>-0.0011</v>
      </c>
      <c r="H551" s="19">
        <f t="shared" si="1"/>
        <v>-0.00108782778</v>
      </c>
      <c r="I551" s="19">
        <f t="shared" si="2"/>
        <v>0.9989121722</v>
      </c>
      <c r="J551" s="19"/>
      <c r="K551" s="19"/>
      <c r="L551" s="19"/>
    </row>
    <row r="552">
      <c r="A552" s="48">
        <v>44797.0</v>
      </c>
      <c r="B552" s="33">
        <v>873.3</v>
      </c>
      <c r="C552" s="33">
        <v>857.05</v>
      </c>
      <c r="D552" s="33">
        <v>875.35</v>
      </c>
      <c r="E552" s="33">
        <v>857.05</v>
      </c>
      <c r="F552" s="33" t="s">
        <v>1270</v>
      </c>
      <c r="G552" s="47">
        <v>0.0109</v>
      </c>
      <c r="H552" s="19">
        <f t="shared" si="1"/>
        <v>0.01088088899</v>
      </c>
      <c r="I552" s="19">
        <f t="shared" si="2"/>
        <v>1.010880889</v>
      </c>
      <c r="J552" s="19"/>
      <c r="K552" s="19"/>
      <c r="L552" s="19"/>
    </row>
    <row r="553">
      <c r="A553" s="48">
        <v>44796.0</v>
      </c>
      <c r="B553" s="33">
        <v>863.9</v>
      </c>
      <c r="C553" s="33">
        <v>845.35</v>
      </c>
      <c r="D553" s="33">
        <v>868.0</v>
      </c>
      <c r="E553" s="33">
        <v>842.8</v>
      </c>
      <c r="F553" s="33" t="s">
        <v>1271</v>
      </c>
      <c r="G553" s="47">
        <v>0.0137</v>
      </c>
      <c r="H553" s="19">
        <f t="shared" si="1"/>
        <v>0.01366969786</v>
      </c>
      <c r="I553" s="19">
        <f t="shared" si="2"/>
        <v>1.013669698</v>
      </c>
      <c r="J553" s="19"/>
      <c r="K553" s="19"/>
      <c r="L553" s="19"/>
    </row>
    <row r="554">
      <c r="A554" s="48">
        <v>44795.0</v>
      </c>
      <c r="B554" s="33">
        <v>852.25</v>
      </c>
      <c r="C554" s="33">
        <v>865.55</v>
      </c>
      <c r="D554" s="33">
        <v>867.4</v>
      </c>
      <c r="E554" s="33">
        <v>849.6</v>
      </c>
      <c r="F554" s="33" t="s">
        <v>1272</v>
      </c>
      <c r="G554" s="47">
        <v>-0.0209</v>
      </c>
      <c r="H554" s="19">
        <f t="shared" si="1"/>
        <v>-0.02085248162</v>
      </c>
      <c r="I554" s="19">
        <f t="shared" si="2"/>
        <v>0.9791475184</v>
      </c>
      <c r="J554" s="19"/>
      <c r="K554" s="19"/>
      <c r="L554" s="19"/>
    </row>
    <row r="555">
      <c r="A555" s="48">
        <v>44792.0</v>
      </c>
      <c r="B555" s="33">
        <v>870.4</v>
      </c>
      <c r="C555" s="33">
        <v>885.0</v>
      </c>
      <c r="D555" s="33">
        <v>886.9</v>
      </c>
      <c r="E555" s="33">
        <v>864.3</v>
      </c>
      <c r="F555" s="33" t="s">
        <v>1273</v>
      </c>
      <c r="G555" s="47">
        <v>-0.0166</v>
      </c>
      <c r="H555" s="19">
        <f t="shared" si="1"/>
        <v>-0.01660829285</v>
      </c>
      <c r="I555" s="19">
        <f t="shared" si="2"/>
        <v>0.9833917072</v>
      </c>
      <c r="J555" s="19"/>
      <c r="K555" s="19"/>
      <c r="L555" s="19"/>
    </row>
    <row r="556">
      <c r="A556" s="48">
        <v>44791.0</v>
      </c>
      <c r="B556" s="33">
        <v>885.1</v>
      </c>
      <c r="C556" s="33">
        <v>880.55</v>
      </c>
      <c r="D556" s="33">
        <v>887.65</v>
      </c>
      <c r="E556" s="33">
        <v>875.05</v>
      </c>
      <c r="F556" s="33" t="s">
        <v>959</v>
      </c>
      <c r="G556" s="47">
        <v>0.0021</v>
      </c>
      <c r="H556" s="19">
        <f t="shared" si="1"/>
        <v>0.00209453722</v>
      </c>
      <c r="I556" s="19">
        <f t="shared" si="2"/>
        <v>1.002094537</v>
      </c>
      <c r="J556" s="19"/>
      <c r="K556" s="19"/>
      <c r="L556" s="19"/>
    </row>
    <row r="557">
      <c r="A557" s="48">
        <v>44790.0</v>
      </c>
      <c r="B557" s="33">
        <v>883.25</v>
      </c>
      <c r="C557" s="33">
        <v>881.8</v>
      </c>
      <c r="D557" s="33">
        <v>885.5</v>
      </c>
      <c r="E557" s="33">
        <v>878.4</v>
      </c>
      <c r="F557" s="33" t="s">
        <v>1274</v>
      </c>
      <c r="G557" s="47">
        <v>0.0045</v>
      </c>
      <c r="H557" s="19">
        <f t="shared" si="1"/>
        <v>0.004549331817</v>
      </c>
      <c r="I557" s="19">
        <f t="shared" si="2"/>
        <v>1.004549332</v>
      </c>
      <c r="J557" s="19"/>
      <c r="K557" s="19"/>
      <c r="L557" s="19"/>
    </row>
    <row r="558">
      <c r="A558" s="48">
        <v>44789.0</v>
      </c>
      <c r="B558" s="33">
        <v>879.25</v>
      </c>
      <c r="C558" s="33">
        <v>881.45</v>
      </c>
      <c r="D558" s="33">
        <v>884.5</v>
      </c>
      <c r="E558" s="33">
        <v>876.4</v>
      </c>
      <c r="F558" s="33" t="s">
        <v>1249</v>
      </c>
      <c r="G558" s="47">
        <v>0.0055</v>
      </c>
      <c r="H558" s="19">
        <f t="shared" si="1"/>
        <v>0.005546660567</v>
      </c>
      <c r="I558" s="19">
        <f t="shared" si="2"/>
        <v>1.005546661</v>
      </c>
      <c r="J558" s="19"/>
      <c r="K558" s="19"/>
      <c r="L558" s="19"/>
    </row>
    <row r="559">
      <c r="A559" s="48">
        <v>44785.0</v>
      </c>
      <c r="B559" s="33">
        <v>874.4</v>
      </c>
      <c r="C559" s="33">
        <v>863.95</v>
      </c>
      <c r="D559" s="33">
        <v>877.25</v>
      </c>
      <c r="E559" s="33">
        <v>858.5</v>
      </c>
      <c r="F559" s="33" t="s">
        <v>1273</v>
      </c>
      <c r="G559" s="47">
        <v>0.0171</v>
      </c>
      <c r="H559" s="19">
        <f t="shared" si="1"/>
        <v>0.01709898802</v>
      </c>
      <c r="I559" s="19">
        <f t="shared" si="2"/>
        <v>1.017098988</v>
      </c>
      <c r="J559" s="19"/>
      <c r="K559" s="19"/>
      <c r="L559" s="19"/>
    </row>
    <row r="560">
      <c r="A560" s="48">
        <v>44784.0</v>
      </c>
      <c r="B560" s="33">
        <v>859.7</v>
      </c>
      <c r="C560" s="33">
        <v>860.05</v>
      </c>
      <c r="D560" s="33">
        <v>866.5</v>
      </c>
      <c r="E560" s="33">
        <v>858.1</v>
      </c>
      <c r="F560" s="33" t="s">
        <v>990</v>
      </c>
      <c r="G560" s="47">
        <v>0.0129</v>
      </c>
      <c r="H560" s="19">
        <f t="shared" si="1"/>
        <v>0.01290132548</v>
      </c>
      <c r="I560" s="19">
        <f t="shared" si="2"/>
        <v>1.012901325</v>
      </c>
      <c r="J560" s="19"/>
      <c r="K560" s="19"/>
      <c r="L560" s="19"/>
    </row>
    <row r="561">
      <c r="A561" s="48">
        <v>44783.0</v>
      </c>
      <c r="B561" s="33">
        <v>848.75</v>
      </c>
      <c r="C561" s="33">
        <v>842.15</v>
      </c>
      <c r="D561" s="33">
        <v>853.0</v>
      </c>
      <c r="E561" s="33">
        <v>842.15</v>
      </c>
      <c r="F561" s="33" t="s">
        <v>1275</v>
      </c>
      <c r="G561" s="47">
        <v>0.0141</v>
      </c>
      <c r="H561" s="19">
        <f t="shared" si="1"/>
        <v>0.01409881116</v>
      </c>
      <c r="I561" s="19">
        <f t="shared" si="2"/>
        <v>1.014098811</v>
      </c>
      <c r="J561" s="19"/>
      <c r="K561" s="19"/>
      <c r="L561" s="19"/>
    </row>
    <row r="562">
      <c r="A562" s="48">
        <v>44781.0</v>
      </c>
      <c r="B562" s="33">
        <v>836.95</v>
      </c>
      <c r="C562" s="33">
        <v>836.6</v>
      </c>
      <c r="D562" s="33">
        <v>842.3</v>
      </c>
      <c r="E562" s="33">
        <v>831.15</v>
      </c>
      <c r="F562" s="33" t="s">
        <v>1276</v>
      </c>
      <c r="G562" s="47">
        <v>-0.0015</v>
      </c>
      <c r="H562" s="19">
        <f t="shared" si="1"/>
        <v>-0.001491290861</v>
      </c>
      <c r="I562" s="19">
        <f t="shared" si="2"/>
        <v>0.9985087091</v>
      </c>
      <c r="J562" s="19"/>
      <c r="K562" s="19"/>
      <c r="L562" s="19"/>
    </row>
    <row r="563">
      <c r="A563" s="48">
        <v>44778.0</v>
      </c>
      <c r="B563" s="33">
        <v>838.2</v>
      </c>
      <c r="C563" s="33">
        <v>823.1</v>
      </c>
      <c r="D563" s="33">
        <v>840.9</v>
      </c>
      <c r="E563" s="33">
        <v>823.1</v>
      </c>
      <c r="F563" s="33" t="s">
        <v>1277</v>
      </c>
      <c r="G563" s="47">
        <v>0.0219</v>
      </c>
      <c r="H563" s="19">
        <f t="shared" si="1"/>
        <v>0.02188357208</v>
      </c>
      <c r="I563" s="19">
        <f t="shared" si="2"/>
        <v>1.021883572</v>
      </c>
      <c r="J563" s="19"/>
      <c r="K563" s="19"/>
      <c r="L563" s="19"/>
    </row>
    <row r="564">
      <c r="A564" s="48">
        <v>44777.0</v>
      </c>
      <c r="B564" s="33">
        <v>820.25</v>
      </c>
      <c r="C564" s="33">
        <v>824.0</v>
      </c>
      <c r="D564" s="33">
        <v>829.95</v>
      </c>
      <c r="E564" s="33">
        <v>808.35</v>
      </c>
      <c r="F564" s="33" t="s">
        <v>1278</v>
      </c>
      <c r="G564" s="47">
        <v>-0.0055</v>
      </c>
      <c r="H564" s="19">
        <f t="shared" si="1"/>
        <v>-0.005516488846</v>
      </c>
      <c r="I564" s="19">
        <f t="shared" si="2"/>
        <v>0.9944835112</v>
      </c>
      <c r="J564" s="19"/>
      <c r="K564" s="19"/>
      <c r="L564" s="19"/>
    </row>
    <row r="565">
      <c r="A565" s="48">
        <v>44776.0</v>
      </c>
      <c r="B565" s="33">
        <v>824.8</v>
      </c>
      <c r="C565" s="33">
        <v>817.75</v>
      </c>
      <c r="D565" s="33">
        <v>828.0</v>
      </c>
      <c r="E565" s="33">
        <v>811.55</v>
      </c>
      <c r="F565" s="33" t="s">
        <v>1279</v>
      </c>
      <c r="G565" s="47">
        <v>0.0086</v>
      </c>
      <c r="H565" s="19">
        <f t="shared" si="1"/>
        <v>0.008621216753</v>
      </c>
      <c r="I565" s="19">
        <f t="shared" si="2"/>
        <v>1.008621217</v>
      </c>
      <c r="J565" s="19"/>
      <c r="K565" s="19"/>
      <c r="L565" s="19"/>
    </row>
    <row r="566">
      <c r="A566" s="48">
        <v>44775.0</v>
      </c>
      <c r="B566" s="33">
        <v>817.75</v>
      </c>
      <c r="C566" s="33">
        <v>820.0</v>
      </c>
      <c r="D566" s="33">
        <v>822.0</v>
      </c>
      <c r="E566" s="33">
        <v>812.2</v>
      </c>
      <c r="F566" s="33" t="s">
        <v>1278</v>
      </c>
      <c r="G566" s="47">
        <v>-0.0069</v>
      </c>
      <c r="H566" s="19">
        <f t="shared" si="1"/>
        <v>-0.006861792567</v>
      </c>
      <c r="I566" s="19">
        <f t="shared" si="2"/>
        <v>0.9931382074</v>
      </c>
      <c r="J566" s="19"/>
      <c r="K566" s="19"/>
      <c r="L566" s="19"/>
    </row>
    <row r="567">
      <c r="A567" s="48">
        <v>44774.0</v>
      </c>
      <c r="B567" s="33">
        <v>823.4</v>
      </c>
      <c r="C567" s="33">
        <v>820.7</v>
      </c>
      <c r="D567" s="33">
        <v>825.0</v>
      </c>
      <c r="E567" s="33">
        <v>817.3</v>
      </c>
      <c r="F567" s="33" t="s">
        <v>1280</v>
      </c>
      <c r="G567" s="47">
        <v>0.0059</v>
      </c>
      <c r="H567" s="19">
        <f t="shared" si="1"/>
        <v>0.00586366968</v>
      </c>
      <c r="I567" s="19">
        <f t="shared" si="2"/>
        <v>1.00586367</v>
      </c>
      <c r="J567" s="19"/>
      <c r="K567" s="19"/>
      <c r="L567" s="19"/>
    </row>
    <row r="568">
      <c r="A568" s="48">
        <v>44771.0</v>
      </c>
      <c r="B568" s="33">
        <v>818.6</v>
      </c>
      <c r="C568" s="33">
        <v>820.65</v>
      </c>
      <c r="D568" s="33">
        <v>823.4</v>
      </c>
      <c r="E568" s="33">
        <v>808.0</v>
      </c>
      <c r="F568" s="33" t="s">
        <v>827</v>
      </c>
      <c r="G568" s="47">
        <v>0.0049</v>
      </c>
      <c r="H568" s="19">
        <f t="shared" si="1"/>
        <v>0.004910385465</v>
      </c>
      <c r="I568" s="19">
        <f t="shared" si="2"/>
        <v>1.004910385</v>
      </c>
      <c r="J568" s="19"/>
      <c r="K568" s="19"/>
      <c r="L568" s="19"/>
    </row>
    <row r="569">
      <c r="A569" s="48">
        <v>44770.0</v>
      </c>
      <c r="B569" s="33">
        <v>814.6</v>
      </c>
      <c r="C569" s="33">
        <v>806.95</v>
      </c>
      <c r="D569" s="33">
        <v>815.5</v>
      </c>
      <c r="E569" s="33">
        <v>805.3</v>
      </c>
      <c r="F569" s="33" t="s">
        <v>1281</v>
      </c>
      <c r="G569" s="47">
        <v>0.0176</v>
      </c>
      <c r="H569" s="19">
        <f t="shared" si="1"/>
        <v>0.01761399126</v>
      </c>
      <c r="I569" s="19">
        <f t="shared" si="2"/>
        <v>1.017613991</v>
      </c>
      <c r="J569" s="19"/>
      <c r="K569" s="19"/>
      <c r="L569" s="19"/>
    </row>
    <row r="570">
      <c r="A570" s="48">
        <v>44769.0</v>
      </c>
      <c r="B570" s="33">
        <v>800.5</v>
      </c>
      <c r="C570" s="33">
        <v>795.0</v>
      </c>
      <c r="D570" s="33">
        <v>803.8</v>
      </c>
      <c r="E570" s="33">
        <v>794.65</v>
      </c>
      <c r="F570" s="33" t="s">
        <v>881</v>
      </c>
      <c r="G570" s="47">
        <v>0.0053</v>
      </c>
      <c r="H570" s="19">
        <f t="shared" si="1"/>
        <v>0.005274394073</v>
      </c>
      <c r="I570" s="19">
        <f t="shared" si="2"/>
        <v>1.005274394</v>
      </c>
      <c r="J570" s="19"/>
      <c r="K570" s="19"/>
      <c r="L570" s="19"/>
    </row>
    <row r="571">
      <c r="A571" s="48">
        <v>44768.0</v>
      </c>
      <c r="B571" s="33">
        <v>796.3</v>
      </c>
      <c r="C571" s="33">
        <v>801.6</v>
      </c>
      <c r="D571" s="33">
        <v>802.8</v>
      </c>
      <c r="E571" s="33">
        <v>791.65</v>
      </c>
      <c r="F571" s="33" t="s">
        <v>1282</v>
      </c>
      <c r="G571" s="47">
        <v>-0.0057</v>
      </c>
      <c r="H571" s="19">
        <f t="shared" si="1"/>
        <v>-0.005743538519</v>
      </c>
      <c r="I571" s="19">
        <f t="shared" si="2"/>
        <v>0.9942564615</v>
      </c>
      <c r="J571" s="19"/>
      <c r="K571" s="19"/>
      <c r="L571" s="19"/>
    </row>
    <row r="572">
      <c r="A572" s="48">
        <v>44767.0</v>
      </c>
      <c r="B572" s="33">
        <v>800.9</v>
      </c>
      <c r="C572" s="33">
        <v>803.0</v>
      </c>
      <c r="D572" s="33">
        <v>817.8</v>
      </c>
      <c r="E572" s="33">
        <v>797.1</v>
      </c>
      <c r="F572" s="33" t="s">
        <v>1283</v>
      </c>
      <c r="G572" s="47">
        <v>0.0011</v>
      </c>
      <c r="H572" s="19">
        <f t="shared" si="1"/>
        <v>0.001062433598</v>
      </c>
      <c r="I572" s="19">
        <f t="shared" si="2"/>
        <v>1.001062434</v>
      </c>
      <c r="J572" s="19"/>
      <c r="K572" s="19"/>
      <c r="L572" s="19"/>
    </row>
    <row r="573">
      <c r="A573" s="48">
        <v>44764.0</v>
      </c>
      <c r="B573" s="33">
        <v>800.05</v>
      </c>
      <c r="C573" s="33">
        <v>789.1</v>
      </c>
      <c r="D573" s="33">
        <v>803.9</v>
      </c>
      <c r="E573" s="33">
        <v>789.1</v>
      </c>
      <c r="F573" s="33" t="s">
        <v>1284</v>
      </c>
      <c r="G573" s="47">
        <v>0.0179</v>
      </c>
      <c r="H573" s="19">
        <f t="shared" si="1"/>
        <v>0.01787531807</v>
      </c>
      <c r="I573" s="19">
        <f t="shared" si="2"/>
        <v>1.017875318</v>
      </c>
      <c r="J573" s="19"/>
      <c r="K573" s="19"/>
      <c r="L573" s="19"/>
    </row>
    <row r="574">
      <c r="A574" s="48">
        <v>44763.0</v>
      </c>
      <c r="B574" s="33">
        <v>786.0</v>
      </c>
      <c r="C574" s="33">
        <v>784.9</v>
      </c>
      <c r="D574" s="33">
        <v>788.95</v>
      </c>
      <c r="E574" s="33">
        <v>780.1</v>
      </c>
      <c r="F574" s="33" t="s">
        <v>1285</v>
      </c>
      <c r="G574" s="47">
        <v>0.0037</v>
      </c>
      <c r="H574" s="19">
        <f t="shared" si="1"/>
        <v>0.00370323075</v>
      </c>
      <c r="I574" s="19">
        <f t="shared" si="2"/>
        <v>1.003703231</v>
      </c>
      <c r="J574" s="19"/>
      <c r="K574" s="19"/>
      <c r="L574" s="19"/>
    </row>
    <row r="575">
      <c r="A575" s="48">
        <v>44762.0</v>
      </c>
      <c r="B575" s="33">
        <v>783.1</v>
      </c>
      <c r="C575" s="33">
        <v>789.5</v>
      </c>
      <c r="D575" s="33">
        <v>789.55</v>
      </c>
      <c r="E575" s="33">
        <v>780.3</v>
      </c>
      <c r="F575" s="33" t="s">
        <v>1286</v>
      </c>
      <c r="G575" s="47">
        <v>0.0031</v>
      </c>
      <c r="H575" s="19">
        <f t="shared" si="1"/>
        <v>0.003138410299</v>
      </c>
      <c r="I575" s="19">
        <f t="shared" si="2"/>
        <v>1.00313841</v>
      </c>
      <c r="J575" s="19"/>
      <c r="K575" s="19"/>
      <c r="L575" s="19"/>
    </row>
    <row r="576">
      <c r="A576" s="48">
        <v>44761.0</v>
      </c>
      <c r="B576" s="33">
        <v>780.65</v>
      </c>
      <c r="C576" s="33">
        <v>767.8</v>
      </c>
      <c r="D576" s="33">
        <v>782.0</v>
      </c>
      <c r="E576" s="33">
        <v>767.15</v>
      </c>
      <c r="F576" s="33" t="s">
        <v>1287</v>
      </c>
      <c r="G576" s="47">
        <v>0.0112</v>
      </c>
      <c r="H576" s="19">
        <f t="shared" si="1"/>
        <v>0.01120466321</v>
      </c>
      <c r="I576" s="19">
        <f t="shared" si="2"/>
        <v>1.011204663</v>
      </c>
      <c r="J576" s="19"/>
      <c r="K576" s="19"/>
      <c r="L576" s="19"/>
    </row>
    <row r="577">
      <c r="A577" s="48">
        <v>44760.0</v>
      </c>
      <c r="B577" s="33">
        <v>772.0</v>
      </c>
      <c r="C577" s="33">
        <v>759.25</v>
      </c>
      <c r="D577" s="33">
        <v>773.15</v>
      </c>
      <c r="E577" s="33">
        <v>757.85</v>
      </c>
      <c r="F577" s="33" t="s">
        <v>967</v>
      </c>
      <c r="G577" s="47">
        <v>0.0277</v>
      </c>
      <c r="H577" s="19">
        <f t="shared" si="1"/>
        <v>0.02768903088</v>
      </c>
      <c r="I577" s="19">
        <f t="shared" si="2"/>
        <v>1.027689031</v>
      </c>
      <c r="J577" s="19"/>
      <c r="K577" s="19"/>
      <c r="L577" s="19"/>
    </row>
    <row r="578">
      <c r="A578" s="48">
        <v>44757.0</v>
      </c>
      <c r="B578" s="33">
        <v>751.2</v>
      </c>
      <c r="C578" s="33">
        <v>753.25</v>
      </c>
      <c r="D578" s="33">
        <v>759.0</v>
      </c>
      <c r="E578" s="33">
        <v>744.2</v>
      </c>
      <c r="F578" s="33" t="s">
        <v>1045</v>
      </c>
      <c r="G578" s="47">
        <v>-0.0016</v>
      </c>
      <c r="H578" s="19">
        <f t="shared" si="1"/>
        <v>-0.001594896332</v>
      </c>
      <c r="I578" s="19">
        <f t="shared" si="2"/>
        <v>0.9984051037</v>
      </c>
      <c r="J578" s="19"/>
      <c r="K578" s="19"/>
      <c r="L578" s="19"/>
    </row>
    <row r="579">
      <c r="A579" s="48">
        <v>44756.0</v>
      </c>
      <c r="B579" s="33">
        <v>752.4</v>
      </c>
      <c r="C579" s="33">
        <v>750.0</v>
      </c>
      <c r="D579" s="33">
        <v>759.5</v>
      </c>
      <c r="E579" s="33">
        <v>748.8</v>
      </c>
      <c r="F579" s="33" t="s">
        <v>1288</v>
      </c>
      <c r="G579" s="47">
        <v>-0.0011</v>
      </c>
      <c r="H579" s="19">
        <f t="shared" si="1"/>
        <v>-0.001062134891</v>
      </c>
      <c r="I579" s="19">
        <f t="shared" si="2"/>
        <v>0.9989378651</v>
      </c>
      <c r="J579" s="19"/>
      <c r="K579" s="19"/>
      <c r="L579" s="19"/>
    </row>
    <row r="580">
      <c r="A580" s="48">
        <v>44755.0</v>
      </c>
      <c r="B580" s="33">
        <v>753.2</v>
      </c>
      <c r="C580" s="33">
        <v>764.75</v>
      </c>
      <c r="D580" s="33">
        <v>764.75</v>
      </c>
      <c r="E580" s="33">
        <v>749.9</v>
      </c>
      <c r="F580" s="33" t="s">
        <v>1289</v>
      </c>
      <c r="G580" s="47">
        <v>-0.0088</v>
      </c>
      <c r="H580" s="19">
        <f t="shared" si="1"/>
        <v>-0.008816949599</v>
      </c>
      <c r="I580" s="19">
        <f t="shared" si="2"/>
        <v>0.9911830504</v>
      </c>
      <c r="J580" s="19"/>
      <c r="K580" s="19"/>
      <c r="L580" s="19"/>
    </row>
    <row r="581">
      <c r="A581" s="48">
        <v>44754.0</v>
      </c>
      <c r="B581" s="33">
        <v>759.9</v>
      </c>
      <c r="C581" s="33">
        <v>765.35</v>
      </c>
      <c r="D581" s="33">
        <v>767.45</v>
      </c>
      <c r="E581" s="33">
        <v>757.7</v>
      </c>
      <c r="F581" s="33" t="s">
        <v>1290</v>
      </c>
      <c r="G581" s="47">
        <v>-0.0125</v>
      </c>
      <c r="H581" s="19">
        <f t="shared" si="1"/>
        <v>-0.01247563353</v>
      </c>
      <c r="I581" s="19">
        <f t="shared" si="2"/>
        <v>0.9875243665</v>
      </c>
      <c r="J581" s="19"/>
      <c r="K581" s="19"/>
      <c r="L581" s="19"/>
    </row>
    <row r="582">
      <c r="A582" s="48">
        <v>44753.0</v>
      </c>
      <c r="B582" s="33">
        <v>769.5</v>
      </c>
      <c r="C582" s="33">
        <v>755.0</v>
      </c>
      <c r="D582" s="33">
        <v>771.55</v>
      </c>
      <c r="E582" s="33">
        <v>755.0</v>
      </c>
      <c r="F582" s="33" t="s">
        <v>1291</v>
      </c>
      <c r="G582" s="47">
        <v>0.0183</v>
      </c>
      <c r="H582" s="19">
        <f t="shared" si="1"/>
        <v>0.01826121477</v>
      </c>
      <c r="I582" s="19">
        <f t="shared" si="2"/>
        <v>1.018261215</v>
      </c>
      <c r="J582" s="19"/>
      <c r="K582" s="19"/>
      <c r="L582" s="19"/>
    </row>
    <row r="583">
      <c r="A583" s="48">
        <v>44750.0</v>
      </c>
      <c r="B583" s="33">
        <v>755.7</v>
      </c>
      <c r="C583" s="33">
        <v>751.3</v>
      </c>
      <c r="D583" s="33">
        <v>757.5</v>
      </c>
      <c r="E583" s="33">
        <v>744.55</v>
      </c>
      <c r="F583" s="33" t="s">
        <v>1292</v>
      </c>
      <c r="G583" s="47">
        <v>0.0185</v>
      </c>
      <c r="H583" s="19">
        <f t="shared" si="1"/>
        <v>0.01846361186</v>
      </c>
      <c r="I583" s="19">
        <f t="shared" si="2"/>
        <v>1.018463612</v>
      </c>
      <c r="J583" s="19"/>
      <c r="K583" s="19"/>
      <c r="L583" s="19"/>
    </row>
    <row r="584">
      <c r="A584" s="48">
        <v>44749.0</v>
      </c>
      <c r="B584" s="33">
        <v>742.0</v>
      </c>
      <c r="C584" s="33">
        <v>735.95</v>
      </c>
      <c r="D584" s="33">
        <v>744.0</v>
      </c>
      <c r="E584" s="33">
        <v>733.0</v>
      </c>
      <c r="F584" s="33" t="s">
        <v>1293</v>
      </c>
      <c r="G584" s="47">
        <v>0.0221</v>
      </c>
      <c r="H584" s="19">
        <f t="shared" si="1"/>
        <v>0.02210896067</v>
      </c>
      <c r="I584" s="19">
        <f t="shared" si="2"/>
        <v>1.022108961</v>
      </c>
      <c r="J584" s="19"/>
      <c r="K584" s="19"/>
      <c r="L584" s="19"/>
    </row>
    <row r="585">
      <c r="A585" s="48">
        <v>44748.0</v>
      </c>
      <c r="B585" s="33">
        <v>725.95</v>
      </c>
      <c r="C585" s="33">
        <v>723.0</v>
      </c>
      <c r="D585" s="33">
        <v>731.9</v>
      </c>
      <c r="E585" s="33">
        <v>722.0</v>
      </c>
      <c r="F585" s="33" t="s">
        <v>1261</v>
      </c>
      <c r="G585" s="47">
        <v>0.009</v>
      </c>
      <c r="H585" s="19">
        <f t="shared" si="1"/>
        <v>0.009034679269</v>
      </c>
      <c r="I585" s="19">
        <f t="shared" si="2"/>
        <v>1.009034679</v>
      </c>
      <c r="J585" s="19"/>
      <c r="K585" s="19"/>
      <c r="L585" s="19"/>
    </row>
    <row r="586">
      <c r="A586" s="48">
        <v>44747.0</v>
      </c>
      <c r="B586" s="33">
        <v>719.45</v>
      </c>
      <c r="C586" s="33">
        <v>723.05</v>
      </c>
      <c r="D586" s="33">
        <v>732.15</v>
      </c>
      <c r="E586" s="33">
        <v>718.1</v>
      </c>
      <c r="F586" s="33" t="s">
        <v>1056</v>
      </c>
      <c r="G586" s="47">
        <v>-9.0E-4</v>
      </c>
      <c r="H586" s="19">
        <f t="shared" si="1"/>
        <v>-0.0009026524094</v>
      </c>
      <c r="I586" s="19">
        <f t="shared" si="2"/>
        <v>0.9990973476</v>
      </c>
      <c r="J586" s="19"/>
      <c r="K586" s="19"/>
      <c r="L586" s="19"/>
    </row>
    <row r="587">
      <c r="A587" s="48">
        <v>44746.0</v>
      </c>
      <c r="B587" s="33">
        <v>720.1</v>
      </c>
      <c r="C587" s="33">
        <v>704.85</v>
      </c>
      <c r="D587" s="33">
        <v>721.1</v>
      </c>
      <c r="E587" s="33">
        <v>704.85</v>
      </c>
      <c r="F587" s="33" t="s">
        <v>1294</v>
      </c>
      <c r="G587" s="47">
        <v>0.023</v>
      </c>
      <c r="H587" s="19">
        <f t="shared" si="1"/>
        <v>0.02301463276</v>
      </c>
      <c r="I587" s="19">
        <f t="shared" si="2"/>
        <v>1.023014633</v>
      </c>
      <c r="J587" s="19"/>
      <c r="K587" s="19"/>
      <c r="L587" s="19"/>
    </row>
    <row r="588">
      <c r="A588" s="48">
        <v>44743.0</v>
      </c>
      <c r="B588" s="33">
        <v>703.9</v>
      </c>
      <c r="C588" s="33">
        <v>703.45</v>
      </c>
      <c r="D588" s="33">
        <v>706.75</v>
      </c>
      <c r="E588" s="33">
        <v>694.1</v>
      </c>
      <c r="F588" s="33" t="s">
        <v>836</v>
      </c>
      <c r="G588" s="47">
        <v>-0.0047</v>
      </c>
      <c r="H588" s="19">
        <f t="shared" si="1"/>
        <v>-0.004666289593</v>
      </c>
      <c r="I588" s="19">
        <f t="shared" si="2"/>
        <v>0.9953337104</v>
      </c>
      <c r="J588" s="19"/>
      <c r="K588" s="19"/>
      <c r="L588" s="19"/>
    </row>
    <row r="589">
      <c r="A589" s="48">
        <v>44742.0</v>
      </c>
      <c r="B589" s="33">
        <v>707.2</v>
      </c>
      <c r="C589" s="33">
        <v>702.75</v>
      </c>
      <c r="D589" s="33">
        <v>711.9</v>
      </c>
      <c r="E589" s="33">
        <v>701.2</v>
      </c>
      <c r="F589" s="33" t="s">
        <v>1256</v>
      </c>
      <c r="G589" s="47">
        <v>0.0063</v>
      </c>
      <c r="H589" s="19">
        <f t="shared" si="1"/>
        <v>0.006332266097</v>
      </c>
      <c r="I589" s="19">
        <f t="shared" si="2"/>
        <v>1.006332266</v>
      </c>
      <c r="J589" s="19"/>
      <c r="K589" s="19"/>
      <c r="L589" s="19"/>
    </row>
    <row r="590">
      <c r="A590" s="48">
        <v>44741.0</v>
      </c>
      <c r="B590" s="33">
        <v>702.75</v>
      </c>
      <c r="C590" s="33">
        <v>704.95</v>
      </c>
      <c r="D590" s="33">
        <v>706.7</v>
      </c>
      <c r="E590" s="33">
        <v>700.95</v>
      </c>
      <c r="F590" s="33" t="s">
        <v>1295</v>
      </c>
      <c r="G590" s="47">
        <v>-0.0106</v>
      </c>
      <c r="H590" s="19">
        <f t="shared" si="1"/>
        <v>-0.01062931156</v>
      </c>
      <c r="I590" s="19">
        <f t="shared" si="2"/>
        <v>0.9893706884</v>
      </c>
      <c r="J590" s="19"/>
      <c r="K590" s="19"/>
      <c r="L590" s="19"/>
    </row>
    <row r="591">
      <c r="A591" s="48">
        <v>44740.0</v>
      </c>
      <c r="B591" s="33">
        <v>710.3</v>
      </c>
      <c r="C591" s="33">
        <v>711.05</v>
      </c>
      <c r="D591" s="33">
        <v>717.3</v>
      </c>
      <c r="E591" s="33">
        <v>707.0</v>
      </c>
      <c r="F591" s="33" t="s">
        <v>1296</v>
      </c>
      <c r="G591" s="47">
        <v>-0.0098</v>
      </c>
      <c r="H591" s="19">
        <f t="shared" si="1"/>
        <v>-0.009827838573</v>
      </c>
      <c r="I591" s="19">
        <f t="shared" si="2"/>
        <v>0.9901721614</v>
      </c>
      <c r="J591" s="19"/>
      <c r="K591" s="19"/>
      <c r="L591" s="19"/>
    </row>
    <row r="592">
      <c r="A592" s="48">
        <v>44739.0</v>
      </c>
      <c r="B592" s="33">
        <v>717.35</v>
      </c>
      <c r="C592" s="33">
        <v>728.85</v>
      </c>
      <c r="D592" s="33">
        <v>728.85</v>
      </c>
      <c r="E592" s="33">
        <v>716.1</v>
      </c>
      <c r="F592" s="33" t="s">
        <v>1297</v>
      </c>
      <c r="G592" s="47">
        <v>0.0055</v>
      </c>
      <c r="H592" s="19">
        <f t="shared" si="1"/>
        <v>0.005466395683</v>
      </c>
      <c r="I592" s="19">
        <f t="shared" si="2"/>
        <v>1.005466396</v>
      </c>
      <c r="J592" s="19"/>
      <c r="K592" s="19"/>
      <c r="L592" s="19"/>
    </row>
    <row r="593">
      <c r="A593" s="48">
        <v>44736.0</v>
      </c>
      <c r="B593" s="33">
        <v>713.45</v>
      </c>
      <c r="C593" s="33">
        <v>710.9</v>
      </c>
      <c r="D593" s="33">
        <v>715.25</v>
      </c>
      <c r="E593" s="33">
        <v>706.55</v>
      </c>
      <c r="F593" s="33" t="s">
        <v>859</v>
      </c>
      <c r="G593" s="47">
        <v>0.0205</v>
      </c>
      <c r="H593" s="19">
        <f t="shared" si="1"/>
        <v>0.02045340771</v>
      </c>
      <c r="I593" s="19">
        <f t="shared" si="2"/>
        <v>1.020453408</v>
      </c>
      <c r="J593" s="19"/>
      <c r="K593" s="19"/>
      <c r="L593" s="19"/>
    </row>
    <row r="594">
      <c r="A594" s="48">
        <v>44735.0</v>
      </c>
      <c r="B594" s="33">
        <v>699.15</v>
      </c>
      <c r="C594" s="33">
        <v>690.2</v>
      </c>
      <c r="D594" s="33">
        <v>706.0</v>
      </c>
      <c r="E594" s="33">
        <v>687.0</v>
      </c>
      <c r="F594" s="33" t="s">
        <v>1298</v>
      </c>
      <c r="G594" s="47">
        <v>0.0183</v>
      </c>
      <c r="H594" s="19">
        <f t="shared" si="1"/>
        <v>0.01827847364</v>
      </c>
      <c r="I594" s="19">
        <f t="shared" si="2"/>
        <v>1.018278474</v>
      </c>
      <c r="J594" s="19"/>
      <c r="K594" s="19"/>
      <c r="L594" s="19"/>
    </row>
    <row r="595">
      <c r="A595" s="48">
        <v>44734.0</v>
      </c>
      <c r="B595" s="33">
        <v>686.6</v>
      </c>
      <c r="C595" s="33">
        <v>694.25</v>
      </c>
      <c r="D595" s="33">
        <v>698.9</v>
      </c>
      <c r="E595" s="33">
        <v>685.1</v>
      </c>
      <c r="F595" s="33" t="s">
        <v>1299</v>
      </c>
      <c r="G595" s="47">
        <v>-0.0136</v>
      </c>
      <c r="H595" s="19">
        <f t="shared" si="1"/>
        <v>-0.01364746444</v>
      </c>
      <c r="I595" s="19">
        <f t="shared" si="2"/>
        <v>0.9863525356</v>
      </c>
      <c r="J595" s="19"/>
      <c r="K595" s="19"/>
      <c r="L595" s="19"/>
    </row>
    <row r="596">
      <c r="A596" s="48">
        <v>44733.0</v>
      </c>
      <c r="B596" s="33">
        <v>696.1</v>
      </c>
      <c r="C596" s="33">
        <v>690.55</v>
      </c>
      <c r="D596" s="33">
        <v>708.0</v>
      </c>
      <c r="E596" s="33">
        <v>688.6</v>
      </c>
      <c r="F596" s="33" t="s">
        <v>1300</v>
      </c>
      <c r="G596" s="47">
        <v>0.0148</v>
      </c>
      <c r="H596" s="19">
        <f t="shared" si="1"/>
        <v>0.01479699687</v>
      </c>
      <c r="I596" s="19">
        <f t="shared" si="2"/>
        <v>1.014796997</v>
      </c>
      <c r="J596" s="19"/>
      <c r="K596" s="19"/>
      <c r="L596" s="19"/>
    </row>
    <row r="597">
      <c r="A597" s="48">
        <v>44732.0</v>
      </c>
      <c r="B597" s="33">
        <v>685.95</v>
      </c>
      <c r="C597" s="33">
        <v>686.0</v>
      </c>
      <c r="D597" s="33">
        <v>687.8</v>
      </c>
      <c r="E597" s="33">
        <v>677.6</v>
      </c>
      <c r="F597" s="33" t="s">
        <v>1219</v>
      </c>
      <c r="G597" s="47">
        <v>-0.0013</v>
      </c>
      <c r="H597" s="19">
        <f t="shared" si="1"/>
        <v>-0.001310329766</v>
      </c>
      <c r="I597" s="19">
        <f t="shared" si="2"/>
        <v>0.9986896702</v>
      </c>
      <c r="J597" s="19"/>
      <c r="K597" s="19"/>
      <c r="L597" s="19"/>
    </row>
    <row r="598">
      <c r="A598" s="48">
        <v>44729.0</v>
      </c>
      <c r="B598" s="33">
        <v>686.85</v>
      </c>
      <c r="C598" s="33">
        <v>671.25</v>
      </c>
      <c r="D598" s="33">
        <v>692.65</v>
      </c>
      <c r="E598" s="33">
        <v>669.95</v>
      </c>
      <c r="F598" s="33" t="s">
        <v>1301</v>
      </c>
      <c r="G598" s="47">
        <v>0.0123</v>
      </c>
      <c r="H598" s="19">
        <f t="shared" si="1"/>
        <v>0.01230655859</v>
      </c>
      <c r="I598" s="19">
        <f t="shared" si="2"/>
        <v>1.012306559</v>
      </c>
      <c r="J598" s="19"/>
      <c r="K598" s="19"/>
      <c r="L598" s="19"/>
    </row>
    <row r="599">
      <c r="A599" s="48">
        <v>44728.0</v>
      </c>
      <c r="B599" s="33">
        <v>678.5</v>
      </c>
      <c r="C599" s="33">
        <v>700.0</v>
      </c>
      <c r="D599" s="33">
        <v>700.05</v>
      </c>
      <c r="E599" s="33">
        <v>676.3</v>
      </c>
      <c r="F599" s="33" t="s">
        <v>1302</v>
      </c>
      <c r="G599" s="47">
        <v>-0.0127</v>
      </c>
      <c r="H599" s="19">
        <f t="shared" si="1"/>
        <v>-0.01273190251</v>
      </c>
      <c r="I599" s="19">
        <f t="shared" si="2"/>
        <v>0.9872680975</v>
      </c>
      <c r="J599" s="19"/>
      <c r="K599" s="19"/>
      <c r="L599" s="19"/>
    </row>
    <row r="600">
      <c r="A600" s="48">
        <v>44727.0</v>
      </c>
      <c r="B600" s="33">
        <v>687.25</v>
      </c>
      <c r="C600" s="33">
        <v>687.5</v>
      </c>
      <c r="D600" s="33">
        <v>696.35</v>
      </c>
      <c r="E600" s="33">
        <v>686.1</v>
      </c>
      <c r="F600" s="33" t="s">
        <v>1303</v>
      </c>
      <c r="G600" s="47">
        <v>0.0026</v>
      </c>
      <c r="H600" s="19">
        <f t="shared" si="1"/>
        <v>0.002552881109</v>
      </c>
      <c r="I600" s="19">
        <f t="shared" si="2"/>
        <v>1.002552881</v>
      </c>
      <c r="J600" s="19"/>
      <c r="K600" s="19"/>
      <c r="L600" s="19"/>
    </row>
    <row r="601">
      <c r="A601" s="48">
        <v>44726.0</v>
      </c>
      <c r="B601" s="33">
        <v>685.5</v>
      </c>
      <c r="C601" s="33">
        <v>682.4</v>
      </c>
      <c r="D601" s="33">
        <v>694.65</v>
      </c>
      <c r="E601" s="33">
        <v>680.65</v>
      </c>
      <c r="F601" s="33" t="s">
        <v>1304</v>
      </c>
      <c r="G601" s="47">
        <v>-0.0036</v>
      </c>
      <c r="H601" s="19">
        <f t="shared" si="1"/>
        <v>-0.00363372093</v>
      </c>
      <c r="I601" s="19">
        <f t="shared" si="2"/>
        <v>0.9963662791</v>
      </c>
      <c r="J601" s="19"/>
      <c r="K601" s="19"/>
      <c r="L601" s="19"/>
    </row>
    <row r="602">
      <c r="A602" s="48">
        <v>44725.0</v>
      </c>
      <c r="B602" s="33">
        <v>688.0</v>
      </c>
      <c r="C602" s="33">
        <v>702.25</v>
      </c>
      <c r="D602" s="33">
        <v>702.3</v>
      </c>
      <c r="E602" s="33">
        <v>682.1</v>
      </c>
      <c r="F602" s="33" t="s">
        <v>1063</v>
      </c>
      <c r="G602" s="47">
        <v>-0.0444</v>
      </c>
      <c r="H602" s="19">
        <f t="shared" si="1"/>
        <v>-0.04444444444</v>
      </c>
      <c r="I602" s="19">
        <f t="shared" si="2"/>
        <v>0.9555555556</v>
      </c>
      <c r="J602" s="19"/>
      <c r="K602" s="19"/>
      <c r="L602" s="19"/>
    </row>
    <row r="603">
      <c r="A603" s="48">
        <v>44722.0</v>
      </c>
      <c r="B603" s="33">
        <v>720.0</v>
      </c>
      <c r="C603" s="33">
        <v>724.75</v>
      </c>
      <c r="D603" s="33">
        <v>728.3</v>
      </c>
      <c r="E603" s="33">
        <v>718.0</v>
      </c>
      <c r="F603" s="33" t="s">
        <v>1305</v>
      </c>
      <c r="G603" s="47">
        <v>-0.0174</v>
      </c>
      <c r="H603" s="19">
        <f t="shared" si="1"/>
        <v>-0.01740020471</v>
      </c>
      <c r="I603" s="19">
        <f t="shared" si="2"/>
        <v>0.9825997953</v>
      </c>
      <c r="J603" s="19"/>
      <c r="K603" s="19"/>
      <c r="L603" s="19"/>
    </row>
    <row r="604">
      <c r="A604" s="48">
        <v>44721.0</v>
      </c>
      <c r="B604" s="33">
        <v>732.75</v>
      </c>
      <c r="C604" s="33">
        <v>725.0</v>
      </c>
      <c r="D604" s="33">
        <v>734.1</v>
      </c>
      <c r="E604" s="33">
        <v>722.15</v>
      </c>
      <c r="F604" s="33" t="s">
        <v>1306</v>
      </c>
      <c r="G604" s="47">
        <v>0.0045</v>
      </c>
      <c r="H604" s="19">
        <f t="shared" si="1"/>
        <v>0.004455106237</v>
      </c>
      <c r="I604" s="19">
        <f t="shared" si="2"/>
        <v>1.004455106</v>
      </c>
      <c r="J604" s="19"/>
      <c r="K604" s="19"/>
      <c r="L604" s="19"/>
    </row>
    <row r="605">
      <c r="A605" s="48">
        <v>44720.0</v>
      </c>
      <c r="B605" s="33">
        <v>729.5</v>
      </c>
      <c r="C605" s="33">
        <v>736.6</v>
      </c>
      <c r="D605" s="33">
        <v>741.0</v>
      </c>
      <c r="E605" s="33">
        <v>726.45</v>
      </c>
      <c r="F605" s="33" t="s">
        <v>1307</v>
      </c>
      <c r="G605" s="47">
        <v>-0.0078</v>
      </c>
      <c r="H605" s="19">
        <f t="shared" si="1"/>
        <v>-0.007820469228</v>
      </c>
      <c r="I605" s="19">
        <f t="shared" si="2"/>
        <v>0.9921795308</v>
      </c>
      <c r="J605" s="19"/>
      <c r="K605" s="19"/>
      <c r="L605" s="19"/>
    </row>
    <row r="606">
      <c r="A606" s="48">
        <v>44719.0</v>
      </c>
      <c r="B606" s="33">
        <v>735.25</v>
      </c>
      <c r="C606" s="33">
        <v>741.0</v>
      </c>
      <c r="D606" s="33">
        <v>742.95</v>
      </c>
      <c r="E606" s="33">
        <v>732.35</v>
      </c>
      <c r="F606" s="33" t="s">
        <v>1260</v>
      </c>
      <c r="G606" s="47">
        <v>-0.0154</v>
      </c>
      <c r="H606" s="19">
        <f t="shared" si="1"/>
        <v>-0.01540006696</v>
      </c>
      <c r="I606" s="19">
        <f t="shared" si="2"/>
        <v>0.984599933</v>
      </c>
      <c r="J606" s="19"/>
      <c r="K606" s="19"/>
      <c r="L606" s="19"/>
    </row>
    <row r="607">
      <c r="A607" s="48">
        <v>44718.0</v>
      </c>
      <c r="B607" s="33">
        <v>746.75</v>
      </c>
      <c r="C607" s="33">
        <v>740.2</v>
      </c>
      <c r="D607" s="33">
        <v>750.95</v>
      </c>
      <c r="E607" s="33">
        <v>739.6</v>
      </c>
      <c r="F607" s="33" t="s">
        <v>1308</v>
      </c>
      <c r="G607" s="47">
        <v>0.0033</v>
      </c>
      <c r="H607" s="19">
        <f t="shared" si="1"/>
        <v>0.003291683461</v>
      </c>
      <c r="I607" s="19">
        <f t="shared" si="2"/>
        <v>1.003291683</v>
      </c>
      <c r="J607" s="19"/>
      <c r="K607" s="19"/>
      <c r="L607" s="19"/>
    </row>
    <row r="608">
      <c r="A608" s="48">
        <v>44715.0</v>
      </c>
      <c r="B608" s="33">
        <v>744.3</v>
      </c>
      <c r="C608" s="33">
        <v>756.15</v>
      </c>
      <c r="D608" s="33">
        <v>757.0</v>
      </c>
      <c r="E608" s="33">
        <v>741.2</v>
      </c>
      <c r="F608" s="33" t="s">
        <v>852</v>
      </c>
      <c r="G608" s="47">
        <v>-0.0073</v>
      </c>
      <c r="H608" s="19">
        <f t="shared" si="1"/>
        <v>-0.007269089697</v>
      </c>
      <c r="I608" s="19">
        <f t="shared" si="2"/>
        <v>0.9927309103</v>
      </c>
      <c r="J608" s="19"/>
      <c r="K608" s="19"/>
      <c r="L608" s="19"/>
    </row>
    <row r="609">
      <c r="A609" s="48">
        <v>44714.0</v>
      </c>
      <c r="B609" s="33">
        <v>749.75</v>
      </c>
      <c r="C609" s="33">
        <v>751.05</v>
      </c>
      <c r="D609" s="33">
        <v>751.75</v>
      </c>
      <c r="E609" s="33">
        <v>743.2</v>
      </c>
      <c r="F609" s="33" t="s">
        <v>1309</v>
      </c>
      <c r="G609" s="47">
        <v>-0.0039</v>
      </c>
      <c r="H609" s="19">
        <f t="shared" si="1"/>
        <v>-0.003853052548</v>
      </c>
      <c r="I609" s="19">
        <f t="shared" si="2"/>
        <v>0.9961469475</v>
      </c>
      <c r="J609" s="19"/>
      <c r="K609" s="19"/>
      <c r="L609" s="19"/>
    </row>
    <row r="610">
      <c r="A610" s="48">
        <v>44713.0</v>
      </c>
      <c r="B610" s="33">
        <v>752.65</v>
      </c>
      <c r="C610" s="33">
        <v>748.0</v>
      </c>
      <c r="D610" s="33">
        <v>755.6</v>
      </c>
      <c r="E610" s="33">
        <v>744.2</v>
      </c>
      <c r="F610" s="33" t="s">
        <v>1310</v>
      </c>
      <c r="G610" s="47">
        <v>-3.0E-4</v>
      </c>
      <c r="H610" s="19">
        <f t="shared" si="1"/>
        <v>-0.0002656571694</v>
      </c>
      <c r="I610" s="19">
        <f t="shared" si="2"/>
        <v>0.9997343428</v>
      </c>
      <c r="J610" s="19"/>
      <c r="K610" s="19"/>
      <c r="L610" s="19"/>
    </row>
    <row r="611">
      <c r="A611" s="48">
        <v>44712.0</v>
      </c>
      <c r="B611" s="33">
        <v>752.85</v>
      </c>
      <c r="C611" s="33">
        <v>741.0</v>
      </c>
      <c r="D611" s="33">
        <v>756.7</v>
      </c>
      <c r="E611" s="33">
        <v>740.5</v>
      </c>
      <c r="F611" s="33" t="s">
        <v>1311</v>
      </c>
      <c r="G611" s="47">
        <v>0.0058</v>
      </c>
      <c r="H611" s="19">
        <f t="shared" si="1"/>
        <v>0.005811623246</v>
      </c>
      <c r="I611" s="19">
        <f t="shared" si="2"/>
        <v>1.005811623</v>
      </c>
      <c r="J611" s="19"/>
      <c r="K611" s="19"/>
      <c r="L611" s="19"/>
    </row>
    <row r="612">
      <c r="A612" s="48">
        <v>44711.0</v>
      </c>
      <c r="B612" s="33">
        <v>748.5</v>
      </c>
      <c r="C612" s="33">
        <v>748.75</v>
      </c>
      <c r="D612" s="33">
        <v>751.95</v>
      </c>
      <c r="E612" s="33">
        <v>744.3</v>
      </c>
      <c r="F612" s="33" t="s">
        <v>1312</v>
      </c>
      <c r="G612" s="47">
        <v>0.0118</v>
      </c>
      <c r="H612" s="19">
        <f t="shared" si="1"/>
        <v>0.01175993512</v>
      </c>
      <c r="I612" s="19">
        <f t="shared" si="2"/>
        <v>1.011759935</v>
      </c>
      <c r="J612" s="19"/>
      <c r="K612" s="19"/>
      <c r="L612" s="19"/>
    </row>
    <row r="613">
      <c r="A613" s="48">
        <v>44708.0</v>
      </c>
      <c r="B613" s="33">
        <v>739.8</v>
      </c>
      <c r="C613" s="33">
        <v>733.55</v>
      </c>
      <c r="D613" s="33">
        <v>741.2</v>
      </c>
      <c r="E613" s="33">
        <v>731.25</v>
      </c>
      <c r="F613" s="33" t="s">
        <v>1240</v>
      </c>
      <c r="G613" s="47">
        <v>0.0155</v>
      </c>
      <c r="H613" s="19">
        <f t="shared" si="1"/>
        <v>0.01551132464</v>
      </c>
      <c r="I613" s="19">
        <f t="shared" si="2"/>
        <v>1.015511325</v>
      </c>
      <c r="J613" s="19"/>
      <c r="K613" s="19"/>
      <c r="L613" s="19"/>
    </row>
    <row r="614">
      <c r="A614" s="48">
        <v>44707.0</v>
      </c>
      <c r="B614" s="33">
        <v>728.5</v>
      </c>
      <c r="C614" s="33">
        <v>723.0</v>
      </c>
      <c r="D614" s="33">
        <v>733.0</v>
      </c>
      <c r="E614" s="33">
        <v>715.45</v>
      </c>
      <c r="F614" s="33" t="s">
        <v>1313</v>
      </c>
      <c r="G614" s="47">
        <v>0.0212</v>
      </c>
      <c r="H614" s="19">
        <f t="shared" si="1"/>
        <v>0.02123782155</v>
      </c>
      <c r="I614" s="19">
        <f t="shared" si="2"/>
        <v>1.021237822</v>
      </c>
      <c r="J614" s="19"/>
      <c r="K614" s="19"/>
      <c r="L614" s="19"/>
    </row>
    <row r="615">
      <c r="A615" s="48">
        <v>44706.0</v>
      </c>
      <c r="B615" s="33">
        <v>713.35</v>
      </c>
      <c r="C615" s="33">
        <v>712.05</v>
      </c>
      <c r="D615" s="33">
        <v>720.85</v>
      </c>
      <c r="E615" s="33">
        <v>711.6</v>
      </c>
      <c r="F615" s="33" t="s">
        <v>1314</v>
      </c>
      <c r="G615" s="47">
        <v>0.0073</v>
      </c>
      <c r="H615" s="19">
        <f t="shared" si="1"/>
        <v>0.007343077032</v>
      </c>
      <c r="I615" s="19">
        <f t="shared" si="2"/>
        <v>1.007343077</v>
      </c>
      <c r="J615" s="19"/>
      <c r="K615" s="19"/>
      <c r="L615" s="19"/>
    </row>
    <row r="616">
      <c r="A616" s="48">
        <v>44705.0</v>
      </c>
      <c r="B616" s="33">
        <v>708.15</v>
      </c>
      <c r="C616" s="33">
        <v>711.05</v>
      </c>
      <c r="D616" s="33">
        <v>717.35</v>
      </c>
      <c r="E616" s="33">
        <v>706.05</v>
      </c>
      <c r="F616" s="33" t="s">
        <v>1315</v>
      </c>
      <c r="G616" s="47">
        <v>-0.0041</v>
      </c>
      <c r="H616" s="19">
        <f t="shared" si="1"/>
        <v>-0.004078475494</v>
      </c>
      <c r="I616" s="19">
        <f t="shared" si="2"/>
        <v>0.9959215245</v>
      </c>
      <c r="J616" s="19"/>
      <c r="K616" s="19"/>
      <c r="L616" s="19"/>
    </row>
    <row r="617">
      <c r="A617" s="48">
        <v>44704.0</v>
      </c>
      <c r="B617" s="33">
        <v>711.05</v>
      </c>
      <c r="C617" s="33">
        <v>709.55</v>
      </c>
      <c r="D617" s="33">
        <v>725.95</v>
      </c>
      <c r="E617" s="33">
        <v>707.45</v>
      </c>
      <c r="F617" s="33" t="s">
        <v>1316</v>
      </c>
      <c r="G617" s="47">
        <v>0.0021</v>
      </c>
      <c r="H617" s="19">
        <f t="shared" si="1"/>
        <v>0.002114015926</v>
      </c>
      <c r="I617" s="19">
        <f t="shared" si="2"/>
        <v>1.002114016</v>
      </c>
      <c r="J617" s="19"/>
      <c r="K617" s="19"/>
      <c r="L617" s="19"/>
    </row>
    <row r="618">
      <c r="A618" s="48">
        <v>44701.0</v>
      </c>
      <c r="B618" s="33">
        <v>709.55</v>
      </c>
      <c r="C618" s="33">
        <v>694.8</v>
      </c>
      <c r="D618" s="33">
        <v>711.9</v>
      </c>
      <c r="E618" s="33">
        <v>693.7</v>
      </c>
      <c r="F618" s="33" t="s">
        <v>1174</v>
      </c>
      <c r="G618" s="47">
        <v>0.0279</v>
      </c>
      <c r="H618" s="19">
        <f t="shared" si="1"/>
        <v>0.02788642619</v>
      </c>
      <c r="I618" s="19">
        <f t="shared" si="2"/>
        <v>1.027886426</v>
      </c>
      <c r="J618" s="19"/>
      <c r="K618" s="19"/>
      <c r="L618" s="19"/>
    </row>
    <row r="619">
      <c r="A619" s="48">
        <v>44700.0</v>
      </c>
      <c r="B619" s="33">
        <v>690.3</v>
      </c>
      <c r="C619" s="33">
        <v>693.1</v>
      </c>
      <c r="D619" s="33">
        <v>698.7</v>
      </c>
      <c r="E619" s="33">
        <v>685.6</v>
      </c>
      <c r="F619" s="33" t="s">
        <v>1193</v>
      </c>
      <c r="G619" s="47">
        <v>-0.0241</v>
      </c>
      <c r="H619" s="19">
        <f t="shared" si="1"/>
        <v>-0.02410405033</v>
      </c>
      <c r="I619" s="19">
        <f t="shared" si="2"/>
        <v>0.9758959497</v>
      </c>
      <c r="J619" s="19"/>
      <c r="K619" s="19"/>
      <c r="L619" s="19"/>
    </row>
    <row r="620">
      <c r="A620" s="48">
        <v>44699.0</v>
      </c>
      <c r="B620" s="33">
        <v>707.35</v>
      </c>
      <c r="C620" s="33">
        <v>712.35</v>
      </c>
      <c r="D620" s="33">
        <v>717.0</v>
      </c>
      <c r="E620" s="33">
        <v>706.1</v>
      </c>
      <c r="F620" s="33" t="s">
        <v>1008</v>
      </c>
      <c r="G620" s="47">
        <v>-0.0037</v>
      </c>
      <c r="H620" s="19">
        <f t="shared" si="1"/>
        <v>-0.003732394366</v>
      </c>
      <c r="I620" s="19">
        <f t="shared" si="2"/>
        <v>0.9962676056</v>
      </c>
      <c r="J620" s="19"/>
      <c r="K620" s="19"/>
      <c r="L620" s="19"/>
    </row>
    <row r="621">
      <c r="A621" s="48">
        <v>44698.0</v>
      </c>
      <c r="B621" s="33">
        <v>710.0</v>
      </c>
      <c r="C621" s="33">
        <v>686.1</v>
      </c>
      <c r="D621" s="33">
        <v>712.0</v>
      </c>
      <c r="E621" s="33">
        <v>685.15</v>
      </c>
      <c r="F621" s="33" t="s">
        <v>1317</v>
      </c>
      <c r="G621" s="47">
        <v>0.0395</v>
      </c>
      <c r="H621" s="19">
        <f t="shared" si="1"/>
        <v>0.03953147877</v>
      </c>
      <c r="I621" s="19">
        <f t="shared" si="2"/>
        <v>1.039531479</v>
      </c>
      <c r="J621" s="19"/>
      <c r="K621" s="19"/>
      <c r="L621" s="19"/>
    </row>
    <row r="622">
      <c r="A622" s="48">
        <v>44697.0</v>
      </c>
      <c r="B622" s="33">
        <v>683.0</v>
      </c>
      <c r="C622" s="33">
        <v>676.7</v>
      </c>
      <c r="D622" s="33">
        <v>690.95</v>
      </c>
      <c r="E622" s="33">
        <v>675.75</v>
      </c>
      <c r="F622" s="33" t="s">
        <v>1318</v>
      </c>
      <c r="G622" s="47">
        <v>0.0083</v>
      </c>
      <c r="H622" s="19">
        <f t="shared" si="1"/>
        <v>0.008341330184</v>
      </c>
      <c r="I622" s="19">
        <f t="shared" si="2"/>
        <v>1.00834133</v>
      </c>
      <c r="J622" s="19"/>
      <c r="K622" s="19"/>
      <c r="L622" s="19"/>
    </row>
    <row r="623">
      <c r="A623" s="48">
        <v>44694.0</v>
      </c>
      <c r="B623" s="33">
        <v>677.35</v>
      </c>
      <c r="C623" s="33">
        <v>702.4</v>
      </c>
      <c r="D623" s="33">
        <v>702.4</v>
      </c>
      <c r="E623" s="33">
        <v>675.0</v>
      </c>
      <c r="F623" s="33" t="s">
        <v>1319</v>
      </c>
      <c r="G623" s="47">
        <v>-0.0265</v>
      </c>
      <c r="H623" s="19">
        <f t="shared" si="1"/>
        <v>-0.0265162403</v>
      </c>
      <c r="I623" s="19">
        <f t="shared" si="2"/>
        <v>0.9734837597</v>
      </c>
      <c r="J623" s="19"/>
      <c r="K623" s="19"/>
      <c r="L623" s="19"/>
    </row>
    <row r="624">
      <c r="A624" s="48">
        <v>44693.0</v>
      </c>
      <c r="B624" s="33">
        <v>695.8</v>
      </c>
      <c r="C624" s="33">
        <v>707.55</v>
      </c>
      <c r="D624" s="33">
        <v>710.7</v>
      </c>
      <c r="E624" s="33">
        <v>693.3</v>
      </c>
      <c r="F624" s="33" t="s">
        <v>1081</v>
      </c>
      <c r="G624" s="47">
        <v>-0.0258</v>
      </c>
      <c r="H624" s="19">
        <f t="shared" si="1"/>
        <v>-0.02576309157</v>
      </c>
      <c r="I624" s="19">
        <f t="shared" si="2"/>
        <v>0.9742369084</v>
      </c>
      <c r="J624" s="19"/>
      <c r="K624" s="19"/>
      <c r="L624" s="19"/>
    </row>
    <row r="625">
      <c r="A625" s="48">
        <v>44692.0</v>
      </c>
      <c r="B625" s="33">
        <v>714.2</v>
      </c>
      <c r="C625" s="33">
        <v>718.0</v>
      </c>
      <c r="D625" s="33">
        <v>719.8</v>
      </c>
      <c r="E625" s="33">
        <v>707.15</v>
      </c>
      <c r="F625" s="33" t="s">
        <v>1320</v>
      </c>
      <c r="G625" s="47">
        <v>0.0041</v>
      </c>
      <c r="H625" s="19">
        <f t="shared" si="1"/>
        <v>0.004077042036</v>
      </c>
      <c r="I625" s="19">
        <f t="shared" si="2"/>
        <v>1.004077042</v>
      </c>
      <c r="J625" s="19"/>
      <c r="K625" s="19"/>
      <c r="L625" s="19"/>
    </row>
    <row r="626">
      <c r="A626" s="48">
        <v>44691.0</v>
      </c>
      <c r="B626" s="33">
        <v>711.3</v>
      </c>
      <c r="C626" s="33">
        <v>705.0</v>
      </c>
      <c r="D626" s="33">
        <v>720.0</v>
      </c>
      <c r="E626" s="33">
        <v>705.0</v>
      </c>
      <c r="F626" s="33" t="s">
        <v>968</v>
      </c>
      <c r="G626" s="47">
        <v>0.0013</v>
      </c>
      <c r="H626" s="19">
        <f t="shared" si="1"/>
        <v>0.001337368903</v>
      </c>
      <c r="I626" s="19">
        <f t="shared" si="2"/>
        <v>1.001337369</v>
      </c>
      <c r="J626" s="19"/>
      <c r="K626" s="19"/>
      <c r="L626" s="19"/>
    </row>
    <row r="627">
      <c r="A627" s="48">
        <v>44690.0</v>
      </c>
      <c r="B627" s="33">
        <v>710.35</v>
      </c>
      <c r="C627" s="33">
        <v>705.3</v>
      </c>
      <c r="D627" s="33">
        <v>720.0</v>
      </c>
      <c r="E627" s="33">
        <v>704.45</v>
      </c>
      <c r="F627" s="33" t="s">
        <v>973</v>
      </c>
      <c r="G627" s="47">
        <v>-0.0124</v>
      </c>
      <c r="H627" s="19">
        <f t="shared" si="1"/>
        <v>-0.0123740007</v>
      </c>
      <c r="I627" s="19">
        <f t="shared" si="2"/>
        <v>0.9876259993</v>
      </c>
      <c r="J627" s="19"/>
      <c r="K627" s="19"/>
      <c r="L627" s="19"/>
    </row>
    <row r="628">
      <c r="A628" s="48">
        <v>44687.0</v>
      </c>
      <c r="B628" s="33">
        <v>719.25</v>
      </c>
      <c r="C628" s="33">
        <v>716.25</v>
      </c>
      <c r="D628" s="33">
        <v>723.0</v>
      </c>
      <c r="E628" s="33">
        <v>710.3</v>
      </c>
      <c r="F628" s="33" t="s">
        <v>1321</v>
      </c>
      <c r="G628" s="47">
        <v>-0.0131</v>
      </c>
      <c r="H628" s="19">
        <f t="shared" si="1"/>
        <v>-0.01310373216</v>
      </c>
      <c r="I628" s="19">
        <f t="shared" si="2"/>
        <v>0.9868962678</v>
      </c>
      <c r="J628" s="19"/>
      <c r="K628" s="19"/>
      <c r="L628" s="19"/>
    </row>
    <row r="629">
      <c r="A629" s="48">
        <v>44686.0</v>
      </c>
      <c r="B629" s="33">
        <v>728.8</v>
      </c>
      <c r="C629" s="33">
        <v>730.8</v>
      </c>
      <c r="D629" s="33">
        <v>743.0</v>
      </c>
      <c r="E629" s="33">
        <v>726.5</v>
      </c>
      <c r="F629" s="33" t="s">
        <v>819</v>
      </c>
      <c r="G629" s="47">
        <v>0.0063</v>
      </c>
      <c r="H629" s="19">
        <f t="shared" si="1"/>
        <v>0.006282361063</v>
      </c>
      <c r="I629" s="19">
        <f t="shared" si="2"/>
        <v>1.006282361</v>
      </c>
      <c r="J629" s="19"/>
      <c r="K629" s="19"/>
      <c r="L629" s="19"/>
    </row>
    <row r="630">
      <c r="A630" s="48">
        <v>44685.0</v>
      </c>
      <c r="B630" s="33">
        <v>724.25</v>
      </c>
      <c r="C630" s="33">
        <v>746.2</v>
      </c>
      <c r="D630" s="33">
        <v>747.0</v>
      </c>
      <c r="E630" s="33">
        <v>721.15</v>
      </c>
      <c r="F630" s="33" t="s">
        <v>876</v>
      </c>
      <c r="G630" s="47">
        <v>-0.0226</v>
      </c>
      <c r="H630" s="19">
        <f t="shared" si="1"/>
        <v>-0.02260458839</v>
      </c>
      <c r="I630" s="19">
        <f t="shared" si="2"/>
        <v>0.9773954116</v>
      </c>
      <c r="J630" s="19"/>
      <c r="K630" s="19"/>
      <c r="L630" s="19"/>
    </row>
    <row r="631">
      <c r="A631" s="48">
        <v>44683.0</v>
      </c>
      <c r="B631" s="33">
        <v>741.0</v>
      </c>
      <c r="C631" s="33">
        <v>732.0</v>
      </c>
      <c r="D631" s="33">
        <v>743.8</v>
      </c>
      <c r="E631" s="33">
        <v>731.1</v>
      </c>
      <c r="F631" s="33" t="s">
        <v>1322</v>
      </c>
      <c r="G631" s="47">
        <v>-0.0031</v>
      </c>
      <c r="H631" s="19">
        <f t="shared" si="1"/>
        <v>-0.003094309162</v>
      </c>
      <c r="I631" s="19">
        <f t="shared" si="2"/>
        <v>0.9969056908</v>
      </c>
      <c r="J631" s="19"/>
      <c r="K631" s="19"/>
      <c r="L631" s="19"/>
    </row>
    <row r="632">
      <c r="A632" s="48">
        <v>44680.0</v>
      </c>
      <c r="B632" s="33">
        <v>743.3</v>
      </c>
      <c r="C632" s="33">
        <v>750.1</v>
      </c>
      <c r="D632" s="33">
        <v>759.95</v>
      </c>
      <c r="E632" s="33">
        <v>740.1</v>
      </c>
      <c r="F632" s="33" t="s">
        <v>1323</v>
      </c>
      <c r="G632" s="47">
        <v>-0.0052</v>
      </c>
      <c r="H632" s="19">
        <f t="shared" si="1"/>
        <v>-0.005152914408</v>
      </c>
      <c r="I632" s="19">
        <f t="shared" si="2"/>
        <v>0.9948470856</v>
      </c>
      <c r="J632" s="19"/>
      <c r="K632" s="19"/>
      <c r="L632" s="19"/>
    </row>
    <row r="633">
      <c r="A633" s="48">
        <v>44679.0</v>
      </c>
      <c r="B633" s="33">
        <v>747.15</v>
      </c>
      <c r="C633" s="33">
        <v>739.1</v>
      </c>
      <c r="D633" s="33">
        <v>751.9</v>
      </c>
      <c r="E633" s="33">
        <v>734.65</v>
      </c>
      <c r="F633" s="33" t="s">
        <v>1324</v>
      </c>
      <c r="G633" s="47">
        <v>0.0142</v>
      </c>
      <c r="H633" s="19">
        <f t="shared" si="1"/>
        <v>0.01418487851</v>
      </c>
      <c r="I633" s="19">
        <f t="shared" si="2"/>
        <v>1.014184879</v>
      </c>
      <c r="J633" s="19"/>
      <c r="K633" s="19"/>
      <c r="L633" s="19"/>
    </row>
    <row r="634">
      <c r="A634" s="48">
        <v>44678.0</v>
      </c>
      <c r="B634" s="33">
        <v>736.7</v>
      </c>
      <c r="C634" s="33">
        <v>749.0</v>
      </c>
      <c r="D634" s="33">
        <v>750.0</v>
      </c>
      <c r="E634" s="33">
        <v>732.55</v>
      </c>
      <c r="F634" s="33" t="s">
        <v>1325</v>
      </c>
      <c r="G634" s="47">
        <v>-0.0226</v>
      </c>
      <c r="H634" s="19">
        <f t="shared" si="1"/>
        <v>-0.02262023217</v>
      </c>
      <c r="I634" s="19">
        <f t="shared" si="2"/>
        <v>0.9773797678</v>
      </c>
      <c r="J634" s="19"/>
      <c r="K634" s="19"/>
      <c r="L634" s="19"/>
    </row>
    <row r="635">
      <c r="A635" s="48">
        <v>44677.0</v>
      </c>
      <c r="B635" s="33">
        <v>753.75</v>
      </c>
      <c r="C635" s="33">
        <v>768.0</v>
      </c>
      <c r="D635" s="33">
        <v>768.55</v>
      </c>
      <c r="E635" s="33">
        <v>751.65</v>
      </c>
      <c r="F635" s="33" t="s">
        <v>942</v>
      </c>
      <c r="G635" s="47">
        <v>0.0021</v>
      </c>
      <c r="H635" s="19">
        <f t="shared" si="1"/>
        <v>0.002060622175</v>
      </c>
      <c r="I635" s="19">
        <f t="shared" si="2"/>
        <v>1.002060622</v>
      </c>
      <c r="J635" s="19"/>
      <c r="K635" s="19"/>
      <c r="L635" s="19"/>
    </row>
    <row r="636">
      <c r="A636" s="48">
        <v>44676.0</v>
      </c>
      <c r="B636" s="33">
        <v>752.2</v>
      </c>
      <c r="C636" s="33">
        <v>747.65</v>
      </c>
      <c r="D636" s="33">
        <v>762.2</v>
      </c>
      <c r="E636" s="33">
        <v>744.0</v>
      </c>
      <c r="F636" s="33" t="s">
        <v>1326</v>
      </c>
      <c r="G636" s="47">
        <v>0.0061</v>
      </c>
      <c r="H636" s="19">
        <f t="shared" si="1"/>
        <v>0.006085735304</v>
      </c>
      <c r="I636" s="19">
        <f t="shared" si="2"/>
        <v>1.006085735</v>
      </c>
      <c r="J636" s="19"/>
      <c r="K636" s="19"/>
      <c r="L636" s="19"/>
    </row>
    <row r="637">
      <c r="A637" s="48">
        <v>44673.0</v>
      </c>
      <c r="B637" s="33">
        <v>747.65</v>
      </c>
      <c r="C637" s="33">
        <v>757.0</v>
      </c>
      <c r="D637" s="33">
        <v>758.85</v>
      </c>
      <c r="E637" s="33">
        <v>745.9</v>
      </c>
      <c r="F637" s="33" t="s">
        <v>1327</v>
      </c>
      <c r="G637" s="47">
        <v>-0.0193</v>
      </c>
      <c r="H637" s="19">
        <f t="shared" si="1"/>
        <v>-0.0192824818</v>
      </c>
      <c r="I637" s="19">
        <f t="shared" si="2"/>
        <v>0.9807175182</v>
      </c>
      <c r="J637" s="19"/>
      <c r="K637" s="19"/>
      <c r="L637" s="19"/>
    </row>
    <row r="638">
      <c r="A638" s="48">
        <v>44672.0</v>
      </c>
      <c r="B638" s="33">
        <v>762.35</v>
      </c>
      <c r="C638" s="33">
        <v>759.05</v>
      </c>
      <c r="D638" s="33">
        <v>764.2</v>
      </c>
      <c r="E638" s="33">
        <v>751.2</v>
      </c>
      <c r="F638" s="33" t="s">
        <v>1328</v>
      </c>
      <c r="G638" s="47">
        <v>0.009</v>
      </c>
      <c r="H638" s="19">
        <f t="shared" si="1"/>
        <v>0.009000066177</v>
      </c>
      <c r="I638" s="19">
        <f t="shared" si="2"/>
        <v>1.009000066</v>
      </c>
      <c r="J638" s="19"/>
      <c r="K638" s="19"/>
      <c r="L638" s="19"/>
    </row>
    <row r="639">
      <c r="A639" s="48">
        <v>44671.0</v>
      </c>
      <c r="B639" s="33">
        <v>755.55</v>
      </c>
      <c r="C639" s="33">
        <v>766.8</v>
      </c>
      <c r="D639" s="33">
        <v>770.0</v>
      </c>
      <c r="E639" s="33">
        <v>753.8</v>
      </c>
      <c r="F639" s="33" t="s">
        <v>1329</v>
      </c>
      <c r="G639" s="47">
        <v>-0.014</v>
      </c>
      <c r="H639" s="19">
        <f t="shared" si="1"/>
        <v>-0.01402844839</v>
      </c>
      <c r="I639" s="19">
        <f t="shared" si="2"/>
        <v>0.9859715516</v>
      </c>
      <c r="J639" s="19"/>
      <c r="K639" s="19"/>
      <c r="L639" s="19"/>
    </row>
    <row r="640">
      <c r="A640" s="48">
        <v>44670.0</v>
      </c>
      <c r="B640" s="33">
        <v>766.3</v>
      </c>
      <c r="C640" s="33">
        <v>761.8</v>
      </c>
      <c r="D640" s="33">
        <v>777.9</v>
      </c>
      <c r="E640" s="33">
        <v>757.0</v>
      </c>
      <c r="F640" s="33" t="s">
        <v>1330</v>
      </c>
      <c r="G640" s="47">
        <v>0.0112</v>
      </c>
      <c r="H640" s="19">
        <f t="shared" si="1"/>
        <v>0.01121667986</v>
      </c>
      <c r="I640" s="19">
        <f t="shared" si="2"/>
        <v>1.01121668</v>
      </c>
      <c r="J640" s="19"/>
      <c r="K640" s="19"/>
      <c r="L640" s="19"/>
    </row>
    <row r="641">
      <c r="A641" s="48">
        <v>44669.0</v>
      </c>
      <c r="B641" s="33">
        <v>757.8</v>
      </c>
      <c r="C641" s="33">
        <v>751.0</v>
      </c>
      <c r="D641" s="33">
        <v>762.9</v>
      </c>
      <c r="E641" s="33">
        <v>749.2</v>
      </c>
      <c r="F641" s="33" t="s">
        <v>823</v>
      </c>
      <c r="G641" s="47">
        <v>-0.0058</v>
      </c>
      <c r="H641" s="19">
        <f t="shared" si="1"/>
        <v>-0.005837979665</v>
      </c>
      <c r="I641" s="19">
        <f t="shared" si="2"/>
        <v>0.9941620203</v>
      </c>
      <c r="J641" s="19"/>
      <c r="K641" s="19"/>
      <c r="L641" s="19"/>
    </row>
    <row r="642">
      <c r="A642" s="48">
        <v>44664.0</v>
      </c>
      <c r="B642" s="33">
        <v>762.25</v>
      </c>
      <c r="C642" s="33">
        <v>769.6</v>
      </c>
      <c r="D642" s="33">
        <v>772.55</v>
      </c>
      <c r="E642" s="33">
        <v>760.7</v>
      </c>
      <c r="F642" s="33" t="s">
        <v>1007</v>
      </c>
      <c r="G642" s="47">
        <v>-0.0021</v>
      </c>
      <c r="H642" s="19">
        <f t="shared" si="1"/>
        <v>-0.002094652091</v>
      </c>
      <c r="I642" s="19">
        <f t="shared" si="2"/>
        <v>0.9979053479</v>
      </c>
      <c r="J642" s="19"/>
      <c r="K642" s="19"/>
      <c r="L642" s="19"/>
    </row>
    <row r="643">
      <c r="A643" s="48">
        <v>44663.0</v>
      </c>
      <c r="B643" s="33">
        <v>763.85</v>
      </c>
      <c r="C643" s="33">
        <v>757.0</v>
      </c>
      <c r="D643" s="33">
        <v>768.9</v>
      </c>
      <c r="E643" s="33">
        <v>750.25</v>
      </c>
      <c r="F643" s="33" t="s">
        <v>1331</v>
      </c>
      <c r="G643" s="47">
        <v>0.0056</v>
      </c>
      <c r="H643" s="19">
        <f t="shared" si="1"/>
        <v>0.005595050026</v>
      </c>
      <c r="I643" s="19">
        <f t="shared" si="2"/>
        <v>1.00559505</v>
      </c>
      <c r="J643" s="19"/>
      <c r="K643" s="19"/>
      <c r="L643" s="19"/>
    </row>
    <row r="644">
      <c r="A644" s="48">
        <v>44662.0</v>
      </c>
      <c r="B644" s="33">
        <v>759.6</v>
      </c>
      <c r="C644" s="33">
        <v>752.3</v>
      </c>
      <c r="D644" s="33">
        <v>765.45</v>
      </c>
      <c r="E644" s="33">
        <v>751.65</v>
      </c>
      <c r="F644" s="33" t="s">
        <v>1332</v>
      </c>
      <c r="G644" s="47">
        <v>0.007</v>
      </c>
      <c r="H644" s="19">
        <f t="shared" si="1"/>
        <v>0.007026382076</v>
      </c>
      <c r="I644" s="19">
        <f t="shared" si="2"/>
        <v>1.007026382</v>
      </c>
      <c r="J644" s="19"/>
      <c r="K644" s="19"/>
      <c r="L644" s="19"/>
    </row>
    <row r="645">
      <c r="A645" s="48">
        <v>44659.0</v>
      </c>
      <c r="B645" s="33">
        <v>754.3</v>
      </c>
      <c r="C645" s="33">
        <v>749.85</v>
      </c>
      <c r="D645" s="33">
        <v>756.0</v>
      </c>
      <c r="E645" s="33">
        <v>743.6</v>
      </c>
      <c r="F645" s="33" t="s">
        <v>891</v>
      </c>
      <c r="G645" s="47">
        <v>0.0077</v>
      </c>
      <c r="H645" s="19">
        <f t="shared" si="1"/>
        <v>0.007681517601</v>
      </c>
      <c r="I645" s="19">
        <f t="shared" si="2"/>
        <v>1.007681518</v>
      </c>
      <c r="J645" s="19"/>
      <c r="K645" s="19"/>
      <c r="L645" s="19"/>
    </row>
    <row r="646">
      <c r="A646" s="48">
        <v>44658.0</v>
      </c>
      <c r="B646" s="33">
        <v>748.55</v>
      </c>
      <c r="C646" s="33">
        <v>737.1</v>
      </c>
      <c r="D646" s="33">
        <v>757.8</v>
      </c>
      <c r="E646" s="33">
        <v>737.1</v>
      </c>
      <c r="F646" s="33" t="s">
        <v>1333</v>
      </c>
      <c r="G646" s="47">
        <v>0.0094</v>
      </c>
      <c r="H646" s="19">
        <f t="shared" si="1"/>
        <v>0.00937162891</v>
      </c>
      <c r="I646" s="19">
        <f t="shared" si="2"/>
        <v>1.009371629</v>
      </c>
      <c r="J646" s="19"/>
      <c r="K646" s="19"/>
      <c r="L646" s="19"/>
    </row>
    <row r="647">
      <c r="A647" s="48">
        <v>44657.0</v>
      </c>
      <c r="B647" s="33">
        <v>741.6</v>
      </c>
      <c r="C647" s="33">
        <v>732.3</v>
      </c>
      <c r="D647" s="33">
        <v>744.9</v>
      </c>
      <c r="E647" s="33">
        <v>732.1</v>
      </c>
      <c r="F647" s="33" t="s">
        <v>1320</v>
      </c>
      <c r="G647" s="47">
        <v>-3.0E-4</v>
      </c>
      <c r="H647" s="19">
        <f t="shared" si="1"/>
        <v>-0.0002696144513</v>
      </c>
      <c r="I647" s="19">
        <f t="shared" si="2"/>
        <v>0.9997303855</v>
      </c>
      <c r="J647" s="19"/>
      <c r="K647" s="19"/>
      <c r="L647" s="19"/>
    </row>
    <row r="648">
      <c r="A648" s="48">
        <v>44656.0</v>
      </c>
      <c r="B648" s="33">
        <v>741.8</v>
      </c>
      <c r="C648" s="33">
        <v>746.8</v>
      </c>
      <c r="D648" s="33">
        <v>755.45</v>
      </c>
      <c r="E648" s="33">
        <v>738.0</v>
      </c>
      <c r="F648" s="33" t="s">
        <v>848</v>
      </c>
      <c r="G648" s="47">
        <v>-0.0064</v>
      </c>
      <c r="H648" s="19">
        <f t="shared" si="1"/>
        <v>-0.006429145459</v>
      </c>
      <c r="I648" s="19">
        <f t="shared" si="2"/>
        <v>0.9935708545</v>
      </c>
      <c r="J648" s="19"/>
      <c r="K648" s="19"/>
      <c r="L648" s="19"/>
    </row>
    <row r="649">
      <c r="A649" s="48">
        <v>44655.0</v>
      </c>
      <c r="B649" s="33">
        <v>746.6</v>
      </c>
      <c r="C649" s="33">
        <v>742.0</v>
      </c>
      <c r="D649" s="33">
        <v>749.8</v>
      </c>
      <c r="E649" s="33">
        <v>725.0</v>
      </c>
      <c r="F649" s="33" t="s">
        <v>1334</v>
      </c>
      <c r="G649" s="47">
        <v>0.0141</v>
      </c>
      <c r="H649" s="19">
        <f t="shared" si="1"/>
        <v>0.01405772496</v>
      </c>
      <c r="I649" s="19">
        <f t="shared" si="2"/>
        <v>1.014057725</v>
      </c>
      <c r="J649" s="19"/>
      <c r="K649" s="19"/>
      <c r="L649" s="19"/>
    </row>
    <row r="650">
      <c r="A650" s="48">
        <v>44652.0</v>
      </c>
      <c r="B650" s="33">
        <v>736.25</v>
      </c>
      <c r="C650" s="33">
        <v>725.0</v>
      </c>
      <c r="D650" s="33">
        <v>738.3</v>
      </c>
      <c r="E650" s="33">
        <v>723.1</v>
      </c>
      <c r="F650" s="33" t="s">
        <v>1335</v>
      </c>
      <c r="G650" s="47">
        <v>0.0081</v>
      </c>
      <c r="H650" s="19">
        <f t="shared" si="1"/>
        <v>0.008147336711</v>
      </c>
      <c r="I650" s="19">
        <f t="shared" si="2"/>
        <v>1.008147337</v>
      </c>
      <c r="J650" s="19"/>
      <c r="K650" s="19"/>
      <c r="L650" s="19"/>
    </row>
    <row r="651">
      <c r="A651" s="48">
        <v>44651.0</v>
      </c>
      <c r="B651" s="33">
        <v>730.3</v>
      </c>
      <c r="C651" s="33">
        <v>739.9</v>
      </c>
      <c r="D651" s="33">
        <v>739.9</v>
      </c>
      <c r="E651" s="33">
        <v>727.8</v>
      </c>
      <c r="F651" s="33" t="s">
        <v>1336</v>
      </c>
      <c r="G651" s="47">
        <v>-8.0E-4</v>
      </c>
      <c r="H651" s="19">
        <f t="shared" si="1"/>
        <v>-0.0008209057327</v>
      </c>
      <c r="I651" s="19">
        <f t="shared" si="2"/>
        <v>0.9991790943</v>
      </c>
      <c r="J651" s="19"/>
      <c r="K651" s="19"/>
      <c r="L651" s="19"/>
    </row>
    <row r="652">
      <c r="A652" s="48">
        <v>44650.0</v>
      </c>
      <c r="B652" s="33">
        <v>730.9</v>
      </c>
      <c r="C652" s="33">
        <v>721.05</v>
      </c>
      <c r="D652" s="33">
        <v>731.75</v>
      </c>
      <c r="E652" s="33">
        <v>719.1</v>
      </c>
      <c r="F652" s="33" t="s">
        <v>1337</v>
      </c>
      <c r="G652" s="47">
        <v>0.0218</v>
      </c>
      <c r="H652" s="19">
        <f t="shared" si="1"/>
        <v>0.02180903118</v>
      </c>
      <c r="I652" s="19">
        <f t="shared" si="2"/>
        <v>1.021809031</v>
      </c>
      <c r="J652" s="19"/>
      <c r="K652" s="19"/>
      <c r="L652" s="19"/>
    </row>
    <row r="653">
      <c r="A653" s="48">
        <v>44649.0</v>
      </c>
      <c r="B653" s="33">
        <v>715.3</v>
      </c>
      <c r="C653" s="33">
        <v>714.3</v>
      </c>
      <c r="D653" s="33">
        <v>716.95</v>
      </c>
      <c r="E653" s="33">
        <v>705.85</v>
      </c>
      <c r="F653" s="33" t="s">
        <v>1338</v>
      </c>
      <c r="G653" s="47">
        <v>0.007</v>
      </c>
      <c r="H653" s="19">
        <f t="shared" si="1"/>
        <v>0.006968395861</v>
      </c>
      <c r="I653" s="19">
        <f t="shared" si="2"/>
        <v>1.006968396</v>
      </c>
      <c r="J653" s="19"/>
      <c r="K653" s="19"/>
      <c r="L653" s="19"/>
    </row>
    <row r="654">
      <c r="A654" s="48">
        <v>44648.0</v>
      </c>
      <c r="B654" s="33">
        <v>710.35</v>
      </c>
      <c r="C654" s="33">
        <v>702.0</v>
      </c>
      <c r="D654" s="33">
        <v>713.4</v>
      </c>
      <c r="E654" s="33">
        <v>695.65</v>
      </c>
      <c r="F654" s="33" t="s">
        <v>1339</v>
      </c>
      <c r="G654" s="47">
        <v>0.0159</v>
      </c>
      <c r="H654" s="19">
        <f t="shared" si="1"/>
        <v>0.01587415088</v>
      </c>
      <c r="I654" s="19">
        <f t="shared" si="2"/>
        <v>1.015874151</v>
      </c>
      <c r="J654" s="19"/>
      <c r="K654" s="19"/>
      <c r="L654" s="19"/>
    </row>
    <row r="655">
      <c r="A655" s="48">
        <v>44645.0</v>
      </c>
      <c r="B655" s="33">
        <v>699.25</v>
      </c>
      <c r="C655" s="33">
        <v>705.0</v>
      </c>
      <c r="D655" s="33">
        <v>706.1</v>
      </c>
      <c r="E655" s="33">
        <v>696.65</v>
      </c>
      <c r="F655" s="33" t="s">
        <v>904</v>
      </c>
      <c r="G655" s="47">
        <v>-0.007</v>
      </c>
      <c r="H655" s="19">
        <f t="shared" si="1"/>
        <v>-0.007029253053</v>
      </c>
      <c r="I655" s="19">
        <f t="shared" si="2"/>
        <v>0.9929707469</v>
      </c>
      <c r="J655" s="19"/>
      <c r="K655" s="19"/>
      <c r="L655" s="19"/>
    </row>
    <row r="656">
      <c r="A656" s="48">
        <v>44644.0</v>
      </c>
      <c r="B656" s="33">
        <v>704.2</v>
      </c>
      <c r="C656" s="33">
        <v>702.45</v>
      </c>
      <c r="D656" s="33">
        <v>712.7</v>
      </c>
      <c r="E656" s="33">
        <v>698.0</v>
      </c>
      <c r="F656" s="33" t="s">
        <v>1340</v>
      </c>
      <c r="G656" s="47">
        <v>-0.0196</v>
      </c>
      <c r="H656" s="19">
        <f t="shared" si="1"/>
        <v>-0.01962968119</v>
      </c>
      <c r="I656" s="19">
        <f t="shared" si="2"/>
        <v>0.9803703188</v>
      </c>
      <c r="J656" s="19"/>
      <c r="K656" s="19"/>
      <c r="L656" s="19"/>
    </row>
    <row r="657">
      <c r="A657" s="48">
        <v>44643.0</v>
      </c>
      <c r="B657" s="33">
        <v>718.3</v>
      </c>
      <c r="C657" s="33">
        <v>725.0</v>
      </c>
      <c r="D657" s="33">
        <v>726.8</v>
      </c>
      <c r="E657" s="33">
        <v>714.25</v>
      </c>
      <c r="F657" s="33" t="s">
        <v>1341</v>
      </c>
      <c r="G657" s="47">
        <v>1.0E-4</v>
      </c>
      <c r="H657" s="19">
        <f t="shared" si="1"/>
        <v>0.0001392369813</v>
      </c>
      <c r="I657" s="19">
        <f t="shared" si="2"/>
        <v>1.000139237</v>
      </c>
      <c r="J657" s="19"/>
      <c r="K657" s="19"/>
      <c r="L657" s="19"/>
    </row>
    <row r="658">
      <c r="A658" s="48">
        <v>44642.0</v>
      </c>
      <c r="B658" s="33">
        <v>718.2</v>
      </c>
      <c r="C658" s="33">
        <v>708.65</v>
      </c>
      <c r="D658" s="33">
        <v>721.0</v>
      </c>
      <c r="E658" s="33">
        <v>699.5</v>
      </c>
      <c r="F658" s="33" t="s">
        <v>1342</v>
      </c>
      <c r="G658" s="47">
        <v>0.0105</v>
      </c>
      <c r="H658" s="19">
        <f t="shared" si="1"/>
        <v>0.01048188533</v>
      </c>
      <c r="I658" s="19">
        <f t="shared" si="2"/>
        <v>1.010481885</v>
      </c>
      <c r="J658" s="19"/>
      <c r="K658" s="19"/>
      <c r="L658" s="19"/>
    </row>
    <row r="659">
      <c r="A659" s="48">
        <v>44641.0</v>
      </c>
      <c r="B659" s="33">
        <v>710.75</v>
      </c>
      <c r="C659" s="33">
        <v>721.0</v>
      </c>
      <c r="D659" s="33">
        <v>722.9</v>
      </c>
      <c r="E659" s="33">
        <v>705.5</v>
      </c>
      <c r="F659" s="33" t="s">
        <v>1096</v>
      </c>
      <c r="G659" s="47">
        <v>-0.013</v>
      </c>
      <c r="H659" s="19">
        <f t="shared" si="1"/>
        <v>-0.01298430774</v>
      </c>
      <c r="I659" s="19">
        <f t="shared" si="2"/>
        <v>0.9870156923</v>
      </c>
      <c r="J659" s="19"/>
      <c r="K659" s="19"/>
      <c r="L659" s="19"/>
    </row>
    <row r="660">
      <c r="A660" s="48">
        <v>44637.0</v>
      </c>
      <c r="B660" s="33">
        <v>720.1</v>
      </c>
      <c r="C660" s="33">
        <v>717.8</v>
      </c>
      <c r="D660" s="33">
        <v>725.0</v>
      </c>
      <c r="E660" s="33">
        <v>716.2</v>
      </c>
      <c r="F660" s="33" t="s">
        <v>1343</v>
      </c>
      <c r="G660" s="47">
        <v>0.0171</v>
      </c>
      <c r="H660" s="19">
        <f t="shared" si="1"/>
        <v>0.01709039548</v>
      </c>
      <c r="I660" s="19">
        <f t="shared" si="2"/>
        <v>1.017090395</v>
      </c>
      <c r="J660" s="19"/>
      <c r="K660" s="19"/>
      <c r="L660" s="19"/>
    </row>
    <row r="661">
      <c r="A661" s="48">
        <v>44636.0</v>
      </c>
      <c r="B661" s="33">
        <v>708.0</v>
      </c>
      <c r="C661" s="33">
        <v>706.9</v>
      </c>
      <c r="D661" s="33">
        <v>711.4</v>
      </c>
      <c r="E661" s="33">
        <v>701.25</v>
      </c>
      <c r="F661" s="33" t="s">
        <v>1344</v>
      </c>
      <c r="G661" s="47">
        <v>0.0153</v>
      </c>
      <c r="H661" s="19">
        <f t="shared" si="1"/>
        <v>0.01527210153</v>
      </c>
      <c r="I661" s="19">
        <f t="shared" si="2"/>
        <v>1.015272102</v>
      </c>
      <c r="J661" s="19"/>
      <c r="K661" s="19"/>
      <c r="L661" s="19"/>
    </row>
    <row r="662">
      <c r="A662" s="48">
        <v>44635.0</v>
      </c>
      <c r="B662" s="33">
        <v>697.35</v>
      </c>
      <c r="C662" s="33">
        <v>701.5</v>
      </c>
      <c r="D662" s="33">
        <v>708.1</v>
      </c>
      <c r="E662" s="33">
        <v>688.0</v>
      </c>
      <c r="F662" s="33" t="s">
        <v>1345</v>
      </c>
      <c r="G662" s="47">
        <v>0.0017</v>
      </c>
      <c r="H662" s="19">
        <f t="shared" si="1"/>
        <v>0.00172376643</v>
      </c>
      <c r="I662" s="19">
        <f t="shared" si="2"/>
        <v>1.001723766</v>
      </c>
      <c r="J662" s="19"/>
      <c r="K662" s="19"/>
      <c r="L662" s="19"/>
    </row>
    <row r="663">
      <c r="A663" s="48">
        <v>44634.0</v>
      </c>
      <c r="B663" s="33">
        <v>696.15</v>
      </c>
      <c r="C663" s="33">
        <v>678.1</v>
      </c>
      <c r="D663" s="33">
        <v>698.45</v>
      </c>
      <c r="E663" s="33">
        <v>677.25</v>
      </c>
      <c r="F663" s="33" t="s">
        <v>1346</v>
      </c>
      <c r="G663" s="47">
        <v>0.0269</v>
      </c>
      <c r="H663" s="19">
        <f t="shared" si="1"/>
        <v>0.02692137483</v>
      </c>
      <c r="I663" s="19">
        <f t="shared" si="2"/>
        <v>1.026921375</v>
      </c>
      <c r="J663" s="19"/>
      <c r="K663" s="19"/>
      <c r="L663" s="19"/>
    </row>
    <row r="664">
      <c r="A664" s="48">
        <v>44631.0</v>
      </c>
      <c r="B664" s="33">
        <v>677.9</v>
      </c>
      <c r="C664" s="33">
        <v>674.65</v>
      </c>
      <c r="D664" s="33">
        <v>684.7</v>
      </c>
      <c r="E664" s="33">
        <v>670.6</v>
      </c>
      <c r="F664" s="33" t="s">
        <v>1347</v>
      </c>
      <c r="G664" s="47">
        <v>0.0019</v>
      </c>
      <c r="H664" s="19">
        <f t="shared" si="1"/>
        <v>0.001921371564</v>
      </c>
      <c r="I664" s="19">
        <f t="shared" si="2"/>
        <v>1.001921372</v>
      </c>
      <c r="J664" s="19"/>
      <c r="K664" s="19"/>
      <c r="L664" s="19"/>
    </row>
    <row r="665">
      <c r="A665" s="48">
        <v>44630.0</v>
      </c>
      <c r="B665" s="33">
        <v>676.6</v>
      </c>
      <c r="C665" s="33">
        <v>693.95</v>
      </c>
      <c r="D665" s="33">
        <v>701.0</v>
      </c>
      <c r="E665" s="33">
        <v>673.65</v>
      </c>
      <c r="F665" s="33" t="s">
        <v>1348</v>
      </c>
      <c r="G665" s="47">
        <v>0.0137</v>
      </c>
      <c r="H665" s="19">
        <f t="shared" si="1"/>
        <v>0.01370889205</v>
      </c>
      <c r="I665" s="19">
        <f t="shared" si="2"/>
        <v>1.013708892</v>
      </c>
      <c r="J665" s="19"/>
      <c r="K665" s="19"/>
      <c r="L665" s="19"/>
    </row>
    <row r="666">
      <c r="A666" s="48">
        <v>44629.0</v>
      </c>
      <c r="B666" s="33">
        <v>667.45</v>
      </c>
      <c r="C666" s="33">
        <v>664.7</v>
      </c>
      <c r="D666" s="33">
        <v>674.5</v>
      </c>
      <c r="E666" s="33">
        <v>658.0</v>
      </c>
      <c r="F666" s="33" t="s">
        <v>1349</v>
      </c>
      <c r="G666" s="47">
        <v>0.0037</v>
      </c>
      <c r="H666" s="19">
        <f t="shared" si="1"/>
        <v>0.003684210526</v>
      </c>
      <c r="I666" s="19">
        <f t="shared" si="2"/>
        <v>1.003684211</v>
      </c>
      <c r="J666" s="19"/>
      <c r="K666" s="19"/>
      <c r="L666" s="19"/>
    </row>
    <row r="667">
      <c r="A667" s="48">
        <v>44628.0</v>
      </c>
      <c r="B667" s="33">
        <v>665.0</v>
      </c>
      <c r="C667" s="33">
        <v>643.3</v>
      </c>
      <c r="D667" s="33">
        <v>669.45</v>
      </c>
      <c r="E667" s="33">
        <v>643.0</v>
      </c>
      <c r="F667" s="33" t="s">
        <v>1350</v>
      </c>
      <c r="G667" s="47">
        <v>0.0172</v>
      </c>
      <c r="H667" s="19">
        <f t="shared" si="1"/>
        <v>0.017208413</v>
      </c>
      <c r="I667" s="19">
        <f t="shared" si="2"/>
        <v>1.017208413</v>
      </c>
      <c r="J667" s="19"/>
      <c r="K667" s="19"/>
      <c r="L667" s="19"/>
    </row>
    <row r="668">
      <c r="A668" s="48">
        <v>44627.0</v>
      </c>
      <c r="B668" s="33">
        <v>653.75</v>
      </c>
      <c r="C668" s="33">
        <v>663.5</v>
      </c>
      <c r="D668" s="33">
        <v>667.0</v>
      </c>
      <c r="E668" s="33">
        <v>642.15</v>
      </c>
      <c r="F668" s="33" t="s">
        <v>1351</v>
      </c>
      <c r="G668" s="47">
        <v>-0.0499</v>
      </c>
      <c r="H668" s="19">
        <f t="shared" si="1"/>
        <v>-0.04985102827</v>
      </c>
      <c r="I668" s="19">
        <f t="shared" si="2"/>
        <v>0.9501489717</v>
      </c>
      <c r="J668" s="19"/>
      <c r="K668" s="19"/>
      <c r="L668" s="19"/>
    </row>
    <row r="669">
      <c r="A669" s="48">
        <v>44624.0</v>
      </c>
      <c r="B669" s="33">
        <v>688.05</v>
      </c>
      <c r="C669" s="33">
        <v>691.0</v>
      </c>
      <c r="D669" s="33">
        <v>706.55</v>
      </c>
      <c r="E669" s="33">
        <v>685.0</v>
      </c>
      <c r="F669" s="33" t="s">
        <v>1352</v>
      </c>
      <c r="G669" s="47">
        <v>-0.0147</v>
      </c>
      <c r="H669" s="19">
        <f t="shared" si="1"/>
        <v>-0.01467850494</v>
      </c>
      <c r="I669" s="19">
        <f t="shared" si="2"/>
        <v>0.9853214951</v>
      </c>
      <c r="J669" s="19"/>
      <c r="K669" s="19"/>
      <c r="L669" s="19"/>
    </row>
    <row r="670">
      <c r="A670" s="48">
        <v>44623.0</v>
      </c>
      <c r="B670" s="33">
        <v>698.3</v>
      </c>
      <c r="C670" s="33">
        <v>717.6</v>
      </c>
      <c r="D670" s="33">
        <v>721.95</v>
      </c>
      <c r="E670" s="33">
        <v>693.45</v>
      </c>
      <c r="F670" s="33" t="s">
        <v>1353</v>
      </c>
      <c r="G670" s="47">
        <v>-0.0232</v>
      </c>
      <c r="H670" s="19">
        <f t="shared" si="1"/>
        <v>-0.02315171015</v>
      </c>
      <c r="I670" s="19">
        <f t="shared" si="2"/>
        <v>0.9768482899</v>
      </c>
      <c r="J670" s="19"/>
      <c r="K670" s="19"/>
      <c r="L670" s="19"/>
    </row>
    <row r="671">
      <c r="A671" s="48">
        <v>44622.0</v>
      </c>
      <c r="B671" s="33">
        <v>714.85</v>
      </c>
      <c r="C671" s="33">
        <v>717.0</v>
      </c>
      <c r="D671" s="33">
        <v>724.95</v>
      </c>
      <c r="E671" s="33">
        <v>707.75</v>
      </c>
      <c r="F671" s="33" t="s">
        <v>1354</v>
      </c>
      <c r="G671" s="47">
        <v>-0.0375</v>
      </c>
      <c r="H671" s="19">
        <f t="shared" si="1"/>
        <v>-0.03749831695</v>
      </c>
      <c r="I671" s="19">
        <f t="shared" si="2"/>
        <v>0.962501683</v>
      </c>
      <c r="J671" s="19"/>
      <c r="K671" s="19"/>
      <c r="L671" s="19"/>
    </row>
    <row r="672">
      <c r="A672" s="48">
        <v>44620.0</v>
      </c>
      <c r="B672" s="33">
        <v>742.7</v>
      </c>
      <c r="C672" s="33">
        <v>722.95</v>
      </c>
      <c r="D672" s="33">
        <v>744.75</v>
      </c>
      <c r="E672" s="33">
        <v>715.4</v>
      </c>
      <c r="F672" s="33" t="s">
        <v>1347</v>
      </c>
      <c r="G672" s="47">
        <v>0.0173</v>
      </c>
      <c r="H672" s="19">
        <f t="shared" si="1"/>
        <v>0.0173275803</v>
      </c>
      <c r="I672" s="19">
        <f t="shared" si="2"/>
        <v>1.01732758</v>
      </c>
      <c r="J672" s="19"/>
      <c r="K672" s="19"/>
      <c r="L672" s="19"/>
    </row>
    <row r="673">
      <c r="A673" s="48">
        <v>44617.0</v>
      </c>
      <c r="B673" s="33">
        <v>730.05</v>
      </c>
      <c r="C673" s="33">
        <v>724.95</v>
      </c>
      <c r="D673" s="33">
        <v>739.3</v>
      </c>
      <c r="E673" s="33">
        <v>720.25</v>
      </c>
      <c r="F673" s="33" t="s">
        <v>1355</v>
      </c>
      <c r="G673" s="47">
        <v>0.032</v>
      </c>
      <c r="H673" s="19">
        <f t="shared" si="1"/>
        <v>0.03201865988</v>
      </c>
      <c r="I673" s="19">
        <f t="shared" si="2"/>
        <v>1.03201866</v>
      </c>
      <c r="J673" s="19"/>
      <c r="K673" s="19"/>
      <c r="L673" s="19"/>
    </row>
    <row r="674">
      <c r="A674" s="48">
        <v>44616.0</v>
      </c>
      <c r="B674" s="33">
        <v>707.4</v>
      </c>
      <c r="C674" s="33">
        <v>712.9</v>
      </c>
      <c r="D674" s="33">
        <v>727.1</v>
      </c>
      <c r="E674" s="33">
        <v>702.3</v>
      </c>
      <c r="F674" s="33" t="s">
        <v>1356</v>
      </c>
      <c r="G674" s="47">
        <v>-0.05</v>
      </c>
      <c r="H674" s="19">
        <f t="shared" si="1"/>
        <v>-0.04995970991</v>
      </c>
      <c r="I674" s="19">
        <f t="shared" si="2"/>
        <v>0.9500402901</v>
      </c>
      <c r="J674" s="19"/>
      <c r="K674" s="19"/>
      <c r="L674" s="19"/>
    </row>
    <row r="675">
      <c r="A675" s="48">
        <v>44615.0</v>
      </c>
      <c r="B675" s="33">
        <v>744.6</v>
      </c>
      <c r="C675" s="33">
        <v>754.6</v>
      </c>
      <c r="D675" s="33">
        <v>756.4</v>
      </c>
      <c r="E675" s="33">
        <v>742.7</v>
      </c>
      <c r="F675" s="33" t="s">
        <v>1357</v>
      </c>
      <c r="G675" s="47">
        <v>-0.0089</v>
      </c>
      <c r="H675" s="19">
        <f t="shared" si="1"/>
        <v>-0.008917875682</v>
      </c>
      <c r="I675" s="19">
        <f t="shared" si="2"/>
        <v>0.9910821243</v>
      </c>
      <c r="J675" s="19"/>
      <c r="K675" s="19"/>
      <c r="L675" s="19"/>
    </row>
    <row r="676">
      <c r="A676" s="48">
        <v>44614.0</v>
      </c>
      <c r="B676" s="33">
        <v>751.3</v>
      </c>
      <c r="C676" s="33">
        <v>738.4</v>
      </c>
      <c r="D676" s="33">
        <v>759.75</v>
      </c>
      <c r="E676" s="33">
        <v>737.75</v>
      </c>
      <c r="F676" s="33" t="s">
        <v>1358</v>
      </c>
      <c r="G676" s="47">
        <v>-0.0042</v>
      </c>
      <c r="H676" s="19">
        <f t="shared" si="1"/>
        <v>-0.004175226987</v>
      </c>
      <c r="I676" s="19">
        <f t="shared" si="2"/>
        <v>0.995824773</v>
      </c>
      <c r="J676" s="19"/>
      <c r="K676" s="19"/>
      <c r="L676" s="19"/>
    </row>
    <row r="677">
      <c r="A677" s="48">
        <v>44613.0</v>
      </c>
      <c r="B677" s="33">
        <v>754.45</v>
      </c>
      <c r="C677" s="33">
        <v>746.25</v>
      </c>
      <c r="D677" s="33">
        <v>762.9</v>
      </c>
      <c r="E677" s="33">
        <v>740.0</v>
      </c>
      <c r="F677" s="33" t="s">
        <v>824</v>
      </c>
      <c r="G677" s="47">
        <v>0.0074</v>
      </c>
      <c r="H677" s="19">
        <f t="shared" si="1"/>
        <v>0.007410869275</v>
      </c>
      <c r="I677" s="19">
        <f t="shared" si="2"/>
        <v>1.007410869</v>
      </c>
      <c r="J677" s="19"/>
      <c r="K677" s="19"/>
      <c r="L677" s="19"/>
    </row>
    <row r="678">
      <c r="A678" s="48">
        <v>44610.0</v>
      </c>
      <c r="B678" s="33">
        <v>748.9</v>
      </c>
      <c r="C678" s="33">
        <v>746.85</v>
      </c>
      <c r="D678" s="33">
        <v>756.8</v>
      </c>
      <c r="E678" s="33">
        <v>745.55</v>
      </c>
      <c r="F678" s="33" t="s">
        <v>1328</v>
      </c>
      <c r="G678" s="47">
        <v>-0.0019</v>
      </c>
      <c r="H678" s="19">
        <f t="shared" si="1"/>
        <v>-0.001932431532</v>
      </c>
      <c r="I678" s="19">
        <f t="shared" si="2"/>
        <v>0.9980675685</v>
      </c>
      <c r="J678" s="19"/>
      <c r="K678" s="19"/>
      <c r="L678" s="19"/>
    </row>
    <row r="679">
      <c r="A679" s="48">
        <v>44609.0</v>
      </c>
      <c r="B679" s="33">
        <v>750.35</v>
      </c>
      <c r="C679" s="33">
        <v>766.5</v>
      </c>
      <c r="D679" s="33">
        <v>767.25</v>
      </c>
      <c r="E679" s="33">
        <v>746.3</v>
      </c>
      <c r="F679" s="33" t="s">
        <v>1359</v>
      </c>
      <c r="G679" s="47">
        <v>-0.0179</v>
      </c>
      <c r="H679" s="19">
        <f t="shared" si="1"/>
        <v>-0.01793076369</v>
      </c>
      <c r="I679" s="19">
        <f t="shared" si="2"/>
        <v>0.9820692363</v>
      </c>
      <c r="J679" s="19"/>
      <c r="K679" s="19"/>
      <c r="L679" s="19"/>
    </row>
    <row r="680">
      <c r="A680" s="48">
        <v>44608.0</v>
      </c>
      <c r="B680" s="33">
        <v>764.05</v>
      </c>
      <c r="C680" s="33">
        <v>775.7</v>
      </c>
      <c r="D680" s="33">
        <v>777.55</v>
      </c>
      <c r="E680" s="33">
        <v>760.4</v>
      </c>
      <c r="F680" s="33" t="s">
        <v>1360</v>
      </c>
      <c r="G680" s="47">
        <v>-0.0155</v>
      </c>
      <c r="H680" s="19">
        <f t="shared" si="1"/>
        <v>-0.0154629212</v>
      </c>
      <c r="I680" s="19">
        <f t="shared" si="2"/>
        <v>0.9845370788</v>
      </c>
      <c r="J680" s="19"/>
      <c r="K680" s="19"/>
      <c r="L680" s="19"/>
    </row>
    <row r="681">
      <c r="A681" s="48">
        <v>44607.0</v>
      </c>
      <c r="B681" s="33">
        <v>776.05</v>
      </c>
      <c r="C681" s="33">
        <v>752.95</v>
      </c>
      <c r="D681" s="33">
        <v>778.0</v>
      </c>
      <c r="E681" s="33">
        <v>743.2</v>
      </c>
      <c r="F681" s="33" t="s">
        <v>1361</v>
      </c>
      <c r="G681" s="47">
        <v>0.0297</v>
      </c>
      <c r="H681" s="19">
        <f t="shared" si="1"/>
        <v>0.02965370837</v>
      </c>
      <c r="I681" s="19">
        <f t="shared" si="2"/>
        <v>1.029653708</v>
      </c>
      <c r="J681" s="19"/>
      <c r="K681" s="19"/>
      <c r="L681" s="19"/>
    </row>
    <row r="682">
      <c r="A682" s="48">
        <v>44606.0</v>
      </c>
      <c r="B682" s="33">
        <v>753.7</v>
      </c>
      <c r="C682" s="33">
        <v>772.0</v>
      </c>
      <c r="D682" s="33">
        <v>773.95</v>
      </c>
      <c r="E682" s="33">
        <v>751.15</v>
      </c>
      <c r="F682" s="33" t="s">
        <v>1362</v>
      </c>
      <c r="G682" s="47">
        <v>-0.0469</v>
      </c>
      <c r="H682" s="19">
        <f t="shared" si="1"/>
        <v>-0.04691451694</v>
      </c>
      <c r="I682" s="19">
        <f t="shared" si="2"/>
        <v>0.9530854831</v>
      </c>
      <c r="J682" s="19"/>
      <c r="K682" s="19"/>
      <c r="L682" s="19"/>
    </row>
    <row r="683">
      <c r="A683" s="48">
        <v>44603.0</v>
      </c>
      <c r="B683" s="33">
        <v>790.8</v>
      </c>
      <c r="C683" s="33">
        <v>796.85</v>
      </c>
      <c r="D683" s="33">
        <v>797.4</v>
      </c>
      <c r="E683" s="33">
        <v>787.9</v>
      </c>
      <c r="F683" s="33" t="s">
        <v>959</v>
      </c>
      <c r="G683" s="47">
        <v>-0.0182</v>
      </c>
      <c r="H683" s="19">
        <f t="shared" si="1"/>
        <v>-0.01824953445</v>
      </c>
      <c r="I683" s="19">
        <f t="shared" si="2"/>
        <v>0.9817504655</v>
      </c>
      <c r="J683" s="19"/>
      <c r="K683" s="19"/>
      <c r="L683" s="19"/>
    </row>
    <row r="684">
      <c r="A684" s="48">
        <v>44602.0</v>
      </c>
      <c r="B684" s="33">
        <v>805.5</v>
      </c>
      <c r="C684" s="33">
        <v>805.95</v>
      </c>
      <c r="D684" s="33">
        <v>808.8</v>
      </c>
      <c r="E684" s="33">
        <v>796.3</v>
      </c>
      <c r="F684" s="33" t="s">
        <v>1358</v>
      </c>
      <c r="G684" s="47">
        <v>0.0034</v>
      </c>
      <c r="H684" s="19">
        <f t="shared" si="1"/>
        <v>0.0033632287</v>
      </c>
      <c r="I684" s="19">
        <f t="shared" si="2"/>
        <v>1.003363229</v>
      </c>
      <c r="J684" s="19"/>
      <c r="K684" s="19"/>
      <c r="L684" s="19"/>
    </row>
    <row r="685">
      <c r="A685" s="48">
        <v>44601.0</v>
      </c>
      <c r="B685" s="33">
        <v>802.8</v>
      </c>
      <c r="C685" s="33">
        <v>797.25</v>
      </c>
      <c r="D685" s="33">
        <v>804.25</v>
      </c>
      <c r="E685" s="33">
        <v>794.2</v>
      </c>
      <c r="F685" s="33" t="s">
        <v>1363</v>
      </c>
      <c r="G685" s="47">
        <v>0.013</v>
      </c>
      <c r="H685" s="19">
        <f t="shared" si="1"/>
        <v>0.01299684543</v>
      </c>
      <c r="I685" s="19">
        <f t="shared" si="2"/>
        <v>1.012996845</v>
      </c>
      <c r="J685" s="19"/>
      <c r="K685" s="19"/>
      <c r="L685" s="19"/>
    </row>
    <row r="686">
      <c r="A686" s="48">
        <v>44600.0</v>
      </c>
      <c r="B686" s="33">
        <v>792.5</v>
      </c>
      <c r="C686" s="33">
        <v>790.0</v>
      </c>
      <c r="D686" s="33">
        <v>795.7</v>
      </c>
      <c r="E686" s="33">
        <v>774.3</v>
      </c>
      <c r="F686" s="33" t="s">
        <v>1364</v>
      </c>
      <c r="G686" s="47">
        <v>0.0078</v>
      </c>
      <c r="H686" s="19">
        <f t="shared" si="1"/>
        <v>0.007756866734</v>
      </c>
      <c r="I686" s="19">
        <f t="shared" si="2"/>
        <v>1.007756867</v>
      </c>
      <c r="J686" s="19"/>
      <c r="K686" s="19"/>
      <c r="L686" s="19"/>
    </row>
    <row r="687">
      <c r="A687" s="48">
        <v>44599.0</v>
      </c>
      <c r="B687" s="33">
        <v>786.4</v>
      </c>
      <c r="C687" s="33">
        <v>798.05</v>
      </c>
      <c r="D687" s="33">
        <v>805.0</v>
      </c>
      <c r="E687" s="33">
        <v>781.45</v>
      </c>
      <c r="F687" s="33" t="s">
        <v>988</v>
      </c>
      <c r="G687" s="47">
        <v>-0.0232</v>
      </c>
      <c r="H687" s="19">
        <f t="shared" si="1"/>
        <v>-0.02316626297</v>
      </c>
      <c r="I687" s="19">
        <f t="shared" si="2"/>
        <v>0.976833737</v>
      </c>
      <c r="J687" s="19"/>
      <c r="K687" s="19"/>
      <c r="L687" s="19"/>
    </row>
    <row r="688">
      <c r="A688" s="48">
        <v>44596.0</v>
      </c>
      <c r="B688" s="33">
        <v>805.05</v>
      </c>
      <c r="C688" s="33">
        <v>809.8</v>
      </c>
      <c r="D688" s="33">
        <v>812.0</v>
      </c>
      <c r="E688" s="33">
        <v>795.8</v>
      </c>
      <c r="F688" s="33" t="s">
        <v>1365</v>
      </c>
      <c r="G688" s="47">
        <v>-0.0048</v>
      </c>
      <c r="H688" s="19">
        <f t="shared" si="1"/>
        <v>-0.004821064343</v>
      </c>
      <c r="I688" s="19">
        <f t="shared" si="2"/>
        <v>0.9951789357</v>
      </c>
      <c r="J688" s="19"/>
      <c r="K688" s="19"/>
      <c r="L688" s="19"/>
    </row>
    <row r="689">
      <c r="A689" s="48">
        <v>44595.0</v>
      </c>
      <c r="B689" s="33">
        <v>808.95</v>
      </c>
      <c r="C689" s="33">
        <v>814.05</v>
      </c>
      <c r="D689" s="33">
        <v>818.4</v>
      </c>
      <c r="E689" s="33">
        <v>806.0</v>
      </c>
      <c r="F689" s="33" t="s">
        <v>1366</v>
      </c>
      <c r="G689" s="47">
        <v>-0.0059</v>
      </c>
      <c r="H689" s="19">
        <f t="shared" si="1"/>
        <v>-0.005898617512</v>
      </c>
      <c r="I689" s="19">
        <f t="shared" si="2"/>
        <v>0.9941013825</v>
      </c>
      <c r="J689" s="19"/>
      <c r="K689" s="19"/>
      <c r="L689" s="19"/>
    </row>
    <row r="690">
      <c r="A690" s="48">
        <v>44594.0</v>
      </c>
      <c r="B690" s="33">
        <v>813.75</v>
      </c>
      <c r="C690" s="33">
        <v>815.0</v>
      </c>
      <c r="D690" s="33">
        <v>818.7</v>
      </c>
      <c r="E690" s="33">
        <v>808.85</v>
      </c>
      <c r="F690" s="33" t="s">
        <v>1367</v>
      </c>
      <c r="G690" s="47">
        <v>0.0043</v>
      </c>
      <c r="H690" s="19">
        <f t="shared" si="1"/>
        <v>0.00425768234</v>
      </c>
      <c r="I690" s="19">
        <f t="shared" si="2"/>
        <v>1.004257682</v>
      </c>
      <c r="J690" s="19"/>
      <c r="K690" s="19"/>
      <c r="L690" s="19"/>
    </row>
    <row r="691">
      <c r="A691" s="48">
        <v>44593.0</v>
      </c>
      <c r="B691" s="33">
        <v>810.3</v>
      </c>
      <c r="C691" s="33">
        <v>802.05</v>
      </c>
      <c r="D691" s="33">
        <v>812.85</v>
      </c>
      <c r="E691" s="33">
        <v>789.3</v>
      </c>
      <c r="F691" s="33" t="s">
        <v>1128</v>
      </c>
      <c r="G691" s="47">
        <v>0.0273</v>
      </c>
      <c r="H691" s="19">
        <f t="shared" si="1"/>
        <v>0.02725659229</v>
      </c>
      <c r="I691" s="19">
        <f t="shared" si="2"/>
        <v>1.027256592</v>
      </c>
      <c r="J691" s="19"/>
      <c r="K691" s="19"/>
      <c r="L691" s="19"/>
    </row>
    <row r="692">
      <c r="A692" s="48">
        <v>44592.0</v>
      </c>
      <c r="B692" s="33">
        <v>788.8</v>
      </c>
      <c r="C692" s="33">
        <v>788.95</v>
      </c>
      <c r="D692" s="33">
        <v>798.7</v>
      </c>
      <c r="E692" s="33">
        <v>784.0</v>
      </c>
      <c r="F692" s="33" t="s">
        <v>1368</v>
      </c>
      <c r="G692" s="47">
        <v>0.0098</v>
      </c>
      <c r="H692" s="19">
        <f t="shared" si="1"/>
        <v>0.009793253536</v>
      </c>
      <c r="I692" s="19">
        <f t="shared" si="2"/>
        <v>1.009793254</v>
      </c>
      <c r="J692" s="19"/>
      <c r="K692" s="19"/>
      <c r="L692" s="19"/>
    </row>
    <row r="693">
      <c r="A693" s="48">
        <v>44589.0</v>
      </c>
      <c r="B693" s="33">
        <v>781.15</v>
      </c>
      <c r="C693" s="33">
        <v>803.75</v>
      </c>
      <c r="D693" s="33">
        <v>805.85</v>
      </c>
      <c r="E693" s="33">
        <v>778.5</v>
      </c>
      <c r="F693" s="33" t="s">
        <v>1369</v>
      </c>
      <c r="G693" s="47">
        <v>-0.017</v>
      </c>
      <c r="H693" s="19">
        <f t="shared" si="1"/>
        <v>-0.01698861134</v>
      </c>
      <c r="I693" s="19">
        <f t="shared" si="2"/>
        <v>0.9830113887</v>
      </c>
      <c r="J693" s="19"/>
      <c r="K693" s="19"/>
      <c r="L693" s="19"/>
    </row>
    <row r="694">
      <c r="A694" s="48">
        <v>44588.0</v>
      </c>
      <c r="B694" s="33">
        <v>794.65</v>
      </c>
      <c r="C694" s="33">
        <v>786.9</v>
      </c>
      <c r="D694" s="33">
        <v>801.5</v>
      </c>
      <c r="E694" s="33">
        <v>781.05</v>
      </c>
      <c r="F694" s="33" t="s">
        <v>1370</v>
      </c>
      <c r="G694" s="47">
        <v>-0.0087</v>
      </c>
      <c r="H694" s="19">
        <f t="shared" si="1"/>
        <v>-0.00873199027</v>
      </c>
      <c r="I694" s="19">
        <f t="shared" si="2"/>
        <v>0.9912680097</v>
      </c>
      <c r="J694" s="19"/>
      <c r="K694" s="19"/>
      <c r="L694" s="19"/>
    </row>
    <row r="695">
      <c r="A695" s="48">
        <v>44586.0</v>
      </c>
      <c r="B695" s="33">
        <v>801.65</v>
      </c>
      <c r="C695" s="33">
        <v>789.0</v>
      </c>
      <c r="D695" s="33">
        <v>804.3</v>
      </c>
      <c r="E695" s="33">
        <v>786.05</v>
      </c>
      <c r="F695" s="33" t="s">
        <v>1371</v>
      </c>
      <c r="G695" s="47">
        <v>0.004</v>
      </c>
      <c r="H695" s="19">
        <f t="shared" si="1"/>
        <v>0.004007765045</v>
      </c>
      <c r="I695" s="19">
        <f t="shared" si="2"/>
        <v>1.004007765</v>
      </c>
      <c r="J695" s="19"/>
      <c r="K695" s="19"/>
      <c r="L695" s="19"/>
    </row>
    <row r="696">
      <c r="A696" s="48">
        <v>44585.0</v>
      </c>
      <c r="B696" s="33">
        <v>798.45</v>
      </c>
      <c r="C696" s="33">
        <v>813.0</v>
      </c>
      <c r="D696" s="33">
        <v>816.7</v>
      </c>
      <c r="E696" s="33">
        <v>783.3</v>
      </c>
      <c r="F696" s="33" t="s">
        <v>1372</v>
      </c>
      <c r="G696" s="47">
        <v>-0.0075</v>
      </c>
      <c r="H696" s="19">
        <f t="shared" si="1"/>
        <v>-0.007520198881</v>
      </c>
      <c r="I696" s="19">
        <f t="shared" si="2"/>
        <v>0.9924798011</v>
      </c>
      <c r="J696" s="19"/>
      <c r="K696" s="19"/>
      <c r="L696" s="19"/>
    </row>
    <row r="697">
      <c r="A697" s="48">
        <v>44582.0</v>
      </c>
      <c r="B697" s="33">
        <v>804.5</v>
      </c>
      <c r="C697" s="33">
        <v>803.0</v>
      </c>
      <c r="D697" s="33">
        <v>811.35</v>
      </c>
      <c r="E697" s="33">
        <v>795.5</v>
      </c>
      <c r="F697" s="33" t="s">
        <v>1373</v>
      </c>
      <c r="G697" s="47">
        <v>-0.0071</v>
      </c>
      <c r="H697" s="19">
        <f t="shared" si="1"/>
        <v>-0.007096575131</v>
      </c>
      <c r="I697" s="19">
        <f t="shared" si="2"/>
        <v>0.9929034249</v>
      </c>
      <c r="J697" s="19"/>
      <c r="K697" s="19"/>
      <c r="L697" s="19"/>
    </row>
    <row r="698">
      <c r="A698" s="48">
        <v>44581.0</v>
      </c>
      <c r="B698" s="33">
        <v>810.25</v>
      </c>
      <c r="C698" s="33">
        <v>803.0</v>
      </c>
      <c r="D698" s="33">
        <v>812.95</v>
      </c>
      <c r="E698" s="33">
        <v>795.4</v>
      </c>
      <c r="F698" s="33" t="s">
        <v>1374</v>
      </c>
      <c r="G698" s="47">
        <v>0.002</v>
      </c>
      <c r="H698" s="19">
        <f t="shared" si="1"/>
        <v>0.002040563938</v>
      </c>
      <c r="I698" s="19">
        <f t="shared" si="2"/>
        <v>1.002040564</v>
      </c>
      <c r="J698" s="19"/>
      <c r="K698" s="19"/>
      <c r="L698" s="19"/>
    </row>
    <row r="699">
      <c r="A699" s="48">
        <v>44580.0</v>
      </c>
      <c r="B699" s="33">
        <v>808.6</v>
      </c>
      <c r="C699" s="33">
        <v>816.0</v>
      </c>
      <c r="D699" s="33">
        <v>821.0</v>
      </c>
      <c r="E699" s="33">
        <v>803.25</v>
      </c>
      <c r="F699" s="33" t="s">
        <v>1375</v>
      </c>
      <c r="G699" s="47">
        <v>-0.0176</v>
      </c>
      <c r="H699" s="19">
        <f t="shared" si="1"/>
        <v>-0.01761632851</v>
      </c>
      <c r="I699" s="19">
        <f t="shared" si="2"/>
        <v>0.9823836715</v>
      </c>
      <c r="J699" s="19"/>
      <c r="K699" s="19"/>
      <c r="L699" s="19"/>
    </row>
    <row r="700">
      <c r="A700" s="48">
        <v>44579.0</v>
      </c>
      <c r="B700" s="33">
        <v>823.1</v>
      </c>
      <c r="C700" s="33">
        <v>821.0</v>
      </c>
      <c r="D700" s="33">
        <v>836.0</v>
      </c>
      <c r="E700" s="33">
        <v>818.2</v>
      </c>
      <c r="F700" s="33" t="s">
        <v>1225</v>
      </c>
      <c r="G700" s="47">
        <v>0.0046</v>
      </c>
      <c r="H700" s="19">
        <f t="shared" si="1"/>
        <v>0.0046381057</v>
      </c>
      <c r="I700" s="19">
        <f t="shared" si="2"/>
        <v>1.004638106</v>
      </c>
      <c r="J700" s="19"/>
      <c r="K700" s="19"/>
      <c r="L700" s="19"/>
    </row>
    <row r="701">
      <c r="A701" s="48">
        <v>44578.0</v>
      </c>
      <c r="B701" s="33">
        <v>819.3</v>
      </c>
      <c r="C701" s="33">
        <v>820.0</v>
      </c>
      <c r="D701" s="33">
        <v>828.9</v>
      </c>
      <c r="E701" s="33">
        <v>814.55</v>
      </c>
      <c r="F701" s="33" t="s">
        <v>1376</v>
      </c>
      <c r="G701" s="47">
        <v>-9.0E-4</v>
      </c>
      <c r="H701" s="19">
        <f t="shared" si="1"/>
        <v>-0.0008536585366</v>
      </c>
      <c r="I701" s="19">
        <f t="shared" si="2"/>
        <v>0.9991463415</v>
      </c>
      <c r="J701" s="19"/>
      <c r="K701" s="19"/>
      <c r="L701" s="19"/>
    </row>
    <row r="702">
      <c r="A702" s="48">
        <v>44575.0</v>
      </c>
      <c r="B702" s="33">
        <v>820.0</v>
      </c>
      <c r="C702" s="33">
        <v>821.0</v>
      </c>
      <c r="D702" s="33">
        <v>822.0</v>
      </c>
      <c r="E702" s="33">
        <v>811.6</v>
      </c>
      <c r="F702" s="33" t="s">
        <v>1377</v>
      </c>
      <c r="G702" s="47">
        <v>-0.0057</v>
      </c>
      <c r="H702" s="19">
        <f t="shared" si="1"/>
        <v>-0.005699042076</v>
      </c>
      <c r="I702" s="19">
        <f t="shared" si="2"/>
        <v>0.9943009579</v>
      </c>
      <c r="J702" s="19"/>
      <c r="K702" s="19"/>
      <c r="L702" s="19"/>
    </row>
    <row r="703">
      <c r="A703" s="48">
        <v>44574.0</v>
      </c>
      <c r="B703" s="33">
        <v>824.7</v>
      </c>
      <c r="C703" s="33">
        <v>821.0</v>
      </c>
      <c r="D703" s="33">
        <v>828.0</v>
      </c>
      <c r="E703" s="33">
        <v>817.4</v>
      </c>
      <c r="F703" s="33" t="s">
        <v>1307</v>
      </c>
      <c r="G703" s="47">
        <v>0.0012</v>
      </c>
      <c r="H703" s="19">
        <f t="shared" si="1"/>
        <v>0.001153262519</v>
      </c>
      <c r="I703" s="19">
        <f t="shared" si="2"/>
        <v>1.001153263</v>
      </c>
      <c r="J703" s="19"/>
      <c r="K703" s="19"/>
      <c r="L703" s="19"/>
    </row>
    <row r="704">
      <c r="A704" s="48">
        <v>44573.0</v>
      </c>
      <c r="B704" s="33">
        <v>823.75</v>
      </c>
      <c r="C704" s="33">
        <v>818.6</v>
      </c>
      <c r="D704" s="33">
        <v>825.45</v>
      </c>
      <c r="E704" s="33">
        <v>812.05</v>
      </c>
      <c r="F704" s="33" t="s">
        <v>1378</v>
      </c>
      <c r="G704" s="47">
        <v>0.0162</v>
      </c>
      <c r="H704" s="19">
        <f t="shared" si="1"/>
        <v>0.01615987171</v>
      </c>
      <c r="I704" s="19">
        <f t="shared" si="2"/>
        <v>1.016159872</v>
      </c>
      <c r="J704" s="19"/>
      <c r="K704" s="19"/>
      <c r="L704" s="19"/>
    </row>
    <row r="705">
      <c r="A705" s="48">
        <v>44572.0</v>
      </c>
      <c r="B705" s="33">
        <v>810.65</v>
      </c>
      <c r="C705" s="33">
        <v>809.75</v>
      </c>
      <c r="D705" s="33">
        <v>814.7</v>
      </c>
      <c r="E705" s="33">
        <v>801.9</v>
      </c>
      <c r="F705" s="33" t="s">
        <v>1379</v>
      </c>
      <c r="G705" s="47">
        <v>-1.0E-4</v>
      </c>
      <c r="H705" s="19">
        <f t="shared" si="1"/>
        <v>-0.000123342584</v>
      </c>
      <c r="I705" s="19">
        <f t="shared" si="2"/>
        <v>0.9998766574</v>
      </c>
      <c r="J705" s="19"/>
      <c r="K705" s="19"/>
      <c r="L705" s="19"/>
    </row>
    <row r="706">
      <c r="A706" s="48">
        <v>44571.0</v>
      </c>
      <c r="B706" s="33">
        <v>810.75</v>
      </c>
      <c r="C706" s="33">
        <v>800.25</v>
      </c>
      <c r="D706" s="33">
        <v>812.8</v>
      </c>
      <c r="E706" s="33">
        <v>799.0</v>
      </c>
      <c r="F706" s="33" t="s">
        <v>1380</v>
      </c>
      <c r="G706" s="47">
        <v>0.0221</v>
      </c>
      <c r="H706" s="19">
        <f t="shared" si="1"/>
        <v>0.02206114088</v>
      </c>
      <c r="I706" s="19">
        <f t="shared" si="2"/>
        <v>1.022061141</v>
      </c>
      <c r="J706" s="19"/>
      <c r="K706" s="19"/>
      <c r="L706" s="19"/>
    </row>
    <row r="707">
      <c r="A707" s="48">
        <v>44568.0</v>
      </c>
      <c r="B707" s="33">
        <v>793.25</v>
      </c>
      <c r="C707" s="33">
        <v>792.2</v>
      </c>
      <c r="D707" s="33">
        <v>802.3</v>
      </c>
      <c r="E707" s="33">
        <v>786.25</v>
      </c>
      <c r="F707" s="33" t="s">
        <v>896</v>
      </c>
      <c r="G707" s="47">
        <v>0.0104</v>
      </c>
      <c r="H707" s="19">
        <f t="shared" si="1"/>
        <v>0.01044519457</v>
      </c>
      <c r="I707" s="19">
        <f t="shared" si="2"/>
        <v>1.010445195</v>
      </c>
      <c r="J707" s="19"/>
      <c r="K707" s="19"/>
      <c r="L707" s="19"/>
    </row>
    <row r="708">
      <c r="A708" s="48">
        <v>44567.0</v>
      </c>
      <c r="B708" s="33">
        <v>785.05</v>
      </c>
      <c r="C708" s="33">
        <v>775.05</v>
      </c>
      <c r="D708" s="33">
        <v>792.5</v>
      </c>
      <c r="E708" s="33">
        <v>774.0</v>
      </c>
      <c r="F708" s="33" t="s">
        <v>1381</v>
      </c>
      <c r="G708" s="47">
        <v>-0.0038</v>
      </c>
      <c r="H708" s="19">
        <f t="shared" si="1"/>
        <v>-0.003806865047</v>
      </c>
      <c r="I708" s="19">
        <f t="shared" si="2"/>
        <v>0.996193135</v>
      </c>
      <c r="J708" s="19"/>
      <c r="K708" s="19"/>
      <c r="L708" s="19"/>
    </row>
    <row r="709">
      <c r="A709" s="48">
        <v>44566.0</v>
      </c>
      <c r="B709" s="33">
        <v>788.05</v>
      </c>
      <c r="C709" s="33">
        <v>773.0</v>
      </c>
      <c r="D709" s="33">
        <v>795.85</v>
      </c>
      <c r="E709" s="33">
        <v>771.2</v>
      </c>
      <c r="F709" s="33" t="s">
        <v>1054</v>
      </c>
      <c r="G709" s="47">
        <v>0.0197</v>
      </c>
      <c r="H709" s="19">
        <f t="shared" si="1"/>
        <v>0.01966746458</v>
      </c>
      <c r="I709" s="19">
        <f t="shared" si="2"/>
        <v>1.019667465</v>
      </c>
      <c r="J709" s="19"/>
      <c r="K709" s="19"/>
      <c r="L709" s="19"/>
    </row>
    <row r="710">
      <c r="A710" s="48">
        <v>44565.0</v>
      </c>
      <c r="B710" s="33">
        <v>772.85</v>
      </c>
      <c r="C710" s="33">
        <v>767.95</v>
      </c>
      <c r="D710" s="33">
        <v>778.0</v>
      </c>
      <c r="E710" s="33">
        <v>763.6</v>
      </c>
      <c r="F710" s="33" t="s">
        <v>1120</v>
      </c>
      <c r="G710" s="47">
        <v>0.0107</v>
      </c>
      <c r="H710" s="19">
        <f t="shared" si="1"/>
        <v>0.01065777429</v>
      </c>
      <c r="I710" s="19">
        <f t="shared" si="2"/>
        <v>1.010657774</v>
      </c>
      <c r="J710" s="19"/>
      <c r="K710" s="19"/>
      <c r="L710" s="19"/>
    </row>
    <row r="711">
      <c r="A711" s="48">
        <v>44564.0</v>
      </c>
      <c r="B711" s="33">
        <v>764.7</v>
      </c>
      <c r="C711" s="33">
        <v>743.05</v>
      </c>
      <c r="D711" s="33">
        <v>766.0</v>
      </c>
      <c r="E711" s="33">
        <v>743.0</v>
      </c>
      <c r="F711" s="33" t="s">
        <v>1382</v>
      </c>
      <c r="G711" s="47">
        <v>0.0332</v>
      </c>
      <c r="H711" s="19">
        <f t="shared" si="1"/>
        <v>0.03316895224</v>
      </c>
      <c r="I711" s="19">
        <f t="shared" si="2"/>
        <v>1.033168952</v>
      </c>
      <c r="J711" s="19"/>
      <c r="K711" s="19"/>
      <c r="L711" s="19"/>
    </row>
    <row r="712">
      <c r="A712" s="46">
        <v>44561.0</v>
      </c>
      <c r="B712" s="33">
        <v>740.15</v>
      </c>
      <c r="C712" s="33">
        <v>736.55</v>
      </c>
      <c r="D712" s="33">
        <v>746.25</v>
      </c>
      <c r="E712" s="33">
        <v>736.55</v>
      </c>
      <c r="F712" s="33" t="s">
        <v>1383</v>
      </c>
      <c r="G712" s="47">
        <v>0.006</v>
      </c>
      <c r="H712" s="19">
        <f t="shared" si="1"/>
        <v>0.006048661139</v>
      </c>
      <c r="I712" s="19">
        <f t="shared" si="2"/>
        <v>1.006048661</v>
      </c>
      <c r="J712" s="19"/>
      <c r="K712" s="19"/>
      <c r="L712" s="19"/>
    </row>
    <row r="713">
      <c r="A713" s="46">
        <v>44560.0</v>
      </c>
      <c r="B713" s="33">
        <v>735.7</v>
      </c>
      <c r="C713" s="33">
        <v>733.3</v>
      </c>
      <c r="D713" s="33">
        <v>740.5</v>
      </c>
      <c r="E713" s="33">
        <v>729.0</v>
      </c>
      <c r="F713" s="33" t="s">
        <v>1384</v>
      </c>
      <c r="G713" s="47">
        <v>0.0</v>
      </c>
      <c r="H713" s="19">
        <f t="shared" si="1"/>
        <v>0</v>
      </c>
      <c r="I713" s="19">
        <f t="shared" si="2"/>
        <v>1</v>
      </c>
      <c r="J713" s="19"/>
      <c r="K713" s="19"/>
      <c r="L713" s="19"/>
    </row>
    <row r="714">
      <c r="A714" s="46">
        <v>44559.0</v>
      </c>
      <c r="B714" s="33">
        <v>735.7</v>
      </c>
      <c r="C714" s="33">
        <v>738.0</v>
      </c>
      <c r="D714" s="33">
        <v>744.95</v>
      </c>
      <c r="E714" s="33">
        <v>731.9</v>
      </c>
      <c r="F714" s="33" t="s">
        <v>1341</v>
      </c>
      <c r="G714" s="47">
        <v>-1.0E-4</v>
      </c>
      <c r="H714" s="19">
        <f t="shared" si="1"/>
        <v>-0.0001359064963</v>
      </c>
      <c r="I714" s="19">
        <f t="shared" si="2"/>
        <v>0.9998640935</v>
      </c>
      <c r="J714" s="19"/>
      <c r="K714" s="19"/>
      <c r="L714" s="19"/>
    </row>
    <row r="715">
      <c r="A715" s="46">
        <v>44558.0</v>
      </c>
      <c r="B715" s="33">
        <v>735.8</v>
      </c>
      <c r="C715" s="33">
        <v>740.4</v>
      </c>
      <c r="D715" s="33">
        <v>742.45</v>
      </c>
      <c r="E715" s="33">
        <v>732.5</v>
      </c>
      <c r="F715" s="33" t="s">
        <v>1385</v>
      </c>
      <c r="G715" s="47">
        <v>-3.0E-4</v>
      </c>
      <c r="H715" s="19">
        <f t="shared" si="1"/>
        <v>-0.0002717391304</v>
      </c>
      <c r="I715" s="19">
        <f t="shared" si="2"/>
        <v>0.9997282609</v>
      </c>
      <c r="J715" s="19"/>
      <c r="K715" s="19"/>
      <c r="L715" s="19"/>
    </row>
    <row r="716">
      <c r="A716" s="46">
        <v>44557.0</v>
      </c>
      <c r="B716" s="33">
        <v>736.0</v>
      </c>
      <c r="C716" s="33">
        <v>724.0</v>
      </c>
      <c r="D716" s="33">
        <v>738.75</v>
      </c>
      <c r="E716" s="33">
        <v>716.1</v>
      </c>
      <c r="F716" s="33" t="s">
        <v>872</v>
      </c>
      <c r="G716" s="47">
        <v>0.0122</v>
      </c>
      <c r="H716" s="19">
        <f t="shared" si="1"/>
        <v>0.0122404071</v>
      </c>
      <c r="I716" s="19">
        <f t="shared" si="2"/>
        <v>1.012240407</v>
      </c>
      <c r="J716" s="19"/>
      <c r="K716" s="19"/>
      <c r="L716" s="19"/>
    </row>
    <row r="717">
      <c r="A717" s="46">
        <v>44554.0</v>
      </c>
      <c r="B717" s="33">
        <v>727.1</v>
      </c>
      <c r="C717" s="33">
        <v>733.9</v>
      </c>
      <c r="D717" s="33">
        <v>733.9</v>
      </c>
      <c r="E717" s="33">
        <v>719.6</v>
      </c>
      <c r="F717" s="33" t="s">
        <v>1386</v>
      </c>
      <c r="G717" s="47">
        <v>-0.0057</v>
      </c>
      <c r="H717" s="19">
        <f t="shared" si="1"/>
        <v>-0.005743197046</v>
      </c>
      <c r="I717" s="19">
        <f t="shared" si="2"/>
        <v>0.994256803</v>
      </c>
      <c r="J717" s="19"/>
      <c r="K717" s="19"/>
      <c r="L717" s="19"/>
    </row>
    <row r="718">
      <c r="A718" s="46">
        <v>44553.0</v>
      </c>
      <c r="B718" s="33">
        <v>731.3</v>
      </c>
      <c r="C718" s="33">
        <v>739.05</v>
      </c>
      <c r="D718" s="33">
        <v>739.5</v>
      </c>
      <c r="E718" s="33">
        <v>727.95</v>
      </c>
      <c r="F718" s="33" t="s">
        <v>1176</v>
      </c>
      <c r="G718" s="47">
        <v>-0.002</v>
      </c>
      <c r="H718" s="19">
        <f t="shared" si="1"/>
        <v>-0.002046943231</v>
      </c>
      <c r="I718" s="19">
        <f t="shared" si="2"/>
        <v>0.9979530568</v>
      </c>
      <c r="J718" s="19"/>
      <c r="K718" s="19"/>
      <c r="L718" s="19"/>
    </row>
    <row r="719">
      <c r="A719" s="46">
        <v>44552.0</v>
      </c>
      <c r="B719" s="33">
        <v>732.8</v>
      </c>
      <c r="C719" s="33">
        <v>726.25</v>
      </c>
      <c r="D719" s="33">
        <v>734.95</v>
      </c>
      <c r="E719" s="33">
        <v>720.05</v>
      </c>
      <c r="F719" s="33" t="s">
        <v>1387</v>
      </c>
      <c r="G719" s="47">
        <v>0.0173</v>
      </c>
      <c r="H719" s="19">
        <f t="shared" si="1"/>
        <v>0.01728326508</v>
      </c>
      <c r="I719" s="19">
        <f t="shared" si="2"/>
        <v>1.017283265</v>
      </c>
      <c r="J719" s="19"/>
      <c r="K719" s="19"/>
      <c r="L719" s="19"/>
    </row>
    <row r="720">
      <c r="A720" s="46">
        <v>44551.0</v>
      </c>
      <c r="B720" s="33">
        <v>720.35</v>
      </c>
      <c r="C720" s="33">
        <v>720.0</v>
      </c>
      <c r="D720" s="33">
        <v>728.95</v>
      </c>
      <c r="E720" s="33">
        <v>716.15</v>
      </c>
      <c r="F720" s="33" t="s">
        <v>1244</v>
      </c>
      <c r="G720" s="47">
        <v>0.0146</v>
      </c>
      <c r="H720" s="19">
        <f t="shared" si="1"/>
        <v>0.01464891894</v>
      </c>
      <c r="I720" s="19">
        <f t="shared" si="2"/>
        <v>1.014648919</v>
      </c>
      <c r="J720" s="19"/>
      <c r="K720" s="19"/>
      <c r="L720" s="19"/>
    </row>
    <row r="721">
      <c r="A721" s="46">
        <v>44550.0</v>
      </c>
      <c r="B721" s="33">
        <v>709.95</v>
      </c>
      <c r="C721" s="33">
        <v>718.1</v>
      </c>
      <c r="D721" s="33">
        <v>720.2</v>
      </c>
      <c r="E721" s="33">
        <v>698.2</v>
      </c>
      <c r="F721" s="33" t="s">
        <v>1091</v>
      </c>
      <c r="G721" s="47">
        <v>-0.0252</v>
      </c>
      <c r="H721" s="19">
        <f t="shared" si="1"/>
        <v>-0.02519566113</v>
      </c>
      <c r="I721" s="19">
        <f t="shared" si="2"/>
        <v>0.9748043389</v>
      </c>
      <c r="J721" s="19"/>
      <c r="K721" s="19"/>
      <c r="L721" s="19"/>
    </row>
    <row r="722">
      <c r="A722" s="46">
        <v>44547.0</v>
      </c>
      <c r="B722" s="33">
        <v>728.3</v>
      </c>
      <c r="C722" s="33">
        <v>742.0</v>
      </c>
      <c r="D722" s="33">
        <v>742.0</v>
      </c>
      <c r="E722" s="33">
        <v>726.05</v>
      </c>
      <c r="F722" s="33" t="s">
        <v>1388</v>
      </c>
      <c r="G722" s="47">
        <v>-0.0173</v>
      </c>
      <c r="H722" s="19">
        <f t="shared" si="1"/>
        <v>-0.0173379208</v>
      </c>
      <c r="I722" s="19">
        <f t="shared" si="2"/>
        <v>0.9826620792</v>
      </c>
      <c r="J722" s="19"/>
      <c r="K722" s="19"/>
      <c r="L722" s="19"/>
    </row>
    <row r="723">
      <c r="A723" s="46">
        <v>44546.0</v>
      </c>
      <c r="B723" s="33">
        <v>741.15</v>
      </c>
      <c r="C723" s="33">
        <v>757.9</v>
      </c>
      <c r="D723" s="33">
        <v>757.9</v>
      </c>
      <c r="E723" s="33">
        <v>738.95</v>
      </c>
      <c r="F723" s="33" t="s">
        <v>1389</v>
      </c>
      <c r="G723" s="47">
        <v>-0.0148</v>
      </c>
      <c r="H723" s="19">
        <f t="shared" si="1"/>
        <v>-0.0147557328</v>
      </c>
      <c r="I723" s="19">
        <f t="shared" si="2"/>
        <v>0.9852442672</v>
      </c>
      <c r="J723" s="19"/>
      <c r="K723" s="19"/>
      <c r="L723" s="19"/>
    </row>
    <row r="724">
      <c r="A724" s="46">
        <v>44545.0</v>
      </c>
      <c r="B724" s="33">
        <v>752.25</v>
      </c>
      <c r="C724" s="33">
        <v>757.6</v>
      </c>
      <c r="D724" s="33">
        <v>759.5</v>
      </c>
      <c r="E724" s="33">
        <v>750.9</v>
      </c>
      <c r="F724" s="33" t="s">
        <v>1245</v>
      </c>
      <c r="G724" s="47">
        <v>-0.0084</v>
      </c>
      <c r="H724" s="19">
        <f t="shared" si="1"/>
        <v>-0.008436037699</v>
      </c>
      <c r="I724" s="19">
        <f t="shared" si="2"/>
        <v>0.9915639623</v>
      </c>
      <c r="J724" s="19"/>
      <c r="K724" s="19"/>
      <c r="L724" s="19"/>
    </row>
    <row r="725">
      <c r="A725" s="46">
        <v>44544.0</v>
      </c>
      <c r="B725" s="33">
        <v>758.65</v>
      </c>
      <c r="C725" s="33">
        <v>751.05</v>
      </c>
      <c r="D725" s="33">
        <v>764.35</v>
      </c>
      <c r="E725" s="33">
        <v>746.3</v>
      </c>
      <c r="F725" s="33" t="s">
        <v>1390</v>
      </c>
      <c r="G725" s="47">
        <v>0.0062</v>
      </c>
      <c r="H725" s="19">
        <f t="shared" si="1"/>
        <v>0.006167108753</v>
      </c>
      <c r="I725" s="19">
        <f t="shared" si="2"/>
        <v>1.006167109</v>
      </c>
      <c r="J725" s="19"/>
      <c r="K725" s="19"/>
      <c r="L725" s="19"/>
    </row>
    <row r="726">
      <c r="A726" s="46">
        <v>44543.0</v>
      </c>
      <c r="B726" s="33">
        <v>754.0</v>
      </c>
      <c r="C726" s="33">
        <v>763.0</v>
      </c>
      <c r="D726" s="33">
        <v>769.7</v>
      </c>
      <c r="E726" s="33">
        <v>752.5</v>
      </c>
      <c r="F726" s="33" t="s">
        <v>1391</v>
      </c>
      <c r="G726" s="47">
        <v>-0.0053</v>
      </c>
      <c r="H726" s="19">
        <f t="shared" si="1"/>
        <v>-0.005277044855</v>
      </c>
      <c r="I726" s="19">
        <f t="shared" si="2"/>
        <v>0.9947229551</v>
      </c>
      <c r="J726" s="19"/>
      <c r="K726" s="19"/>
      <c r="L726" s="19"/>
    </row>
    <row r="727">
      <c r="A727" s="46">
        <v>44540.0</v>
      </c>
      <c r="B727" s="33">
        <v>758.0</v>
      </c>
      <c r="C727" s="33">
        <v>756.5</v>
      </c>
      <c r="D727" s="33">
        <v>759.8</v>
      </c>
      <c r="E727" s="33">
        <v>751.05</v>
      </c>
      <c r="F727" s="33" t="s">
        <v>1312</v>
      </c>
      <c r="G727" s="47">
        <v>0.004</v>
      </c>
      <c r="H727" s="19">
        <f t="shared" si="1"/>
        <v>0.003973509934</v>
      </c>
      <c r="I727" s="19">
        <f t="shared" si="2"/>
        <v>1.00397351</v>
      </c>
      <c r="J727" s="19"/>
      <c r="K727" s="19"/>
      <c r="L727" s="19"/>
    </row>
    <row r="728">
      <c r="A728" s="48">
        <v>44539.0</v>
      </c>
      <c r="B728" s="33">
        <v>755.0</v>
      </c>
      <c r="C728" s="33">
        <v>759.05</v>
      </c>
      <c r="D728" s="33">
        <v>763.0</v>
      </c>
      <c r="E728" s="33">
        <v>748.4</v>
      </c>
      <c r="F728" s="33" t="s">
        <v>1392</v>
      </c>
      <c r="G728" s="47">
        <v>0.0021</v>
      </c>
      <c r="H728" s="19">
        <f t="shared" si="1"/>
        <v>0.002123705867</v>
      </c>
      <c r="I728" s="19">
        <f t="shared" si="2"/>
        <v>1.002123706</v>
      </c>
      <c r="J728" s="19"/>
      <c r="K728" s="19"/>
      <c r="L728" s="19"/>
    </row>
    <row r="729">
      <c r="A729" s="48">
        <v>44538.0</v>
      </c>
      <c r="B729" s="33">
        <v>753.4</v>
      </c>
      <c r="C729" s="33">
        <v>747.9</v>
      </c>
      <c r="D729" s="33">
        <v>758.8</v>
      </c>
      <c r="E729" s="33">
        <v>744.1</v>
      </c>
      <c r="F729" s="33" t="s">
        <v>1393</v>
      </c>
      <c r="G729" s="47">
        <v>0.0255</v>
      </c>
      <c r="H729" s="19">
        <f t="shared" si="1"/>
        <v>0.02552235759</v>
      </c>
      <c r="I729" s="19">
        <f t="shared" si="2"/>
        <v>1.025522358</v>
      </c>
      <c r="J729" s="19"/>
      <c r="K729" s="19"/>
      <c r="L729" s="19"/>
    </row>
    <row r="730">
      <c r="A730" s="48">
        <v>44537.0</v>
      </c>
      <c r="B730" s="33">
        <v>734.65</v>
      </c>
      <c r="C730" s="33">
        <v>717.0</v>
      </c>
      <c r="D730" s="33">
        <v>740.95</v>
      </c>
      <c r="E730" s="33">
        <v>712.0</v>
      </c>
      <c r="F730" s="33" t="s">
        <v>1394</v>
      </c>
      <c r="G730" s="47">
        <v>0.0354</v>
      </c>
      <c r="H730" s="19">
        <f t="shared" si="1"/>
        <v>0.03537453315</v>
      </c>
      <c r="I730" s="19">
        <f t="shared" si="2"/>
        <v>1.035374533</v>
      </c>
      <c r="J730" s="19"/>
      <c r="K730" s="19"/>
      <c r="L730" s="19"/>
    </row>
    <row r="731">
      <c r="A731" s="48">
        <v>44536.0</v>
      </c>
      <c r="B731" s="33">
        <v>709.55</v>
      </c>
      <c r="C731" s="33">
        <v>719.0</v>
      </c>
      <c r="D731" s="33">
        <v>726.8</v>
      </c>
      <c r="E731" s="33">
        <v>707.5</v>
      </c>
      <c r="F731" s="33" t="s">
        <v>1395</v>
      </c>
      <c r="G731" s="47">
        <v>-0.0094</v>
      </c>
      <c r="H731" s="19">
        <f t="shared" si="1"/>
        <v>-0.009423425939</v>
      </c>
      <c r="I731" s="19">
        <f t="shared" si="2"/>
        <v>0.9905765741</v>
      </c>
      <c r="J731" s="19"/>
      <c r="K731" s="19"/>
      <c r="L731" s="19"/>
    </row>
    <row r="732">
      <c r="A732" s="48">
        <v>44533.0</v>
      </c>
      <c r="B732" s="33">
        <v>716.3</v>
      </c>
      <c r="C732" s="33">
        <v>720.5</v>
      </c>
      <c r="D732" s="33">
        <v>729.5</v>
      </c>
      <c r="E732" s="33">
        <v>715.1</v>
      </c>
      <c r="F732" s="33" t="s">
        <v>1395</v>
      </c>
      <c r="G732" s="47">
        <v>-0.0084</v>
      </c>
      <c r="H732" s="19">
        <f t="shared" si="1"/>
        <v>-0.008444075305</v>
      </c>
      <c r="I732" s="19">
        <f t="shared" si="2"/>
        <v>0.9915559247</v>
      </c>
      <c r="J732" s="19"/>
      <c r="K732" s="19"/>
      <c r="L732" s="19"/>
    </row>
    <row r="733">
      <c r="A733" s="48">
        <v>44532.0</v>
      </c>
      <c r="B733" s="33">
        <v>722.4</v>
      </c>
      <c r="C733" s="33">
        <v>724.6</v>
      </c>
      <c r="D733" s="33">
        <v>727.1</v>
      </c>
      <c r="E733" s="33">
        <v>715.2</v>
      </c>
      <c r="F733" s="33" t="s">
        <v>1396</v>
      </c>
      <c r="G733" s="47">
        <v>-0.0073</v>
      </c>
      <c r="H733" s="19">
        <f t="shared" si="1"/>
        <v>-0.007283221108</v>
      </c>
      <c r="I733" s="19">
        <f t="shared" si="2"/>
        <v>0.9927167789</v>
      </c>
      <c r="J733" s="19"/>
      <c r="K733" s="19"/>
      <c r="L733" s="19"/>
    </row>
    <row r="734">
      <c r="A734" s="48">
        <v>44531.0</v>
      </c>
      <c r="B734" s="33">
        <v>727.7</v>
      </c>
      <c r="C734" s="33">
        <v>716.4</v>
      </c>
      <c r="D734" s="33">
        <v>732.75</v>
      </c>
      <c r="E734" s="33">
        <v>715.0</v>
      </c>
      <c r="F734" s="33" t="s">
        <v>1111</v>
      </c>
      <c r="G734" s="47">
        <v>0.0187</v>
      </c>
      <c r="H734" s="19">
        <f t="shared" si="1"/>
        <v>0.01868831805</v>
      </c>
      <c r="I734" s="19">
        <f t="shared" si="2"/>
        <v>1.018688318</v>
      </c>
      <c r="J734" s="19"/>
      <c r="K734" s="19"/>
      <c r="L734" s="19"/>
    </row>
    <row r="735">
      <c r="A735" s="46">
        <v>44530.0</v>
      </c>
      <c r="B735" s="33">
        <v>714.35</v>
      </c>
      <c r="C735" s="33">
        <v>716.75</v>
      </c>
      <c r="D735" s="33">
        <v>732.3</v>
      </c>
      <c r="E735" s="33">
        <v>711.1</v>
      </c>
      <c r="F735" s="33" t="s">
        <v>865</v>
      </c>
      <c r="G735" s="47">
        <v>-0.0056</v>
      </c>
      <c r="H735" s="19">
        <f t="shared" si="1"/>
        <v>-0.00563752784</v>
      </c>
      <c r="I735" s="19">
        <f t="shared" si="2"/>
        <v>0.9943624722</v>
      </c>
      <c r="J735" s="19"/>
      <c r="K735" s="19"/>
      <c r="L735" s="19"/>
    </row>
    <row r="736">
      <c r="A736" s="46">
        <v>44529.0</v>
      </c>
      <c r="B736" s="33">
        <v>718.4</v>
      </c>
      <c r="C736" s="33">
        <v>726.75</v>
      </c>
      <c r="D736" s="33">
        <v>727.75</v>
      </c>
      <c r="E736" s="33">
        <v>710.5</v>
      </c>
      <c r="F736" s="33" t="s">
        <v>1265</v>
      </c>
      <c r="G736" s="47">
        <v>-0.0053</v>
      </c>
      <c r="H736" s="19">
        <f t="shared" si="1"/>
        <v>-0.00526170036</v>
      </c>
      <c r="I736" s="19">
        <f t="shared" si="2"/>
        <v>0.9947382996</v>
      </c>
      <c r="J736" s="19"/>
      <c r="K736" s="19"/>
      <c r="L736" s="19"/>
    </row>
    <row r="737">
      <c r="A737" s="46">
        <v>44526.0</v>
      </c>
      <c r="B737" s="33">
        <v>722.2</v>
      </c>
      <c r="C737" s="33">
        <v>739.0</v>
      </c>
      <c r="D737" s="33">
        <v>742.05</v>
      </c>
      <c r="E737" s="33">
        <v>718.6</v>
      </c>
      <c r="F737" s="33" t="s">
        <v>1397</v>
      </c>
      <c r="G737" s="47">
        <v>-0.0384</v>
      </c>
      <c r="H737" s="19">
        <f t="shared" si="1"/>
        <v>-0.03841288862</v>
      </c>
      <c r="I737" s="19">
        <f t="shared" si="2"/>
        <v>0.9615871114</v>
      </c>
      <c r="J737" s="19"/>
      <c r="K737" s="19"/>
      <c r="L737" s="19"/>
    </row>
    <row r="738">
      <c r="A738" s="46">
        <v>44525.0</v>
      </c>
      <c r="B738" s="33">
        <v>751.05</v>
      </c>
      <c r="C738" s="33">
        <v>754.9</v>
      </c>
      <c r="D738" s="33">
        <v>754.95</v>
      </c>
      <c r="E738" s="33">
        <v>745.3</v>
      </c>
      <c r="F738" s="33" t="s">
        <v>1398</v>
      </c>
      <c r="G738" s="47">
        <v>-0.012</v>
      </c>
      <c r="H738" s="19">
        <f t="shared" si="1"/>
        <v>-0.01203630624</v>
      </c>
      <c r="I738" s="19">
        <f t="shared" si="2"/>
        <v>0.9879636938</v>
      </c>
      <c r="J738" s="19"/>
      <c r="K738" s="19"/>
      <c r="L738" s="19"/>
    </row>
    <row r="739">
      <c r="A739" s="46">
        <v>44524.0</v>
      </c>
      <c r="B739" s="33">
        <v>760.2</v>
      </c>
      <c r="C739" s="33">
        <v>750.25</v>
      </c>
      <c r="D739" s="33">
        <v>772.25</v>
      </c>
      <c r="E739" s="33">
        <v>746.7</v>
      </c>
      <c r="F739" s="33" t="s">
        <v>1353</v>
      </c>
      <c r="G739" s="47">
        <v>0.0111</v>
      </c>
      <c r="H739" s="19">
        <f t="shared" si="1"/>
        <v>0.01110593868</v>
      </c>
      <c r="I739" s="19">
        <f t="shared" si="2"/>
        <v>1.011105939</v>
      </c>
      <c r="J739" s="19"/>
      <c r="K739" s="19"/>
      <c r="L739" s="19"/>
    </row>
    <row r="740">
      <c r="A740" s="46">
        <v>44523.0</v>
      </c>
      <c r="B740" s="33">
        <v>751.85</v>
      </c>
      <c r="C740" s="33">
        <v>740.95</v>
      </c>
      <c r="D740" s="33">
        <v>757.95</v>
      </c>
      <c r="E740" s="33">
        <v>731.2</v>
      </c>
      <c r="F740" s="33" t="s">
        <v>1399</v>
      </c>
      <c r="G740" s="47">
        <v>-2.0E-4</v>
      </c>
      <c r="H740" s="19">
        <f t="shared" si="1"/>
        <v>-0.0001994680851</v>
      </c>
      <c r="I740" s="19">
        <f t="shared" si="2"/>
        <v>0.9998005319</v>
      </c>
      <c r="J740" s="19"/>
      <c r="K740" s="19"/>
      <c r="L740" s="19"/>
    </row>
    <row r="741">
      <c r="A741" s="46">
        <v>44522.0</v>
      </c>
      <c r="B741" s="33">
        <v>752.0</v>
      </c>
      <c r="C741" s="33">
        <v>768.3</v>
      </c>
      <c r="D741" s="33">
        <v>770.45</v>
      </c>
      <c r="E741" s="33">
        <v>740.25</v>
      </c>
      <c r="F741" s="33" t="s">
        <v>1400</v>
      </c>
      <c r="G741" s="47">
        <v>-0.0143</v>
      </c>
      <c r="H741" s="19">
        <f t="shared" si="1"/>
        <v>-0.01428758684</v>
      </c>
      <c r="I741" s="19">
        <f t="shared" si="2"/>
        <v>0.9857124132</v>
      </c>
      <c r="J741" s="19"/>
      <c r="K741" s="19"/>
      <c r="L741" s="19"/>
    </row>
    <row r="742">
      <c r="A742" s="46">
        <v>44518.0</v>
      </c>
      <c r="B742" s="33">
        <v>762.9</v>
      </c>
      <c r="C742" s="33">
        <v>764.9</v>
      </c>
      <c r="D742" s="33">
        <v>767.5</v>
      </c>
      <c r="E742" s="33">
        <v>756.4</v>
      </c>
      <c r="F742" s="33" t="s">
        <v>1401</v>
      </c>
      <c r="G742" s="47">
        <v>0.0021</v>
      </c>
      <c r="H742" s="19">
        <f t="shared" si="1"/>
        <v>0.002101668199</v>
      </c>
      <c r="I742" s="19">
        <f t="shared" si="2"/>
        <v>1.002101668</v>
      </c>
      <c r="J742" s="19"/>
      <c r="K742" s="19"/>
      <c r="L742" s="19"/>
    </row>
    <row r="743">
      <c r="A743" s="46">
        <v>44517.0</v>
      </c>
      <c r="B743" s="33">
        <v>761.3</v>
      </c>
      <c r="C743" s="33">
        <v>760.9</v>
      </c>
      <c r="D743" s="33">
        <v>771.95</v>
      </c>
      <c r="E743" s="33">
        <v>756.3</v>
      </c>
      <c r="F743" s="33" t="s">
        <v>816</v>
      </c>
      <c r="G743" s="47">
        <v>-0.0036</v>
      </c>
      <c r="H743" s="19">
        <f t="shared" si="1"/>
        <v>-0.003599240887</v>
      </c>
      <c r="I743" s="19">
        <f t="shared" si="2"/>
        <v>0.9964007591</v>
      </c>
      <c r="J743" s="19"/>
      <c r="K743" s="19"/>
      <c r="L743" s="19"/>
    </row>
    <row r="744">
      <c r="A744" s="46">
        <v>44516.0</v>
      </c>
      <c r="B744" s="33">
        <v>764.05</v>
      </c>
      <c r="C744" s="33">
        <v>773.3</v>
      </c>
      <c r="D744" s="33">
        <v>775.75</v>
      </c>
      <c r="E744" s="33">
        <v>762.0</v>
      </c>
      <c r="F744" s="33" t="s">
        <v>1402</v>
      </c>
      <c r="G744" s="47">
        <v>-0.012</v>
      </c>
      <c r="H744" s="19">
        <f t="shared" si="1"/>
        <v>-0.01196172249</v>
      </c>
      <c r="I744" s="19">
        <f t="shared" si="2"/>
        <v>0.9880382775</v>
      </c>
      <c r="J744" s="19"/>
      <c r="K744" s="19"/>
      <c r="L744" s="19"/>
    </row>
    <row r="745">
      <c r="A745" s="46">
        <v>44515.0</v>
      </c>
      <c r="B745" s="33">
        <v>773.3</v>
      </c>
      <c r="C745" s="33">
        <v>777.0</v>
      </c>
      <c r="D745" s="33">
        <v>784.55</v>
      </c>
      <c r="E745" s="33">
        <v>771.55</v>
      </c>
      <c r="F745" s="33" t="s">
        <v>1403</v>
      </c>
      <c r="G745" s="47">
        <v>-0.0042</v>
      </c>
      <c r="H745" s="19">
        <f t="shared" si="1"/>
        <v>-0.004249291785</v>
      </c>
      <c r="I745" s="19">
        <f t="shared" si="2"/>
        <v>0.9957507082</v>
      </c>
      <c r="J745" s="19"/>
      <c r="K745" s="19"/>
      <c r="L745" s="19"/>
    </row>
    <row r="746">
      <c r="A746" s="46">
        <v>44512.0</v>
      </c>
      <c r="B746" s="33">
        <v>776.6</v>
      </c>
      <c r="C746" s="33">
        <v>772.7</v>
      </c>
      <c r="D746" s="33">
        <v>779.9</v>
      </c>
      <c r="E746" s="33">
        <v>771.2</v>
      </c>
      <c r="F746" s="33" t="s">
        <v>837</v>
      </c>
      <c r="G746" s="47">
        <v>0.0067</v>
      </c>
      <c r="H746" s="19">
        <f t="shared" si="1"/>
        <v>0.006675740489</v>
      </c>
      <c r="I746" s="19">
        <f t="shared" si="2"/>
        <v>1.00667574</v>
      </c>
      <c r="J746" s="19"/>
      <c r="K746" s="19"/>
      <c r="L746" s="19"/>
    </row>
    <row r="747">
      <c r="A747" s="46">
        <v>44511.0</v>
      </c>
      <c r="B747" s="33">
        <v>771.45</v>
      </c>
      <c r="C747" s="33">
        <v>776.7</v>
      </c>
      <c r="D747" s="33">
        <v>777.0</v>
      </c>
      <c r="E747" s="33">
        <v>766.1</v>
      </c>
      <c r="F747" s="33" t="s">
        <v>951</v>
      </c>
      <c r="G747" s="47">
        <v>-0.0121</v>
      </c>
      <c r="H747" s="19"/>
      <c r="I747" s="19"/>
      <c r="J747" s="19"/>
      <c r="K747" s="19"/>
      <c r="L747" s="19"/>
    </row>
  </sheetData>
  <conditionalFormatting sqref="A1:L747">
    <cfRule type="cellIs" dxfId="0" priority="1" operator="lessThan">
      <formula>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6.25"/>
    <col customWidth="1" min="3" max="3" width="17.13"/>
    <col customWidth="1" min="4" max="4" width="16.0"/>
    <col customWidth="1" min="5" max="5" width="16.5"/>
    <col customWidth="1" min="6" max="6" width="26.25"/>
    <col customWidth="1" min="7" max="7" width="22.75"/>
    <col customWidth="1" min="8" max="8" width="15.0"/>
    <col customWidth="1" min="9" max="9" width="22.88"/>
    <col customWidth="1" min="10" max="10" width="23.75"/>
    <col customWidth="1" min="11" max="11" width="22.13"/>
  </cols>
  <sheetData>
    <row r="1">
      <c r="A1" s="13" t="s">
        <v>770</v>
      </c>
      <c r="B1" s="14" t="s">
        <v>1404</v>
      </c>
      <c r="C1" s="14" t="s">
        <v>1405</v>
      </c>
      <c r="D1" s="14" t="s">
        <v>1406</v>
      </c>
      <c r="F1" s="14" t="s">
        <v>774</v>
      </c>
      <c r="G1" s="14" t="s">
        <v>775</v>
      </c>
      <c r="H1" s="14" t="s">
        <v>776</v>
      </c>
      <c r="I1" s="14" t="s">
        <v>1407</v>
      </c>
      <c r="J1" s="14" t="s">
        <v>796</v>
      </c>
      <c r="K1" s="14" t="s">
        <v>1408</v>
      </c>
      <c r="L1" s="14" t="s">
        <v>1409</v>
      </c>
    </row>
    <row r="2">
      <c r="A2" s="15">
        <v>45608.0</v>
      </c>
      <c r="B2" s="19">
        <v>0.008301227310640646</v>
      </c>
      <c r="C2" s="19">
        <v>-0.011483245654399954</v>
      </c>
      <c r="D2" s="19">
        <f t="array" ref="D2:E6">LINEST(B2:B746, C2:C746, TRUE,TRUE)</f>
        <v>0.04112014869</v>
      </c>
      <c r="E2" s="19">
        <v>7.334481276921172E-4</v>
      </c>
      <c r="F2" s="32">
        <f>0.0127775041529177*power(252,1/2)</f>
        <v>0.2028365902</v>
      </c>
      <c r="G2" s="19">
        <f>_xlfn.STDEV.P(C2:C746)</f>
        <v>0.00895614857</v>
      </c>
      <c r="H2" s="32">
        <f>G2*D2*power(252,1/2)</f>
        <v>0.005846234562</v>
      </c>
      <c r="I2" s="19">
        <f>_xlfn.STDEV.P(B2:B746)</f>
        <v>0.01276565497</v>
      </c>
      <c r="J2" s="19">
        <v>0.18291625282800528</v>
      </c>
      <c r="K2" s="19">
        <f>(F2+H2)/J2</f>
        <v>1.140865404</v>
      </c>
      <c r="L2" s="19">
        <f>F2+H2</f>
        <v>0.2086828248</v>
      </c>
    </row>
    <row r="3">
      <c r="A3" s="15">
        <v>45607.0</v>
      </c>
      <c r="B3" s="19">
        <v>-0.015523578634550783</v>
      </c>
      <c r="C3" s="19">
        <v>-0.001080825900067195</v>
      </c>
      <c r="D3" s="19">
        <v>0.05226929050756261</v>
      </c>
      <c r="E3" s="19">
        <v>4.6862213185255055E-4</v>
      </c>
      <c r="F3" s="19"/>
      <c r="G3" s="19"/>
      <c r="H3" s="19"/>
      <c r="I3" s="19"/>
      <c r="J3" s="19"/>
      <c r="K3" s="19"/>
      <c r="L3" s="19"/>
    </row>
    <row r="4">
      <c r="A4" s="15">
        <v>45604.0</v>
      </c>
      <c r="B4" s="19">
        <v>-0.018159480938303774</v>
      </c>
      <c r="C4" s="19">
        <v>-0.0021136931363857636</v>
      </c>
      <c r="D4" s="19">
        <v>8.322728485772313E-4</v>
      </c>
      <c r="E4" s="19">
        <v>0.012777504152917656</v>
      </c>
      <c r="F4" s="19"/>
      <c r="G4" s="19"/>
      <c r="H4" s="19"/>
      <c r="I4" s="19"/>
      <c r="J4" s="19"/>
      <c r="K4" s="19"/>
      <c r="L4" s="19"/>
    </row>
    <row r="5">
      <c r="A5" s="21">
        <v>45603.0</v>
      </c>
      <c r="B5" s="19">
        <v>0.004357214467494375</v>
      </c>
      <c r="C5" s="19">
        <v>-0.011627978214388546</v>
      </c>
      <c r="D5" s="19">
        <v>0.6188938150112416</v>
      </c>
      <c r="E5" s="19">
        <v>743.0</v>
      </c>
      <c r="F5" s="19"/>
      <c r="G5" s="19"/>
      <c r="H5" s="19"/>
      <c r="I5" s="19"/>
      <c r="J5" s="19"/>
      <c r="K5" s="19"/>
      <c r="L5" s="19"/>
    </row>
    <row r="6">
      <c r="A6" s="21">
        <v>45602.0</v>
      </c>
      <c r="B6" s="19">
        <v>0.0152677732539932</v>
      </c>
      <c r="C6" s="19">
        <v>0.011181871120417242</v>
      </c>
      <c r="D6" s="19">
        <v>1.0104345881084553E-4</v>
      </c>
      <c r="E6" s="19">
        <v>0.12130560699672617</v>
      </c>
      <c r="F6" s="19"/>
      <c r="G6" s="19"/>
      <c r="H6" s="19"/>
      <c r="I6" s="19"/>
      <c r="J6" s="19"/>
      <c r="K6" s="19"/>
      <c r="L6" s="19"/>
    </row>
    <row r="7">
      <c r="A7" s="21">
        <v>45601.0</v>
      </c>
      <c r="B7" s="19">
        <v>-0.011302059142281995</v>
      </c>
      <c r="C7" s="19">
        <v>0.009083009833155131</v>
      </c>
      <c r="D7" s="19"/>
      <c r="E7" s="19"/>
      <c r="F7" s="19"/>
      <c r="G7" s="19"/>
      <c r="H7" s="19"/>
      <c r="I7" s="19"/>
      <c r="J7" s="19"/>
      <c r="K7" s="19"/>
      <c r="L7" s="19"/>
    </row>
    <row r="8">
      <c r="A8" s="21">
        <v>45600.0</v>
      </c>
      <c r="B8" s="19">
        <v>-3.4822983168891763E-4</v>
      </c>
      <c r="C8" s="19">
        <v>-0.012713773460306443</v>
      </c>
      <c r="D8" s="19"/>
      <c r="E8" s="19"/>
      <c r="F8" s="19"/>
      <c r="G8" s="19"/>
      <c r="H8" s="19"/>
      <c r="I8" s="19"/>
      <c r="J8" s="19"/>
      <c r="K8" s="19"/>
      <c r="L8" s="19"/>
    </row>
    <row r="9">
      <c r="A9" s="21">
        <v>45597.0</v>
      </c>
      <c r="B9" s="19">
        <v>-0.015165949014975477</v>
      </c>
      <c r="C9" s="19">
        <v>0.004090004895611843</v>
      </c>
      <c r="D9" s="19"/>
      <c r="E9" s="19"/>
      <c r="F9" s="19"/>
      <c r="G9" s="19"/>
      <c r="H9" s="19"/>
      <c r="I9" s="19"/>
      <c r="J9" s="19"/>
      <c r="K9" s="19"/>
      <c r="L9" s="19"/>
    </row>
    <row r="10">
      <c r="A10" s="21">
        <v>45596.0</v>
      </c>
      <c r="B10" s="19">
        <v>-0.014791455494237216</v>
      </c>
      <c r="C10" s="19">
        <v>-0.005566773551457738</v>
      </c>
      <c r="D10" s="19"/>
      <c r="E10" s="19"/>
      <c r="F10" s="36" t="s">
        <v>780</v>
      </c>
      <c r="G10" s="37"/>
      <c r="H10" s="19"/>
      <c r="I10" s="19"/>
      <c r="J10" s="19"/>
      <c r="K10" s="19"/>
      <c r="L10" s="19"/>
    </row>
    <row r="11">
      <c r="A11" s="22">
        <v>45595.0</v>
      </c>
      <c r="B11" s="19">
        <v>0.030165912518853588</v>
      </c>
      <c r="C11" s="19">
        <v>-0.005149825171609779</v>
      </c>
      <c r="D11" s="19"/>
      <c r="E11" s="19"/>
      <c r="F11" s="39" t="s">
        <v>781</v>
      </c>
      <c r="G11" s="39" t="s">
        <v>782</v>
      </c>
      <c r="H11" s="19"/>
      <c r="I11" s="19"/>
      <c r="J11" s="19"/>
      <c r="K11" s="19"/>
      <c r="L11" s="19"/>
    </row>
    <row r="12">
      <c r="A12" s="22">
        <v>45594.0</v>
      </c>
      <c r="B12" s="19">
        <v>0.029790115098171865</v>
      </c>
      <c r="C12" s="19">
        <v>0.00524669103070563</v>
      </c>
      <c r="D12" s="19"/>
      <c r="E12" s="19"/>
      <c r="F12" s="40" t="s">
        <v>783</v>
      </c>
      <c r="G12" s="41">
        <v>0.04112014868919944</v>
      </c>
      <c r="H12" s="19"/>
      <c r="I12" s="19"/>
      <c r="J12" s="19"/>
      <c r="K12" s="19"/>
      <c r="L12" s="19"/>
    </row>
    <row r="13">
      <c r="A13" s="22">
        <v>45593.0</v>
      </c>
      <c r="B13" s="19">
        <v>0.0021552584314508128</v>
      </c>
      <c r="C13" s="19">
        <v>0.006548584000529489</v>
      </c>
      <c r="D13" s="19"/>
      <c r="E13" s="19"/>
      <c r="F13" s="40" t="s">
        <v>784</v>
      </c>
      <c r="G13" s="42">
        <v>7.334481276921172E-4</v>
      </c>
      <c r="H13" s="19"/>
      <c r="I13" s="19"/>
      <c r="J13" s="19"/>
      <c r="K13" s="19"/>
      <c r="L13" s="19"/>
    </row>
    <row r="14">
      <c r="A14" s="22">
        <v>45590.0</v>
      </c>
      <c r="B14" s="19">
        <v>9.188239054012115E-4</v>
      </c>
      <c r="C14" s="19">
        <v>-0.00895923670254195</v>
      </c>
      <c r="D14" s="19"/>
      <c r="E14" s="19"/>
      <c r="F14" s="40" t="s">
        <v>785</v>
      </c>
      <c r="G14" s="42">
        <v>0.05226929050756261</v>
      </c>
      <c r="H14" s="19"/>
      <c r="I14" s="19"/>
      <c r="J14" s="19"/>
      <c r="K14" s="19"/>
      <c r="L14" s="19"/>
    </row>
    <row r="15">
      <c r="A15" s="22">
        <v>45589.0</v>
      </c>
      <c r="B15" s="19">
        <v>-0.01254437869822489</v>
      </c>
      <c r="C15" s="19">
        <v>-0.0014773587608192251</v>
      </c>
      <c r="D15" s="19"/>
      <c r="E15" s="19"/>
      <c r="F15" s="40" t="s">
        <v>786</v>
      </c>
      <c r="G15" s="42">
        <v>4.6862213185255055E-4</v>
      </c>
      <c r="H15" s="19"/>
      <c r="I15" s="19"/>
      <c r="J15" s="19"/>
      <c r="K15" s="19"/>
      <c r="L15" s="19"/>
    </row>
    <row r="16">
      <c r="A16" s="22">
        <v>45588.0</v>
      </c>
      <c r="B16" s="19">
        <v>0.006711409395973256</v>
      </c>
      <c r="C16" s="19">
        <v>-0.0014955806816742134</v>
      </c>
      <c r="D16" s="19"/>
      <c r="E16" s="19"/>
      <c r="F16" s="40" t="s">
        <v>787</v>
      </c>
      <c r="G16" s="42">
        <v>8.322728485772313E-4</v>
      </c>
      <c r="H16" s="19"/>
      <c r="I16" s="19"/>
      <c r="J16" s="19"/>
      <c r="K16" s="19"/>
      <c r="L16" s="19"/>
    </row>
    <row r="17">
      <c r="A17" s="22">
        <v>45587.0</v>
      </c>
      <c r="B17" s="19">
        <v>-0.004310003954132058</v>
      </c>
      <c r="C17" s="19">
        <v>-0.01246918014131737</v>
      </c>
      <c r="D17" s="19"/>
      <c r="E17" s="19"/>
      <c r="F17" s="40" t="s">
        <v>788</v>
      </c>
      <c r="G17" s="42">
        <v>0.012777504152917656</v>
      </c>
      <c r="H17" s="19"/>
      <c r="I17" s="19"/>
      <c r="J17" s="19"/>
      <c r="K17" s="19"/>
      <c r="L17" s="19"/>
    </row>
    <row r="18">
      <c r="A18" s="22">
        <v>45586.0</v>
      </c>
      <c r="B18" s="19">
        <v>0.02700507614213188</v>
      </c>
      <c r="C18" s="19">
        <v>-0.0029351353199982277</v>
      </c>
      <c r="D18" s="19"/>
      <c r="E18" s="19"/>
      <c r="F18" s="40" t="s">
        <v>789</v>
      </c>
      <c r="G18" s="42">
        <v>0.6188938150112416</v>
      </c>
      <c r="H18" s="19"/>
      <c r="I18" s="19"/>
      <c r="J18" s="19"/>
      <c r="K18" s="19"/>
      <c r="L18" s="19"/>
    </row>
    <row r="19">
      <c r="A19" s="22">
        <v>45583.0</v>
      </c>
      <c r="B19" s="19">
        <v>-0.009572457064714657</v>
      </c>
      <c r="C19" s="19">
        <v>0.0042101265260194864</v>
      </c>
      <c r="D19" s="19"/>
      <c r="E19" s="19"/>
      <c r="F19" s="40" t="s">
        <v>790</v>
      </c>
      <c r="G19" s="43">
        <v>743.0</v>
      </c>
      <c r="H19" s="19"/>
      <c r="I19" s="19"/>
      <c r="J19" s="19"/>
      <c r="K19" s="19"/>
      <c r="L19" s="19"/>
    </row>
    <row r="20">
      <c r="A20" s="22">
        <v>45582.0</v>
      </c>
      <c r="B20" s="19">
        <v>-0.009836718438868908</v>
      </c>
      <c r="C20" s="19">
        <v>-0.008868180671410819</v>
      </c>
      <c r="D20" s="19"/>
      <c r="E20" s="19"/>
      <c r="F20" s="40" t="s">
        <v>791</v>
      </c>
      <c r="G20" s="42">
        <v>1.0104345881084553E-4</v>
      </c>
      <c r="H20" s="19"/>
      <c r="I20" s="19"/>
      <c r="J20" s="19"/>
      <c r="K20" s="19"/>
      <c r="L20" s="19"/>
    </row>
    <row r="21">
      <c r="A21" s="22">
        <v>45581.0</v>
      </c>
      <c r="B21" s="19">
        <v>0.01928151004668166</v>
      </c>
      <c r="C21" s="19">
        <v>-0.0034341221238478603</v>
      </c>
      <c r="D21" s="19"/>
      <c r="E21" s="19"/>
      <c r="F21" s="40" t="s">
        <v>792</v>
      </c>
      <c r="G21" s="42">
        <v>0.12130560699672617</v>
      </c>
      <c r="H21" s="19"/>
      <c r="I21" s="19"/>
      <c r="J21" s="19"/>
      <c r="K21" s="19"/>
      <c r="L21" s="19"/>
    </row>
    <row r="22">
      <c r="A22" s="22">
        <v>45580.0</v>
      </c>
      <c r="B22" s="19">
        <v>0.007154538021259205</v>
      </c>
      <c r="C22" s="19">
        <v>-0.002809620362982379</v>
      </c>
      <c r="D22" s="19"/>
      <c r="E22" s="19"/>
      <c r="F22" s="19"/>
      <c r="G22" s="19"/>
      <c r="H22" s="19"/>
      <c r="I22" s="19"/>
      <c r="J22" s="19"/>
      <c r="K22" s="19"/>
      <c r="L22" s="19"/>
    </row>
    <row r="23">
      <c r="A23" s="22">
        <v>45579.0</v>
      </c>
      <c r="B23" s="19">
        <v>-0.016485725774024962</v>
      </c>
      <c r="C23" s="19">
        <v>0.006557377049180246</v>
      </c>
      <c r="D23" s="19"/>
      <c r="E23" s="19"/>
      <c r="F23" s="19"/>
      <c r="G23" s="19"/>
      <c r="H23" s="19"/>
      <c r="I23" s="19"/>
      <c r="J23" s="19"/>
      <c r="K23" s="19"/>
      <c r="L23" s="19"/>
    </row>
    <row r="24">
      <c r="A24" s="22">
        <v>45576.0</v>
      </c>
      <c r="B24" s="19">
        <v>-5.224450428004124E-4</v>
      </c>
      <c r="C24" s="19">
        <v>-0.0013680848212589414</v>
      </c>
      <c r="D24" s="19"/>
      <c r="E24" s="19"/>
      <c r="F24" s="19"/>
      <c r="G24" s="19"/>
      <c r="H24" s="19"/>
      <c r="I24" s="19"/>
      <c r="J24" s="19"/>
      <c r="K24" s="19"/>
      <c r="L24" s="19"/>
    </row>
    <row r="25">
      <c r="A25" s="15">
        <v>45575.0</v>
      </c>
      <c r="B25" s="19">
        <v>0.006105450428594672</v>
      </c>
      <c r="C25" s="19">
        <v>6.604768642959336E-4</v>
      </c>
      <c r="D25" s="19"/>
      <c r="E25" s="19"/>
      <c r="F25" s="19"/>
      <c r="G25" s="19"/>
      <c r="H25" s="19"/>
      <c r="I25" s="19"/>
      <c r="J25" s="19"/>
      <c r="K25" s="19"/>
      <c r="L25" s="19"/>
    </row>
    <row r="26">
      <c r="A26" s="15">
        <v>45574.0</v>
      </c>
      <c r="B26" s="19">
        <v>0.00218818380743957</v>
      </c>
      <c r="C26" s="19">
        <v>-0.0012473438971101203</v>
      </c>
      <c r="D26" s="19"/>
      <c r="E26" s="19"/>
      <c r="F26" s="19"/>
      <c r="G26" s="19"/>
      <c r="H26" s="19"/>
      <c r="I26" s="19"/>
      <c r="J26" s="19"/>
      <c r="K26" s="19"/>
      <c r="L26" s="19"/>
    </row>
    <row r="27">
      <c r="A27" s="21">
        <v>45573.0</v>
      </c>
      <c r="B27" s="19">
        <v>-0.004718693284936459</v>
      </c>
      <c r="C27" s="19">
        <v>0.008767631549761568</v>
      </c>
      <c r="D27" s="19"/>
      <c r="E27" s="19"/>
      <c r="F27" s="19"/>
      <c r="G27" s="19"/>
      <c r="H27" s="19"/>
      <c r="I27" s="19"/>
      <c r="J27" s="19"/>
      <c r="K27" s="19"/>
      <c r="L27" s="19"/>
    </row>
    <row r="28">
      <c r="A28" s="21">
        <v>45572.0</v>
      </c>
      <c r="B28" s="19">
        <v>-0.013212878576829623</v>
      </c>
      <c r="C28" s="19">
        <v>-0.008748890647861551</v>
      </c>
      <c r="D28" s="19"/>
      <c r="E28" s="19"/>
      <c r="F28" s="19"/>
      <c r="G28" s="19"/>
      <c r="H28" s="19"/>
      <c r="I28" s="19"/>
      <c r="J28" s="19"/>
      <c r="K28" s="19"/>
      <c r="L28" s="19"/>
    </row>
    <row r="29">
      <c r="A29" s="21">
        <v>45569.0</v>
      </c>
      <c r="B29" s="19">
        <v>-0.014163527934714537</v>
      </c>
      <c r="C29" s="19">
        <v>-0.009326695735858426</v>
      </c>
      <c r="D29" s="19"/>
      <c r="E29" s="19"/>
      <c r="F29" s="19"/>
      <c r="G29" s="19"/>
      <c r="H29" s="19"/>
      <c r="I29" s="19"/>
      <c r="J29" s="19"/>
      <c r="K29" s="19"/>
      <c r="L29" s="19"/>
    </row>
    <row r="30">
      <c r="A30" s="21">
        <v>45568.0</v>
      </c>
      <c r="B30" s="19">
        <v>0.0010997643362138376</v>
      </c>
      <c r="C30" s="19">
        <v>-0.0211963452973033</v>
      </c>
      <c r="D30" s="19"/>
      <c r="E30" s="19"/>
      <c r="F30" s="19"/>
      <c r="G30" s="19"/>
      <c r="H30" s="19"/>
      <c r="I30" s="19"/>
      <c r="J30" s="19"/>
      <c r="K30" s="19"/>
      <c r="L30" s="19"/>
    </row>
    <row r="31">
      <c r="A31" s="21">
        <v>45566.0</v>
      </c>
      <c r="B31" s="19">
        <v>-0.02571559773457821</v>
      </c>
      <c r="C31" s="19">
        <v>-5.404703835788505E-4</v>
      </c>
      <c r="D31" s="19"/>
      <c r="E31" s="19"/>
      <c r="F31" s="19"/>
      <c r="G31" s="19"/>
      <c r="H31" s="19"/>
      <c r="I31" s="19"/>
      <c r="J31" s="19"/>
      <c r="K31" s="19"/>
      <c r="L31" s="19"/>
    </row>
    <row r="32">
      <c r="A32" s="21">
        <v>45565.0</v>
      </c>
      <c r="B32" s="19">
        <v>-0.01689176479440202</v>
      </c>
      <c r="C32" s="19">
        <v>-0.014060915353747983</v>
      </c>
      <c r="D32" s="19"/>
      <c r="E32" s="19"/>
      <c r="F32" s="19"/>
      <c r="G32" s="19"/>
      <c r="H32" s="19"/>
      <c r="I32" s="19"/>
      <c r="J32" s="19"/>
      <c r="K32" s="19"/>
      <c r="L32" s="19"/>
    </row>
    <row r="33">
      <c r="A33" s="23">
        <v>45562.0</v>
      </c>
      <c r="B33" s="19">
        <v>0.003927937455149744</v>
      </c>
      <c r="C33" s="19">
        <v>-0.0014151636116043198</v>
      </c>
      <c r="D33" s="19"/>
      <c r="E33" s="19"/>
      <c r="F33" s="19"/>
      <c r="G33" s="19"/>
      <c r="H33" s="19"/>
      <c r="I33" s="19"/>
      <c r="J33" s="19"/>
      <c r="K33" s="19"/>
      <c r="L33" s="19"/>
    </row>
    <row r="34">
      <c r="A34" s="23">
        <v>45561.0</v>
      </c>
      <c r="B34" s="19">
        <v>0.003981495525557488</v>
      </c>
      <c r="C34" s="19">
        <v>0.0081486993422204</v>
      </c>
      <c r="D34" s="19"/>
      <c r="E34" s="19"/>
      <c r="F34" s="19"/>
      <c r="G34" s="19"/>
      <c r="H34" s="19"/>
      <c r="I34" s="19"/>
      <c r="J34" s="19"/>
      <c r="K34" s="19"/>
      <c r="L34" s="19"/>
    </row>
    <row r="35">
      <c r="A35" s="23">
        <v>45560.0</v>
      </c>
      <c r="B35" s="19">
        <v>-0.002496406687344077</v>
      </c>
      <c r="C35" s="19">
        <v>0.0024575565527131804</v>
      </c>
      <c r="D35" s="19"/>
      <c r="E35" s="19"/>
      <c r="F35" s="19"/>
      <c r="G35" s="19"/>
      <c r="H35" s="19"/>
      <c r="I35" s="19"/>
      <c r="J35" s="19"/>
      <c r="K35" s="19"/>
      <c r="L35" s="19"/>
    </row>
    <row r="36">
      <c r="A36" s="23">
        <v>45559.0</v>
      </c>
      <c r="B36" s="19">
        <v>-0.012365049123986616</v>
      </c>
      <c r="C36" s="19">
        <v>5.204508260714391E-5</v>
      </c>
      <c r="D36" s="19"/>
      <c r="E36" s="19"/>
      <c r="F36" s="19"/>
      <c r="G36" s="19"/>
      <c r="H36" s="19"/>
      <c r="I36" s="19"/>
      <c r="J36" s="19"/>
      <c r="K36" s="19"/>
      <c r="L36" s="19"/>
    </row>
    <row r="37">
      <c r="A37" s="23">
        <v>45558.0</v>
      </c>
      <c r="B37" s="19">
        <v>0.035952012383901</v>
      </c>
      <c r="C37" s="19">
        <v>0.005742324342453475</v>
      </c>
      <c r="D37" s="19"/>
      <c r="E37" s="19"/>
      <c r="F37" s="19"/>
      <c r="G37" s="19"/>
      <c r="H37" s="19"/>
      <c r="I37" s="19"/>
      <c r="J37" s="19"/>
      <c r="K37" s="19"/>
      <c r="L37" s="19"/>
    </row>
    <row r="38">
      <c r="A38" s="23">
        <v>45555.0</v>
      </c>
      <c r="B38" s="19">
        <v>0.0028330810726899802</v>
      </c>
      <c r="C38" s="19">
        <v>0.014760503308965278</v>
      </c>
      <c r="D38" s="19"/>
      <c r="E38" s="19"/>
      <c r="F38" s="19"/>
      <c r="G38" s="19"/>
      <c r="H38" s="19"/>
      <c r="I38" s="19"/>
      <c r="J38" s="19"/>
      <c r="K38" s="19"/>
      <c r="L38" s="19"/>
    </row>
    <row r="39">
      <c r="A39" s="23">
        <v>45554.0</v>
      </c>
      <c r="B39" s="19">
        <v>0.015968772178850177</v>
      </c>
      <c r="C39" s="19">
        <v>0.0015072376963103373</v>
      </c>
      <c r="D39" s="19"/>
      <c r="E39" s="19"/>
      <c r="F39" s="19"/>
      <c r="G39" s="19"/>
      <c r="H39" s="19"/>
      <c r="I39" s="19"/>
      <c r="J39" s="19"/>
      <c r="K39" s="19"/>
      <c r="L39" s="19"/>
    </row>
    <row r="40">
      <c r="A40" s="23">
        <v>45553.0</v>
      </c>
      <c r="B40" s="19">
        <v>0.004157263332937422</v>
      </c>
      <c r="C40" s="19">
        <v>-0.0016129952337957665</v>
      </c>
      <c r="D40" s="19"/>
      <c r="E40" s="19"/>
      <c r="F40" s="19"/>
      <c r="G40" s="19"/>
      <c r="H40" s="19"/>
      <c r="I40" s="19"/>
      <c r="J40" s="19"/>
      <c r="K40" s="19"/>
      <c r="L40" s="19"/>
    </row>
    <row r="41">
      <c r="A41" s="23">
        <v>45552.0</v>
      </c>
      <c r="B41" s="19">
        <v>0.009997200783780524</v>
      </c>
      <c r="C41" s="19">
        <v>0.0013709558280394774</v>
      </c>
      <c r="D41" s="19"/>
      <c r="E41" s="19"/>
      <c r="F41" s="19"/>
      <c r="G41" s="19"/>
      <c r="H41" s="19"/>
      <c r="I41" s="19"/>
      <c r="J41" s="19"/>
      <c r="K41" s="19"/>
      <c r="L41" s="19"/>
    </row>
    <row r="42">
      <c r="A42" s="23">
        <v>45551.0</v>
      </c>
      <c r="B42" s="19">
        <v>-0.001437527452781362</v>
      </c>
      <c r="C42" s="19">
        <v>0.0010746751326089488</v>
      </c>
      <c r="D42" s="19"/>
      <c r="E42" s="19"/>
      <c r="F42" s="19"/>
      <c r="G42" s="19"/>
      <c r="H42" s="19"/>
      <c r="I42" s="19"/>
      <c r="J42" s="19"/>
      <c r="K42" s="19"/>
      <c r="L42" s="19"/>
    </row>
    <row r="43">
      <c r="A43" s="23">
        <v>45548.0</v>
      </c>
      <c r="B43" s="19">
        <v>0.012779552715655118</v>
      </c>
      <c r="C43" s="19">
        <v>-0.001276148238009589</v>
      </c>
      <c r="D43" s="19"/>
      <c r="E43" s="19"/>
      <c r="F43" s="19"/>
      <c r="G43" s="19"/>
      <c r="H43" s="19"/>
      <c r="I43" s="19"/>
      <c r="J43" s="19"/>
      <c r="K43" s="19"/>
      <c r="L43" s="19"/>
    </row>
    <row r="44">
      <c r="A44" s="23">
        <v>45547.0</v>
      </c>
      <c r="B44" s="19">
        <v>-7.678008567041372E-4</v>
      </c>
      <c r="C44" s="19">
        <v>0.018879585206944993</v>
      </c>
      <c r="D44" s="19"/>
      <c r="E44" s="19"/>
      <c r="F44" s="19"/>
      <c r="G44" s="19"/>
      <c r="H44" s="19"/>
      <c r="I44" s="19"/>
      <c r="J44" s="19"/>
      <c r="K44" s="19"/>
      <c r="L44" s="19"/>
    </row>
    <row r="45">
      <c r="A45" s="21">
        <v>45546.0</v>
      </c>
      <c r="B45" s="19">
        <v>0.001862348178137685</v>
      </c>
      <c r="C45" s="19">
        <v>-0.004897947773859657</v>
      </c>
      <c r="D45" s="19"/>
      <c r="E45" s="19"/>
      <c r="F45" s="19"/>
      <c r="G45" s="19"/>
      <c r="H45" s="19"/>
      <c r="I45" s="19"/>
      <c r="J45" s="19"/>
      <c r="K45" s="19"/>
      <c r="L45" s="19"/>
    </row>
    <row r="46">
      <c r="A46" s="21">
        <v>45545.0</v>
      </c>
      <c r="B46" s="19">
        <v>0.02222406158175705</v>
      </c>
      <c r="C46" s="19">
        <v>0.00419868144559743</v>
      </c>
      <c r="D46" s="19"/>
      <c r="E46" s="19"/>
      <c r="F46" s="19"/>
      <c r="G46" s="19"/>
      <c r="H46" s="19"/>
      <c r="I46" s="19"/>
      <c r="J46" s="19"/>
      <c r="K46" s="19"/>
      <c r="L46" s="19"/>
    </row>
    <row r="47">
      <c r="A47" s="21">
        <v>45544.0</v>
      </c>
      <c r="B47" s="19">
        <v>-0.0224928192888062</v>
      </c>
      <c r="C47" s="19">
        <v>0.003390048748297403</v>
      </c>
      <c r="D47" s="19"/>
      <c r="E47" s="19"/>
      <c r="F47" s="19"/>
      <c r="G47" s="19"/>
      <c r="H47" s="19"/>
      <c r="I47" s="19"/>
      <c r="J47" s="19"/>
      <c r="K47" s="19"/>
      <c r="L47" s="19"/>
    </row>
    <row r="48">
      <c r="A48" s="21">
        <v>45541.0</v>
      </c>
      <c r="B48" s="19">
        <v>-3.2353298014309306E-4</v>
      </c>
      <c r="C48" s="19">
        <v>-0.0116503811875871</v>
      </c>
      <c r="D48" s="19"/>
      <c r="E48" s="19"/>
      <c r="F48" s="19"/>
      <c r="G48" s="19"/>
      <c r="H48" s="19"/>
      <c r="I48" s="19"/>
      <c r="J48" s="19"/>
      <c r="K48" s="19"/>
      <c r="L48" s="19"/>
    </row>
    <row r="49">
      <c r="A49" s="21">
        <v>45540.0</v>
      </c>
      <c r="B49" s="19">
        <v>-0.009096737997916327</v>
      </c>
      <c r="C49" s="19">
        <v>-0.002127093858016571</v>
      </c>
      <c r="D49" s="19"/>
      <c r="E49" s="19"/>
      <c r="F49" s="19"/>
      <c r="G49" s="19"/>
      <c r="H49" s="19"/>
      <c r="I49" s="19"/>
      <c r="J49" s="19"/>
      <c r="K49" s="19"/>
      <c r="L49" s="19"/>
    </row>
    <row r="50">
      <c r="A50" s="21">
        <v>45539.0</v>
      </c>
      <c r="B50" s="19">
        <v>0.0144314809545103</v>
      </c>
      <c r="C50" s="19">
        <v>-0.003210066515426213</v>
      </c>
      <c r="D50" s="19"/>
      <c r="E50" s="19"/>
      <c r="F50" s="19"/>
      <c r="G50" s="19"/>
      <c r="H50" s="19"/>
      <c r="I50" s="19"/>
      <c r="J50" s="19"/>
      <c r="K50" s="19"/>
      <c r="L50" s="19"/>
    </row>
    <row r="51">
      <c r="A51" s="21">
        <v>45538.0</v>
      </c>
      <c r="B51" s="19">
        <v>6.101529450048826E-4</v>
      </c>
      <c r="C51" s="19">
        <v>4.5492845755390476E-5</v>
      </c>
      <c r="D51" s="19"/>
      <c r="E51" s="19"/>
      <c r="F51" s="19"/>
      <c r="G51" s="19"/>
      <c r="H51" s="19"/>
      <c r="I51" s="19"/>
      <c r="J51" s="19"/>
      <c r="K51" s="19"/>
      <c r="L51" s="19"/>
    </row>
    <row r="52">
      <c r="A52" s="21">
        <v>45537.0</v>
      </c>
      <c r="B52" s="19">
        <v>0.0059743023160652164</v>
      </c>
      <c r="C52" s="19">
        <v>0.0016959965763059248</v>
      </c>
      <c r="D52" s="19"/>
      <c r="E52" s="19"/>
      <c r="F52" s="19"/>
      <c r="G52" s="19"/>
      <c r="H52" s="19"/>
      <c r="I52" s="19"/>
      <c r="J52" s="19"/>
      <c r="K52" s="19"/>
      <c r="L52" s="19"/>
    </row>
    <row r="53">
      <c r="A53" s="21">
        <v>45534.0</v>
      </c>
      <c r="B53" s="19">
        <v>-0.0015933325162396095</v>
      </c>
      <c r="C53" s="19">
        <v>0.0033377133780880808</v>
      </c>
      <c r="D53" s="19"/>
      <c r="E53" s="19"/>
      <c r="F53" s="19"/>
      <c r="G53" s="19"/>
      <c r="H53" s="19"/>
      <c r="I53" s="19"/>
      <c r="J53" s="19"/>
      <c r="K53" s="19"/>
      <c r="L53" s="19"/>
    </row>
    <row r="54">
      <c r="A54" s="23">
        <v>45533.0</v>
      </c>
      <c r="B54" s="19">
        <v>-0.002038569739470808</v>
      </c>
      <c r="C54" s="19">
        <v>0.003975674936682605</v>
      </c>
      <c r="D54" s="19"/>
      <c r="E54" s="19"/>
      <c r="F54" s="19"/>
      <c r="G54" s="19"/>
      <c r="H54" s="19"/>
      <c r="I54" s="19"/>
      <c r="J54" s="19"/>
      <c r="K54" s="19"/>
      <c r="L54" s="19"/>
    </row>
    <row r="55">
      <c r="A55" s="23">
        <v>45532.0</v>
      </c>
      <c r="B55" s="19">
        <v>0.010755789994230547</v>
      </c>
      <c r="C55" s="19">
        <v>0.0013830180571794415</v>
      </c>
      <c r="D55" s="19"/>
      <c r="E55" s="19"/>
      <c r="F55" s="19"/>
      <c r="G55" s="19"/>
      <c r="H55" s="19"/>
      <c r="I55" s="19"/>
      <c r="J55" s="19"/>
      <c r="K55" s="19"/>
      <c r="L55" s="19"/>
    </row>
    <row r="56">
      <c r="A56" s="23">
        <v>45531.0</v>
      </c>
      <c r="B56" s="19">
        <v>0.00814291649356047</v>
      </c>
      <c r="C56" s="19">
        <v>2.858787873942781E-4</v>
      </c>
      <c r="D56" s="19"/>
      <c r="E56" s="19"/>
      <c r="F56" s="19"/>
      <c r="G56" s="19"/>
      <c r="H56" s="19"/>
      <c r="I56" s="19"/>
      <c r="J56" s="19"/>
      <c r="K56" s="19"/>
      <c r="L56" s="19"/>
    </row>
    <row r="57">
      <c r="A57" s="23">
        <v>45530.0</v>
      </c>
      <c r="B57" s="19">
        <v>0.010410544874485783</v>
      </c>
      <c r="C57" s="19">
        <v>0.007551418736139404</v>
      </c>
      <c r="D57" s="19"/>
      <c r="E57" s="19"/>
      <c r="F57" s="19"/>
      <c r="G57" s="19"/>
      <c r="H57" s="19"/>
      <c r="I57" s="19"/>
      <c r="J57" s="19"/>
      <c r="K57" s="19"/>
      <c r="L57" s="19"/>
    </row>
    <row r="58">
      <c r="A58" s="23">
        <v>45527.0</v>
      </c>
      <c r="B58" s="19">
        <v>0.013831552964208127</v>
      </c>
      <c r="C58" s="19">
        <v>4.695403341192783E-4</v>
      </c>
      <c r="D58" s="19"/>
      <c r="E58" s="19"/>
      <c r="F58" s="19"/>
      <c r="G58" s="19"/>
      <c r="H58" s="19"/>
      <c r="I58" s="19"/>
      <c r="J58" s="19"/>
      <c r="K58" s="19"/>
      <c r="L58" s="19"/>
    </row>
    <row r="59">
      <c r="A59" s="23">
        <v>45526.0</v>
      </c>
      <c r="B59" s="19">
        <v>-0.003900122938657935</v>
      </c>
      <c r="C59" s="19">
        <v>0.0016673260611541618</v>
      </c>
      <c r="D59" s="19"/>
      <c r="E59" s="19"/>
      <c r="F59" s="19"/>
      <c r="G59" s="19"/>
      <c r="H59" s="19"/>
      <c r="I59" s="19"/>
      <c r="J59" s="19"/>
      <c r="K59" s="19"/>
      <c r="L59" s="19"/>
    </row>
    <row r="60">
      <c r="A60" s="23">
        <v>45525.0</v>
      </c>
      <c r="B60" s="19">
        <v>0.0030189641976359205</v>
      </c>
      <c r="C60" s="19">
        <v>0.002888798466325504</v>
      </c>
      <c r="D60" s="19"/>
      <c r="E60" s="19"/>
      <c r="F60" s="19"/>
      <c r="G60" s="19"/>
      <c r="H60" s="19"/>
      <c r="I60" s="19"/>
      <c r="J60" s="19"/>
      <c r="K60" s="19"/>
      <c r="L60" s="19"/>
    </row>
    <row r="61">
      <c r="A61" s="23">
        <v>45524.0</v>
      </c>
      <c r="B61" s="19">
        <v>-0.00955990734891543</v>
      </c>
      <c r="C61" s="19">
        <v>0.005135791215029606</v>
      </c>
      <c r="D61" s="19"/>
      <c r="E61" s="19"/>
      <c r="F61" s="19"/>
      <c r="G61" s="19"/>
      <c r="H61" s="19"/>
      <c r="I61" s="19"/>
      <c r="J61" s="19"/>
      <c r="K61" s="19"/>
      <c r="L61" s="19"/>
    </row>
    <row r="62">
      <c r="A62" s="23">
        <v>45523.0</v>
      </c>
      <c r="B62" s="19">
        <v>0.022037618904144907</v>
      </c>
      <c r="C62" s="19">
        <v>0.001283558431450782</v>
      </c>
      <c r="D62" s="19"/>
      <c r="E62" s="19"/>
      <c r="F62" s="19"/>
      <c r="G62" s="19"/>
      <c r="H62" s="19"/>
      <c r="I62" s="19"/>
      <c r="J62" s="19"/>
      <c r="K62" s="19"/>
      <c r="L62" s="19"/>
    </row>
    <row r="63">
      <c r="A63" s="23">
        <v>45520.0</v>
      </c>
      <c r="B63" s="19">
        <v>-0.005734582958873524</v>
      </c>
      <c r="C63" s="19">
        <v>0.016459746311157097</v>
      </c>
      <c r="D63" s="19"/>
      <c r="E63" s="19"/>
      <c r="F63" s="19"/>
      <c r="G63" s="19"/>
      <c r="H63" s="19"/>
      <c r="I63" s="19"/>
      <c r="J63" s="19"/>
      <c r="K63" s="19"/>
      <c r="L63" s="19"/>
    </row>
    <row r="64">
      <c r="A64" s="23">
        <v>45518.0</v>
      </c>
      <c r="B64" s="19">
        <v>-0.0037943383356071614</v>
      </c>
      <c r="C64" s="19">
        <v>1.9677699987563635E-4</v>
      </c>
      <c r="D64" s="19"/>
      <c r="E64" s="19"/>
      <c r="F64" s="19"/>
      <c r="G64" s="19"/>
      <c r="H64" s="19"/>
      <c r="I64" s="19"/>
      <c r="J64" s="19"/>
      <c r="K64" s="19"/>
      <c r="L64" s="19"/>
    </row>
    <row r="65">
      <c r="A65" s="23">
        <v>45517.0</v>
      </c>
      <c r="B65" s="19">
        <v>0.001024240355069983</v>
      </c>
      <c r="C65" s="19">
        <v>-0.008543146999630324</v>
      </c>
      <c r="D65" s="19"/>
      <c r="E65" s="19"/>
      <c r="F65" s="19"/>
      <c r="G65" s="19"/>
      <c r="H65" s="19"/>
      <c r="I65" s="19"/>
      <c r="J65" s="19"/>
      <c r="K65" s="19"/>
      <c r="L65" s="19"/>
    </row>
    <row r="66">
      <c r="A66" s="23">
        <v>45516.0</v>
      </c>
      <c r="B66" s="19">
        <v>0.00601064743259494</v>
      </c>
      <c r="C66" s="19">
        <v>-8.412844977941925E-4</v>
      </c>
      <c r="D66" s="19"/>
      <c r="E66" s="19"/>
      <c r="F66" s="19"/>
      <c r="G66" s="19"/>
      <c r="H66" s="19"/>
      <c r="I66" s="19"/>
      <c r="J66" s="19"/>
      <c r="K66" s="19"/>
      <c r="L66" s="19"/>
    </row>
    <row r="67">
      <c r="A67" s="21">
        <v>45513.0</v>
      </c>
      <c r="B67" s="19">
        <v>-0.006695381466160666</v>
      </c>
      <c r="C67" s="19">
        <v>0.010386864037815746</v>
      </c>
      <c r="D67" s="19"/>
      <c r="E67" s="19"/>
      <c r="F67" s="19"/>
      <c r="G67" s="19"/>
      <c r="H67" s="19"/>
      <c r="I67" s="19"/>
      <c r="J67" s="19"/>
      <c r="K67" s="19"/>
      <c r="L67" s="19"/>
    </row>
    <row r="68">
      <c r="A68" s="21">
        <v>45512.0</v>
      </c>
      <c r="B68" s="19">
        <v>0.004799245832797894</v>
      </c>
      <c r="C68" s="19">
        <v>-0.007428747813561065</v>
      </c>
      <c r="D68" s="19"/>
      <c r="E68" s="19"/>
      <c r="F68" s="19"/>
      <c r="G68" s="19"/>
      <c r="H68" s="19"/>
      <c r="I68" s="19"/>
      <c r="J68" s="19"/>
      <c r="K68" s="19"/>
      <c r="L68" s="19"/>
    </row>
    <row r="69">
      <c r="A69" s="21">
        <v>45511.0</v>
      </c>
      <c r="B69" s="19">
        <v>-0.0049036329524134725</v>
      </c>
      <c r="C69" s="19">
        <v>0.012710195456506312</v>
      </c>
      <c r="D69" s="19"/>
      <c r="E69" s="19"/>
      <c r="F69" s="19"/>
      <c r="G69" s="19"/>
      <c r="H69" s="19"/>
      <c r="I69" s="19"/>
      <c r="J69" s="19"/>
      <c r="K69" s="19"/>
      <c r="L69" s="19"/>
    </row>
    <row r="70">
      <c r="A70" s="21">
        <v>45510.0</v>
      </c>
      <c r="B70" s="19">
        <v>-0.020015878985416458</v>
      </c>
      <c r="C70" s="19">
        <v>-0.0026210113237665755</v>
      </c>
      <c r="D70" s="19"/>
      <c r="E70" s="19"/>
      <c r="F70" s="19"/>
      <c r="G70" s="19"/>
      <c r="H70" s="19"/>
      <c r="I70" s="19"/>
      <c r="J70" s="19"/>
      <c r="K70" s="19"/>
      <c r="L70" s="19"/>
    </row>
    <row r="71">
      <c r="A71" s="21">
        <v>45509.0</v>
      </c>
      <c r="B71" s="19">
        <v>-0.011197421700685828</v>
      </c>
      <c r="C71" s="19">
        <v>-0.026786472851438536</v>
      </c>
      <c r="D71" s="19"/>
      <c r="E71" s="19"/>
      <c r="F71" s="19"/>
      <c r="G71" s="19"/>
      <c r="H71" s="19"/>
      <c r="I71" s="19"/>
      <c r="J71" s="19"/>
      <c r="K71" s="19"/>
      <c r="L71" s="19"/>
    </row>
    <row r="72">
      <c r="A72" s="21">
        <v>45506.0</v>
      </c>
      <c r="B72" s="19">
        <v>-0.003950942464400531</v>
      </c>
      <c r="C72" s="19">
        <v>-0.011722888820474342</v>
      </c>
      <c r="D72" s="19"/>
      <c r="E72" s="19"/>
      <c r="F72" s="19"/>
      <c r="G72" s="19"/>
      <c r="H72" s="19"/>
      <c r="I72" s="19"/>
      <c r="J72" s="19"/>
      <c r="K72" s="19"/>
      <c r="L72" s="19"/>
    </row>
    <row r="73">
      <c r="A73" s="21">
        <v>45505.0</v>
      </c>
      <c r="B73" s="19">
        <v>0.00450618049526641</v>
      </c>
      <c r="C73" s="19">
        <v>0.0023946792031630526</v>
      </c>
      <c r="D73" s="19"/>
      <c r="E73" s="19"/>
      <c r="F73" s="19"/>
      <c r="G73" s="19"/>
      <c r="H73" s="19"/>
      <c r="I73" s="19"/>
      <c r="J73" s="19"/>
      <c r="K73" s="19"/>
      <c r="L73" s="19"/>
    </row>
    <row r="74">
      <c r="A74" s="21">
        <v>45504.0</v>
      </c>
      <c r="B74" s="19">
        <v>-0.0026799703141749953</v>
      </c>
      <c r="C74" s="19">
        <v>0.003775550844218989</v>
      </c>
      <c r="D74" s="19"/>
      <c r="E74" s="19"/>
      <c r="F74" s="19"/>
      <c r="G74" s="19"/>
      <c r="H74" s="19"/>
      <c r="I74" s="19"/>
      <c r="J74" s="19"/>
      <c r="K74" s="19"/>
      <c r="L74" s="19"/>
    </row>
    <row r="75">
      <c r="A75" s="23">
        <v>45503.0</v>
      </c>
      <c r="B75" s="19">
        <v>0.00455599734923795</v>
      </c>
      <c r="C75" s="19">
        <v>8.535961765334665E-4</v>
      </c>
      <c r="D75" s="19"/>
      <c r="E75" s="19"/>
      <c r="F75" s="19"/>
      <c r="G75" s="19"/>
      <c r="H75" s="19"/>
      <c r="I75" s="19"/>
      <c r="J75" s="19"/>
      <c r="K75" s="19"/>
      <c r="L75" s="19"/>
    </row>
    <row r="76">
      <c r="A76" s="23">
        <v>45502.0</v>
      </c>
      <c r="B76" s="19">
        <v>0.007763586275982837</v>
      </c>
      <c r="C76" s="19">
        <v>5.0332496471794386E-5</v>
      </c>
      <c r="D76" s="19"/>
      <c r="E76" s="19"/>
      <c r="F76" s="19"/>
      <c r="G76" s="19"/>
      <c r="H76" s="19"/>
      <c r="I76" s="19"/>
      <c r="J76" s="19"/>
      <c r="K76" s="19"/>
      <c r="L76" s="19"/>
    </row>
    <row r="77">
      <c r="A77" s="23">
        <v>45499.0</v>
      </c>
      <c r="B77" s="19">
        <v>-0.020523303352412037</v>
      </c>
      <c r="C77" s="19">
        <v>0.017567329479105664</v>
      </c>
      <c r="D77" s="19"/>
      <c r="E77" s="19"/>
      <c r="F77" s="19"/>
      <c r="G77" s="19"/>
      <c r="H77" s="19"/>
      <c r="I77" s="19"/>
      <c r="J77" s="19"/>
      <c r="K77" s="19"/>
      <c r="L77" s="19"/>
    </row>
    <row r="78">
      <c r="A78" s="23">
        <v>45498.0</v>
      </c>
      <c r="B78" s="19">
        <v>-0.0030568575504381634</v>
      </c>
      <c r="C78" s="19">
        <v>-3.0311098367707956E-4</v>
      </c>
      <c r="D78" s="19"/>
      <c r="E78" s="19"/>
      <c r="F78" s="19"/>
      <c r="G78" s="19"/>
      <c r="H78" s="19"/>
      <c r="I78" s="19"/>
      <c r="J78" s="19"/>
      <c r="K78" s="19"/>
      <c r="L78" s="19"/>
    </row>
    <row r="79">
      <c r="A79" s="23">
        <v>45497.0</v>
      </c>
      <c r="B79" s="19">
        <v>-0.011602143173669699</v>
      </c>
      <c r="C79" s="19">
        <v>-0.002677799996323338</v>
      </c>
      <c r="D79" s="19"/>
      <c r="E79" s="19"/>
      <c r="F79" s="19"/>
      <c r="G79" s="19"/>
      <c r="H79" s="19"/>
      <c r="I79" s="19"/>
      <c r="J79" s="19"/>
      <c r="K79" s="19"/>
      <c r="L79" s="19"/>
    </row>
    <row r="80">
      <c r="A80" s="23">
        <v>45496.0</v>
      </c>
      <c r="B80" s="19">
        <v>-0.006006487005966399</v>
      </c>
      <c r="C80" s="19">
        <v>-0.0012321878474453873</v>
      </c>
      <c r="D80" s="19"/>
      <c r="E80" s="19"/>
      <c r="F80" s="19"/>
      <c r="G80" s="19"/>
      <c r="H80" s="19"/>
      <c r="I80" s="19"/>
      <c r="J80" s="19"/>
      <c r="K80" s="19"/>
      <c r="L80" s="19"/>
    </row>
    <row r="81">
      <c r="A81" s="23">
        <v>45495.0</v>
      </c>
      <c r="B81" s="19">
        <v>-0.0013196832760136168</v>
      </c>
      <c r="C81" s="19">
        <v>-8.825603626446687E-4</v>
      </c>
      <c r="D81" s="19"/>
      <c r="E81" s="19"/>
      <c r="F81" s="19"/>
      <c r="G81" s="19"/>
      <c r="H81" s="19"/>
      <c r="I81" s="19"/>
      <c r="J81" s="19"/>
      <c r="K81" s="19"/>
      <c r="L81" s="19"/>
    </row>
    <row r="82">
      <c r="A82" s="23">
        <v>45492.0</v>
      </c>
      <c r="B82" s="19">
        <v>0.008387773207516602</v>
      </c>
      <c r="C82" s="19">
        <v>-0.010884707580586794</v>
      </c>
      <c r="D82" s="19"/>
      <c r="E82" s="19"/>
      <c r="F82" s="19"/>
      <c r="G82" s="19"/>
      <c r="H82" s="19"/>
      <c r="I82" s="19"/>
      <c r="J82" s="19"/>
      <c r="K82" s="19"/>
      <c r="L82" s="19"/>
    </row>
    <row r="83">
      <c r="A83" s="23">
        <v>45491.0</v>
      </c>
      <c r="B83" s="19">
        <v>0.008089759746331193</v>
      </c>
      <c r="C83" s="19">
        <v>0.0076321456141064115</v>
      </c>
      <c r="D83" s="19"/>
      <c r="E83" s="19"/>
      <c r="F83" s="19"/>
      <c r="G83" s="19"/>
      <c r="H83" s="19"/>
      <c r="I83" s="19"/>
      <c r="J83" s="19"/>
      <c r="K83" s="19"/>
      <c r="L83" s="19"/>
    </row>
    <row r="84">
      <c r="A84" s="23">
        <v>45489.0</v>
      </c>
      <c r="B84" s="19">
        <v>-0.0023927325817179046</v>
      </c>
      <c r="C84" s="19">
        <v>0.001069684016155037</v>
      </c>
      <c r="D84" s="19"/>
      <c r="E84" s="19"/>
      <c r="F84" s="19"/>
      <c r="G84" s="19"/>
      <c r="H84" s="19"/>
      <c r="I84" s="19"/>
      <c r="J84" s="19"/>
      <c r="K84" s="19"/>
      <c r="L84" s="19"/>
    </row>
    <row r="85">
      <c r="A85" s="23">
        <v>45488.0</v>
      </c>
      <c r="B85" s="19">
        <v>-0.004481408211877702</v>
      </c>
      <c r="C85" s="19">
        <v>0.0034507175900890807</v>
      </c>
      <c r="D85" s="19"/>
      <c r="E85" s="19"/>
      <c r="F85" s="19"/>
      <c r="G85" s="19"/>
      <c r="H85" s="19"/>
      <c r="I85" s="19"/>
      <c r="J85" s="19"/>
      <c r="K85" s="19"/>
      <c r="L85" s="19"/>
    </row>
    <row r="86">
      <c r="A86" s="23">
        <v>45485.0</v>
      </c>
      <c r="B86" s="19">
        <v>-0.0038207850707850932</v>
      </c>
      <c r="C86" s="19">
        <v>0.007657525204649573</v>
      </c>
      <c r="D86" s="19"/>
      <c r="E86" s="19"/>
      <c r="F86" s="19"/>
      <c r="G86" s="19"/>
      <c r="H86" s="19"/>
      <c r="I86" s="19"/>
      <c r="J86" s="19"/>
      <c r="K86" s="19"/>
      <c r="L86" s="19"/>
    </row>
    <row r="87">
      <c r="A87" s="21">
        <v>45484.0</v>
      </c>
      <c r="B87" s="19">
        <v>-0.004045663929501231</v>
      </c>
      <c r="C87" s="19">
        <v>-3.4944263899083783E-4</v>
      </c>
      <c r="D87" s="19"/>
      <c r="E87" s="19"/>
      <c r="F87" s="19"/>
      <c r="G87" s="19"/>
      <c r="H87" s="19"/>
      <c r="I87" s="19"/>
      <c r="J87" s="19"/>
      <c r="K87" s="19"/>
      <c r="L87" s="19"/>
    </row>
    <row r="88">
      <c r="A88" s="21">
        <v>45483.0</v>
      </c>
      <c r="B88" s="19">
        <v>0.010687826403789291</v>
      </c>
      <c r="C88" s="19">
        <v>-0.004450911055449147</v>
      </c>
      <c r="D88" s="19"/>
      <c r="E88" s="19"/>
      <c r="F88" s="19"/>
      <c r="G88" s="19"/>
      <c r="H88" s="19"/>
      <c r="I88" s="19"/>
      <c r="J88" s="19"/>
      <c r="K88" s="19"/>
      <c r="L88" s="19"/>
    </row>
    <row r="89">
      <c r="A89" s="21">
        <v>45482.0</v>
      </c>
      <c r="B89" s="19">
        <v>0.0013377655261876953</v>
      </c>
      <c r="C89" s="19">
        <v>0.004631885380881551</v>
      </c>
      <c r="D89" s="19"/>
      <c r="E89" s="19"/>
      <c r="F89" s="19"/>
      <c r="G89" s="19"/>
      <c r="H89" s="19"/>
      <c r="I89" s="19"/>
      <c r="J89" s="19"/>
      <c r="K89" s="19"/>
      <c r="L89" s="19"/>
    </row>
    <row r="90">
      <c r="A90" s="21">
        <v>45481.0</v>
      </c>
      <c r="B90" s="19">
        <v>3.2441200324417885E-4</v>
      </c>
      <c r="C90" s="19">
        <v>-1.3566931221820067E-4</v>
      </c>
      <c r="D90" s="19"/>
      <c r="E90" s="19"/>
      <c r="F90" s="19"/>
      <c r="G90" s="19"/>
      <c r="H90" s="19"/>
      <c r="I90" s="19"/>
      <c r="J90" s="19"/>
      <c r="K90" s="19"/>
      <c r="L90" s="19"/>
    </row>
    <row r="91">
      <c r="A91" s="21">
        <v>45478.0</v>
      </c>
      <c r="B91" s="19">
        <v>0.02613182423435423</v>
      </c>
      <c r="C91" s="19">
        <v>8.929251115641357E-4</v>
      </c>
      <c r="D91" s="19"/>
      <c r="E91" s="19"/>
      <c r="F91" s="19"/>
      <c r="G91" s="19"/>
      <c r="H91" s="19"/>
      <c r="I91" s="19"/>
      <c r="J91" s="19"/>
      <c r="K91" s="19"/>
      <c r="L91" s="19"/>
    </row>
    <row r="92">
      <c r="A92" s="21">
        <v>45477.0</v>
      </c>
      <c r="B92" s="19">
        <v>0.009239039139929517</v>
      </c>
      <c r="C92" s="19">
        <v>6.443909167646034E-4</v>
      </c>
      <c r="D92" s="19"/>
      <c r="E92" s="19"/>
      <c r="F92" s="19"/>
      <c r="G92" s="19"/>
      <c r="H92" s="19"/>
      <c r="I92" s="19"/>
      <c r="J92" s="19"/>
      <c r="K92" s="19"/>
      <c r="L92" s="19"/>
    </row>
    <row r="93">
      <c r="A93" s="21">
        <v>45476.0</v>
      </c>
      <c r="B93" s="19">
        <v>-0.0175351734950695</v>
      </c>
      <c r="C93" s="19">
        <v>0.006742290306066545</v>
      </c>
      <c r="D93" s="19"/>
      <c r="E93" s="19"/>
      <c r="F93" s="19"/>
      <c r="G93" s="19"/>
      <c r="H93" s="19"/>
      <c r="I93" s="19"/>
      <c r="J93" s="19"/>
      <c r="K93" s="19"/>
      <c r="L93" s="19"/>
    </row>
    <row r="94">
      <c r="A94" s="21">
        <v>45475.0</v>
      </c>
      <c r="B94" s="19">
        <v>0.010211737245748642</v>
      </c>
      <c r="C94" s="19">
        <v>-7.497323124272537E-4</v>
      </c>
      <c r="D94" s="19"/>
      <c r="E94" s="19"/>
      <c r="F94" s="19"/>
      <c r="G94" s="19"/>
      <c r="H94" s="19"/>
      <c r="I94" s="19"/>
      <c r="J94" s="19"/>
      <c r="K94" s="19"/>
      <c r="L94" s="19"/>
    </row>
    <row r="95">
      <c r="A95" s="21">
        <v>45474.0</v>
      </c>
      <c r="B95" s="19">
        <v>-0.01664070825477515</v>
      </c>
      <c r="C95" s="19">
        <v>0.005470500528933053</v>
      </c>
      <c r="D95" s="19"/>
      <c r="E95" s="19"/>
      <c r="F95" s="19"/>
      <c r="G95" s="19"/>
      <c r="H95" s="19"/>
      <c r="I95" s="19"/>
      <c r="J95" s="19"/>
      <c r="K95" s="19"/>
      <c r="L95" s="19"/>
    </row>
    <row r="96">
      <c r="A96" s="21">
        <v>45471.0</v>
      </c>
      <c r="B96" s="19">
        <v>0.0015599343185550563</v>
      </c>
      <c r="C96" s="19">
        <v>-0.0014098858366778932</v>
      </c>
      <c r="D96" s="19"/>
      <c r="E96" s="19"/>
      <c r="F96" s="19"/>
      <c r="G96" s="19"/>
      <c r="H96" s="19"/>
      <c r="I96" s="19"/>
      <c r="J96" s="19"/>
      <c r="K96" s="19"/>
      <c r="L96" s="19"/>
    </row>
    <row r="97">
      <c r="A97" s="23">
        <v>45470.0</v>
      </c>
      <c r="B97" s="19">
        <v>0.0167369255812011</v>
      </c>
      <c r="C97" s="19">
        <v>0.007361073870492119</v>
      </c>
      <c r="D97" s="19"/>
      <c r="E97" s="19"/>
      <c r="F97" s="19"/>
      <c r="G97" s="19"/>
      <c r="H97" s="19"/>
      <c r="I97" s="19"/>
      <c r="J97" s="19"/>
      <c r="K97" s="19"/>
      <c r="L97" s="19"/>
    </row>
    <row r="98">
      <c r="A98" s="23">
        <v>45469.0</v>
      </c>
      <c r="B98" s="19">
        <v>0.023801384497051714</v>
      </c>
      <c r="C98" s="19">
        <v>0.006218040326626317</v>
      </c>
      <c r="D98" s="19"/>
      <c r="E98" s="19"/>
      <c r="F98" s="19"/>
      <c r="G98" s="19"/>
      <c r="H98" s="19"/>
      <c r="I98" s="19"/>
      <c r="J98" s="19"/>
      <c r="K98" s="19"/>
      <c r="L98" s="19"/>
    </row>
    <row r="99">
      <c r="A99" s="23">
        <v>45468.0</v>
      </c>
      <c r="B99" s="19">
        <v>0.009882190480300146</v>
      </c>
      <c r="C99" s="19">
        <v>0.007793829937738694</v>
      </c>
      <c r="D99" s="19"/>
      <c r="E99" s="19"/>
      <c r="F99" s="19"/>
      <c r="G99" s="19"/>
      <c r="H99" s="19"/>
      <c r="I99" s="19"/>
      <c r="J99" s="19"/>
      <c r="K99" s="19"/>
      <c r="L99" s="19"/>
    </row>
    <row r="100">
      <c r="A100" s="23">
        <v>45467.0</v>
      </c>
      <c r="B100" s="19">
        <v>0.0015992392807746558</v>
      </c>
      <c r="C100" s="19">
        <v>0.0015637565901169825</v>
      </c>
      <c r="D100" s="19"/>
      <c r="E100" s="19"/>
      <c r="F100" s="19"/>
      <c r="G100" s="19"/>
      <c r="H100" s="19"/>
      <c r="I100" s="19"/>
      <c r="J100" s="19"/>
      <c r="K100" s="19"/>
      <c r="L100" s="19"/>
    </row>
    <row r="101">
      <c r="A101" s="23">
        <v>45464.0</v>
      </c>
      <c r="B101" s="19">
        <v>0.010791209751408903</v>
      </c>
      <c r="C101" s="19">
        <v>-0.0027962829380066</v>
      </c>
      <c r="D101" s="19"/>
      <c r="E101" s="19"/>
      <c r="F101" s="19"/>
      <c r="G101" s="19"/>
      <c r="H101" s="19"/>
      <c r="I101" s="19"/>
      <c r="J101" s="19"/>
      <c r="K101" s="19"/>
      <c r="L101" s="19"/>
    </row>
    <row r="102">
      <c r="A102" s="23">
        <v>45463.0</v>
      </c>
      <c r="B102" s="19">
        <v>0.019236763592643813</v>
      </c>
      <c r="C102" s="19">
        <v>0.0021687361796223215</v>
      </c>
      <c r="D102" s="19"/>
      <c r="E102" s="19"/>
      <c r="F102" s="19"/>
      <c r="G102" s="19"/>
      <c r="H102" s="19"/>
      <c r="I102" s="19"/>
      <c r="J102" s="19"/>
      <c r="K102" s="19"/>
      <c r="L102" s="19"/>
    </row>
    <row r="103">
      <c r="A103" s="23">
        <v>45462.0</v>
      </c>
      <c r="B103" s="19">
        <v>0.015556460000904382</v>
      </c>
      <c r="C103" s="19">
        <v>-0.0017785965642099777</v>
      </c>
      <c r="D103" s="19"/>
      <c r="E103" s="19"/>
      <c r="F103" s="19"/>
      <c r="G103" s="19"/>
      <c r="H103" s="19"/>
      <c r="I103" s="19"/>
      <c r="J103" s="19"/>
      <c r="K103" s="19"/>
      <c r="L103" s="19"/>
    </row>
    <row r="104">
      <c r="A104" s="23">
        <v>45461.0</v>
      </c>
      <c r="B104" s="19">
        <v>-0.0015351966406284001</v>
      </c>
      <c r="C104" s="19">
        <v>0.003933417428064967</v>
      </c>
      <c r="D104" s="19"/>
      <c r="E104" s="19"/>
      <c r="F104" s="19"/>
      <c r="G104" s="19"/>
      <c r="H104" s="19"/>
      <c r="I104" s="19"/>
      <c r="J104" s="19"/>
      <c r="K104" s="19"/>
      <c r="L104" s="19"/>
    </row>
    <row r="105">
      <c r="A105" s="23">
        <v>45457.0</v>
      </c>
      <c r="B105" s="19">
        <v>-0.010897235496404867</v>
      </c>
      <c r="C105" s="19">
        <v>0.002850561351174452</v>
      </c>
      <c r="D105" s="19"/>
      <c r="E105" s="19"/>
      <c r="F105" s="19"/>
      <c r="G105" s="19"/>
      <c r="H105" s="19"/>
      <c r="I105" s="19"/>
      <c r="J105" s="19"/>
      <c r="K105" s="19"/>
      <c r="L105" s="19"/>
    </row>
    <row r="106">
      <c r="A106" s="23">
        <v>45456.0</v>
      </c>
      <c r="B106" s="19">
        <v>0.001207297442317845</v>
      </c>
      <c r="C106" s="19">
        <v>0.00325644911985834</v>
      </c>
      <c r="D106" s="19"/>
      <c r="E106" s="19"/>
      <c r="F106" s="19"/>
      <c r="G106" s="19"/>
      <c r="H106" s="19"/>
      <c r="I106" s="19"/>
      <c r="J106" s="19"/>
      <c r="K106" s="19"/>
      <c r="L106" s="19"/>
    </row>
    <row r="107">
      <c r="A107" s="23">
        <v>45455.0</v>
      </c>
      <c r="B107" s="19">
        <v>-0.004983093077059908</v>
      </c>
      <c r="C107" s="19">
        <v>0.0024973296625596664</v>
      </c>
      <c r="D107" s="19"/>
      <c r="E107" s="19"/>
      <c r="F107" s="19"/>
      <c r="G107" s="19"/>
      <c r="H107" s="19"/>
      <c r="I107" s="19"/>
      <c r="J107" s="19"/>
      <c r="K107" s="19"/>
      <c r="L107" s="19"/>
    </row>
    <row r="108">
      <c r="A108" s="21">
        <v>45454.0</v>
      </c>
      <c r="B108" s="19">
        <v>0.0018721583311045453</v>
      </c>
      <c r="C108" s="19">
        <v>2.4291463162962046E-4</v>
      </c>
      <c r="D108" s="19"/>
      <c r="E108" s="19"/>
      <c r="F108" s="19"/>
      <c r="G108" s="19"/>
      <c r="H108" s="19"/>
      <c r="I108" s="19"/>
      <c r="J108" s="19"/>
      <c r="K108" s="19"/>
      <c r="L108" s="19"/>
    </row>
    <row r="109">
      <c r="A109" s="21">
        <v>45453.0</v>
      </c>
      <c r="B109" s="19">
        <v>0.010176512968299578</v>
      </c>
      <c r="C109" s="19">
        <v>-0.0013288879633664985</v>
      </c>
      <c r="D109" s="19"/>
      <c r="E109" s="19"/>
      <c r="F109" s="19"/>
      <c r="G109" s="19"/>
      <c r="H109" s="19"/>
      <c r="I109" s="19"/>
      <c r="J109" s="19"/>
      <c r="K109" s="19"/>
      <c r="L109" s="19"/>
    </row>
    <row r="110">
      <c r="A110" s="21">
        <v>45450.0</v>
      </c>
      <c r="B110" s="19">
        <v>0.001578496369458282</v>
      </c>
      <c r="C110" s="19">
        <v>0.020539931818380985</v>
      </c>
      <c r="D110" s="19"/>
      <c r="E110" s="19"/>
      <c r="F110" s="19"/>
      <c r="G110" s="19"/>
      <c r="H110" s="19"/>
      <c r="I110" s="19"/>
      <c r="J110" s="19"/>
      <c r="K110" s="19"/>
      <c r="L110" s="19"/>
    </row>
    <row r="111">
      <c r="A111" s="21">
        <v>45449.0</v>
      </c>
      <c r="B111" s="19">
        <v>0.0347193056138877</v>
      </c>
      <c r="C111" s="19">
        <v>0.008888014553267487</v>
      </c>
      <c r="D111" s="19"/>
      <c r="E111" s="19"/>
      <c r="F111" s="19"/>
      <c r="G111" s="19"/>
      <c r="H111" s="19"/>
      <c r="I111" s="19"/>
      <c r="J111" s="19"/>
      <c r="K111" s="19"/>
      <c r="L111" s="19"/>
    </row>
    <row r="112">
      <c r="A112" s="21">
        <v>45448.0</v>
      </c>
      <c r="B112" s="19">
        <v>-0.07633620689655174</v>
      </c>
      <c r="C112" s="19">
        <v>0.03362425460942675</v>
      </c>
      <c r="D112" s="19"/>
      <c r="E112" s="19"/>
      <c r="F112" s="19"/>
      <c r="G112" s="19"/>
      <c r="H112" s="19"/>
      <c r="I112" s="19"/>
      <c r="J112" s="19"/>
      <c r="K112" s="19"/>
      <c r="L112" s="19"/>
    </row>
    <row r="113">
      <c r="A113" s="21">
        <v>45447.0</v>
      </c>
      <c r="B113" s="19">
        <v>0.034744213014584524</v>
      </c>
      <c r="C113" s="19">
        <v>-0.05929358362097503</v>
      </c>
      <c r="D113" s="19"/>
      <c r="E113" s="19"/>
      <c r="F113" s="19"/>
      <c r="G113" s="19"/>
      <c r="H113" s="19"/>
      <c r="I113" s="19"/>
      <c r="J113" s="19"/>
      <c r="K113" s="19"/>
      <c r="L113" s="19"/>
    </row>
    <row r="114">
      <c r="A114" s="21">
        <v>45446.0</v>
      </c>
      <c r="B114" s="19">
        <v>0.006599622878692646</v>
      </c>
      <c r="C114" s="19">
        <v>0.03254226455458564</v>
      </c>
      <c r="D114" s="19"/>
      <c r="E114" s="19"/>
      <c r="F114" s="19"/>
      <c r="G114" s="19"/>
      <c r="H114" s="19"/>
      <c r="I114" s="19"/>
      <c r="J114" s="19"/>
      <c r="K114" s="19"/>
      <c r="L114" s="19"/>
    </row>
    <row r="115">
      <c r="A115" s="21">
        <v>45443.0</v>
      </c>
      <c r="B115" s="19">
        <v>0.010617059891107061</v>
      </c>
      <c r="C115" s="19">
        <v>0.0018698321153114428</v>
      </c>
      <c r="D115" s="19"/>
      <c r="E115" s="19"/>
      <c r="F115" s="19"/>
      <c r="G115" s="19"/>
      <c r="H115" s="19"/>
      <c r="I115" s="19"/>
      <c r="J115" s="19"/>
      <c r="K115" s="19"/>
      <c r="L115" s="19"/>
    </row>
    <row r="116">
      <c r="A116" s="23">
        <v>45442.0</v>
      </c>
      <c r="B116" s="19">
        <v>-0.022139402812902165</v>
      </c>
      <c r="C116" s="19">
        <v>-0.009515650944518117</v>
      </c>
      <c r="D116" s="19"/>
      <c r="E116" s="19"/>
      <c r="F116" s="19"/>
      <c r="G116" s="19"/>
      <c r="H116" s="19"/>
      <c r="I116" s="19"/>
      <c r="J116" s="19"/>
      <c r="K116" s="19"/>
      <c r="L116" s="19"/>
    </row>
    <row r="117">
      <c r="A117" s="23">
        <v>45441.0</v>
      </c>
      <c r="B117" s="19">
        <v>-0.0025225703664364385</v>
      </c>
      <c r="C117" s="19">
        <v>-0.008015064563977492</v>
      </c>
      <c r="D117" s="19"/>
      <c r="E117" s="19"/>
      <c r="F117" s="19"/>
      <c r="G117" s="19"/>
      <c r="H117" s="19"/>
      <c r="I117" s="19"/>
      <c r="J117" s="19"/>
      <c r="K117" s="19"/>
      <c r="L117" s="19"/>
    </row>
    <row r="118">
      <c r="A118" s="23">
        <v>45440.0</v>
      </c>
      <c r="B118" s="19">
        <v>-0.0018993771809709958</v>
      </c>
      <c r="C118" s="19">
        <v>-0.0019317604529824894</v>
      </c>
      <c r="D118" s="19"/>
      <c r="E118" s="19"/>
      <c r="F118" s="19"/>
      <c r="G118" s="19"/>
      <c r="H118" s="19"/>
      <c r="I118" s="19"/>
      <c r="J118" s="19"/>
      <c r="K118" s="19"/>
      <c r="L118" s="19"/>
    </row>
    <row r="119">
      <c r="A119" s="23">
        <v>45439.0</v>
      </c>
      <c r="B119" s="19">
        <v>-0.002247686205376742</v>
      </c>
      <c r="C119" s="19">
        <v>-0.001073741892486324</v>
      </c>
      <c r="D119" s="19"/>
      <c r="E119" s="19"/>
      <c r="F119" s="19"/>
      <c r="G119" s="19"/>
      <c r="H119" s="19"/>
      <c r="I119" s="19"/>
      <c r="J119" s="19"/>
      <c r="K119" s="19"/>
      <c r="L119" s="19"/>
    </row>
    <row r="120">
      <c r="A120" s="23">
        <v>45436.0</v>
      </c>
      <c r="B120" s="19">
        <v>0.021060210602106055</v>
      </c>
      <c r="C120" s="19">
        <v>-4.593417262978017E-4</v>
      </c>
      <c r="D120" s="19"/>
      <c r="E120" s="19"/>
      <c r="F120" s="19"/>
      <c r="G120" s="19"/>
      <c r="H120" s="19"/>
      <c r="I120" s="19"/>
      <c r="J120" s="19"/>
      <c r="K120" s="19"/>
      <c r="L120" s="19"/>
    </row>
    <row r="121">
      <c r="A121" s="23">
        <v>45435.0</v>
      </c>
      <c r="B121" s="19">
        <v>-0.008787189437530762</v>
      </c>
      <c r="C121" s="19">
        <v>0.016366637460283773</v>
      </c>
      <c r="D121" s="19"/>
      <c r="E121" s="19"/>
      <c r="F121" s="19"/>
      <c r="G121" s="19"/>
      <c r="H121" s="19"/>
      <c r="I121" s="19"/>
      <c r="J121" s="19"/>
      <c r="K121" s="19"/>
      <c r="L121" s="19"/>
    </row>
    <row r="122">
      <c r="A122" s="23">
        <v>45434.0</v>
      </c>
      <c r="B122" s="19">
        <v>-0.008666814061463635</v>
      </c>
      <c r="C122" s="19">
        <v>0.003051615580772271</v>
      </c>
      <c r="D122" s="19"/>
      <c r="E122" s="19"/>
      <c r="F122" s="19"/>
      <c r="G122" s="19"/>
      <c r="H122" s="19"/>
      <c r="I122" s="19"/>
      <c r="J122" s="19"/>
      <c r="K122" s="19"/>
      <c r="L122" s="19"/>
    </row>
    <row r="123">
      <c r="A123" s="23">
        <v>45433.0</v>
      </c>
      <c r="B123" s="19">
        <v>2.211410880141873E-4</v>
      </c>
      <c r="C123" s="19">
        <v>0.0012021153675227936</v>
      </c>
      <c r="D123" s="19"/>
      <c r="E123" s="19"/>
      <c r="F123" s="19"/>
      <c r="G123" s="19"/>
      <c r="H123" s="19"/>
      <c r="I123" s="19"/>
      <c r="J123" s="19"/>
      <c r="K123" s="19"/>
      <c r="L123" s="19"/>
    </row>
    <row r="124">
      <c r="A124" s="23">
        <v>45430.0</v>
      </c>
      <c r="B124" s="19">
        <v>-4.862738163652347E-4</v>
      </c>
      <c r="C124" s="19">
        <v>0.0015979631533733496</v>
      </c>
      <c r="D124" s="19"/>
      <c r="E124" s="19"/>
      <c r="F124" s="19"/>
      <c r="G124" s="19"/>
      <c r="H124" s="19"/>
      <c r="I124" s="19"/>
      <c r="J124" s="19"/>
      <c r="K124" s="19"/>
      <c r="L124" s="19"/>
    </row>
    <row r="125">
      <c r="A125" s="23">
        <v>45429.0</v>
      </c>
      <c r="B125" s="19">
        <v>0.005958998532485493</v>
      </c>
      <c r="C125" s="19">
        <v>0.002778540295529597</v>
      </c>
      <c r="D125" s="19"/>
      <c r="E125" s="19"/>
      <c r="F125" s="19"/>
      <c r="G125" s="19"/>
      <c r="H125" s="19"/>
      <c r="I125" s="19"/>
      <c r="J125" s="19"/>
      <c r="K125" s="19"/>
      <c r="L125" s="19"/>
    </row>
    <row r="126">
      <c r="A126" s="23">
        <v>45428.0</v>
      </c>
      <c r="B126" s="19">
        <v>0.0033911918254427853</v>
      </c>
      <c r="C126" s="19">
        <v>0.009157430784372478</v>
      </c>
      <c r="D126" s="19"/>
      <c r="E126" s="19"/>
      <c r="F126" s="19"/>
      <c r="G126" s="19"/>
      <c r="H126" s="19"/>
      <c r="I126" s="19"/>
      <c r="J126" s="19"/>
      <c r="K126" s="19"/>
      <c r="L126" s="19"/>
    </row>
    <row r="127">
      <c r="A127" s="23">
        <v>45427.0</v>
      </c>
      <c r="B127" s="19">
        <v>-0.006604609929078076</v>
      </c>
      <c r="C127" s="19">
        <v>-7.78653200017021E-4</v>
      </c>
      <c r="D127" s="19"/>
      <c r="E127" s="19"/>
      <c r="F127" s="19"/>
      <c r="G127" s="19"/>
      <c r="H127" s="19"/>
      <c r="I127" s="19"/>
      <c r="J127" s="19"/>
      <c r="K127" s="19"/>
      <c r="L127" s="19"/>
    </row>
    <row r="128">
      <c r="A128" s="23">
        <v>45426.0</v>
      </c>
      <c r="B128" s="19">
        <v>0.009802605075869497</v>
      </c>
      <c r="C128" s="19">
        <v>0.005148377785971325</v>
      </c>
      <c r="D128" s="19"/>
      <c r="E128" s="19"/>
      <c r="F128" s="19"/>
      <c r="G128" s="19"/>
      <c r="H128" s="19"/>
      <c r="I128" s="19"/>
      <c r="J128" s="19"/>
      <c r="K128" s="19"/>
      <c r="L128" s="19"/>
    </row>
    <row r="129">
      <c r="A129" s="23">
        <v>45425.0</v>
      </c>
      <c r="B129" s="19">
        <v>0.0012100026888948179</v>
      </c>
      <c r="C129" s="19">
        <v>0.0022148971671078765</v>
      </c>
      <c r="D129" s="19"/>
      <c r="E129" s="19"/>
      <c r="F129" s="19"/>
      <c r="G129" s="19"/>
      <c r="H129" s="19"/>
      <c r="I129" s="19"/>
      <c r="J129" s="19"/>
      <c r="K129" s="19"/>
      <c r="L129" s="19"/>
    </row>
    <row r="130">
      <c r="A130" s="23">
        <v>45422.0</v>
      </c>
      <c r="B130" s="19">
        <v>-0.006500445235975039</v>
      </c>
      <c r="C130" s="19">
        <v>0.0044495047250370234</v>
      </c>
      <c r="D130" s="19"/>
      <c r="E130" s="19"/>
      <c r="F130" s="19"/>
      <c r="G130" s="19"/>
      <c r="H130" s="19"/>
      <c r="I130" s="19"/>
      <c r="J130" s="19"/>
      <c r="K130" s="19"/>
      <c r="L130" s="19"/>
    </row>
    <row r="131">
      <c r="A131" s="21">
        <v>45421.0</v>
      </c>
      <c r="B131" s="19">
        <v>-0.007862885413905896</v>
      </c>
      <c r="C131" s="19">
        <v>-0.01546911781190452</v>
      </c>
      <c r="D131" s="19"/>
      <c r="E131" s="19"/>
      <c r="F131" s="19"/>
      <c r="G131" s="19"/>
      <c r="H131" s="19"/>
      <c r="I131" s="19"/>
      <c r="J131" s="19"/>
      <c r="K131" s="19"/>
      <c r="L131" s="19"/>
    </row>
    <row r="132">
      <c r="A132" s="21">
        <v>45420.0</v>
      </c>
      <c r="B132" s="19">
        <v>-0.012562156503532984</v>
      </c>
      <c r="C132" s="19">
        <v>0.0</v>
      </c>
      <c r="D132" s="19"/>
      <c r="E132" s="19"/>
      <c r="F132" s="19"/>
      <c r="G132" s="19"/>
      <c r="H132" s="19"/>
      <c r="I132" s="19"/>
      <c r="J132" s="19"/>
      <c r="K132" s="19"/>
      <c r="L132" s="19"/>
    </row>
    <row r="133">
      <c r="A133" s="21">
        <v>45419.0</v>
      </c>
      <c r="B133" s="19">
        <v>0.003721378223370264</v>
      </c>
      <c r="C133" s="19">
        <v>-0.006247020189192987</v>
      </c>
      <c r="D133" s="19"/>
      <c r="E133" s="19"/>
      <c r="F133" s="19"/>
      <c r="G133" s="19"/>
      <c r="H133" s="19"/>
      <c r="I133" s="19"/>
      <c r="J133" s="19"/>
      <c r="K133" s="19"/>
      <c r="L133" s="19"/>
    </row>
    <row r="134">
      <c r="A134" s="21">
        <v>45418.0</v>
      </c>
      <c r="B134" s="19">
        <v>0.0022818026240729594</v>
      </c>
      <c r="C134" s="19">
        <v>-0.0014749164102803025</v>
      </c>
      <c r="D134" s="19"/>
      <c r="E134" s="19"/>
      <c r="F134" s="19"/>
      <c r="G134" s="19"/>
      <c r="H134" s="19"/>
      <c r="I134" s="19"/>
      <c r="J134" s="19"/>
      <c r="K134" s="19"/>
      <c r="L134" s="19"/>
    </row>
    <row r="135">
      <c r="A135" s="21">
        <v>45415.0</v>
      </c>
      <c r="B135" s="19">
        <v>-0.009518428372739973</v>
      </c>
      <c r="C135" s="19">
        <v>-0.007609876281558847</v>
      </c>
      <c r="D135" s="19"/>
      <c r="E135" s="19"/>
      <c r="F135" s="19"/>
      <c r="G135" s="19"/>
      <c r="H135" s="19"/>
      <c r="I135" s="19"/>
      <c r="J135" s="19"/>
      <c r="K135" s="19"/>
      <c r="L135" s="19"/>
    </row>
    <row r="136">
      <c r="A136" s="21">
        <v>45414.0</v>
      </c>
      <c r="B136" s="19">
        <v>-0.00840408567857609</v>
      </c>
      <c r="C136" s="19">
        <v>0.001917730044658672</v>
      </c>
      <c r="D136" s="19"/>
      <c r="E136" s="19"/>
      <c r="F136" s="19"/>
      <c r="G136" s="19"/>
      <c r="H136" s="19"/>
      <c r="I136" s="19"/>
      <c r="J136" s="19"/>
      <c r="K136" s="19"/>
      <c r="L136" s="19"/>
    </row>
    <row r="137">
      <c r="A137" s="21">
        <v>45412.0</v>
      </c>
      <c r="B137" s="19">
        <v>0.04716129614586162</v>
      </c>
      <c r="C137" s="19">
        <v>-0.0017024828426828176</v>
      </c>
      <c r="D137" s="19"/>
      <c r="E137" s="19"/>
      <c r="F137" s="19"/>
      <c r="G137" s="19"/>
      <c r="H137" s="19"/>
      <c r="I137" s="19"/>
      <c r="J137" s="19"/>
      <c r="K137" s="19"/>
      <c r="L137" s="19"/>
    </row>
    <row r="138">
      <c r="A138" s="23">
        <v>45411.0</v>
      </c>
      <c r="B138" s="19">
        <v>-0.005252525252525175</v>
      </c>
      <c r="C138" s="19">
        <v>0.009966569952207793</v>
      </c>
      <c r="D138" s="19"/>
      <c r="E138" s="19"/>
      <c r="F138" s="19"/>
      <c r="G138" s="19"/>
      <c r="H138" s="19"/>
      <c r="I138" s="19"/>
      <c r="J138" s="19"/>
      <c r="K138" s="19"/>
      <c r="L138" s="19"/>
    </row>
    <row r="139">
      <c r="A139" s="23">
        <v>45408.0</v>
      </c>
      <c r="B139" s="19">
        <v>0.015500341919306937</v>
      </c>
      <c r="C139" s="19">
        <v>-0.006663609558557937</v>
      </c>
      <c r="D139" s="19"/>
      <c r="E139" s="19"/>
      <c r="F139" s="19"/>
      <c r="G139" s="19"/>
      <c r="H139" s="19"/>
      <c r="I139" s="19"/>
      <c r="J139" s="19"/>
      <c r="K139" s="19"/>
      <c r="L139" s="19"/>
    </row>
    <row r="140">
      <c r="A140" s="23">
        <v>45407.0</v>
      </c>
      <c r="B140" s="19">
        <v>0.005961935335932145</v>
      </c>
      <c r="C140" s="19">
        <v>0.007496964610934409</v>
      </c>
      <c r="D140" s="19"/>
      <c r="E140" s="19"/>
      <c r="F140" s="19"/>
      <c r="G140" s="19"/>
      <c r="H140" s="19"/>
      <c r="I140" s="19"/>
      <c r="J140" s="19"/>
      <c r="K140" s="19"/>
      <c r="L140" s="19"/>
    </row>
    <row r="141">
      <c r="A141" s="23">
        <v>45406.0</v>
      </c>
      <c r="B141" s="19">
        <v>0.0033129342474575996</v>
      </c>
      <c r="C141" s="19">
        <v>0.0015379113018598733</v>
      </c>
      <c r="D141" s="19"/>
      <c r="E141" s="19"/>
      <c r="F141" s="19"/>
      <c r="G141" s="19"/>
      <c r="H141" s="19"/>
      <c r="I141" s="19"/>
      <c r="J141" s="19"/>
      <c r="K141" s="19"/>
      <c r="L141" s="19"/>
    </row>
    <row r="142">
      <c r="A142" s="23">
        <v>45405.0</v>
      </c>
      <c r="B142" s="19">
        <v>0.018177559147341427</v>
      </c>
      <c r="C142" s="19">
        <v>0.0014147311115488836</v>
      </c>
      <c r="D142" s="19"/>
      <c r="E142" s="19"/>
      <c r="F142" s="19"/>
      <c r="G142" s="19"/>
      <c r="H142" s="19"/>
      <c r="I142" s="19"/>
      <c r="J142" s="19"/>
      <c r="K142" s="19"/>
      <c r="L142" s="19"/>
    </row>
    <row r="143">
      <c r="A143" s="23">
        <v>45404.0</v>
      </c>
      <c r="B143" s="19">
        <v>0.011180065374958525</v>
      </c>
      <c r="C143" s="19">
        <v>0.008551948345148386</v>
      </c>
      <c r="D143" s="19"/>
      <c r="E143" s="19"/>
      <c r="F143" s="19"/>
      <c r="G143" s="19"/>
      <c r="H143" s="19"/>
      <c r="I143" s="19"/>
      <c r="J143" s="19"/>
      <c r="K143" s="19"/>
      <c r="L143" s="19"/>
    </row>
    <row r="144">
      <c r="A144" s="23">
        <v>45401.0</v>
      </c>
      <c r="B144" s="19">
        <v>-0.010871093200880866</v>
      </c>
      <c r="C144" s="19">
        <v>0.006871750807538657</v>
      </c>
      <c r="D144" s="19"/>
      <c r="E144" s="19"/>
      <c r="F144" s="19"/>
      <c r="G144" s="19"/>
      <c r="H144" s="19"/>
      <c r="I144" s="19"/>
      <c r="J144" s="19"/>
      <c r="K144" s="19"/>
      <c r="L144" s="19"/>
    </row>
    <row r="145">
      <c r="A145" s="23">
        <v>45400.0</v>
      </c>
      <c r="B145" s="19">
        <v>-0.010478972504288864</v>
      </c>
      <c r="C145" s="19">
        <v>-0.006865210697176827</v>
      </c>
      <c r="D145" s="19"/>
      <c r="E145" s="19"/>
      <c r="F145" s="19"/>
      <c r="G145" s="19"/>
      <c r="H145" s="19"/>
      <c r="I145" s="19"/>
      <c r="J145" s="19"/>
      <c r="K145" s="19"/>
      <c r="L145" s="19"/>
    </row>
    <row r="146">
      <c r="A146" s="23">
        <v>45398.0</v>
      </c>
      <c r="B146" s="19">
        <v>-0.023587468308584048</v>
      </c>
      <c r="C146" s="19">
        <v>-0.005594342799416285</v>
      </c>
      <c r="D146" s="19"/>
      <c r="E146" s="19"/>
      <c r="F146" s="19"/>
      <c r="G146" s="19"/>
      <c r="H146" s="19"/>
      <c r="I146" s="19"/>
      <c r="J146" s="19"/>
      <c r="K146" s="19"/>
      <c r="L146" s="19"/>
    </row>
    <row r="147">
      <c r="A147" s="23">
        <v>45397.0</v>
      </c>
      <c r="B147" s="19">
        <v>-0.004506940688660532</v>
      </c>
      <c r="C147" s="19">
        <v>-0.010963880032327733</v>
      </c>
      <c r="D147" s="19"/>
      <c r="E147" s="19"/>
      <c r="F147" s="19"/>
      <c r="G147" s="19"/>
      <c r="H147" s="19"/>
      <c r="I147" s="19"/>
      <c r="J147" s="19"/>
      <c r="K147" s="19"/>
      <c r="L147" s="19"/>
    </row>
    <row r="148">
      <c r="A148" s="23">
        <v>45394.0</v>
      </c>
      <c r="B148" s="19">
        <v>0.002122758682986392</v>
      </c>
      <c r="C148" s="19">
        <v>-0.010301576000492085</v>
      </c>
      <c r="D148" s="19"/>
      <c r="E148" s="19"/>
      <c r="F148" s="19"/>
      <c r="G148" s="19"/>
      <c r="H148" s="19"/>
      <c r="I148" s="19"/>
      <c r="J148" s="19"/>
      <c r="K148" s="19"/>
      <c r="L148" s="19"/>
    </row>
    <row r="149">
      <c r="A149" s="21">
        <v>45392.0</v>
      </c>
      <c r="B149" s="19">
        <v>0.018304741755967413</v>
      </c>
      <c r="C149" s="19">
        <v>0.004904439610913025</v>
      </c>
      <c r="D149" s="19"/>
      <c r="E149" s="19"/>
      <c r="F149" s="19"/>
      <c r="G149" s="19"/>
      <c r="H149" s="19"/>
      <c r="I149" s="19"/>
      <c r="J149" s="19"/>
      <c r="K149" s="19"/>
      <c r="L149" s="19"/>
    </row>
    <row r="150">
      <c r="A150" s="21">
        <v>45391.0</v>
      </c>
      <c r="B150" s="19">
        <v>0.003461325456894926</v>
      </c>
      <c r="C150" s="19">
        <v>-0.0010389873953843276</v>
      </c>
      <c r="D150" s="19"/>
      <c r="E150" s="19"/>
      <c r="F150" s="19"/>
      <c r="G150" s="19"/>
      <c r="H150" s="19"/>
      <c r="I150" s="19"/>
      <c r="J150" s="19"/>
      <c r="K150" s="19"/>
      <c r="L150" s="19"/>
    </row>
    <row r="151">
      <c r="A151" s="21">
        <v>45390.0</v>
      </c>
      <c r="B151" s="19">
        <v>0.004217453770218427</v>
      </c>
      <c r="C151" s="19">
        <v>0.006778095115418603</v>
      </c>
      <c r="D151" s="19"/>
      <c r="E151" s="19"/>
      <c r="F151" s="19"/>
      <c r="G151" s="19"/>
      <c r="H151" s="19"/>
      <c r="I151" s="19"/>
      <c r="J151" s="19"/>
      <c r="K151" s="19"/>
      <c r="L151" s="19"/>
    </row>
    <row r="152">
      <c r="A152" s="21">
        <v>45387.0</v>
      </c>
      <c r="B152" s="19">
        <v>0.0015317489788337912</v>
      </c>
      <c r="C152" s="19">
        <v>-4.2194748752555356E-5</v>
      </c>
      <c r="D152" s="19"/>
      <c r="E152" s="19"/>
      <c r="F152" s="19"/>
      <c r="G152" s="19"/>
      <c r="H152" s="19"/>
      <c r="I152" s="19"/>
      <c r="J152" s="19"/>
      <c r="K152" s="19"/>
      <c r="L152" s="19"/>
    </row>
    <row r="153">
      <c r="A153" s="21">
        <v>45386.0</v>
      </c>
      <c r="B153" s="19">
        <v>-0.0036995930447650816</v>
      </c>
      <c r="C153" s="19">
        <v>0.0035659125504521327</v>
      </c>
      <c r="D153" s="19"/>
      <c r="E153" s="19"/>
      <c r="F153" s="19"/>
      <c r="G153" s="19"/>
      <c r="H153" s="19"/>
      <c r="I153" s="19"/>
      <c r="J153" s="19"/>
      <c r="K153" s="19"/>
      <c r="L153" s="19"/>
    </row>
    <row r="154">
      <c r="A154" s="21">
        <v>45385.0</v>
      </c>
      <c r="B154" s="19">
        <v>-0.016778065748192628</v>
      </c>
      <c r="C154" s="19">
        <v>-8.306128720498851E-4</v>
      </c>
      <c r="D154" s="19"/>
      <c r="E154" s="19"/>
      <c r="F154" s="19"/>
      <c r="G154" s="19"/>
      <c r="H154" s="19"/>
      <c r="I154" s="19"/>
      <c r="J154" s="19"/>
      <c r="K154" s="19"/>
      <c r="L154" s="19"/>
    </row>
    <row r="155">
      <c r="A155" s="21">
        <v>45384.0</v>
      </c>
      <c r="B155" s="19">
        <v>0.005808103905607043</v>
      </c>
      <c r="C155" s="19">
        <v>-3.873208084765878E-4</v>
      </c>
      <c r="D155" s="19"/>
      <c r="E155" s="19"/>
      <c r="F155" s="19"/>
      <c r="G155" s="19"/>
      <c r="H155" s="19"/>
      <c r="I155" s="19"/>
      <c r="J155" s="19"/>
      <c r="K155" s="19"/>
      <c r="L155" s="19"/>
    </row>
    <row r="156">
      <c r="A156" s="21">
        <v>45383.0</v>
      </c>
      <c r="B156" s="19">
        <v>0.008811995386389881</v>
      </c>
      <c r="C156" s="19">
        <v>0.00605099677966936</v>
      </c>
      <c r="D156" s="19"/>
      <c r="E156" s="19"/>
      <c r="F156" s="19"/>
      <c r="G156" s="19"/>
      <c r="H156" s="19"/>
      <c r="I156" s="19"/>
      <c r="J156" s="19"/>
      <c r="K156" s="19"/>
      <c r="L156" s="19"/>
    </row>
    <row r="157">
      <c r="A157" s="21">
        <v>45379.0</v>
      </c>
      <c r="B157" s="19">
        <v>4.613823013754903E-5</v>
      </c>
      <c r="C157" s="19">
        <v>0.009187001240753778</v>
      </c>
      <c r="D157" s="19"/>
      <c r="E157" s="19"/>
      <c r="F157" s="19"/>
      <c r="G157" s="19"/>
      <c r="H157" s="19"/>
      <c r="I157" s="19"/>
      <c r="J157" s="19"/>
      <c r="K157" s="19"/>
      <c r="L157" s="19"/>
    </row>
    <row r="158">
      <c r="A158" s="23">
        <v>45378.0</v>
      </c>
      <c r="B158" s="19">
        <v>-0.006053379803723669</v>
      </c>
      <c r="C158" s="19">
        <v>0.00540566333556014</v>
      </c>
      <c r="D158" s="19"/>
      <c r="E158" s="19"/>
      <c r="F158" s="19"/>
      <c r="G158" s="19"/>
      <c r="H158" s="19"/>
      <c r="I158" s="19"/>
      <c r="J158" s="19"/>
      <c r="K158" s="19"/>
      <c r="L158" s="19"/>
    </row>
    <row r="159">
      <c r="A159" s="23">
        <v>45377.0</v>
      </c>
      <c r="B159" s="19">
        <v>0.007857274912183465</v>
      </c>
      <c r="C159" s="19">
        <v>-0.004165770984420725</v>
      </c>
      <c r="D159" s="19"/>
      <c r="E159" s="19"/>
      <c r="F159" s="19"/>
      <c r="G159" s="19"/>
      <c r="H159" s="19"/>
      <c r="I159" s="19"/>
      <c r="J159" s="19"/>
      <c r="K159" s="19"/>
      <c r="L159" s="19"/>
    </row>
    <row r="160">
      <c r="A160" s="23">
        <v>45373.0</v>
      </c>
      <c r="B160" s="19">
        <v>-0.0024896265560165887</v>
      </c>
      <c r="C160" s="19">
        <v>0.0038524528721899376</v>
      </c>
      <c r="D160" s="19"/>
      <c r="E160" s="19"/>
      <c r="F160" s="19"/>
      <c r="G160" s="19"/>
      <c r="H160" s="19"/>
      <c r="I160" s="19"/>
      <c r="J160" s="19"/>
      <c r="K160" s="19"/>
      <c r="L160" s="19"/>
    </row>
    <row r="161">
      <c r="A161" s="23">
        <v>45372.0</v>
      </c>
      <c r="B161" s="19">
        <v>5.074034780201409E-4</v>
      </c>
      <c r="C161" s="19">
        <v>0.007914703444739102</v>
      </c>
      <c r="D161" s="19"/>
      <c r="E161" s="19"/>
      <c r="F161" s="19"/>
      <c r="G161" s="19"/>
      <c r="H161" s="19"/>
      <c r="I161" s="19"/>
      <c r="J161" s="19"/>
      <c r="K161" s="19"/>
      <c r="L161" s="19"/>
    </row>
    <row r="162">
      <c r="A162" s="23">
        <v>45371.0</v>
      </c>
      <c r="B162" s="19">
        <v>0.002543470218276056</v>
      </c>
      <c r="C162" s="19">
        <v>9.923249508994036E-4</v>
      </c>
      <c r="D162" s="19"/>
      <c r="E162" s="19"/>
      <c r="F162" s="19"/>
      <c r="G162" s="19"/>
      <c r="H162" s="19"/>
      <c r="I162" s="19"/>
      <c r="J162" s="19"/>
      <c r="K162" s="19"/>
      <c r="L162" s="19"/>
    </row>
    <row r="163">
      <c r="A163" s="23">
        <v>45370.0</v>
      </c>
      <c r="B163" s="19">
        <v>7.867820613691734E-4</v>
      </c>
      <c r="C163" s="19">
        <v>-0.010802196257656771</v>
      </c>
      <c r="D163" s="19"/>
      <c r="E163" s="19"/>
      <c r="F163" s="19"/>
      <c r="G163" s="19"/>
      <c r="H163" s="19"/>
      <c r="I163" s="19"/>
      <c r="J163" s="19"/>
      <c r="K163" s="19"/>
      <c r="L163" s="19"/>
    </row>
    <row r="164">
      <c r="A164" s="23">
        <v>45369.0</v>
      </c>
      <c r="B164" s="19">
        <v>-0.002999261720191937</v>
      </c>
      <c r="C164" s="19">
        <v>0.0014688955131714199</v>
      </c>
      <c r="D164" s="19"/>
      <c r="E164" s="19"/>
      <c r="F164" s="19"/>
      <c r="G164" s="19"/>
      <c r="H164" s="19"/>
      <c r="I164" s="19"/>
      <c r="J164" s="19"/>
      <c r="K164" s="19"/>
      <c r="L164" s="19"/>
    </row>
    <row r="165">
      <c r="A165" s="23">
        <v>45366.0</v>
      </c>
      <c r="B165" s="19">
        <v>-3.2289312237665513E-4</v>
      </c>
      <c r="C165" s="19">
        <v>-0.005567433449302883</v>
      </c>
      <c r="D165" s="19"/>
      <c r="E165" s="19"/>
      <c r="F165" s="19"/>
      <c r="G165" s="19"/>
      <c r="H165" s="19"/>
      <c r="I165" s="19"/>
      <c r="J165" s="19"/>
      <c r="K165" s="19"/>
      <c r="L165" s="19"/>
    </row>
    <row r="166">
      <c r="A166" s="23">
        <v>45365.0</v>
      </c>
      <c r="B166" s="19">
        <v>0.006593304545665646</v>
      </c>
      <c r="C166" s="19">
        <v>0.006771162439709544</v>
      </c>
      <c r="D166" s="19"/>
      <c r="E166" s="19"/>
      <c r="F166" s="19"/>
      <c r="G166" s="19"/>
      <c r="H166" s="19"/>
      <c r="I166" s="19"/>
      <c r="J166" s="19"/>
      <c r="K166" s="19"/>
      <c r="L166" s="19"/>
    </row>
    <row r="167">
      <c r="A167" s="23">
        <v>45364.0</v>
      </c>
      <c r="B167" s="19">
        <v>-0.0017150273477335443</v>
      </c>
      <c r="C167" s="19">
        <v>-0.015132724741109493</v>
      </c>
      <c r="D167" s="19"/>
      <c r="E167" s="19"/>
      <c r="F167" s="19"/>
      <c r="G167" s="19"/>
      <c r="H167" s="19"/>
      <c r="I167" s="19"/>
      <c r="J167" s="19"/>
      <c r="K167" s="19"/>
      <c r="L167" s="19"/>
    </row>
    <row r="168">
      <c r="A168" s="23">
        <v>45363.0</v>
      </c>
      <c r="B168" s="19">
        <v>-0.00850222896272812</v>
      </c>
      <c r="C168" s="19">
        <v>1.365713428544968E-4</v>
      </c>
      <c r="D168" s="19"/>
      <c r="E168" s="19"/>
      <c r="F168" s="19"/>
      <c r="G168" s="19"/>
      <c r="H168" s="19"/>
      <c r="I168" s="19"/>
      <c r="J168" s="19"/>
      <c r="K168" s="19"/>
      <c r="L168" s="19"/>
    </row>
    <row r="169">
      <c r="A169" s="21">
        <v>45362.0</v>
      </c>
      <c r="B169" s="19">
        <v>-0.008340169537872422</v>
      </c>
      <c r="C169" s="19">
        <v>-0.007153161684127163</v>
      </c>
      <c r="D169" s="19"/>
      <c r="E169" s="19"/>
      <c r="F169" s="19"/>
      <c r="G169" s="19"/>
      <c r="H169" s="19"/>
      <c r="I169" s="19"/>
      <c r="J169" s="19"/>
      <c r="K169" s="19"/>
      <c r="L169" s="19"/>
    </row>
    <row r="170">
      <c r="A170" s="21">
        <v>45358.0</v>
      </c>
      <c r="B170" s="19">
        <v>0.008317632461743552</v>
      </c>
      <c r="C170" s="19">
        <v>8.67667376374115E-4</v>
      </c>
      <c r="D170" s="19"/>
      <c r="E170" s="19"/>
      <c r="F170" s="19"/>
      <c r="G170" s="19"/>
      <c r="H170" s="19"/>
      <c r="I170" s="19"/>
      <c r="J170" s="19"/>
      <c r="K170" s="19"/>
      <c r="L170" s="19"/>
    </row>
    <row r="171">
      <c r="A171" s="21">
        <v>45357.0</v>
      </c>
      <c r="B171" s="19">
        <v>-0.003936467249507913</v>
      </c>
      <c r="C171" s="19">
        <v>0.005266971726090697</v>
      </c>
      <c r="D171" s="19"/>
      <c r="E171" s="19"/>
      <c r="F171" s="19"/>
      <c r="G171" s="19"/>
      <c r="H171" s="19"/>
      <c r="I171" s="19"/>
      <c r="J171" s="19"/>
      <c r="K171" s="19"/>
      <c r="L171" s="19"/>
    </row>
    <row r="172">
      <c r="A172" s="21">
        <v>45356.0</v>
      </c>
      <c r="B172" s="19">
        <v>0.00709906421426254</v>
      </c>
      <c r="C172" s="19">
        <v>-0.0022003427714499812</v>
      </c>
      <c r="D172" s="19"/>
      <c r="E172" s="19"/>
      <c r="F172" s="19"/>
      <c r="G172" s="19"/>
      <c r="H172" s="19"/>
      <c r="I172" s="19"/>
      <c r="J172" s="19"/>
      <c r="K172" s="19"/>
      <c r="L172" s="19"/>
    </row>
    <row r="173">
      <c r="A173" s="21">
        <v>45355.0</v>
      </c>
      <c r="B173" s="19">
        <v>-0.002070107645597563</v>
      </c>
      <c r="C173" s="19">
        <v>0.0012154577628427088</v>
      </c>
      <c r="D173" s="19"/>
      <c r="E173" s="19"/>
      <c r="F173" s="19"/>
      <c r="G173" s="19"/>
      <c r="H173" s="19"/>
      <c r="I173" s="19"/>
      <c r="J173" s="19"/>
      <c r="K173" s="19"/>
      <c r="L173" s="19"/>
    </row>
    <row r="174">
      <c r="A174" s="21">
        <v>45353.0</v>
      </c>
      <c r="B174" s="19">
        <v>0.03297852119368949</v>
      </c>
      <c r="C174" s="19">
        <v>0.0017749426445079486</v>
      </c>
      <c r="D174" s="19"/>
      <c r="E174" s="19"/>
      <c r="F174" s="19"/>
      <c r="G174" s="19"/>
      <c r="H174" s="19"/>
      <c r="I174" s="19"/>
      <c r="J174" s="19"/>
      <c r="K174" s="19"/>
      <c r="L174" s="19"/>
    </row>
    <row r="175">
      <c r="A175" s="21">
        <v>45352.0</v>
      </c>
      <c r="B175" s="19">
        <v>0.00573504110112788</v>
      </c>
      <c r="C175" s="19">
        <v>0.016192204814673428</v>
      </c>
      <c r="D175" s="19"/>
      <c r="E175" s="19"/>
      <c r="F175" s="19"/>
      <c r="G175" s="19"/>
      <c r="H175" s="19"/>
      <c r="I175" s="19"/>
      <c r="J175" s="19"/>
      <c r="K175" s="19"/>
      <c r="L175" s="19"/>
    </row>
    <row r="176">
      <c r="A176" s="21">
        <v>45351.0</v>
      </c>
      <c r="B176" s="19">
        <v>-0.013205055649877395</v>
      </c>
      <c r="C176" s="19">
        <v>0.0014418378991531977</v>
      </c>
      <c r="D176" s="19"/>
      <c r="E176" s="19"/>
      <c r="F176" s="19"/>
      <c r="G176" s="19"/>
      <c r="H176" s="19"/>
      <c r="I176" s="19"/>
      <c r="J176" s="19"/>
      <c r="K176" s="19"/>
      <c r="L176" s="19"/>
    </row>
    <row r="177">
      <c r="A177" s="23">
        <v>45350.0</v>
      </c>
      <c r="B177" s="19">
        <v>0.00569151963574277</v>
      </c>
      <c r="C177" s="19">
        <v>-0.011135962808046407</v>
      </c>
      <c r="D177" s="19"/>
      <c r="E177" s="19"/>
      <c r="F177" s="19"/>
      <c r="G177" s="19"/>
      <c r="H177" s="19"/>
      <c r="I177" s="19"/>
      <c r="J177" s="19"/>
      <c r="K177" s="19"/>
      <c r="L177" s="19"/>
    </row>
    <row r="178">
      <c r="A178" s="23">
        <v>45349.0</v>
      </c>
      <c r="B178" s="19">
        <v>-0.0066899086026570576</v>
      </c>
      <c r="C178" s="19">
        <v>0.0034490474436139618</v>
      </c>
      <c r="D178" s="19"/>
      <c r="E178" s="19"/>
      <c r="F178" s="19"/>
      <c r="G178" s="19"/>
      <c r="H178" s="19"/>
      <c r="I178" s="19"/>
      <c r="J178" s="19"/>
      <c r="K178" s="19"/>
      <c r="L178" s="19"/>
    </row>
    <row r="179">
      <c r="A179" s="23">
        <v>45348.0</v>
      </c>
      <c r="B179" s="19">
        <v>-0.0013173990778206912</v>
      </c>
      <c r="C179" s="19">
        <v>-0.004080998707946426</v>
      </c>
      <c r="D179" s="19"/>
      <c r="E179" s="19"/>
      <c r="F179" s="19"/>
      <c r="G179" s="19"/>
      <c r="H179" s="19"/>
      <c r="I179" s="19"/>
      <c r="J179" s="19"/>
      <c r="K179" s="19"/>
      <c r="L179" s="19"/>
    </row>
    <row r="180">
      <c r="A180" s="23">
        <v>45345.0</v>
      </c>
      <c r="B180" s="19">
        <v>0.010219116878178669</v>
      </c>
      <c r="C180" s="19">
        <v>-2.137959126722322E-4</v>
      </c>
      <c r="D180" s="19"/>
      <c r="E180" s="19"/>
      <c r="F180" s="19"/>
      <c r="G180" s="19"/>
      <c r="H180" s="19"/>
      <c r="I180" s="19"/>
      <c r="J180" s="19"/>
      <c r="K180" s="19"/>
      <c r="L180" s="19"/>
    </row>
    <row r="181">
      <c r="A181" s="23">
        <v>45344.0</v>
      </c>
      <c r="B181" s="19">
        <v>0.0030512514898688448</v>
      </c>
      <c r="C181" s="19">
        <v>0.007363392964423232</v>
      </c>
      <c r="D181" s="19"/>
      <c r="E181" s="19"/>
      <c r="F181" s="19"/>
      <c r="G181" s="19"/>
      <c r="H181" s="19"/>
      <c r="I181" s="19"/>
      <c r="J181" s="19"/>
      <c r="K181" s="19"/>
      <c r="L181" s="19"/>
    </row>
    <row r="182">
      <c r="A182" s="23">
        <v>45343.0</v>
      </c>
      <c r="B182" s="19">
        <v>0.004790419161676551</v>
      </c>
      <c r="C182" s="19">
        <v>-0.006392770177884866</v>
      </c>
      <c r="D182" s="19"/>
      <c r="E182" s="19"/>
      <c r="F182" s="19"/>
      <c r="G182" s="19"/>
      <c r="H182" s="19"/>
      <c r="I182" s="19"/>
      <c r="J182" s="19"/>
      <c r="K182" s="19"/>
      <c r="L182" s="19"/>
    </row>
    <row r="183">
      <c r="A183" s="23">
        <v>45342.0</v>
      </c>
      <c r="B183" s="19">
        <v>0.020034204739799666</v>
      </c>
      <c r="C183" s="19">
        <v>0.0033766908881329716</v>
      </c>
      <c r="D183" s="19"/>
      <c r="E183" s="19"/>
      <c r="F183" s="19"/>
      <c r="G183" s="19"/>
      <c r="H183" s="19"/>
      <c r="I183" s="19"/>
      <c r="J183" s="19"/>
      <c r="K183" s="19"/>
      <c r="L183" s="19"/>
    </row>
    <row r="184">
      <c r="A184" s="23">
        <v>45341.0</v>
      </c>
      <c r="B184" s="19">
        <v>0.006491909703437715</v>
      </c>
      <c r="C184" s="19">
        <v>0.0036999732313400813</v>
      </c>
      <c r="D184" s="19"/>
      <c r="E184" s="19"/>
      <c r="F184" s="19"/>
      <c r="G184" s="19"/>
      <c r="H184" s="19"/>
      <c r="I184" s="19"/>
      <c r="J184" s="19"/>
      <c r="K184" s="19"/>
      <c r="L184" s="19"/>
    </row>
    <row r="185">
      <c r="A185" s="23">
        <v>45338.0</v>
      </c>
      <c r="B185" s="19">
        <v>-0.0059157133079105195</v>
      </c>
      <c r="C185" s="19">
        <v>0.005930878678274354</v>
      </c>
      <c r="D185" s="19"/>
      <c r="E185" s="19"/>
      <c r="F185" s="19"/>
      <c r="G185" s="19"/>
      <c r="H185" s="19"/>
      <c r="I185" s="19"/>
      <c r="J185" s="19"/>
      <c r="K185" s="19"/>
      <c r="L185" s="19"/>
    </row>
    <row r="186">
      <c r="A186" s="23">
        <v>45337.0</v>
      </c>
      <c r="B186" s="19">
        <v>0.0028436948421259878</v>
      </c>
      <c r="C186" s="19">
        <v>0.0032371720760713263</v>
      </c>
      <c r="D186" s="19"/>
      <c r="E186" s="19"/>
      <c r="F186" s="19"/>
      <c r="G186" s="19"/>
      <c r="H186" s="19"/>
      <c r="I186" s="19"/>
      <c r="J186" s="19"/>
      <c r="K186" s="19"/>
      <c r="L186" s="19"/>
    </row>
    <row r="187">
      <c r="A187" s="23">
        <v>45336.0</v>
      </c>
      <c r="B187" s="19">
        <v>0.023792791888364473</v>
      </c>
      <c r="C187" s="19">
        <v>0.0044519563542708696</v>
      </c>
      <c r="D187" s="19"/>
      <c r="E187" s="19"/>
      <c r="F187" s="19"/>
      <c r="G187" s="19"/>
      <c r="H187" s="19"/>
      <c r="I187" s="19"/>
      <c r="J187" s="19"/>
      <c r="K187" s="19"/>
      <c r="L187" s="19"/>
    </row>
    <row r="188">
      <c r="A188" s="23">
        <v>45335.0</v>
      </c>
      <c r="B188" s="19">
        <v>-0.014445433857722345</v>
      </c>
      <c r="C188" s="19">
        <v>0.005884516366311265</v>
      </c>
      <c r="D188" s="19"/>
      <c r="E188" s="19"/>
      <c r="F188" s="19"/>
      <c r="G188" s="19"/>
      <c r="H188" s="19"/>
      <c r="I188" s="19"/>
      <c r="J188" s="19"/>
      <c r="K188" s="19"/>
      <c r="L188" s="19"/>
    </row>
    <row r="189">
      <c r="A189" s="23">
        <v>45334.0</v>
      </c>
      <c r="B189" s="19">
        <v>0.021631456585464504</v>
      </c>
      <c r="C189" s="19">
        <v>-0.007641455296683142</v>
      </c>
      <c r="D189" s="19"/>
      <c r="E189" s="19"/>
      <c r="F189" s="19"/>
      <c r="G189" s="19"/>
      <c r="H189" s="19"/>
      <c r="I189" s="19"/>
      <c r="J189" s="19"/>
      <c r="K189" s="19"/>
      <c r="L189" s="19"/>
    </row>
    <row r="190">
      <c r="A190" s="21">
        <v>45331.0</v>
      </c>
      <c r="B190" s="19">
        <v>-0.03213814019468764</v>
      </c>
      <c r="C190" s="19">
        <v>0.0029721958103781088</v>
      </c>
      <c r="D190" s="19"/>
      <c r="E190" s="19"/>
      <c r="F190" s="19"/>
      <c r="G190" s="19"/>
      <c r="H190" s="19"/>
      <c r="I190" s="19"/>
      <c r="J190" s="19"/>
      <c r="K190" s="19"/>
      <c r="L190" s="19"/>
    </row>
    <row r="191">
      <c r="A191" s="21">
        <v>45330.0</v>
      </c>
      <c r="B191" s="19">
        <v>-0.004140685892439655</v>
      </c>
      <c r="C191" s="19">
        <v>-0.009691981486970147</v>
      </c>
      <c r="D191" s="19"/>
      <c r="E191" s="19"/>
      <c r="F191" s="19"/>
      <c r="G191" s="19"/>
      <c r="H191" s="19"/>
      <c r="I191" s="19"/>
      <c r="J191" s="19"/>
      <c r="K191" s="19"/>
      <c r="L191" s="19"/>
    </row>
    <row r="192">
      <c r="A192" s="21">
        <v>45329.0</v>
      </c>
      <c r="B192" s="19">
        <v>0.0028334147532975695</v>
      </c>
      <c r="C192" s="19">
        <v>5.0160971116319786E-5</v>
      </c>
      <c r="D192" s="19"/>
      <c r="E192" s="19"/>
      <c r="F192" s="19"/>
      <c r="G192" s="19"/>
      <c r="H192" s="19"/>
      <c r="I192" s="19"/>
      <c r="J192" s="19"/>
      <c r="K192" s="19"/>
      <c r="L192" s="19"/>
    </row>
    <row r="193">
      <c r="A193" s="21">
        <v>45328.0</v>
      </c>
      <c r="B193" s="19">
        <v>-4.8828125E-4</v>
      </c>
      <c r="C193" s="19">
        <v>0.007243348016002349</v>
      </c>
      <c r="D193" s="19"/>
      <c r="E193" s="19"/>
      <c r="F193" s="19"/>
      <c r="G193" s="19"/>
      <c r="H193" s="19"/>
      <c r="I193" s="19"/>
      <c r="J193" s="19"/>
      <c r="K193" s="19"/>
      <c r="L193" s="19"/>
    </row>
    <row r="194">
      <c r="A194" s="21">
        <v>45327.0</v>
      </c>
      <c r="B194" s="19">
        <v>-0.0011217870555528808</v>
      </c>
      <c r="C194" s="19">
        <v>-0.003756783717248191</v>
      </c>
      <c r="D194" s="19"/>
      <c r="E194" s="19"/>
      <c r="F194" s="19"/>
      <c r="G194" s="19"/>
      <c r="H194" s="19"/>
      <c r="I194" s="19"/>
      <c r="J194" s="19"/>
      <c r="K194" s="19"/>
      <c r="L194" s="19"/>
    </row>
    <row r="195">
      <c r="A195" s="21">
        <v>45324.0</v>
      </c>
      <c r="B195" s="19">
        <v>-0.0029178621796430715</v>
      </c>
      <c r="C195" s="19">
        <v>0.007205915902559923</v>
      </c>
      <c r="D195" s="19"/>
      <c r="E195" s="19"/>
      <c r="F195" s="19"/>
      <c r="G195" s="19"/>
      <c r="H195" s="19"/>
      <c r="I195" s="19"/>
      <c r="J195" s="19"/>
      <c r="K195" s="19"/>
      <c r="L195" s="19"/>
    </row>
    <row r="196">
      <c r="A196" s="21">
        <v>45323.0</v>
      </c>
      <c r="B196" s="19">
        <v>0.011063034713344688</v>
      </c>
      <c r="C196" s="19">
        <v>-0.0013003033273956133</v>
      </c>
      <c r="D196" s="19"/>
      <c r="E196" s="19"/>
      <c r="F196" s="19"/>
      <c r="G196" s="19"/>
      <c r="H196" s="19"/>
      <c r="I196" s="19"/>
      <c r="J196" s="19"/>
      <c r="K196" s="19"/>
      <c r="L196" s="19"/>
    </row>
    <row r="197">
      <c r="A197" s="21">
        <v>45322.0</v>
      </c>
      <c r="B197" s="19">
        <v>4.919323101140183E-4</v>
      </c>
      <c r="C197" s="19">
        <v>0.00946004339725226</v>
      </c>
      <c r="D197" s="19"/>
      <c r="E197" s="19"/>
      <c r="F197" s="19"/>
      <c r="G197" s="19"/>
      <c r="H197" s="19"/>
      <c r="I197" s="19"/>
      <c r="J197" s="19"/>
      <c r="K197" s="19"/>
      <c r="L197" s="19"/>
    </row>
    <row r="198">
      <c r="A198" s="23">
        <v>45321.0</v>
      </c>
      <c r="B198" s="19">
        <v>0.006386454774988781</v>
      </c>
      <c r="C198" s="19">
        <v>-0.00991369792433383</v>
      </c>
      <c r="D198" s="19"/>
      <c r="E198" s="19"/>
      <c r="F198" s="19"/>
      <c r="G198" s="19"/>
      <c r="H198" s="19"/>
      <c r="I198" s="19"/>
      <c r="J198" s="19"/>
      <c r="K198" s="19"/>
      <c r="L198" s="19"/>
    </row>
    <row r="199">
      <c r="A199" s="23">
        <v>45320.0</v>
      </c>
      <c r="B199" s="19">
        <v>0.010758606885508337</v>
      </c>
      <c r="C199" s="19">
        <v>0.01803059112239258</v>
      </c>
      <c r="D199" s="19"/>
      <c r="E199" s="19"/>
      <c r="F199" s="19"/>
      <c r="G199" s="19"/>
      <c r="H199" s="19"/>
      <c r="I199" s="19"/>
      <c r="J199" s="19"/>
      <c r="K199" s="19"/>
      <c r="L199" s="19"/>
    </row>
    <row r="200">
      <c r="A200" s="23">
        <v>45316.0</v>
      </c>
      <c r="B200" s="19">
        <v>-0.029007336864097844</v>
      </c>
      <c r="C200" s="19">
        <v>-0.00472407179097567</v>
      </c>
      <c r="D200" s="19"/>
      <c r="E200" s="19"/>
      <c r="F200" s="19"/>
      <c r="G200" s="19"/>
      <c r="H200" s="19"/>
      <c r="I200" s="19"/>
      <c r="J200" s="19"/>
      <c r="K200" s="19"/>
      <c r="L200" s="19"/>
    </row>
    <row r="201">
      <c r="A201" s="23">
        <v>45315.0</v>
      </c>
      <c r="B201" s="19">
        <v>0.020174482006543037</v>
      </c>
      <c r="C201" s="19">
        <v>0.010130045011959243</v>
      </c>
      <c r="D201" s="19"/>
      <c r="E201" s="19"/>
      <c r="F201" s="19"/>
      <c r="G201" s="19"/>
      <c r="H201" s="19"/>
      <c r="I201" s="19"/>
      <c r="J201" s="19"/>
      <c r="K201" s="19"/>
      <c r="L201" s="19"/>
    </row>
    <row r="202">
      <c r="A202" s="23">
        <v>45314.0</v>
      </c>
      <c r="B202" s="19">
        <v>0.009507606084868003</v>
      </c>
      <c r="C202" s="19">
        <v>-0.015436820293160514</v>
      </c>
      <c r="D202" s="19"/>
      <c r="E202" s="19"/>
      <c r="F202" s="19"/>
      <c r="G202" s="19"/>
      <c r="H202" s="19"/>
      <c r="I202" s="19"/>
      <c r="J202" s="19"/>
      <c r="K202" s="19"/>
      <c r="L202" s="19"/>
    </row>
    <row r="203">
      <c r="A203" s="23">
        <v>45311.0</v>
      </c>
      <c r="B203" s="19">
        <v>0.013027829877832353</v>
      </c>
      <c r="C203" s="19">
        <v>-0.0023401657540329523</v>
      </c>
      <c r="D203" s="19"/>
      <c r="E203" s="19"/>
      <c r="F203" s="19"/>
      <c r="G203" s="19"/>
      <c r="H203" s="19"/>
      <c r="I203" s="19"/>
      <c r="J203" s="19"/>
      <c r="K203" s="19"/>
      <c r="L203" s="19"/>
    </row>
    <row r="204">
      <c r="A204" s="23">
        <v>45310.0</v>
      </c>
      <c r="B204" s="19">
        <v>0.004685510567863593</v>
      </c>
      <c r="C204" s="19">
        <v>0.007461938985893868</v>
      </c>
      <c r="D204" s="19"/>
      <c r="E204" s="19"/>
      <c r="F204" s="19"/>
      <c r="G204" s="19"/>
      <c r="H204" s="19"/>
      <c r="I204" s="19"/>
      <c r="J204" s="19"/>
      <c r="K204" s="19"/>
      <c r="L204" s="19"/>
    </row>
    <row r="205">
      <c r="A205" s="23">
        <v>45309.0</v>
      </c>
      <c r="B205" s="19">
        <v>-0.027055150884495283</v>
      </c>
      <c r="C205" s="19">
        <v>-0.005085307540579342</v>
      </c>
      <c r="D205" s="19"/>
      <c r="E205" s="19"/>
      <c r="F205" s="19"/>
      <c r="G205" s="19"/>
      <c r="H205" s="19"/>
      <c r="I205" s="19"/>
      <c r="J205" s="19"/>
      <c r="K205" s="19"/>
      <c r="L205" s="19"/>
    </row>
    <row r="206">
      <c r="A206" s="23">
        <v>45308.0</v>
      </c>
      <c r="B206" s="19">
        <v>-7.921968609200247E-4</v>
      </c>
      <c r="C206" s="19">
        <v>-0.02089432333437724</v>
      </c>
      <c r="D206" s="19"/>
      <c r="E206" s="19"/>
      <c r="F206" s="19"/>
      <c r="G206" s="19"/>
      <c r="H206" s="19"/>
      <c r="I206" s="19"/>
      <c r="J206" s="19"/>
      <c r="K206" s="19"/>
      <c r="L206" s="19"/>
    </row>
    <row r="207">
      <c r="A207" s="23">
        <v>45307.0</v>
      </c>
      <c r="B207" s="19">
        <v>0.0063278525161933885</v>
      </c>
      <c r="C207" s="19">
        <v>-0.002948303989826928</v>
      </c>
      <c r="D207" s="19"/>
      <c r="E207" s="19"/>
      <c r="F207" s="19"/>
      <c r="G207" s="19"/>
      <c r="H207" s="19"/>
      <c r="I207" s="19"/>
      <c r="J207" s="19"/>
      <c r="K207" s="19"/>
      <c r="L207" s="19"/>
    </row>
    <row r="208">
      <c r="A208" s="23">
        <v>45306.0</v>
      </c>
      <c r="B208" s="19">
        <v>0.012460273419764967</v>
      </c>
      <c r="C208" s="19">
        <v>0.009267146390311787</v>
      </c>
      <c r="D208" s="19"/>
      <c r="E208" s="19"/>
      <c r="F208" s="19"/>
      <c r="G208" s="19"/>
      <c r="H208" s="19"/>
      <c r="I208" s="19"/>
      <c r="J208" s="19"/>
      <c r="K208" s="19"/>
      <c r="L208" s="19"/>
    </row>
    <row r="209">
      <c r="A209" s="23">
        <v>45303.0</v>
      </c>
      <c r="B209" s="19">
        <v>-0.0019132974170484873</v>
      </c>
      <c r="C209" s="19">
        <v>0.01142642004508665</v>
      </c>
      <c r="D209" s="19"/>
      <c r="E209" s="19"/>
      <c r="F209" s="19"/>
      <c r="G209" s="19"/>
      <c r="H209" s="19"/>
      <c r="I209" s="19"/>
      <c r="J209" s="19"/>
      <c r="K209" s="19"/>
      <c r="L209" s="19"/>
    </row>
    <row r="210">
      <c r="A210" s="21">
        <v>45302.0</v>
      </c>
      <c r="B210" s="19">
        <v>0.013574891553967738</v>
      </c>
      <c r="C210" s="19">
        <v>0.0013183031357111297</v>
      </c>
      <c r="D210" s="19"/>
      <c r="E210" s="19"/>
      <c r="F210" s="19"/>
      <c r="G210" s="19"/>
      <c r="H210" s="19"/>
      <c r="I210" s="19"/>
      <c r="J210" s="19"/>
      <c r="K210" s="19"/>
      <c r="L210" s="19"/>
    </row>
    <row r="211">
      <c r="A211" s="21">
        <v>45301.0</v>
      </c>
      <c r="B211" s="19">
        <v>-0.0022912423625254252</v>
      </c>
      <c r="C211" s="19">
        <v>0.003427733309816494</v>
      </c>
      <c r="D211" s="19"/>
      <c r="E211" s="19"/>
      <c r="F211" s="19"/>
      <c r="G211" s="19"/>
      <c r="H211" s="19"/>
      <c r="I211" s="19"/>
      <c r="J211" s="19"/>
      <c r="K211" s="19"/>
      <c r="L211" s="19"/>
    </row>
    <row r="212">
      <c r="A212" s="21">
        <v>45300.0</v>
      </c>
      <c r="B212" s="19">
        <v>-0.011774177317097734</v>
      </c>
      <c r="C212" s="19">
        <v>0.0014805001626922998</v>
      </c>
      <c r="D212" s="19"/>
      <c r="E212" s="19"/>
      <c r="F212" s="19"/>
      <c r="G212" s="19"/>
      <c r="H212" s="19"/>
      <c r="I212" s="19"/>
      <c r="J212" s="19"/>
      <c r="K212" s="19"/>
      <c r="L212" s="19"/>
    </row>
    <row r="213">
      <c r="A213" s="21">
        <v>45299.0</v>
      </c>
      <c r="B213" s="19">
        <v>0.006635263131236524</v>
      </c>
      <c r="C213" s="19">
        <v>-0.00911067302909152</v>
      </c>
      <c r="D213" s="19"/>
      <c r="E213" s="19"/>
      <c r="F213" s="19"/>
      <c r="G213" s="19"/>
      <c r="H213" s="19"/>
      <c r="I213" s="19"/>
      <c r="J213" s="19"/>
      <c r="K213" s="19"/>
      <c r="L213" s="19"/>
    </row>
    <row r="214">
      <c r="A214" s="21">
        <v>45296.0</v>
      </c>
      <c r="B214" s="19">
        <v>0.0031502464305674938</v>
      </c>
      <c r="C214" s="19">
        <v>0.002410128078453866</v>
      </c>
      <c r="D214" s="19"/>
      <c r="E214" s="19"/>
      <c r="F214" s="19"/>
      <c r="G214" s="19"/>
      <c r="H214" s="19"/>
      <c r="I214" s="19"/>
      <c r="J214" s="19"/>
      <c r="K214" s="19"/>
      <c r="L214" s="19"/>
    </row>
    <row r="215">
      <c r="A215" s="21">
        <v>45295.0</v>
      </c>
      <c r="B215" s="19">
        <v>0.0018325273606514259</v>
      </c>
      <c r="C215" s="19">
        <v>0.006564470067178307</v>
      </c>
      <c r="D215" s="19"/>
      <c r="E215" s="19"/>
      <c r="F215" s="19"/>
      <c r="G215" s="19"/>
      <c r="H215" s="19"/>
      <c r="I215" s="19"/>
      <c r="J215" s="19"/>
      <c r="K215" s="19"/>
      <c r="L215" s="19"/>
    </row>
    <row r="216">
      <c r="A216" s="21">
        <v>45294.0</v>
      </c>
      <c r="B216" s="19">
        <v>-0.017160296177706647</v>
      </c>
      <c r="C216" s="19">
        <v>-0.0068518125340398806</v>
      </c>
      <c r="D216" s="19"/>
      <c r="E216" s="19"/>
      <c r="F216" s="19"/>
      <c r="G216" s="19"/>
      <c r="H216" s="19"/>
      <c r="I216" s="19"/>
      <c r="J216" s="19"/>
      <c r="K216" s="19"/>
      <c r="L216" s="19"/>
    </row>
    <row r="217">
      <c r="A217" s="21">
        <v>45293.0</v>
      </c>
      <c r="B217" s="19">
        <v>0.0028095524784266246</v>
      </c>
      <c r="C217" s="19">
        <v>-0.003500154080370299</v>
      </c>
      <c r="D217" s="19"/>
      <c r="E217" s="19"/>
      <c r="F217" s="19"/>
      <c r="G217" s="19"/>
      <c r="H217" s="19"/>
      <c r="I217" s="19"/>
      <c r="J217" s="19"/>
      <c r="K217" s="19"/>
      <c r="L217" s="19"/>
    </row>
    <row r="218">
      <c r="A218" s="21">
        <v>45292.0</v>
      </c>
      <c r="B218" s="19">
        <v>-0.009245451834178353</v>
      </c>
      <c r="C218" s="19">
        <v>4.831718158977427E-4</v>
      </c>
      <c r="D218" s="19"/>
      <c r="E218" s="19"/>
      <c r="F218" s="19"/>
      <c r="G218" s="19"/>
      <c r="H218" s="19"/>
      <c r="I218" s="19"/>
      <c r="J218" s="19"/>
      <c r="K218" s="19"/>
      <c r="L218" s="19"/>
    </row>
    <row r="219">
      <c r="A219" s="21">
        <v>45289.0</v>
      </c>
      <c r="B219" s="19">
        <v>0.0036418059366425393</v>
      </c>
      <c r="C219" s="19">
        <v>-0.0021718468044464867</v>
      </c>
      <c r="D219" s="19"/>
      <c r="E219" s="19"/>
      <c r="F219" s="19"/>
      <c r="G219" s="19"/>
      <c r="H219" s="19"/>
      <c r="I219" s="19"/>
      <c r="J219" s="19"/>
      <c r="K219" s="19"/>
      <c r="L219" s="19"/>
    </row>
    <row r="220">
      <c r="A220" s="22">
        <v>45288.0</v>
      </c>
      <c r="B220" s="19">
        <v>0.0071852075168323815</v>
      </c>
      <c r="C220" s="19">
        <v>0.005723917385331179</v>
      </c>
      <c r="D220" s="19"/>
      <c r="E220" s="19"/>
      <c r="F220" s="19"/>
      <c r="G220" s="19"/>
      <c r="H220" s="19"/>
      <c r="I220" s="19"/>
      <c r="J220" s="19"/>
      <c r="K220" s="19"/>
      <c r="L220" s="19"/>
    </row>
    <row r="221">
      <c r="A221" s="22">
        <v>45287.0</v>
      </c>
      <c r="B221" s="19">
        <v>8.045861410037602E-4</v>
      </c>
      <c r="C221" s="19">
        <v>0.009952731521102987</v>
      </c>
      <c r="D221" s="19"/>
      <c r="E221" s="19"/>
      <c r="F221" s="19"/>
      <c r="G221" s="19"/>
      <c r="H221" s="19"/>
      <c r="I221" s="19"/>
      <c r="J221" s="19"/>
      <c r="K221" s="19"/>
      <c r="L221" s="19"/>
    </row>
    <row r="222">
      <c r="A222" s="22">
        <v>45286.0</v>
      </c>
      <c r="B222" s="19">
        <v>-0.010055754679410667</v>
      </c>
      <c r="C222" s="19">
        <v>0.004306912606443225</v>
      </c>
      <c r="D222" s="19"/>
      <c r="E222" s="19"/>
      <c r="F222" s="19"/>
      <c r="G222" s="19"/>
      <c r="H222" s="19"/>
      <c r="I222" s="19"/>
      <c r="J222" s="19"/>
      <c r="K222" s="19"/>
      <c r="L222" s="19"/>
    </row>
    <row r="223">
      <c r="A223" s="22">
        <v>45282.0</v>
      </c>
      <c r="B223" s="19">
        <v>-0.002235136343316957</v>
      </c>
      <c r="C223" s="19">
        <v>0.004438945097753333</v>
      </c>
      <c r="D223" s="19"/>
      <c r="E223" s="19"/>
      <c r="F223" s="19"/>
      <c r="G223" s="19"/>
      <c r="H223" s="19"/>
      <c r="I223" s="19"/>
      <c r="J223" s="19"/>
      <c r="K223" s="19"/>
      <c r="L223" s="19"/>
    </row>
    <row r="224">
      <c r="A224" s="22">
        <v>45281.0</v>
      </c>
      <c r="B224" s="19">
        <v>-0.0086661086217934</v>
      </c>
      <c r="C224" s="19">
        <v>0.00495977569899031</v>
      </c>
      <c r="D224" s="19"/>
      <c r="E224" s="19"/>
      <c r="F224" s="19"/>
      <c r="G224" s="19"/>
      <c r="H224" s="19"/>
      <c r="I224" s="19"/>
      <c r="J224" s="19"/>
      <c r="K224" s="19"/>
      <c r="L224" s="19"/>
    </row>
    <row r="225">
      <c r="A225" s="22">
        <v>45280.0</v>
      </c>
      <c r="B225" s="19">
        <v>-0.005874002643301179</v>
      </c>
      <c r="C225" s="19">
        <v>-0.014121502253753415</v>
      </c>
      <c r="D225" s="19"/>
      <c r="E225" s="19"/>
      <c r="F225" s="19"/>
      <c r="G225" s="19"/>
      <c r="H225" s="19"/>
      <c r="I225" s="19"/>
      <c r="J225" s="19"/>
      <c r="K225" s="19"/>
      <c r="L225" s="19"/>
    </row>
    <row r="226">
      <c r="A226" s="22">
        <v>45279.0</v>
      </c>
      <c r="B226" s="19">
        <v>-0.015374975901291776</v>
      </c>
      <c r="C226" s="19">
        <v>0.0016084113611267714</v>
      </c>
      <c r="D226" s="19"/>
      <c r="E226" s="19"/>
      <c r="F226" s="19"/>
      <c r="G226" s="19"/>
      <c r="H226" s="19"/>
      <c r="I226" s="19"/>
      <c r="J226" s="19"/>
      <c r="K226" s="19"/>
      <c r="L226" s="19"/>
    </row>
    <row r="227">
      <c r="A227" s="22">
        <v>45278.0</v>
      </c>
      <c r="B227" s="19">
        <v>0.0036279204759832595</v>
      </c>
      <c r="C227" s="19">
        <v>-0.0017710127163373945</v>
      </c>
      <c r="D227" s="19"/>
      <c r="E227" s="19"/>
      <c r="F227" s="19"/>
      <c r="G227" s="19"/>
      <c r="H227" s="19"/>
      <c r="I227" s="19"/>
      <c r="J227" s="19"/>
      <c r="K227" s="19"/>
      <c r="L227" s="19"/>
    </row>
    <row r="228">
      <c r="A228" s="22">
        <v>45275.0</v>
      </c>
      <c r="B228" s="19">
        <v>0.01947923858368683</v>
      </c>
      <c r="C228" s="19">
        <v>0.012932723401643864</v>
      </c>
      <c r="D228" s="19"/>
      <c r="E228" s="19"/>
      <c r="F228" s="19"/>
      <c r="G228" s="19"/>
      <c r="H228" s="19"/>
      <c r="I228" s="19"/>
      <c r="J228" s="19"/>
      <c r="K228" s="19"/>
      <c r="L228" s="19"/>
    </row>
    <row r="229">
      <c r="A229" s="22">
        <v>45274.0</v>
      </c>
      <c r="B229" s="19">
        <v>-0.0017721768238654345</v>
      </c>
      <c r="C229" s="19">
        <v>0.012250105727946048</v>
      </c>
      <c r="D229" s="19"/>
      <c r="E229" s="19"/>
      <c r="F229" s="19"/>
      <c r="G229" s="19"/>
      <c r="H229" s="19"/>
      <c r="I229" s="19"/>
      <c r="J229" s="19"/>
      <c r="K229" s="19"/>
      <c r="L229" s="19"/>
    </row>
    <row r="230">
      <c r="A230" s="22">
        <v>45273.0</v>
      </c>
      <c r="B230" s="19">
        <v>-0.0013764624913971124</v>
      </c>
      <c r="C230" s="19">
        <v>9.542532430260042E-4</v>
      </c>
      <c r="D230" s="19"/>
      <c r="E230" s="19"/>
      <c r="F230" s="19"/>
      <c r="G230" s="19"/>
      <c r="H230" s="19"/>
      <c r="I230" s="19"/>
      <c r="J230" s="19"/>
      <c r="K230" s="19"/>
      <c r="L230" s="19"/>
    </row>
    <row r="231">
      <c r="A231" s="22">
        <v>45272.0</v>
      </c>
      <c r="B231" s="19">
        <v>0.006182915368254438</v>
      </c>
      <c r="C231" s="19">
        <v>-0.004319644141333678</v>
      </c>
      <c r="D231" s="19"/>
      <c r="E231" s="19"/>
      <c r="F231" s="19"/>
      <c r="G231" s="19"/>
      <c r="H231" s="19"/>
      <c r="I231" s="19"/>
      <c r="J231" s="19"/>
      <c r="K231" s="19"/>
      <c r="L231" s="19"/>
    </row>
    <row r="232">
      <c r="A232" s="15">
        <v>45271.0</v>
      </c>
      <c r="B232" s="19">
        <v>0.011861861861861778</v>
      </c>
      <c r="C232" s="19">
        <v>0.0013209724646388032</v>
      </c>
      <c r="D232" s="19"/>
      <c r="E232" s="19"/>
      <c r="F232" s="19"/>
      <c r="G232" s="19"/>
      <c r="H232" s="19"/>
      <c r="I232" s="19"/>
      <c r="J232" s="19"/>
      <c r="K232" s="19"/>
      <c r="L232" s="19"/>
    </row>
    <row r="233">
      <c r="A233" s="15">
        <v>45268.0</v>
      </c>
      <c r="B233" s="19">
        <v>-0.0042362322452030865</v>
      </c>
      <c r="C233" s="19">
        <v>0.0032653705657343934</v>
      </c>
      <c r="D233" s="19"/>
      <c r="E233" s="19"/>
      <c r="F233" s="19"/>
      <c r="G233" s="19"/>
      <c r="H233" s="19"/>
      <c r="I233" s="19"/>
      <c r="J233" s="19"/>
      <c r="K233" s="19"/>
      <c r="L233" s="19"/>
    </row>
    <row r="234">
      <c r="A234" s="21">
        <v>45267.0</v>
      </c>
      <c r="B234" s="19">
        <v>-0.010064630716858258</v>
      </c>
      <c r="C234" s="19">
        <v>-0.001745654966877841</v>
      </c>
      <c r="D234" s="19"/>
      <c r="E234" s="19"/>
      <c r="F234" s="19"/>
      <c r="G234" s="19"/>
      <c r="H234" s="19"/>
      <c r="I234" s="19"/>
      <c r="J234" s="19"/>
      <c r="K234" s="19"/>
      <c r="L234" s="19"/>
    </row>
    <row r="235">
      <c r="A235" s="21">
        <v>45266.0</v>
      </c>
      <c r="B235" s="19">
        <v>0.02244753833736879</v>
      </c>
      <c r="C235" s="19">
        <v>0.003960661900446416</v>
      </c>
      <c r="D235" s="19"/>
      <c r="E235" s="19"/>
      <c r="F235" s="19"/>
      <c r="G235" s="19"/>
      <c r="H235" s="19"/>
      <c r="I235" s="19"/>
      <c r="J235" s="19"/>
      <c r="K235" s="19"/>
      <c r="L235" s="19"/>
    </row>
    <row r="236">
      <c r="A236" s="21">
        <v>45265.0</v>
      </c>
      <c r="B236" s="19">
        <v>0.04700538713425573</v>
      </c>
      <c r="C236" s="19">
        <v>0.00813562271593482</v>
      </c>
      <c r="D236" s="19"/>
      <c r="E236" s="19"/>
      <c r="F236" s="19"/>
      <c r="G236" s="19"/>
      <c r="H236" s="19"/>
      <c r="I236" s="19"/>
      <c r="J236" s="19"/>
      <c r="K236" s="19"/>
      <c r="L236" s="19"/>
    </row>
    <row r="237">
      <c r="A237" s="21">
        <v>45264.0</v>
      </c>
      <c r="B237" s="19">
        <v>0.012567516979517634</v>
      </c>
      <c r="C237" s="19">
        <v>0.020668150129021567</v>
      </c>
      <c r="D237" s="19"/>
      <c r="E237" s="19"/>
      <c r="F237" s="19"/>
      <c r="G237" s="19"/>
      <c r="H237" s="19"/>
      <c r="I237" s="19"/>
      <c r="J237" s="19"/>
      <c r="K237" s="19"/>
      <c r="L237" s="19"/>
    </row>
    <row r="238">
      <c r="A238" s="21">
        <v>45261.0</v>
      </c>
      <c r="B238" s="19">
        <v>-0.004948914431673002</v>
      </c>
      <c r="C238" s="19">
        <v>0.0066929417403636116</v>
      </c>
      <c r="D238" s="19"/>
      <c r="E238" s="19"/>
      <c r="F238" s="19"/>
      <c r="G238" s="19"/>
      <c r="H238" s="19"/>
      <c r="I238" s="19"/>
      <c r="J238" s="19"/>
      <c r="K238" s="19"/>
      <c r="L238" s="19"/>
    </row>
    <row r="239">
      <c r="A239" s="21">
        <v>45260.0</v>
      </c>
      <c r="B239" s="19">
        <v>0.015235008103727798</v>
      </c>
      <c r="C239" s="19">
        <v>0.0018187156036346686</v>
      </c>
      <c r="D239" s="19"/>
      <c r="E239" s="19"/>
      <c r="F239" s="19"/>
      <c r="G239" s="19"/>
      <c r="H239" s="19"/>
      <c r="I239" s="19"/>
      <c r="J239" s="19"/>
      <c r="K239" s="19"/>
      <c r="L239" s="19"/>
    </row>
    <row r="240">
      <c r="A240" s="22">
        <v>45259.0</v>
      </c>
      <c r="B240" s="19">
        <v>-0.004196255648805658</v>
      </c>
      <c r="C240" s="19">
        <v>0.0104023690653956</v>
      </c>
      <c r="D240" s="19"/>
      <c r="E240" s="19"/>
      <c r="F240" s="19"/>
      <c r="G240" s="19"/>
      <c r="H240" s="19"/>
      <c r="I240" s="19"/>
      <c r="J240" s="19"/>
      <c r="K240" s="19"/>
      <c r="L240" s="19"/>
    </row>
    <row r="241">
      <c r="A241" s="22">
        <v>45258.0</v>
      </c>
      <c r="B241" s="19">
        <v>0.0069339111592632285</v>
      </c>
      <c r="C241" s="19">
        <v>0.004799264449574903</v>
      </c>
      <c r="D241" s="19"/>
      <c r="E241" s="19"/>
      <c r="F241" s="19"/>
      <c r="G241" s="19"/>
      <c r="H241" s="19"/>
      <c r="I241" s="19"/>
      <c r="J241" s="19"/>
      <c r="K241" s="19"/>
      <c r="L241" s="19"/>
    </row>
    <row r="242">
      <c r="A242" s="22">
        <v>45254.0</v>
      </c>
      <c r="B242" s="19">
        <v>2.7092928745586775E-4</v>
      </c>
      <c r="C242" s="19">
        <v>-3.6864963135030404E-4</v>
      </c>
      <c r="D242" s="19"/>
      <c r="E242" s="19"/>
      <c r="F242" s="19"/>
      <c r="G242" s="19"/>
      <c r="H242" s="19"/>
      <c r="I242" s="19"/>
      <c r="J242" s="19"/>
      <c r="K242" s="19"/>
      <c r="L242" s="19"/>
    </row>
    <row r="243">
      <c r="A243" s="22">
        <v>45253.0</v>
      </c>
      <c r="B243" s="19">
        <v>-0.0036173199438506165</v>
      </c>
      <c r="C243" s="19">
        <v>-4.971771944567438E-4</v>
      </c>
      <c r="D243" s="19"/>
      <c r="E243" s="19"/>
      <c r="F243" s="19"/>
      <c r="G243" s="19"/>
      <c r="H243" s="19"/>
      <c r="I243" s="19"/>
      <c r="J243" s="19"/>
      <c r="K243" s="19"/>
      <c r="L243" s="19"/>
    </row>
    <row r="244">
      <c r="A244" s="22">
        <v>45252.0</v>
      </c>
      <c r="B244" s="19">
        <v>0.0050463942699006115</v>
      </c>
      <c r="C244" s="19">
        <v>0.0014380743451578581</v>
      </c>
      <c r="D244" s="19"/>
      <c r="E244" s="19"/>
      <c r="F244" s="19"/>
      <c r="G244" s="19"/>
      <c r="H244" s="19"/>
      <c r="I244" s="19"/>
      <c r="J244" s="19"/>
      <c r="K244" s="19"/>
      <c r="L244" s="19"/>
    </row>
    <row r="245">
      <c r="A245" s="22">
        <v>45251.0</v>
      </c>
      <c r="B245" s="19">
        <v>-4.339100721375555E-4</v>
      </c>
      <c r="C245" s="19">
        <v>0.004539453640702851</v>
      </c>
      <c r="D245" s="19"/>
      <c r="E245" s="19"/>
      <c r="F245" s="19"/>
      <c r="G245" s="19"/>
      <c r="H245" s="19"/>
      <c r="I245" s="19"/>
      <c r="J245" s="19"/>
      <c r="K245" s="19"/>
      <c r="L245" s="19"/>
    </row>
    <row r="246">
      <c r="A246" s="22">
        <v>45250.0</v>
      </c>
      <c r="B246" s="19">
        <v>-0.015117521367521314</v>
      </c>
      <c r="C246" s="19">
        <v>-0.001915689394784037</v>
      </c>
      <c r="D246" s="19"/>
      <c r="E246" s="19"/>
      <c r="F246" s="19"/>
      <c r="G246" s="19"/>
      <c r="H246" s="19"/>
      <c r="I246" s="19"/>
      <c r="J246" s="19"/>
      <c r="K246" s="19"/>
      <c r="L246" s="19"/>
    </row>
    <row r="247">
      <c r="A247" s="22">
        <v>45247.0</v>
      </c>
      <c r="B247" s="19">
        <v>-0.005419190309212674</v>
      </c>
      <c r="C247" s="19">
        <v>-0.0016898387064133713</v>
      </c>
      <c r="D247" s="19"/>
      <c r="E247" s="19"/>
      <c r="F247" s="19"/>
      <c r="G247" s="19"/>
      <c r="H247" s="19"/>
      <c r="I247" s="19"/>
      <c r="J247" s="19"/>
      <c r="K247" s="19"/>
      <c r="L247" s="19"/>
    </row>
    <row r="248">
      <c r="A248" s="22">
        <v>45246.0</v>
      </c>
      <c r="B248" s="19">
        <v>0.007116485633260172</v>
      </c>
      <c r="C248" s="19">
        <v>0.004561522099875814</v>
      </c>
      <c r="D248" s="19"/>
      <c r="E248" s="19"/>
      <c r="F248" s="19"/>
      <c r="G248" s="19"/>
      <c r="H248" s="19"/>
      <c r="I248" s="19"/>
      <c r="J248" s="19"/>
      <c r="K248" s="19"/>
      <c r="L248" s="19"/>
    </row>
    <row r="249">
      <c r="A249" s="22">
        <v>45245.0</v>
      </c>
      <c r="B249" s="19">
        <v>-0.008383297076457796</v>
      </c>
      <c r="C249" s="19">
        <v>0.011926834348665816</v>
      </c>
      <c r="D249" s="19"/>
      <c r="E249" s="19"/>
      <c r="F249" s="19"/>
      <c r="G249" s="19"/>
      <c r="H249" s="19"/>
      <c r="I249" s="19"/>
      <c r="J249" s="19"/>
      <c r="K249" s="19"/>
      <c r="L249" s="19"/>
    </row>
    <row r="250">
      <c r="A250" s="22">
        <v>45243.0</v>
      </c>
      <c r="B250" s="19">
        <v>0.0039953121670572855</v>
      </c>
      <c r="C250" s="19">
        <v>-0.004199625618740543</v>
      </c>
      <c r="D250" s="19"/>
      <c r="E250" s="19"/>
      <c r="F250" s="19"/>
      <c r="G250" s="19"/>
      <c r="H250" s="19"/>
      <c r="I250" s="19"/>
      <c r="J250" s="19"/>
      <c r="K250" s="19"/>
      <c r="L250" s="19"/>
    </row>
    <row r="251">
      <c r="A251" s="22">
        <v>45242.0</v>
      </c>
      <c r="B251" s="19">
        <v>0.0013335467008055435</v>
      </c>
      <c r="C251" s="19">
        <v>0.005158208217612481</v>
      </c>
      <c r="D251" s="19"/>
      <c r="E251" s="19"/>
      <c r="F251" s="19"/>
      <c r="G251" s="19"/>
      <c r="H251" s="19"/>
      <c r="I251" s="19"/>
      <c r="J251" s="19"/>
      <c r="K251" s="19"/>
      <c r="L251" s="19"/>
    </row>
    <row r="252">
      <c r="A252" s="15">
        <v>45240.0</v>
      </c>
      <c r="B252" s="19">
        <v>0.001709858402351161</v>
      </c>
      <c r="C252" s="19">
        <v>0.001549344428804833</v>
      </c>
      <c r="D252" s="19"/>
      <c r="E252" s="19"/>
      <c r="F252" s="19"/>
      <c r="G252" s="19"/>
      <c r="H252" s="19"/>
      <c r="I252" s="19"/>
      <c r="J252" s="19"/>
      <c r="K252" s="19"/>
      <c r="L252" s="19"/>
    </row>
    <row r="253">
      <c r="A253" s="15">
        <v>45239.0</v>
      </c>
      <c r="B253" s="19">
        <v>-0.013026052104208485</v>
      </c>
      <c r="C253" s="19">
        <v>-0.0024789775503382128</v>
      </c>
      <c r="D253" s="19"/>
      <c r="E253" s="19"/>
      <c r="F253" s="19"/>
      <c r="G253" s="19"/>
      <c r="H253" s="19"/>
      <c r="I253" s="19"/>
      <c r="J253" s="19"/>
      <c r="K253" s="19"/>
      <c r="L253" s="19"/>
    </row>
    <row r="254">
      <c r="A254" s="21">
        <v>45238.0</v>
      </c>
      <c r="B254" s="19">
        <v>0.0028028980908560985</v>
      </c>
      <c r="C254" s="19">
        <v>0.0018962523252279428</v>
      </c>
      <c r="D254" s="19"/>
      <c r="E254" s="19"/>
      <c r="F254" s="19"/>
      <c r="G254" s="19"/>
      <c r="H254" s="19"/>
      <c r="I254" s="19"/>
      <c r="J254" s="19"/>
      <c r="K254" s="19"/>
      <c r="L254" s="19"/>
    </row>
    <row r="255">
      <c r="A255" s="21">
        <v>45237.0</v>
      </c>
      <c r="B255" s="19">
        <v>0.012475904904690527</v>
      </c>
      <c r="C255" s="19">
        <v>-2.601517122361452E-4</v>
      </c>
      <c r="D255" s="19"/>
      <c r="E255" s="19"/>
      <c r="F255" s="19"/>
      <c r="G255" s="19"/>
      <c r="H255" s="19"/>
      <c r="I255" s="19"/>
      <c r="J255" s="19"/>
      <c r="K255" s="19"/>
      <c r="L255" s="19"/>
    </row>
    <row r="256">
      <c r="A256" s="21">
        <v>45236.0</v>
      </c>
      <c r="B256" s="19">
        <v>0.015055166041632706</v>
      </c>
      <c r="C256" s="19">
        <v>0.009419882894969644</v>
      </c>
      <c r="D256" s="19"/>
      <c r="E256" s="19"/>
      <c r="F256" s="19"/>
      <c r="G256" s="19"/>
      <c r="H256" s="19"/>
      <c r="I256" s="19"/>
      <c r="J256" s="19"/>
      <c r="K256" s="19"/>
      <c r="L256" s="19"/>
    </row>
    <row r="257">
      <c r="A257" s="21">
        <v>45233.0</v>
      </c>
      <c r="B257" s="19">
        <v>0.006454789125321492</v>
      </c>
      <c r="C257" s="19">
        <v>0.005088001254360819</v>
      </c>
      <c r="D257" s="19"/>
      <c r="E257" s="19"/>
      <c r="F257" s="19"/>
      <c r="G257" s="19"/>
      <c r="H257" s="19"/>
      <c r="I257" s="19"/>
      <c r="J257" s="19"/>
      <c r="K257" s="19"/>
      <c r="L257" s="19"/>
    </row>
    <row r="258">
      <c r="A258" s="21">
        <v>45232.0</v>
      </c>
      <c r="B258" s="19">
        <v>-0.0014202217730923117</v>
      </c>
      <c r="C258" s="19">
        <v>0.007588543984327734</v>
      </c>
      <c r="D258" s="19"/>
      <c r="E258" s="19"/>
      <c r="F258" s="19"/>
      <c r="G258" s="19"/>
      <c r="H258" s="19"/>
      <c r="I258" s="19"/>
      <c r="J258" s="19"/>
      <c r="K258" s="19"/>
      <c r="L258" s="19"/>
    </row>
    <row r="259">
      <c r="A259" s="21">
        <v>45231.0</v>
      </c>
      <c r="B259" s="19">
        <v>-0.010325440588171642</v>
      </c>
      <c r="C259" s="19">
        <v>-0.004740665422755086</v>
      </c>
      <c r="D259" s="19"/>
      <c r="E259" s="19"/>
      <c r="F259" s="19"/>
      <c r="G259" s="19"/>
      <c r="H259" s="19"/>
      <c r="I259" s="19"/>
      <c r="J259" s="19"/>
      <c r="K259" s="19"/>
      <c r="L259" s="19"/>
    </row>
    <row r="260">
      <c r="A260" s="21">
        <v>45230.0</v>
      </c>
      <c r="B260" s="19">
        <v>0.0133114215283483</v>
      </c>
      <c r="C260" s="19">
        <v>-0.0032025662325179116</v>
      </c>
      <c r="D260" s="19"/>
      <c r="E260" s="19"/>
      <c r="F260" s="19"/>
      <c r="G260" s="19"/>
      <c r="H260" s="19"/>
      <c r="I260" s="19"/>
      <c r="J260" s="19"/>
      <c r="K260" s="19"/>
      <c r="L260" s="19"/>
    </row>
    <row r="261">
      <c r="A261" s="22">
        <v>45229.0</v>
      </c>
      <c r="B261" s="19">
        <v>0.004512188411379459</v>
      </c>
      <c r="C261" s="19">
        <v>0.004916720261455065</v>
      </c>
      <c r="D261" s="19"/>
      <c r="E261" s="19"/>
      <c r="F261" s="19"/>
      <c r="G261" s="19"/>
      <c r="H261" s="19"/>
      <c r="I261" s="19"/>
      <c r="J261" s="19"/>
      <c r="K261" s="19"/>
      <c r="L261" s="19"/>
    </row>
    <row r="262">
      <c r="A262" s="22">
        <v>45226.0</v>
      </c>
      <c r="B262" s="19">
        <v>-0.00813229996725251</v>
      </c>
      <c r="C262" s="19">
        <v>0.010075700327460302</v>
      </c>
      <c r="D262" s="19"/>
      <c r="E262" s="19"/>
      <c r="F262" s="19"/>
      <c r="G262" s="19"/>
      <c r="H262" s="19"/>
      <c r="I262" s="19"/>
      <c r="J262" s="19"/>
      <c r="K262" s="19"/>
      <c r="L262" s="19"/>
    </row>
    <row r="263">
      <c r="A263" s="22">
        <v>45225.0</v>
      </c>
      <c r="B263" s="19">
        <v>-0.014893273831926512</v>
      </c>
      <c r="C263" s="19">
        <v>-0.013853044767455636</v>
      </c>
      <c r="D263" s="19"/>
      <c r="E263" s="19"/>
      <c r="F263" s="19"/>
      <c r="G263" s="19"/>
      <c r="H263" s="19"/>
      <c r="I263" s="19"/>
      <c r="J263" s="19"/>
      <c r="K263" s="19"/>
      <c r="L263" s="19"/>
    </row>
    <row r="264">
      <c r="A264" s="22">
        <v>45224.0</v>
      </c>
      <c r="B264" s="19">
        <v>-0.0030018761726078314</v>
      </c>
      <c r="C264" s="19">
        <v>-0.008277256991714887</v>
      </c>
      <c r="D264" s="19"/>
      <c r="E264" s="19"/>
      <c r="F264" s="19"/>
      <c r="G264" s="19"/>
      <c r="H264" s="19"/>
      <c r="I264" s="19"/>
      <c r="J264" s="19"/>
      <c r="K264" s="19"/>
      <c r="L264" s="19"/>
    </row>
    <row r="265">
      <c r="A265" s="22">
        <v>45222.0</v>
      </c>
      <c r="B265" s="19">
        <v>-0.0032059845044082325</v>
      </c>
      <c r="C265" s="19">
        <v>-0.013350287704072983</v>
      </c>
      <c r="D265" s="19"/>
      <c r="E265" s="19"/>
      <c r="F265" s="19"/>
      <c r="G265" s="19"/>
      <c r="H265" s="19"/>
      <c r="I265" s="19"/>
      <c r="J265" s="19"/>
      <c r="K265" s="19"/>
      <c r="L265" s="19"/>
    </row>
    <row r="266">
      <c r="A266" s="22">
        <v>45219.0</v>
      </c>
      <c r="B266" s="19">
        <v>-0.008476821192052952</v>
      </c>
      <c r="C266" s="19">
        <v>-0.0041809556324428065</v>
      </c>
      <c r="D266" s="19"/>
      <c r="E266" s="19"/>
      <c r="F266" s="19"/>
      <c r="G266" s="19"/>
      <c r="H266" s="19"/>
      <c r="I266" s="19"/>
      <c r="J266" s="19"/>
      <c r="K266" s="19"/>
      <c r="L266" s="19"/>
    </row>
    <row r="267">
      <c r="A267" s="22">
        <v>45218.0</v>
      </c>
      <c r="B267" s="19">
        <v>-0.01064052835727014</v>
      </c>
      <c r="C267" s="19">
        <v>-0.002358790306591807</v>
      </c>
      <c r="D267" s="19"/>
      <c r="E267" s="19"/>
      <c r="F267" s="19"/>
      <c r="G267" s="19"/>
      <c r="H267" s="19"/>
      <c r="I267" s="19"/>
      <c r="J267" s="19"/>
      <c r="K267" s="19"/>
      <c r="L267" s="19"/>
    </row>
    <row r="268">
      <c r="A268" s="22">
        <v>45217.0</v>
      </c>
      <c r="B268" s="19">
        <v>0.0026277065377338094</v>
      </c>
      <c r="C268" s="19">
        <v>-0.007086793024253635</v>
      </c>
      <c r="D268" s="19"/>
      <c r="E268" s="19"/>
      <c r="F268" s="19"/>
      <c r="G268" s="19"/>
      <c r="H268" s="19"/>
      <c r="I268" s="19"/>
      <c r="J268" s="19"/>
      <c r="K268" s="19"/>
      <c r="L268" s="19"/>
    </row>
    <row r="269">
      <c r="A269" s="22">
        <v>45216.0</v>
      </c>
      <c r="B269" s="19">
        <v>1.0511931041734535E-4</v>
      </c>
      <c r="C269" s="19">
        <v>0.004041709427698992</v>
      </c>
      <c r="D269" s="19"/>
      <c r="E269" s="19"/>
      <c r="F269" s="19"/>
      <c r="G269" s="19"/>
      <c r="H269" s="19"/>
      <c r="I269" s="19"/>
      <c r="J269" s="19"/>
      <c r="K269" s="19"/>
      <c r="L269" s="19"/>
    </row>
    <row r="270">
      <c r="A270" s="22">
        <v>45215.0</v>
      </c>
      <c r="B270" s="19">
        <v>-0.0030914330626146125</v>
      </c>
      <c r="C270" s="19">
        <v>-9.771632394226515E-4</v>
      </c>
      <c r="D270" s="19"/>
      <c r="E270" s="19"/>
      <c r="F270" s="19"/>
      <c r="G270" s="19"/>
      <c r="H270" s="19"/>
      <c r="I270" s="19"/>
      <c r="J270" s="19"/>
      <c r="K270" s="19"/>
      <c r="L270" s="19"/>
    </row>
    <row r="271">
      <c r="A271" s="22">
        <v>45212.0</v>
      </c>
      <c r="B271" s="19">
        <v>0.0012065890252859202</v>
      </c>
      <c r="C271" s="19">
        <v>-0.0021698494493280762</v>
      </c>
      <c r="D271" s="19"/>
      <c r="E271" s="19"/>
      <c r="F271" s="19"/>
      <c r="G271" s="19"/>
      <c r="H271" s="19"/>
      <c r="I271" s="19"/>
      <c r="J271" s="19"/>
      <c r="K271" s="19"/>
      <c r="L271" s="19"/>
    </row>
    <row r="272">
      <c r="A272" s="22">
        <v>45211.0</v>
      </c>
      <c r="B272" s="19">
        <v>0.0019974768713204583</v>
      </c>
      <c r="C272" s="19">
        <v>-8.757606119723649E-4</v>
      </c>
      <c r="D272" s="19"/>
      <c r="E272" s="19"/>
      <c r="F272" s="19"/>
      <c r="G272" s="19"/>
      <c r="H272" s="19"/>
      <c r="I272" s="19"/>
      <c r="J272" s="19"/>
      <c r="K272" s="19"/>
      <c r="L272" s="19"/>
    </row>
    <row r="273">
      <c r="A273" s="15">
        <v>45210.0</v>
      </c>
      <c r="B273" s="19">
        <v>0.01342424888131255</v>
      </c>
      <c r="C273" s="19">
        <v>0.006170692006287615</v>
      </c>
      <c r="D273" s="19"/>
      <c r="E273" s="19"/>
      <c r="F273" s="19"/>
      <c r="G273" s="19"/>
      <c r="H273" s="19"/>
      <c r="I273" s="19"/>
      <c r="J273" s="19"/>
      <c r="K273" s="19"/>
      <c r="L273" s="19"/>
    </row>
    <row r="274">
      <c r="A274" s="15">
        <v>45209.0</v>
      </c>
      <c r="B274" s="19">
        <v>-0.006982649174777866</v>
      </c>
      <c r="C274" s="19">
        <v>0.009096802794127834</v>
      </c>
      <c r="D274" s="19"/>
      <c r="E274" s="19"/>
      <c r="F274" s="19"/>
      <c r="G274" s="19"/>
      <c r="H274" s="19"/>
      <c r="I274" s="19"/>
      <c r="J274" s="19"/>
      <c r="K274" s="19"/>
      <c r="L274" s="19"/>
    </row>
    <row r="275">
      <c r="A275" s="15">
        <v>45208.0</v>
      </c>
      <c r="B275" s="19">
        <v>0.004623478769198108</v>
      </c>
      <c r="C275" s="19">
        <v>-0.007181926883252476</v>
      </c>
      <c r="D275" s="19"/>
      <c r="E275" s="19"/>
      <c r="F275" s="19"/>
      <c r="G275" s="19"/>
      <c r="H275" s="19"/>
      <c r="I275" s="19"/>
      <c r="J275" s="19"/>
      <c r="K275" s="19"/>
      <c r="L275" s="19"/>
    </row>
    <row r="276">
      <c r="A276" s="21">
        <v>45205.0</v>
      </c>
      <c r="B276" s="19">
        <v>0.011612278909736151</v>
      </c>
      <c r="C276" s="19">
        <v>0.0055127073660514725</v>
      </c>
      <c r="D276" s="19"/>
      <c r="E276" s="19"/>
      <c r="F276" s="19"/>
      <c r="G276" s="19"/>
      <c r="H276" s="19"/>
      <c r="I276" s="19"/>
      <c r="J276" s="19"/>
      <c r="K276" s="19"/>
      <c r="L276" s="19"/>
    </row>
    <row r="277">
      <c r="A277" s="21">
        <v>45204.0</v>
      </c>
      <c r="B277" s="19">
        <v>-0.01090077634797404</v>
      </c>
      <c r="C277" s="19">
        <v>0.005641563893991064</v>
      </c>
      <c r="D277" s="19"/>
      <c r="E277" s="19"/>
      <c r="F277" s="19"/>
      <c r="G277" s="19"/>
      <c r="H277" s="19"/>
      <c r="I277" s="19"/>
      <c r="J277" s="19"/>
      <c r="K277" s="19"/>
      <c r="L277" s="19"/>
    </row>
    <row r="278">
      <c r="A278" s="21">
        <v>45203.0</v>
      </c>
      <c r="B278" s="19">
        <v>-0.012186154007773897</v>
      </c>
      <c r="C278" s="19">
        <v>-0.0047442872687705195</v>
      </c>
      <c r="D278" s="19"/>
      <c r="E278" s="19"/>
      <c r="F278" s="19"/>
      <c r="G278" s="19"/>
      <c r="H278" s="19"/>
      <c r="I278" s="19"/>
      <c r="J278" s="19"/>
      <c r="K278" s="19"/>
      <c r="L278" s="19"/>
    </row>
    <row r="279">
      <c r="A279" s="21">
        <v>45202.0</v>
      </c>
      <c r="B279" s="19">
        <v>0.009866327180140022</v>
      </c>
      <c r="C279" s="19">
        <v>-0.005578385094432758</v>
      </c>
      <c r="D279" s="19"/>
      <c r="E279" s="19"/>
      <c r="F279" s="19"/>
      <c r="G279" s="19"/>
      <c r="H279" s="19"/>
      <c r="I279" s="19"/>
      <c r="J279" s="19"/>
      <c r="K279" s="19"/>
      <c r="L279" s="19"/>
    </row>
    <row r="280">
      <c r="A280" s="21">
        <v>45198.0</v>
      </c>
      <c r="B280" s="19">
        <v>-5.301664722723309E-4</v>
      </c>
      <c r="C280" s="19">
        <v>0.005877517152362177</v>
      </c>
      <c r="D280" s="19"/>
      <c r="E280" s="19"/>
      <c r="F280" s="19"/>
      <c r="G280" s="19"/>
      <c r="H280" s="19"/>
      <c r="I280" s="19"/>
      <c r="J280" s="19"/>
      <c r="K280" s="19"/>
      <c r="L280" s="19"/>
    </row>
    <row r="281">
      <c r="A281" s="23">
        <v>45197.0</v>
      </c>
      <c r="B281" s="19">
        <v>-0.005902814377569343</v>
      </c>
      <c r="C281" s="19">
        <v>-0.00978370852765087</v>
      </c>
      <c r="D281" s="19"/>
      <c r="E281" s="19"/>
      <c r="F281" s="19"/>
      <c r="G281" s="19"/>
      <c r="H281" s="19"/>
      <c r="I281" s="19"/>
      <c r="J281" s="19"/>
      <c r="K281" s="19"/>
      <c r="L281" s="19"/>
    </row>
    <row r="282">
      <c r="A282" s="23">
        <v>45196.0</v>
      </c>
      <c r="B282" s="19">
        <v>-0.007999163486171357</v>
      </c>
      <c r="C282" s="19">
        <v>0.0026316190941126916</v>
      </c>
      <c r="D282" s="19"/>
      <c r="E282" s="19"/>
      <c r="F282" s="19"/>
      <c r="G282" s="19"/>
      <c r="H282" s="19"/>
      <c r="I282" s="19"/>
      <c r="J282" s="19"/>
      <c r="K282" s="19"/>
      <c r="L282" s="19"/>
    </row>
    <row r="283">
      <c r="A283" s="23">
        <v>45195.0</v>
      </c>
      <c r="B283" s="19">
        <v>0.006366410607176798</v>
      </c>
      <c r="C283" s="19">
        <v>-5.006467746402343E-4</v>
      </c>
      <c r="D283" s="19"/>
      <c r="E283" s="19"/>
      <c r="F283" s="19"/>
      <c r="G283" s="19"/>
      <c r="H283" s="19"/>
      <c r="I283" s="19"/>
      <c r="J283" s="19"/>
      <c r="K283" s="19"/>
      <c r="L283" s="19"/>
    </row>
    <row r="284">
      <c r="A284" s="23">
        <v>45194.0</v>
      </c>
      <c r="B284" s="19">
        <v>-0.009381840925674956</v>
      </c>
      <c r="C284" s="19">
        <v>1.524835762478638E-5</v>
      </c>
      <c r="D284" s="19"/>
      <c r="E284" s="19"/>
      <c r="F284" s="19"/>
      <c r="G284" s="19"/>
      <c r="H284" s="19"/>
      <c r="I284" s="19"/>
      <c r="J284" s="19"/>
      <c r="K284" s="19"/>
      <c r="L284" s="19"/>
    </row>
    <row r="285">
      <c r="A285" s="23">
        <v>45191.0</v>
      </c>
      <c r="B285" s="19">
        <v>-0.028212531023653953</v>
      </c>
      <c r="C285" s="19">
        <v>-0.0034494373770092013</v>
      </c>
      <c r="D285" s="19"/>
      <c r="E285" s="19"/>
      <c r="F285" s="19"/>
      <c r="G285" s="19"/>
      <c r="H285" s="19"/>
      <c r="I285" s="19"/>
      <c r="J285" s="19"/>
      <c r="K285" s="19"/>
      <c r="L285" s="19"/>
    </row>
    <row r="286">
      <c r="A286" s="23">
        <v>45190.0</v>
      </c>
      <c r="B286" s="19">
        <v>-0.0030801858210462996</v>
      </c>
      <c r="C286" s="19">
        <v>-0.00799190006733208</v>
      </c>
      <c r="D286" s="19"/>
      <c r="E286" s="19"/>
      <c r="F286" s="19"/>
      <c r="G286" s="19"/>
      <c r="H286" s="19"/>
      <c r="I286" s="19"/>
      <c r="J286" s="19"/>
      <c r="K286" s="19"/>
      <c r="L286" s="19"/>
    </row>
    <row r="287">
      <c r="A287" s="23">
        <v>45189.0</v>
      </c>
      <c r="B287" s="19">
        <v>-0.002267116731321517</v>
      </c>
      <c r="C287" s="19">
        <v>-0.011518230990448575</v>
      </c>
      <c r="D287" s="19"/>
      <c r="E287" s="19"/>
      <c r="F287" s="19"/>
      <c r="G287" s="19"/>
      <c r="H287" s="19"/>
      <c r="I287" s="19"/>
      <c r="J287" s="19"/>
      <c r="K287" s="19"/>
      <c r="L287" s="19"/>
    </row>
    <row r="288">
      <c r="A288" s="23">
        <v>45187.0</v>
      </c>
      <c r="B288" s="19">
        <v>0.004809152576693343</v>
      </c>
      <c r="C288" s="19">
        <v>-0.0029243748251194246</v>
      </c>
      <c r="D288" s="19"/>
      <c r="E288" s="19"/>
      <c r="F288" s="19"/>
      <c r="G288" s="19"/>
      <c r="H288" s="19"/>
      <c r="I288" s="19"/>
      <c r="J288" s="19"/>
      <c r="K288" s="19"/>
      <c r="L288" s="19"/>
    </row>
    <row r="289">
      <c r="A289" s="23">
        <v>45184.0</v>
      </c>
      <c r="B289" s="19">
        <v>-0.0021216407355020284</v>
      </c>
      <c r="C289" s="19">
        <v>0.004439613790907959</v>
      </c>
      <c r="D289" s="19"/>
      <c r="E289" s="19"/>
      <c r="F289" s="19"/>
      <c r="G289" s="19"/>
      <c r="H289" s="19"/>
      <c r="I289" s="19"/>
      <c r="J289" s="19"/>
      <c r="K289" s="19"/>
      <c r="L289" s="19"/>
    </row>
    <row r="290">
      <c r="A290" s="23">
        <v>45183.0</v>
      </c>
      <c r="B290" s="19">
        <v>-7.067137809187996E-4</v>
      </c>
      <c r="C290" s="19">
        <v>0.0016492277030393243</v>
      </c>
      <c r="D290" s="19"/>
      <c r="E290" s="19"/>
      <c r="F290" s="19"/>
      <c r="G290" s="19"/>
      <c r="H290" s="19"/>
      <c r="I290" s="19"/>
      <c r="J290" s="19"/>
      <c r="K290" s="19"/>
      <c r="L290" s="19"/>
    </row>
    <row r="291">
      <c r="A291" s="23">
        <v>45182.0</v>
      </c>
      <c r="B291" s="19">
        <v>0.012522361359570633</v>
      </c>
      <c r="C291" s="19">
        <v>0.0038413060440549707</v>
      </c>
      <c r="D291" s="19"/>
      <c r="E291" s="19"/>
      <c r="F291" s="19"/>
      <c r="G291" s="19"/>
      <c r="H291" s="19"/>
      <c r="I291" s="19"/>
      <c r="J291" s="19"/>
      <c r="K291" s="19"/>
      <c r="L291" s="19"/>
    </row>
    <row r="292">
      <c r="A292" s="23">
        <v>45181.0</v>
      </c>
      <c r="B292" s="19">
        <v>0.007933645870898065</v>
      </c>
      <c r="C292" s="19">
        <v>-1.5752874899654934E-4</v>
      </c>
      <c r="D292" s="19"/>
      <c r="E292" s="19"/>
      <c r="F292" s="19"/>
      <c r="G292" s="19"/>
      <c r="H292" s="19"/>
      <c r="I292" s="19"/>
      <c r="J292" s="19"/>
      <c r="K292" s="19"/>
      <c r="L292" s="19"/>
    </row>
    <row r="293">
      <c r="A293" s="21">
        <v>45180.0</v>
      </c>
      <c r="B293" s="19">
        <v>0.005074302283436083</v>
      </c>
      <c r="C293" s="19">
        <v>0.008900123360553236</v>
      </c>
      <c r="D293" s="19"/>
      <c r="E293" s="19"/>
      <c r="F293" s="19"/>
      <c r="G293" s="19"/>
      <c r="H293" s="19"/>
      <c r="I293" s="19"/>
      <c r="J293" s="19"/>
      <c r="K293" s="19"/>
      <c r="L293" s="19"/>
    </row>
    <row r="294">
      <c r="A294" s="21">
        <v>45177.0</v>
      </c>
      <c r="B294" s="19">
        <v>0.008511749347258402</v>
      </c>
      <c r="C294" s="19">
        <v>0.004709269759036516</v>
      </c>
      <c r="D294" s="19"/>
      <c r="E294" s="19"/>
      <c r="F294" s="19"/>
      <c r="G294" s="19"/>
      <c r="H294" s="19"/>
      <c r="I294" s="19"/>
      <c r="J294" s="19"/>
      <c r="K294" s="19"/>
      <c r="L294" s="19"/>
    </row>
    <row r="295">
      <c r="A295" s="21">
        <v>45176.0</v>
      </c>
      <c r="B295" s="19">
        <v>-0.011255679471292801</v>
      </c>
      <c r="C295" s="19">
        <v>0.00591503259641879</v>
      </c>
      <c r="D295" s="19"/>
      <c r="E295" s="19"/>
      <c r="F295" s="19"/>
      <c r="G295" s="19"/>
      <c r="H295" s="19"/>
      <c r="I295" s="19"/>
      <c r="J295" s="19"/>
      <c r="K295" s="19"/>
      <c r="L295" s="19"/>
    </row>
    <row r="296">
      <c r="A296" s="21">
        <v>45175.0</v>
      </c>
      <c r="B296" s="19">
        <v>0.0010854396030390845</v>
      </c>
      <c r="C296" s="19">
        <v>0.0018467527292602703</v>
      </c>
      <c r="D296" s="19"/>
      <c r="E296" s="19"/>
      <c r="F296" s="19"/>
      <c r="G296" s="19"/>
      <c r="H296" s="19"/>
      <c r="I296" s="19"/>
      <c r="J296" s="19"/>
      <c r="K296" s="19"/>
      <c r="L296" s="19"/>
    </row>
    <row r="297">
      <c r="A297" s="21">
        <v>45174.0</v>
      </c>
      <c r="B297" s="19">
        <v>-0.0013936203158873006</v>
      </c>
      <c r="C297" s="19">
        <v>0.002360616115685721</v>
      </c>
      <c r="D297" s="19"/>
      <c r="E297" s="19"/>
      <c r="F297" s="19"/>
      <c r="G297" s="19"/>
      <c r="H297" s="19"/>
      <c r="I297" s="19"/>
      <c r="J297" s="19"/>
      <c r="K297" s="19"/>
      <c r="L297" s="19"/>
    </row>
    <row r="298">
      <c r="A298" s="21">
        <v>45173.0</v>
      </c>
      <c r="B298" s="19">
        <v>0.010378096479791488</v>
      </c>
      <c r="C298" s="19">
        <v>0.004810833895026123</v>
      </c>
      <c r="D298" s="19"/>
      <c r="E298" s="19"/>
      <c r="F298" s="19"/>
      <c r="G298" s="19"/>
      <c r="H298" s="19"/>
      <c r="I298" s="19"/>
      <c r="J298" s="19"/>
      <c r="K298" s="19"/>
      <c r="L298" s="19"/>
    </row>
    <row r="299">
      <c r="A299" s="21">
        <v>45170.0</v>
      </c>
      <c r="B299" s="19">
        <v>-1.5642924183956186E-4</v>
      </c>
      <c r="C299" s="19">
        <v>0.009426710571419639</v>
      </c>
      <c r="D299" s="19"/>
      <c r="E299" s="19"/>
      <c r="F299" s="19"/>
      <c r="G299" s="19"/>
      <c r="H299" s="19"/>
      <c r="I299" s="19"/>
      <c r="J299" s="19"/>
      <c r="K299" s="19"/>
      <c r="L299" s="19"/>
    </row>
    <row r="300">
      <c r="A300" s="21">
        <v>45169.0</v>
      </c>
      <c r="B300" s="19">
        <v>-0.009144923792301807</v>
      </c>
      <c r="C300" s="19">
        <v>-0.004840431167931758</v>
      </c>
      <c r="D300" s="19"/>
      <c r="E300" s="19"/>
      <c r="F300" s="19"/>
      <c r="G300" s="19"/>
      <c r="H300" s="19"/>
      <c r="I300" s="19"/>
      <c r="J300" s="19"/>
      <c r="K300" s="19"/>
      <c r="L300" s="19"/>
    </row>
    <row r="301">
      <c r="A301" s="23">
        <v>45168.0</v>
      </c>
      <c r="B301" s="19">
        <v>-0.0028849621348718824</v>
      </c>
      <c r="C301" s="19">
        <v>2.4815627641494586E-4</v>
      </c>
      <c r="D301" s="19"/>
      <c r="E301" s="19"/>
      <c r="F301" s="19"/>
      <c r="G301" s="19"/>
      <c r="H301" s="19"/>
      <c r="I301" s="19"/>
      <c r="J301" s="19"/>
      <c r="K301" s="19"/>
      <c r="L301" s="19"/>
    </row>
    <row r="302">
      <c r="A302" s="23">
        <v>45167.0</v>
      </c>
      <c r="B302" s="19">
        <v>1.5457543281116592E-4</v>
      </c>
      <c r="C302" s="19">
        <v>0.0018957787843707496</v>
      </c>
      <c r="D302" s="19"/>
      <c r="E302" s="19"/>
      <c r="F302" s="19"/>
      <c r="G302" s="19"/>
      <c r="H302" s="19"/>
      <c r="I302" s="19"/>
      <c r="J302" s="19"/>
      <c r="K302" s="19"/>
      <c r="L302" s="19"/>
    </row>
    <row r="303">
      <c r="A303" s="23">
        <v>45166.0</v>
      </c>
      <c r="B303" s="19">
        <v>0.0014964652458846484</v>
      </c>
      <c r="C303" s="19">
        <v>0.0020891943236200916</v>
      </c>
      <c r="D303" s="19"/>
      <c r="E303" s="19"/>
      <c r="F303" s="19"/>
      <c r="G303" s="19"/>
      <c r="H303" s="19"/>
      <c r="I303" s="19"/>
      <c r="J303" s="19"/>
      <c r="K303" s="19"/>
      <c r="L303" s="19"/>
    </row>
    <row r="304">
      <c r="A304" s="23">
        <v>45163.0</v>
      </c>
      <c r="B304" s="19">
        <v>0.0021720018617159553</v>
      </c>
      <c r="C304" s="19">
        <v>-0.006236234119267436</v>
      </c>
      <c r="D304" s="19"/>
      <c r="E304" s="19"/>
      <c r="F304" s="19"/>
      <c r="G304" s="19"/>
      <c r="H304" s="19"/>
      <c r="I304" s="19"/>
      <c r="J304" s="19"/>
      <c r="K304" s="19"/>
      <c r="L304" s="19"/>
    </row>
    <row r="305">
      <c r="A305" s="23">
        <v>45162.0</v>
      </c>
      <c r="B305" s="19">
        <v>0.015598739495798375</v>
      </c>
      <c r="C305" s="19">
        <v>-0.0029469245011314316</v>
      </c>
      <c r="D305" s="19"/>
      <c r="E305" s="19"/>
      <c r="F305" s="19"/>
      <c r="G305" s="19"/>
      <c r="H305" s="19"/>
      <c r="I305" s="19"/>
      <c r="J305" s="19"/>
      <c r="K305" s="19"/>
      <c r="L305" s="19"/>
    </row>
    <row r="306">
      <c r="A306" s="23">
        <v>45161.0</v>
      </c>
      <c r="B306" s="19">
        <v>-0.003350083752093891</v>
      </c>
      <c r="C306" s="19">
        <v>0.0024514795233148146</v>
      </c>
      <c r="D306" s="19"/>
      <c r="E306" s="19"/>
      <c r="F306" s="19"/>
      <c r="G306" s="19"/>
      <c r="H306" s="19"/>
      <c r="I306" s="19"/>
      <c r="J306" s="19"/>
      <c r="K306" s="19"/>
      <c r="L306" s="19"/>
    </row>
    <row r="307">
      <c r="A307" s="23">
        <v>45160.0</v>
      </c>
      <c r="B307" s="19">
        <v>0.0047861989165307595</v>
      </c>
      <c r="C307" s="19">
        <v>1.4695569672484865E-4</v>
      </c>
      <c r="D307" s="19"/>
      <c r="E307" s="19"/>
      <c r="F307" s="19"/>
      <c r="G307" s="19"/>
      <c r="H307" s="19"/>
      <c r="I307" s="19"/>
      <c r="J307" s="19"/>
      <c r="K307" s="19"/>
      <c r="L307" s="19"/>
    </row>
    <row r="308">
      <c r="A308" s="23">
        <v>45159.0</v>
      </c>
      <c r="B308" s="19">
        <v>-0.0010508064939841466</v>
      </c>
      <c r="C308" s="19">
        <v>0.004321561458610956</v>
      </c>
      <c r="D308" s="19"/>
      <c r="E308" s="19"/>
      <c r="F308" s="19"/>
      <c r="G308" s="19"/>
      <c r="H308" s="19"/>
      <c r="I308" s="19"/>
      <c r="J308" s="19"/>
      <c r="K308" s="19"/>
      <c r="L308" s="19"/>
    </row>
    <row r="309">
      <c r="A309" s="23">
        <v>45156.0</v>
      </c>
      <c r="B309" s="19">
        <v>-0.005070569785676993</v>
      </c>
      <c r="C309" s="19">
        <v>-0.0028453027975366973</v>
      </c>
      <c r="D309" s="19"/>
      <c r="E309" s="19"/>
      <c r="F309" s="19"/>
      <c r="G309" s="19"/>
      <c r="H309" s="19"/>
      <c r="I309" s="19"/>
      <c r="J309" s="19"/>
      <c r="K309" s="19"/>
      <c r="L309" s="19"/>
    </row>
    <row r="310">
      <c r="A310" s="23">
        <v>45155.0</v>
      </c>
      <c r="B310" s="19">
        <v>-0.003178573289562725</v>
      </c>
      <c r="C310" s="19">
        <v>-0.005124582584125403</v>
      </c>
      <c r="D310" s="19"/>
      <c r="E310" s="19"/>
      <c r="F310" s="19"/>
      <c r="G310" s="19"/>
      <c r="H310" s="19"/>
      <c r="I310" s="19"/>
      <c r="J310" s="19"/>
      <c r="K310" s="19"/>
      <c r="L310" s="19"/>
    </row>
    <row r="311">
      <c r="A311" s="23">
        <v>45154.0</v>
      </c>
      <c r="B311" s="19">
        <v>0.0070315369680431505</v>
      </c>
      <c r="C311" s="19">
        <v>0.0015667972759854099</v>
      </c>
      <c r="D311" s="19"/>
      <c r="E311" s="19"/>
      <c r="F311" s="19"/>
      <c r="G311" s="19"/>
      <c r="H311" s="19"/>
      <c r="I311" s="19"/>
      <c r="J311" s="19"/>
      <c r="K311" s="19"/>
      <c r="L311" s="19"/>
    </row>
    <row r="312">
      <c r="A312" s="23">
        <v>45152.0</v>
      </c>
      <c r="B312" s="19">
        <v>-0.011668914013069132</v>
      </c>
      <c r="C312" s="19">
        <v>3.216956707483565E-4</v>
      </c>
      <c r="D312" s="19"/>
      <c r="E312" s="19"/>
      <c r="F312" s="19"/>
      <c r="G312" s="19"/>
      <c r="H312" s="19"/>
      <c r="I312" s="19"/>
      <c r="J312" s="19"/>
      <c r="K312" s="19"/>
      <c r="L312" s="19"/>
    </row>
    <row r="313">
      <c r="A313" s="23">
        <v>45149.0</v>
      </c>
      <c r="B313" s="19">
        <v>-0.008841369384188336</v>
      </c>
      <c r="C313" s="19">
        <v>-0.005874196007798149</v>
      </c>
      <c r="D313" s="19"/>
      <c r="E313" s="19"/>
      <c r="F313" s="19"/>
      <c r="G313" s="19"/>
      <c r="H313" s="19"/>
      <c r="I313" s="19"/>
      <c r="J313" s="19"/>
      <c r="K313" s="19"/>
      <c r="L313" s="19"/>
    </row>
    <row r="314">
      <c r="A314" s="21">
        <v>45148.0</v>
      </c>
      <c r="B314" s="19">
        <v>-0.007347688539646846</v>
      </c>
      <c r="C314" s="19">
        <v>-0.0045562089489139534</v>
      </c>
      <c r="D314" s="19"/>
      <c r="E314" s="19"/>
      <c r="F314" s="19"/>
      <c r="G314" s="19"/>
      <c r="H314" s="19"/>
      <c r="I314" s="19"/>
      <c r="J314" s="19"/>
      <c r="K314" s="19"/>
      <c r="L314" s="19"/>
    </row>
    <row r="315">
      <c r="A315" s="21">
        <v>45147.0</v>
      </c>
      <c r="B315" s="19">
        <v>0.004356070312099725</v>
      </c>
      <c r="C315" s="19">
        <v>0.003152647943242215</v>
      </c>
      <c r="D315" s="19"/>
      <c r="E315" s="19"/>
      <c r="F315" s="19"/>
      <c r="G315" s="19"/>
      <c r="H315" s="19"/>
      <c r="I315" s="19"/>
      <c r="J315" s="19"/>
      <c r="K315" s="19"/>
      <c r="L315" s="19"/>
    </row>
    <row r="316">
      <c r="A316" s="21">
        <v>45146.0</v>
      </c>
      <c r="B316" s="19">
        <v>0.005306543019062415</v>
      </c>
      <c r="C316" s="19">
        <v>-0.0013496757206350463</v>
      </c>
      <c r="D316" s="19"/>
      <c r="E316" s="19"/>
      <c r="F316" s="19"/>
      <c r="G316" s="19"/>
      <c r="H316" s="19"/>
      <c r="I316" s="19"/>
      <c r="J316" s="19"/>
      <c r="K316" s="19"/>
      <c r="L316" s="19"/>
    </row>
    <row r="317">
      <c r="A317" s="21">
        <v>45145.0</v>
      </c>
      <c r="B317" s="19">
        <v>0.0056994818652849055</v>
      </c>
      <c r="C317" s="19">
        <v>0.004114361838397196</v>
      </c>
      <c r="D317" s="19"/>
      <c r="E317" s="19"/>
      <c r="F317" s="19"/>
      <c r="G317" s="19"/>
      <c r="H317" s="19"/>
      <c r="I317" s="19"/>
      <c r="J317" s="19"/>
      <c r="K317" s="19"/>
      <c r="L317" s="19"/>
    </row>
    <row r="318">
      <c r="A318" s="21">
        <v>45142.0</v>
      </c>
      <c r="B318" s="19">
        <v>-0.02224023506763262</v>
      </c>
      <c r="C318" s="19">
        <v>0.006983409565233023</v>
      </c>
      <c r="D318" s="19"/>
      <c r="E318" s="19"/>
      <c r="F318" s="19"/>
      <c r="G318" s="19"/>
      <c r="H318" s="19"/>
      <c r="I318" s="19"/>
      <c r="J318" s="19"/>
      <c r="K318" s="19"/>
      <c r="L318" s="19"/>
    </row>
    <row r="319">
      <c r="A319" s="21">
        <v>45141.0</v>
      </c>
      <c r="B319" s="19">
        <v>-0.007641646976019212</v>
      </c>
      <c r="C319" s="19">
        <v>-0.0074206657089961325</v>
      </c>
      <c r="D319" s="19"/>
      <c r="E319" s="19"/>
      <c r="F319" s="19"/>
      <c r="G319" s="19"/>
      <c r="H319" s="19"/>
      <c r="I319" s="19"/>
      <c r="J319" s="19"/>
      <c r="K319" s="19"/>
      <c r="L319" s="19"/>
    </row>
    <row r="320">
      <c r="A320" s="21">
        <v>45140.0</v>
      </c>
      <c r="B320" s="19">
        <v>-0.003756385855955169</v>
      </c>
      <c r="C320" s="19">
        <v>-0.010489749690248296</v>
      </c>
      <c r="D320" s="19"/>
      <c r="E320" s="19"/>
      <c r="F320" s="19"/>
      <c r="G320" s="19"/>
      <c r="H320" s="19"/>
      <c r="I320" s="19"/>
      <c r="J320" s="19"/>
      <c r="K320" s="19"/>
      <c r="L320" s="19"/>
    </row>
    <row r="321">
      <c r="A321" s="21">
        <v>45139.0</v>
      </c>
      <c r="B321" s="19">
        <v>0.0021080104396706822</v>
      </c>
      <c r="C321" s="19">
        <v>-0.0010251192175683155</v>
      </c>
      <c r="D321" s="19"/>
      <c r="E321" s="19"/>
      <c r="F321" s="19"/>
      <c r="G321" s="19"/>
      <c r="H321" s="19"/>
      <c r="I321" s="19"/>
      <c r="J321" s="19"/>
      <c r="K321" s="19"/>
      <c r="L321" s="19"/>
    </row>
    <row r="322">
      <c r="A322" s="21">
        <v>45138.0</v>
      </c>
      <c r="B322" s="19">
        <v>0.006008583690987113</v>
      </c>
      <c r="C322" s="19">
        <v>0.00548456305465983</v>
      </c>
      <c r="D322" s="19"/>
      <c r="E322" s="19"/>
      <c r="F322" s="19"/>
      <c r="G322" s="19"/>
      <c r="H322" s="19"/>
      <c r="I322" s="19"/>
      <c r="J322" s="19"/>
      <c r="K322" s="19"/>
      <c r="L322" s="19"/>
    </row>
    <row r="323">
      <c r="A323" s="23">
        <v>45135.0</v>
      </c>
      <c r="B323" s="19">
        <v>-0.006222088413869287</v>
      </c>
      <c r="C323" s="19">
        <v>-7.044796769059003E-4</v>
      </c>
      <c r="D323" s="19"/>
      <c r="E323" s="19"/>
      <c r="F323" s="19"/>
      <c r="G323" s="19"/>
      <c r="H323" s="19"/>
      <c r="I323" s="19"/>
      <c r="J323" s="19"/>
      <c r="K323" s="19"/>
      <c r="L323" s="19"/>
    </row>
    <row r="324">
      <c r="A324" s="23">
        <v>45134.0</v>
      </c>
      <c r="B324" s="19">
        <v>0.0017593244194229474</v>
      </c>
      <c r="C324" s="19">
        <v>-0.005986358787155477</v>
      </c>
      <c r="D324" s="19"/>
      <c r="E324" s="19"/>
      <c r="F324" s="19"/>
      <c r="G324" s="19"/>
      <c r="H324" s="19"/>
      <c r="I324" s="19"/>
      <c r="J324" s="19"/>
      <c r="K324" s="19"/>
      <c r="L324" s="19"/>
    </row>
    <row r="325">
      <c r="A325" s="23">
        <v>45133.0</v>
      </c>
      <c r="B325" s="19">
        <v>0.002721774193548354</v>
      </c>
      <c r="C325" s="19">
        <v>0.004964279544322769</v>
      </c>
      <c r="D325" s="19"/>
      <c r="E325" s="19"/>
      <c r="F325" s="19"/>
      <c r="G325" s="19"/>
      <c r="H325" s="19"/>
      <c r="I325" s="19"/>
      <c r="J325" s="19"/>
      <c r="K325" s="19"/>
      <c r="L325" s="19"/>
    </row>
    <row r="326">
      <c r="A326" s="23">
        <v>45132.0</v>
      </c>
      <c r="B326" s="19">
        <v>-0.005015045135406182</v>
      </c>
      <c r="C326" s="19">
        <v>4.1937033450500927E-4</v>
      </c>
      <c r="D326" s="19"/>
      <c r="E326" s="19"/>
      <c r="F326" s="19"/>
      <c r="G326" s="19"/>
      <c r="H326" s="19"/>
      <c r="I326" s="19"/>
      <c r="J326" s="19"/>
      <c r="K326" s="19"/>
      <c r="L326" s="19"/>
    </row>
    <row r="327">
      <c r="A327" s="23">
        <v>45131.0</v>
      </c>
      <c r="B327" s="19">
        <v>0.0014061872237847162</v>
      </c>
      <c r="C327" s="19">
        <v>-0.003679412509496105</v>
      </c>
      <c r="D327" s="19"/>
      <c r="E327" s="19"/>
      <c r="F327" s="19"/>
      <c r="G327" s="19"/>
      <c r="H327" s="19"/>
      <c r="I327" s="19"/>
      <c r="J327" s="19"/>
      <c r="K327" s="19"/>
      <c r="L327" s="19"/>
    </row>
    <row r="328">
      <c r="A328" s="23">
        <v>45128.0</v>
      </c>
      <c r="B328" s="19">
        <v>0.022754121937438976</v>
      </c>
      <c r="C328" s="19">
        <v>-0.011719717805812602</v>
      </c>
      <c r="D328" s="19"/>
      <c r="E328" s="19"/>
      <c r="F328" s="19"/>
      <c r="G328" s="19"/>
      <c r="H328" s="19"/>
      <c r="I328" s="19"/>
      <c r="J328" s="19"/>
      <c r="K328" s="19"/>
      <c r="L328" s="19"/>
    </row>
    <row r="329">
      <c r="A329" s="23">
        <v>45127.0</v>
      </c>
      <c r="B329" s="19">
        <v>-0.0020503357424778157</v>
      </c>
      <c r="C329" s="19">
        <v>0.007361412584486082</v>
      </c>
      <c r="D329" s="19"/>
      <c r="E329" s="19"/>
      <c r="F329" s="19"/>
      <c r="G329" s="19"/>
      <c r="H329" s="19"/>
      <c r="I329" s="19"/>
      <c r="J329" s="19"/>
      <c r="K329" s="19"/>
      <c r="L329" s="19"/>
    </row>
    <row r="330">
      <c r="A330" s="23">
        <v>45126.0</v>
      </c>
      <c r="B330" s="19">
        <v>0.006968101579436281</v>
      </c>
      <c r="C330" s="19">
        <v>0.004248262592250418</v>
      </c>
      <c r="D330" s="19"/>
      <c r="E330" s="19"/>
      <c r="F330" s="19"/>
      <c r="G330" s="19"/>
      <c r="H330" s="19"/>
      <c r="I330" s="19"/>
      <c r="J330" s="19"/>
      <c r="K330" s="19"/>
      <c r="L330" s="19"/>
    </row>
    <row r="331">
      <c r="A331" s="23">
        <v>45125.0</v>
      </c>
      <c r="B331" s="19">
        <v>0.009009947398573193</v>
      </c>
      <c r="C331" s="19">
        <v>0.0019176671427012515</v>
      </c>
      <c r="D331" s="19"/>
      <c r="E331" s="19"/>
      <c r="F331" s="19"/>
      <c r="G331" s="19"/>
      <c r="H331" s="19"/>
      <c r="I331" s="19"/>
      <c r="J331" s="19"/>
      <c r="K331" s="19"/>
      <c r="L331" s="19"/>
    </row>
    <row r="332">
      <c r="A332" s="23">
        <v>45124.0</v>
      </c>
      <c r="B332" s="19">
        <v>0.004551637543162013</v>
      </c>
      <c r="C332" s="19">
        <v>0.007511053183061112</v>
      </c>
      <c r="D332" s="19"/>
      <c r="E332" s="19"/>
      <c r="F332" s="19"/>
      <c r="G332" s="19"/>
      <c r="H332" s="19"/>
      <c r="I332" s="19"/>
      <c r="J332" s="19"/>
      <c r="K332" s="19"/>
      <c r="L332" s="19"/>
    </row>
    <row r="333">
      <c r="A333" s="23">
        <v>45121.0</v>
      </c>
      <c r="B333" s="19">
        <v>0.011965268953833208</v>
      </c>
      <c r="C333" s="19">
        <v>0.007765114931427508</v>
      </c>
      <c r="D333" s="19"/>
      <c r="E333" s="19"/>
      <c r="F333" s="19"/>
      <c r="G333" s="19"/>
      <c r="H333" s="19"/>
      <c r="I333" s="19"/>
      <c r="J333" s="19"/>
      <c r="K333" s="19"/>
      <c r="L333" s="19"/>
    </row>
    <row r="334">
      <c r="A334" s="23">
        <v>45120.0</v>
      </c>
      <c r="B334" s="19">
        <v>-5.820413778507838E-4</v>
      </c>
      <c r="C334" s="19">
        <v>0.0015192707500399916</v>
      </c>
      <c r="D334" s="19"/>
      <c r="E334" s="19"/>
      <c r="F334" s="19"/>
      <c r="G334" s="19"/>
      <c r="H334" s="19"/>
      <c r="I334" s="19"/>
      <c r="J334" s="19"/>
      <c r="K334" s="19"/>
      <c r="L334" s="19"/>
    </row>
    <row r="335">
      <c r="A335" s="23">
        <v>45119.0</v>
      </c>
      <c r="B335" s="19">
        <v>-0.003637705609447428</v>
      </c>
      <c r="C335" s="19">
        <v>-0.00283444962293089</v>
      </c>
      <c r="D335" s="19"/>
      <c r="E335" s="19"/>
      <c r="F335" s="19"/>
      <c r="G335" s="19"/>
      <c r="H335" s="19"/>
      <c r="I335" s="19"/>
      <c r="J335" s="19"/>
      <c r="K335" s="19"/>
      <c r="L335" s="19"/>
    </row>
    <row r="336">
      <c r="A336" s="21">
        <v>45118.0</v>
      </c>
      <c r="B336" s="19">
        <v>0.0021132713440406015</v>
      </c>
      <c r="C336" s="19">
        <v>0.0043139301194985435</v>
      </c>
      <c r="D336" s="19"/>
      <c r="E336" s="19"/>
      <c r="F336" s="19"/>
      <c r="G336" s="19"/>
      <c r="H336" s="19"/>
      <c r="I336" s="19"/>
      <c r="J336" s="19"/>
      <c r="K336" s="19"/>
      <c r="L336" s="19"/>
    </row>
    <row r="337">
      <c r="A337" s="21">
        <v>45117.0</v>
      </c>
      <c r="B337" s="19">
        <v>-0.013550135501354976</v>
      </c>
      <c r="C337" s="19">
        <v>0.0012466505964268126</v>
      </c>
      <c r="D337" s="19"/>
      <c r="E337" s="19"/>
      <c r="F337" s="19"/>
      <c r="G337" s="19"/>
      <c r="H337" s="19"/>
      <c r="I337" s="19"/>
      <c r="J337" s="19"/>
      <c r="K337" s="19"/>
      <c r="L337" s="19"/>
    </row>
    <row r="338">
      <c r="A338" s="21">
        <v>45114.0</v>
      </c>
      <c r="B338" s="19">
        <v>0.0014613778705636626</v>
      </c>
      <c r="C338" s="19">
        <v>-0.008488354797843822</v>
      </c>
      <c r="D338" s="19"/>
      <c r="E338" s="19"/>
      <c r="F338" s="19"/>
      <c r="G338" s="19"/>
      <c r="H338" s="19"/>
      <c r="I338" s="19"/>
      <c r="J338" s="19"/>
      <c r="K338" s="19"/>
      <c r="L338" s="19"/>
    </row>
    <row r="339">
      <c r="A339" s="21">
        <v>45113.0</v>
      </c>
      <c r="B339" s="19">
        <v>0.014078543452948011</v>
      </c>
      <c r="C339" s="19">
        <v>0.0050931773075237885</v>
      </c>
      <c r="D339" s="19"/>
      <c r="E339" s="19"/>
      <c r="F339" s="19"/>
      <c r="G339" s="19"/>
      <c r="H339" s="19"/>
      <c r="I339" s="19"/>
      <c r="J339" s="19"/>
      <c r="K339" s="19"/>
      <c r="L339" s="19"/>
    </row>
    <row r="340">
      <c r="A340" s="21">
        <v>45112.0</v>
      </c>
      <c r="B340" s="19">
        <v>0.0022810460983502256</v>
      </c>
      <c r="C340" s="19">
        <v>4.899685388621844E-4</v>
      </c>
      <c r="D340" s="19"/>
      <c r="E340" s="19"/>
      <c r="F340" s="19"/>
      <c r="G340" s="19"/>
      <c r="H340" s="19"/>
      <c r="I340" s="19"/>
      <c r="J340" s="19"/>
      <c r="K340" s="19"/>
      <c r="L340" s="19"/>
    </row>
    <row r="341">
      <c r="A341" s="21">
        <v>45111.0</v>
      </c>
      <c r="B341" s="19">
        <v>0.008506312861116916</v>
      </c>
      <c r="C341" s="19">
        <v>0.0034389870902133968</v>
      </c>
      <c r="D341" s="19"/>
      <c r="E341" s="19"/>
      <c r="F341" s="19"/>
      <c r="G341" s="19"/>
      <c r="H341" s="19"/>
      <c r="I341" s="19"/>
      <c r="J341" s="19"/>
      <c r="K341" s="19"/>
      <c r="L341" s="19"/>
    </row>
    <row r="342">
      <c r="A342" s="21">
        <v>45110.0</v>
      </c>
      <c r="B342" s="19">
        <v>-0.0030401621419808844</v>
      </c>
      <c r="C342" s="19">
        <v>0.0069570927169402275</v>
      </c>
      <c r="D342" s="19"/>
      <c r="E342" s="19"/>
      <c r="F342" s="19"/>
      <c r="G342" s="19"/>
      <c r="H342" s="19"/>
      <c r="I342" s="19"/>
      <c r="J342" s="19"/>
      <c r="K342" s="19"/>
      <c r="L342" s="19"/>
    </row>
    <row r="343">
      <c r="A343" s="21">
        <v>45107.0</v>
      </c>
      <c r="B343" s="19">
        <v>0.0014421536160666992</v>
      </c>
      <c r="C343" s="19">
        <v>0.011435212759789426</v>
      </c>
      <c r="D343" s="19"/>
      <c r="E343" s="19"/>
      <c r="F343" s="19"/>
      <c r="G343" s="19"/>
      <c r="H343" s="19"/>
      <c r="I343" s="19"/>
      <c r="J343" s="19"/>
      <c r="K343" s="19"/>
      <c r="L343" s="19"/>
    </row>
    <row r="344">
      <c r="A344" s="23">
        <v>45105.0</v>
      </c>
      <c r="B344" s="19">
        <v>0.009326648336837495</v>
      </c>
      <c r="C344" s="19">
        <v>0.008221114500408966</v>
      </c>
      <c r="D344" s="19"/>
      <c r="E344" s="19"/>
      <c r="F344" s="19"/>
      <c r="G344" s="19"/>
      <c r="H344" s="19"/>
      <c r="I344" s="19"/>
      <c r="J344" s="19"/>
      <c r="K344" s="19"/>
      <c r="L344" s="19"/>
    </row>
    <row r="345">
      <c r="A345" s="23">
        <v>45104.0</v>
      </c>
      <c r="B345" s="19">
        <v>0.004277206280454804</v>
      </c>
      <c r="C345" s="19">
        <v>0.0067518404382811426</v>
      </c>
      <c r="D345" s="19"/>
      <c r="E345" s="19"/>
      <c r="F345" s="19"/>
      <c r="G345" s="19"/>
      <c r="H345" s="19"/>
      <c r="I345" s="19"/>
      <c r="J345" s="19"/>
      <c r="K345" s="19"/>
      <c r="L345" s="19"/>
    </row>
    <row r="346">
      <c r="A346" s="23">
        <v>45103.0</v>
      </c>
      <c r="B346" s="19">
        <v>-0.002430461787739646</v>
      </c>
      <c r="C346" s="19">
        <v>0.001376871768771215</v>
      </c>
      <c r="D346" s="19"/>
      <c r="E346" s="19"/>
      <c r="F346" s="19"/>
      <c r="G346" s="19"/>
      <c r="H346" s="19"/>
      <c r="I346" s="19"/>
      <c r="J346" s="19"/>
      <c r="K346" s="19"/>
      <c r="L346" s="19"/>
    </row>
    <row r="347">
      <c r="A347" s="23">
        <v>45100.0</v>
      </c>
      <c r="B347" s="19">
        <v>0.001135503406510141</v>
      </c>
      <c r="C347" s="19">
        <v>-0.005633615236065759</v>
      </c>
      <c r="D347" s="19"/>
      <c r="E347" s="19"/>
      <c r="F347" s="19"/>
      <c r="G347" s="19"/>
      <c r="H347" s="19"/>
      <c r="I347" s="19"/>
      <c r="J347" s="19"/>
      <c r="K347" s="19"/>
      <c r="L347" s="19"/>
    </row>
    <row r="348">
      <c r="A348" s="23">
        <v>45099.0</v>
      </c>
      <c r="B348" s="19">
        <v>-9.183728593807894E-4</v>
      </c>
      <c r="C348" s="19">
        <v>-0.004539464438652163</v>
      </c>
      <c r="D348" s="19"/>
      <c r="E348" s="19"/>
      <c r="F348" s="19"/>
      <c r="G348" s="19"/>
      <c r="H348" s="19"/>
      <c r="I348" s="19"/>
      <c r="J348" s="19"/>
      <c r="K348" s="19"/>
      <c r="L348" s="19"/>
    </row>
    <row r="349">
      <c r="A349" s="23">
        <v>45098.0</v>
      </c>
      <c r="B349" s="19">
        <v>0.0025997941829605242</v>
      </c>
      <c r="C349" s="19">
        <v>0.002133742898595248</v>
      </c>
      <c r="D349" s="19"/>
      <c r="E349" s="19"/>
      <c r="F349" s="19"/>
      <c r="G349" s="19"/>
      <c r="H349" s="19"/>
      <c r="I349" s="19"/>
      <c r="J349" s="19"/>
      <c r="K349" s="19"/>
      <c r="L349" s="19"/>
    </row>
    <row r="350">
      <c r="A350" s="23">
        <v>45097.0</v>
      </c>
      <c r="B350" s="19">
        <v>-0.011828302290730064</v>
      </c>
      <c r="C350" s="19">
        <v>0.0032657174314665305</v>
      </c>
      <c r="D350" s="19"/>
      <c r="E350" s="19"/>
      <c r="F350" s="19"/>
      <c r="G350" s="19"/>
      <c r="H350" s="19"/>
      <c r="I350" s="19"/>
      <c r="J350" s="19"/>
      <c r="K350" s="19"/>
      <c r="L350" s="19"/>
    </row>
    <row r="351">
      <c r="A351" s="23">
        <v>45096.0</v>
      </c>
      <c r="B351" s="19">
        <v>0.008202028922944082</v>
      </c>
      <c r="C351" s="19">
        <v>-0.0037474768936576197</v>
      </c>
      <c r="D351" s="19"/>
      <c r="E351" s="19"/>
      <c r="F351" s="19"/>
      <c r="G351" s="19"/>
      <c r="H351" s="19"/>
      <c r="I351" s="19"/>
      <c r="J351" s="19"/>
      <c r="K351" s="19"/>
      <c r="L351" s="19"/>
    </row>
    <row r="352">
      <c r="A352" s="23">
        <v>45093.0</v>
      </c>
      <c r="B352" s="19">
        <v>-0.0140455416045967</v>
      </c>
      <c r="C352" s="19">
        <v>0.007379027295444818</v>
      </c>
      <c r="D352" s="19"/>
      <c r="E352" s="19"/>
      <c r="F352" s="19"/>
      <c r="G352" s="19"/>
      <c r="H352" s="19"/>
      <c r="I352" s="19"/>
      <c r="J352" s="19"/>
      <c r="K352" s="19"/>
      <c r="L352" s="19"/>
    </row>
    <row r="353">
      <c r="A353" s="23">
        <v>45092.0</v>
      </c>
      <c r="B353" s="19">
        <v>-0.003974352180594609</v>
      </c>
      <c r="C353" s="19">
        <v>-0.0036148625232594878</v>
      </c>
      <c r="D353" s="19"/>
      <c r="E353" s="19"/>
      <c r="F353" s="19"/>
      <c r="G353" s="19"/>
      <c r="H353" s="19"/>
      <c r="I353" s="19"/>
      <c r="J353" s="19"/>
      <c r="K353" s="19"/>
      <c r="L353" s="19"/>
    </row>
    <row r="354">
      <c r="A354" s="23">
        <v>45091.0</v>
      </c>
      <c r="B354" s="19">
        <v>0.008120091885250202</v>
      </c>
      <c r="C354" s="19">
        <v>0.002123834228727528</v>
      </c>
      <c r="D354" s="19"/>
      <c r="E354" s="19"/>
      <c r="F354" s="19"/>
      <c r="G354" s="19"/>
      <c r="H354" s="19"/>
      <c r="I354" s="19"/>
      <c r="J354" s="19"/>
      <c r="K354" s="19"/>
      <c r="L354" s="19"/>
    </row>
    <row r="355">
      <c r="A355" s="23">
        <v>45090.0</v>
      </c>
      <c r="B355" s="19">
        <v>-0.0022386866371727487</v>
      </c>
      <c r="C355" s="19">
        <v>0.006163481439668939</v>
      </c>
      <c r="D355" s="19"/>
      <c r="E355" s="19"/>
      <c r="F355" s="19"/>
      <c r="G355" s="19"/>
      <c r="H355" s="19"/>
      <c r="I355" s="19"/>
      <c r="J355" s="19"/>
      <c r="K355" s="19"/>
      <c r="L355" s="19"/>
    </row>
    <row r="356">
      <c r="A356" s="23">
        <v>45089.0</v>
      </c>
      <c r="B356" s="19">
        <v>1.599317624481067E-4</v>
      </c>
      <c r="C356" s="19">
        <v>0.0020524257409741953</v>
      </c>
      <c r="D356" s="19"/>
      <c r="E356" s="19"/>
      <c r="F356" s="19"/>
      <c r="G356" s="19"/>
      <c r="H356" s="19"/>
      <c r="I356" s="19"/>
      <c r="J356" s="19"/>
      <c r="K356" s="19"/>
      <c r="L356" s="19"/>
    </row>
    <row r="357">
      <c r="A357" s="21">
        <v>45086.0</v>
      </c>
      <c r="B357" s="19">
        <v>-0.0024462880238247386</v>
      </c>
      <c r="C357" s="19">
        <v>-0.0038181764518058214</v>
      </c>
      <c r="D357" s="19"/>
      <c r="E357" s="19"/>
      <c r="F357" s="19"/>
      <c r="G357" s="19"/>
      <c r="H357" s="19"/>
      <c r="I357" s="19"/>
      <c r="J357" s="19"/>
      <c r="K357" s="19"/>
      <c r="L357" s="19"/>
    </row>
    <row r="358">
      <c r="A358" s="21">
        <v>45085.0</v>
      </c>
      <c r="B358" s="19">
        <v>-0.002016771043413579</v>
      </c>
      <c r="C358" s="19">
        <v>-0.004904840225564033</v>
      </c>
      <c r="D358" s="19"/>
      <c r="E358" s="19"/>
      <c r="F358" s="19"/>
      <c r="G358" s="19"/>
      <c r="H358" s="19"/>
      <c r="I358" s="19"/>
      <c r="J358" s="19"/>
      <c r="K358" s="19"/>
      <c r="L358" s="19"/>
    </row>
    <row r="359">
      <c r="A359" s="21">
        <v>45084.0</v>
      </c>
      <c r="B359" s="19">
        <v>-0.004911539477158722</v>
      </c>
      <c r="C359" s="19">
        <v>0.00684983063605582</v>
      </c>
      <c r="D359" s="19"/>
      <c r="E359" s="19"/>
      <c r="F359" s="19"/>
      <c r="G359" s="19"/>
      <c r="H359" s="19"/>
      <c r="I359" s="19"/>
      <c r="J359" s="19"/>
      <c r="K359" s="19"/>
      <c r="L359" s="19"/>
    </row>
    <row r="360">
      <c r="A360" s="21">
        <v>45083.0</v>
      </c>
      <c r="B360" s="19">
        <v>0.009166977562223622</v>
      </c>
      <c r="C360" s="19">
        <v>2.7697330031184464E-4</v>
      </c>
      <c r="D360" s="19"/>
      <c r="E360" s="19"/>
      <c r="F360" s="19"/>
      <c r="G360" s="19"/>
      <c r="H360" s="19"/>
      <c r="I360" s="19"/>
      <c r="J360" s="19"/>
      <c r="K360" s="19"/>
      <c r="L360" s="19"/>
    </row>
    <row r="361">
      <c r="A361" s="21">
        <v>45082.0</v>
      </c>
      <c r="B361" s="19">
        <v>0.0021899369725455475</v>
      </c>
      <c r="C361" s="19">
        <v>0.003223787505193032</v>
      </c>
      <c r="D361" s="19"/>
      <c r="E361" s="19"/>
      <c r="F361" s="19"/>
      <c r="G361" s="19"/>
      <c r="H361" s="19"/>
      <c r="I361" s="19"/>
      <c r="J361" s="19"/>
      <c r="K361" s="19"/>
      <c r="L361" s="19"/>
    </row>
    <row r="362">
      <c r="A362" s="21">
        <v>45079.0</v>
      </c>
      <c r="B362" s="19">
        <v>-0.013749143970921307</v>
      </c>
      <c r="C362" s="19">
        <v>0.002507065489310456</v>
      </c>
      <c r="D362" s="19"/>
      <c r="E362" s="19"/>
      <c r="F362" s="19"/>
      <c r="G362" s="19"/>
      <c r="H362" s="19"/>
      <c r="I362" s="19"/>
      <c r="J362" s="19"/>
      <c r="K362" s="19"/>
      <c r="L362" s="19"/>
    </row>
    <row r="363">
      <c r="A363" s="21">
        <v>45078.0</v>
      </c>
      <c r="B363" s="19">
        <v>-8.421495868203843E-4</v>
      </c>
      <c r="C363" s="19">
        <v>-0.0025169414709945714</v>
      </c>
      <c r="D363" s="19"/>
      <c r="E363" s="19"/>
      <c r="F363" s="19"/>
      <c r="G363" s="19"/>
      <c r="H363" s="19"/>
      <c r="I363" s="19"/>
      <c r="J363" s="19"/>
      <c r="K363" s="19"/>
      <c r="L363" s="19"/>
    </row>
    <row r="364">
      <c r="A364" s="21">
        <v>45077.0</v>
      </c>
      <c r="B364" s="19">
        <v>0.0018984337921215122</v>
      </c>
      <c r="C364" s="19">
        <v>-0.005337061315831004</v>
      </c>
      <c r="D364" s="19"/>
      <c r="E364" s="19"/>
      <c r="F364" s="19"/>
      <c r="G364" s="19"/>
      <c r="H364" s="19"/>
      <c r="I364" s="19"/>
      <c r="J364" s="19"/>
      <c r="K364" s="19"/>
      <c r="L364" s="19"/>
    </row>
    <row r="365">
      <c r="A365" s="23">
        <v>45076.0</v>
      </c>
      <c r="B365" s="19">
        <v>-0.0026822341432629626</v>
      </c>
      <c r="C365" s="19">
        <v>0.0018926104851695325</v>
      </c>
      <c r="D365" s="19"/>
      <c r="E365" s="19"/>
      <c r="F365" s="19"/>
      <c r="G365" s="19"/>
      <c r="H365" s="19"/>
      <c r="I365" s="19"/>
      <c r="J365" s="19"/>
      <c r="K365" s="19"/>
      <c r="L365" s="19"/>
    </row>
    <row r="366">
      <c r="A366" s="23">
        <v>45075.0</v>
      </c>
      <c r="B366" s="19">
        <v>0.011544395382241834</v>
      </c>
      <c r="C366" s="19">
        <v>0.005367756164405879</v>
      </c>
      <c r="D366" s="19"/>
      <c r="E366" s="19"/>
      <c r="F366" s="19"/>
      <c r="G366" s="19"/>
      <c r="H366" s="19"/>
      <c r="I366" s="19"/>
      <c r="J366" s="19"/>
      <c r="K366" s="19"/>
      <c r="L366" s="19"/>
    </row>
    <row r="367">
      <c r="A367" s="23">
        <v>45072.0</v>
      </c>
      <c r="B367" s="19">
        <v>-8.504757348641867E-4</v>
      </c>
      <c r="C367" s="19">
        <v>0.009726463677225405</v>
      </c>
      <c r="D367" s="19"/>
      <c r="E367" s="19"/>
      <c r="F367" s="19"/>
      <c r="G367" s="19"/>
      <c r="H367" s="19"/>
      <c r="I367" s="19"/>
      <c r="J367" s="19"/>
      <c r="K367" s="19"/>
      <c r="L367" s="19"/>
    </row>
    <row r="368">
      <c r="A368" s="23">
        <v>45071.0</v>
      </c>
      <c r="B368" s="19">
        <v>-0.013373190685965985</v>
      </c>
      <c r="C368" s="19">
        <v>0.001955111728482839</v>
      </c>
      <c r="D368" s="19"/>
      <c r="E368" s="19"/>
      <c r="F368" s="19"/>
      <c r="G368" s="19"/>
      <c r="H368" s="19"/>
      <c r="I368" s="19"/>
      <c r="J368" s="19"/>
      <c r="K368" s="19"/>
      <c r="L368" s="19"/>
    </row>
    <row r="369">
      <c r="A369" s="23">
        <v>45070.0</v>
      </c>
      <c r="B369" s="19">
        <v>0.0032093439259219814</v>
      </c>
      <c r="C369" s="19">
        <v>-0.003411816001744006</v>
      </c>
      <c r="D369" s="19"/>
      <c r="E369" s="19"/>
      <c r="F369" s="19"/>
      <c r="G369" s="19"/>
      <c r="H369" s="19"/>
      <c r="I369" s="19"/>
      <c r="J369" s="19"/>
      <c r="K369" s="19"/>
      <c r="L369" s="19"/>
    </row>
    <row r="370">
      <c r="A370" s="23">
        <v>45069.0</v>
      </c>
      <c r="B370" s="19">
        <v>-0.0041391595934191505</v>
      </c>
      <c r="C370" s="19">
        <v>0.001834621936836589</v>
      </c>
      <c r="D370" s="19"/>
      <c r="E370" s="19"/>
      <c r="F370" s="19"/>
      <c r="G370" s="19"/>
      <c r="H370" s="19"/>
      <c r="I370" s="19"/>
      <c r="J370" s="19"/>
      <c r="K370" s="19"/>
      <c r="L370" s="19"/>
    </row>
    <row r="371">
      <c r="A371" s="23">
        <v>45068.0</v>
      </c>
      <c r="B371" s="19">
        <v>0.008240887480190029</v>
      </c>
      <c r="C371" s="19">
        <v>0.006097761956557646</v>
      </c>
      <c r="D371" s="19"/>
      <c r="E371" s="19"/>
      <c r="F371" s="19"/>
      <c r="G371" s="19"/>
      <c r="H371" s="19"/>
      <c r="I371" s="19"/>
      <c r="J371" s="19"/>
      <c r="K371" s="19"/>
      <c r="L371" s="19"/>
    </row>
    <row r="372">
      <c r="A372" s="23">
        <v>45065.0</v>
      </c>
      <c r="B372" s="19">
        <v>0.007611646351200374</v>
      </c>
      <c r="C372" s="19">
        <v>0.004051307367091583</v>
      </c>
      <c r="D372" s="19"/>
      <c r="E372" s="19"/>
      <c r="F372" s="19"/>
      <c r="G372" s="19"/>
      <c r="H372" s="19"/>
      <c r="I372" s="19"/>
      <c r="J372" s="19"/>
      <c r="K372" s="19"/>
      <c r="L372" s="19"/>
    </row>
    <row r="373">
      <c r="A373" s="23">
        <v>45064.0</v>
      </c>
      <c r="B373" s="19">
        <v>-0.0073968404924182884</v>
      </c>
      <c r="C373" s="19">
        <v>-0.0028490106837900653</v>
      </c>
      <c r="D373" s="19"/>
      <c r="E373" s="19"/>
      <c r="F373" s="19"/>
      <c r="G373" s="19"/>
      <c r="H373" s="19"/>
      <c r="I373" s="19"/>
      <c r="J373" s="19"/>
      <c r="K373" s="19"/>
      <c r="L373" s="19"/>
    </row>
    <row r="374">
      <c r="A374" s="23">
        <v>45063.0</v>
      </c>
      <c r="B374" s="19">
        <v>6.344171292624878E-4</v>
      </c>
      <c r="C374" s="19">
        <v>-0.005728269488420423</v>
      </c>
      <c r="D374" s="19"/>
      <c r="E374" s="19"/>
      <c r="F374" s="19"/>
      <c r="G374" s="19"/>
      <c r="H374" s="19"/>
      <c r="I374" s="19"/>
      <c r="J374" s="19"/>
      <c r="K374" s="19"/>
      <c r="L374" s="19"/>
    </row>
    <row r="375">
      <c r="A375" s="23">
        <v>45062.0</v>
      </c>
      <c r="B375" s="19">
        <v>0.00195995338489241</v>
      </c>
      <c r="C375" s="19">
        <v>-0.006106359908363723</v>
      </c>
      <c r="D375" s="19"/>
      <c r="E375" s="19"/>
      <c r="F375" s="19"/>
      <c r="G375" s="19"/>
      <c r="H375" s="19"/>
      <c r="I375" s="19"/>
      <c r="J375" s="19"/>
      <c r="K375" s="19"/>
      <c r="L375" s="19"/>
    </row>
    <row r="376">
      <c r="A376" s="23">
        <v>45061.0</v>
      </c>
      <c r="B376" s="19">
        <v>0.005004258943781759</v>
      </c>
      <c r="C376" s="19">
        <v>0.004589184703081672</v>
      </c>
      <c r="D376" s="19"/>
      <c r="E376" s="19"/>
      <c r="F376" s="19"/>
      <c r="G376" s="19"/>
      <c r="H376" s="19"/>
      <c r="I376" s="19"/>
      <c r="J376" s="19"/>
      <c r="K376" s="19"/>
      <c r="L376" s="19"/>
    </row>
    <row r="377">
      <c r="A377" s="23">
        <v>45058.0</v>
      </c>
      <c r="B377" s="19">
        <v>0.003365204850168446</v>
      </c>
      <c r="C377" s="19">
        <v>9.72837077116484E-4</v>
      </c>
      <c r="D377" s="19"/>
      <c r="E377" s="19"/>
      <c r="F377" s="19"/>
      <c r="G377" s="19"/>
      <c r="H377" s="19"/>
      <c r="I377" s="19"/>
      <c r="J377" s="19"/>
      <c r="K377" s="19"/>
      <c r="L377" s="19"/>
    </row>
    <row r="378">
      <c r="A378" s="21">
        <v>45057.0</v>
      </c>
      <c r="B378" s="19">
        <v>0.0017658390410959512</v>
      </c>
      <c r="C378" s="19">
        <v>-9.882555923800274E-4</v>
      </c>
      <c r="D378" s="19"/>
      <c r="E378" s="19"/>
      <c r="F378" s="19"/>
      <c r="G378" s="19"/>
      <c r="H378" s="19"/>
      <c r="I378" s="19"/>
      <c r="J378" s="19"/>
      <c r="K378" s="19"/>
      <c r="L378" s="19"/>
    </row>
    <row r="379">
      <c r="A379" s="21">
        <v>45056.0</v>
      </c>
      <c r="B379" s="19">
        <v>-0.003731741123787158</v>
      </c>
      <c r="C379" s="19">
        <v>0.002690799000325539</v>
      </c>
      <c r="D379" s="19"/>
      <c r="E379" s="19"/>
      <c r="F379" s="19"/>
      <c r="G379" s="19"/>
      <c r="H379" s="19"/>
      <c r="I379" s="19"/>
      <c r="J379" s="19"/>
      <c r="K379" s="19"/>
      <c r="L379" s="19"/>
    </row>
    <row r="380">
      <c r="A380" s="21">
        <v>45055.0</v>
      </c>
      <c r="B380" s="19">
        <v>0.011812934894007254</v>
      </c>
      <c r="C380" s="19">
        <v>8.486454523559672E-5</v>
      </c>
      <c r="D380" s="19"/>
      <c r="E380" s="19"/>
      <c r="F380" s="19"/>
      <c r="G380" s="19"/>
      <c r="H380" s="19"/>
      <c r="I380" s="19"/>
      <c r="J380" s="19"/>
      <c r="K380" s="19"/>
      <c r="L380" s="19"/>
    </row>
    <row r="381">
      <c r="A381" s="21">
        <v>45054.0</v>
      </c>
      <c r="B381" s="19">
        <v>0.005695996528154446</v>
      </c>
      <c r="C381" s="19">
        <v>0.010814101499806439</v>
      </c>
      <c r="D381" s="19"/>
      <c r="E381" s="19"/>
      <c r="F381" s="19"/>
      <c r="G381" s="19"/>
      <c r="H381" s="19"/>
      <c r="I381" s="19"/>
      <c r="J381" s="19"/>
      <c r="K381" s="19"/>
      <c r="L381" s="19"/>
    </row>
    <row r="382">
      <c r="A382" s="21">
        <v>45051.0</v>
      </c>
      <c r="B382" s="19">
        <v>-0.0012461396760036214</v>
      </c>
      <c r="C382" s="19">
        <v>-0.010232364508813596</v>
      </c>
      <c r="D382" s="19"/>
      <c r="E382" s="19"/>
      <c r="F382" s="19"/>
      <c r="G382" s="19"/>
      <c r="H382" s="19"/>
      <c r="I382" s="19"/>
      <c r="J382" s="19"/>
      <c r="K382" s="19"/>
      <c r="L382" s="19"/>
    </row>
    <row r="383">
      <c r="A383" s="21">
        <v>45050.0</v>
      </c>
      <c r="B383" s="19">
        <v>8.133608068539022E-4</v>
      </c>
      <c r="C383" s="19">
        <v>0.009173652628407636</v>
      </c>
      <c r="D383" s="19"/>
      <c r="E383" s="19"/>
      <c r="F383" s="19"/>
      <c r="G383" s="19"/>
      <c r="H383" s="19"/>
      <c r="I383" s="19"/>
      <c r="J383" s="19"/>
      <c r="K383" s="19"/>
      <c r="L383" s="19"/>
    </row>
    <row r="384">
      <c r="A384" s="21">
        <v>45049.0</v>
      </c>
      <c r="B384" s="19">
        <v>0.004849343431591713</v>
      </c>
      <c r="C384" s="19">
        <v>-0.003184985383782646</v>
      </c>
      <c r="D384" s="19"/>
      <c r="E384" s="19"/>
      <c r="F384" s="19"/>
      <c r="G384" s="19"/>
      <c r="H384" s="19"/>
      <c r="I384" s="19"/>
      <c r="J384" s="19"/>
      <c r="K384" s="19"/>
      <c r="L384" s="19"/>
    </row>
    <row r="385">
      <c r="A385" s="21">
        <v>45048.0</v>
      </c>
      <c r="B385" s="19">
        <v>-7.622366200250585E-4</v>
      </c>
      <c r="C385" s="19">
        <v>0.004575145308607809</v>
      </c>
      <c r="D385" s="19"/>
      <c r="E385" s="19"/>
      <c r="F385" s="19"/>
      <c r="G385" s="19"/>
      <c r="H385" s="19"/>
      <c r="I385" s="19"/>
      <c r="J385" s="19"/>
      <c r="K385" s="19"/>
      <c r="L385" s="19"/>
    </row>
    <row r="386">
      <c r="A386" s="21">
        <v>45044.0</v>
      </c>
      <c r="B386" s="19">
        <v>0.0037160500573800714</v>
      </c>
      <c r="C386" s="19">
        <v>0.008370057577288481</v>
      </c>
      <c r="D386" s="19"/>
      <c r="E386" s="19"/>
      <c r="F386" s="19"/>
      <c r="G386" s="19"/>
      <c r="H386" s="19"/>
      <c r="I386" s="19"/>
      <c r="J386" s="19"/>
      <c r="K386" s="19"/>
      <c r="L386" s="19"/>
    </row>
    <row r="387">
      <c r="A387" s="23">
        <v>45043.0</v>
      </c>
      <c r="B387" s="19">
        <v>0.001642126005802158</v>
      </c>
      <c r="C387" s="19">
        <v>0.00569508689989684</v>
      </c>
      <c r="D387" s="19"/>
      <c r="E387" s="19"/>
      <c r="F387" s="19"/>
      <c r="G387" s="19"/>
      <c r="H387" s="19"/>
      <c r="I387" s="19"/>
      <c r="J387" s="19"/>
      <c r="K387" s="19"/>
      <c r="L387" s="19"/>
    </row>
    <row r="388">
      <c r="A388" s="23">
        <v>45042.0</v>
      </c>
      <c r="B388" s="19">
        <v>0.009615915998894664</v>
      </c>
      <c r="C388" s="19">
        <v>0.002495884744713406</v>
      </c>
      <c r="D388" s="19"/>
      <c r="E388" s="19"/>
      <c r="F388" s="19"/>
      <c r="G388" s="19"/>
      <c r="H388" s="19"/>
      <c r="I388" s="19"/>
      <c r="J388" s="19"/>
      <c r="K388" s="19"/>
      <c r="L388" s="19"/>
    </row>
    <row r="389">
      <c r="A389" s="23">
        <v>45041.0</v>
      </c>
      <c r="B389" s="19">
        <v>0.02156608140913452</v>
      </c>
      <c r="C389" s="19">
        <v>0.0014568797411995682</v>
      </c>
      <c r="D389" s="19"/>
      <c r="E389" s="19"/>
      <c r="F389" s="19"/>
      <c r="G389" s="19"/>
      <c r="H389" s="19"/>
      <c r="I389" s="19"/>
      <c r="J389" s="19"/>
      <c r="K389" s="19"/>
      <c r="L389" s="19"/>
    </row>
    <row r="390">
      <c r="A390" s="23">
        <v>45040.0</v>
      </c>
      <c r="B390" s="19">
        <v>-0.00978309481216455</v>
      </c>
      <c r="C390" s="19">
        <v>0.006771996221073051</v>
      </c>
      <c r="D390" s="19"/>
      <c r="E390" s="19"/>
      <c r="F390" s="19"/>
      <c r="G390" s="19"/>
      <c r="H390" s="19"/>
      <c r="I390" s="19"/>
      <c r="J390" s="19"/>
      <c r="K390" s="19"/>
      <c r="L390" s="19"/>
    </row>
    <row r="391">
      <c r="A391" s="23">
        <v>45037.0</v>
      </c>
      <c r="B391" s="19">
        <v>0.0028030048211682423</v>
      </c>
      <c r="C391" s="19">
        <v>-2.2695743697065396E-5</v>
      </c>
      <c r="D391" s="19"/>
      <c r="E391" s="19"/>
      <c r="F391" s="19"/>
      <c r="G391" s="19"/>
      <c r="H391" s="19"/>
      <c r="I391" s="19"/>
      <c r="J391" s="19"/>
      <c r="K391" s="19"/>
      <c r="L391" s="19"/>
    </row>
    <row r="392">
      <c r="A392" s="23">
        <v>45036.0</v>
      </c>
      <c r="B392" s="19">
        <v>-0.005519317611640817</v>
      </c>
      <c r="C392" s="19">
        <v>3.23518978361248E-4</v>
      </c>
      <c r="D392" s="19"/>
      <c r="E392" s="19"/>
      <c r="F392" s="19"/>
      <c r="G392" s="19"/>
      <c r="H392" s="19"/>
      <c r="I392" s="19"/>
      <c r="J392" s="19"/>
      <c r="K392" s="19"/>
      <c r="L392" s="19"/>
    </row>
    <row r="393">
      <c r="A393" s="23">
        <v>45035.0</v>
      </c>
      <c r="B393" s="19">
        <v>-0.004937312770442626</v>
      </c>
      <c r="C393" s="19">
        <v>-0.002344260949086019</v>
      </c>
      <c r="D393" s="19"/>
      <c r="E393" s="19"/>
      <c r="F393" s="19"/>
      <c r="G393" s="19"/>
      <c r="H393" s="19"/>
      <c r="I393" s="19"/>
      <c r="J393" s="19"/>
      <c r="K393" s="19"/>
      <c r="L393" s="19"/>
    </row>
    <row r="394">
      <c r="A394" s="23">
        <v>45034.0</v>
      </c>
      <c r="B394" s="19">
        <v>0.0025583982202446176</v>
      </c>
      <c r="C394" s="19">
        <v>-0.0026373973914048943</v>
      </c>
      <c r="D394" s="19"/>
      <c r="E394" s="19"/>
      <c r="F394" s="19"/>
      <c r="G394" s="19"/>
      <c r="H394" s="19"/>
      <c r="I394" s="19"/>
      <c r="J394" s="19"/>
      <c r="K394" s="19"/>
      <c r="L394" s="19"/>
    </row>
    <row r="395">
      <c r="A395" s="23">
        <v>45033.0</v>
      </c>
      <c r="B395" s="19">
        <v>0.009942144582373746</v>
      </c>
      <c r="C395" s="19">
        <v>-0.006795490240071866</v>
      </c>
      <c r="D395" s="19"/>
      <c r="E395" s="19"/>
      <c r="F395" s="19"/>
      <c r="G395" s="19"/>
      <c r="H395" s="19"/>
      <c r="I395" s="19"/>
      <c r="J395" s="19"/>
      <c r="K395" s="19"/>
      <c r="L395" s="19"/>
    </row>
    <row r="396">
      <c r="A396" s="23">
        <v>45029.0</v>
      </c>
      <c r="B396" s="19">
        <v>0.009354802131760875</v>
      </c>
      <c r="C396" s="19">
        <v>8.757943904245113E-4</v>
      </c>
      <c r="D396" s="19"/>
      <c r="E396" s="19"/>
      <c r="F396" s="19"/>
      <c r="G396" s="19"/>
      <c r="H396" s="19"/>
      <c r="I396" s="19"/>
      <c r="J396" s="19"/>
      <c r="K396" s="19"/>
      <c r="L396" s="19"/>
    </row>
    <row r="397">
      <c r="A397" s="23">
        <v>45028.0</v>
      </c>
      <c r="B397" s="19">
        <v>0.015487362542460525</v>
      </c>
      <c r="C397" s="19">
        <v>0.005083990227002344</v>
      </c>
      <c r="D397" s="19"/>
      <c r="E397" s="19"/>
      <c r="F397" s="19"/>
      <c r="G397" s="19"/>
      <c r="H397" s="19"/>
      <c r="I397" s="19"/>
      <c r="J397" s="19"/>
      <c r="K397" s="19"/>
      <c r="L397" s="19"/>
    </row>
    <row r="398">
      <c r="A398" s="21">
        <v>45027.0</v>
      </c>
      <c r="B398" s="19">
        <v>-0.007485714285714207</v>
      </c>
      <c r="C398" s="19">
        <v>0.005574768569085897</v>
      </c>
      <c r="D398" s="19"/>
      <c r="E398" s="19"/>
      <c r="F398" s="19"/>
      <c r="G398" s="19"/>
      <c r="H398" s="19"/>
      <c r="I398" s="19"/>
      <c r="J398" s="19"/>
      <c r="K398" s="19"/>
      <c r="L398" s="19"/>
    </row>
    <row r="399">
      <c r="A399" s="21">
        <v>45026.0</v>
      </c>
      <c r="B399" s="19">
        <v>-0.010852362649785285</v>
      </c>
      <c r="C399" s="19">
        <v>0.0014148410576646508</v>
      </c>
      <c r="D399" s="19"/>
      <c r="E399" s="19"/>
      <c r="F399" s="19"/>
      <c r="G399" s="19"/>
      <c r="H399" s="19"/>
      <c r="I399" s="19"/>
      <c r="J399" s="19"/>
      <c r="K399" s="19"/>
      <c r="L399" s="19"/>
    </row>
    <row r="400">
      <c r="A400" s="21">
        <v>45022.0</v>
      </c>
      <c r="B400" s="19">
        <v>9.051821679113559E-4</v>
      </c>
      <c r="C400" s="19">
        <v>0.002397897141034555</v>
      </c>
      <c r="D400" s="19"/>
      <c r="E400" s="19"/>
      <c r="F400" s="19"/>
      <c r="G400" s="19"/>
      <c r="H400" s="19"/>
      <c r="I400" s="19"/>
      <c r="J400" s="19"/>
      <c r="K400" s="19"/>
      <c r="L400" s="19"/>
    </row>
    <row r="401">
      <c r="A401" s="21">
        <v>45021.0</v>
      </c>
      <c r="B401" s="19">
        <v>0.007466514676546021</v>
      </c>
      <c r="C401" s="19">
        <v>0.009138955227740997</v>
      </c>
      <c r="D401" s="19"/>
      <c r="E401" s="19"/>
      <c r="F401" s="19"/>
      <c r="G401" s="19"/>
      <c r="H401" s="19"/>
      <c r="I401" s="19"/>
      <c r="J401" s="19"/>
      <c r="K401" s="19"/>
      <c r="L401" s="19"/>
    </row>
    <row r="402">
      <c r="A402" s="21">
        <v>45019.0</v>
      </c>
      <c r="B402" s="19">
        <v>0.030846063454759154</v>
      </c>
      <c r="C402" s="19">
        <v>0.0022062529702329137</v>
      </c>
      <c r="D402" s="19"/>
      <c r="E402" s="19"/>
      <c r="F402" s="19"/>
      <c r="G402" s="19"/>
      <c r="H402" s="19"/>
      <c r="I402" s="19"/>
      <c r="J402" s="19"/>
      <c r="K402" s="19"/>
      <c r="L402" s="19"/>
    </row>
    <row r="403">
      <c r="A403" s="21">
        <v>45016.0</v>
      </c>
      <c r="B403" s="19">
        <v>-0.004387247733255384</v>
      </c>
      <c r="C403" s="19">
        <v>0.016337152458622883</v>
      </c>
      <c r="D403" s="19"/>
      <c r="E403" s="19"/>
      <c r="F403" s="19"/>
      <c r="G403" s="19"/>
      <c r="H403" s="19"/>
      <c r="I403" s="19"/>
      <c r="J403" s="19"/>
      <c r="K403" s="19"/>
      <c r="L403" s="19"/>
    </row>
    <row r="404">
      <c r="A404" s="23">
        <v>45014.0</v>
      </c>
      <c r="B404" s="19">
        <v>0.007128549546364882</v>
      </c>
      <c r="C404" s="19">
        <v>0.0076098562386073265</v>
      </c>
      <c r="D404" s="19"/>
      <c r="E404" s="19"/>
      <c r="F404" s="19"/>
      <c r="G404" s="19"/>
      <c r="H404" s="19"/>
      <c r="I404" s="19"/>
      <c r="J404" s="19"/>
      <c r="K404" s="19"/>
      <c r="L404" s="19"/>
    </row>
    <row r="405">
      <c r="A405" s="23">
        <v>45013.0</v>
      </c>
      <c r="B405" s="19">
        <v>-0.004340685124354704</v>
      </c>
      <c r="C405" s="19">
        <v>-0.0020016837692883316</v>
      </c>
      <c r="D405" s="19"/>
      <c r="E405" s="19"/>
      <c r="F405" s="19"/>
      <c r="G405" s="19"/>
      <c r="H405" s="19"/>
      <c r="I405" s="19"/>
      <c r="J405" s="19"/>
      <c r="K405" s="19"/>
      <c r="L405" s="19"/>
    </row>
    <row r="406">
      <c r="A406" s="23">
        <v>45012.0</v>
      </c>
      <c r="B406" s="19">
        <v>-0.003565374948857447</v>
      </c>
      <c r="C406" s="19">
        <v>0.0023989306611666983</v>
      </c>
      <c r="D406" s="19"/>
      <c r="E406" s="19"/>
      <c r="F406" s="19"/>
      <c r="G406" s="19"/>
      <c r="H406" s="19"/>
      <c r="I406" s="19"/>
      <c r="J406" s="19"/>
      <c r="K406" s="19"/>
      <c r="L406" s="19"/>
    </row>
    <row r="407">
      <c r="A407" s="23">
        <v>45009.0</v>
      </c>
      <c r="B407" s="19">
        <v>-0.005521971634503631</v>
      </c>
      <c r="C407" s="19">
        <v>-0.007720956379670962</v>
      </c>
      <c r="D407" s="19"/>
      <c r="E407" s="19"/>
      <c r="F407" s="19"/>
      <c r="G407" s="19"/>
      <c r="H407" s="19"/>
      <c r="I407" s="19"/>
      <c r="J407" s="19"/>
      <c r="K407" s="19"/>
      <c r="L407" s="19"/>
    </row>
    <row r="408">
      <c r="A408" s="23">
        <v>45008.0</v>
      </c>
      <c r="B408" s="19">
        <v>0.009150633505396577</v>
      </c>
      <c r="C408" s="19">
        <v>-0.0043726934042293</v>
      </c>
      <c r="D408" s="19"/>
      <c r="E408" s="19"/>
      <c r="F408" s="19"/>
      <c r="G408" s="19"/>
      <c r="H408" s="19"/>
      <c r="I408" s="19"/>
      <c r="J408" s="19"/>
      <c r="K408" s="19"/>
      <c r="L408" s="19"/>
    </row>
    <row r="409">
      <c r="A409" s="23">
        <v>45007.0</v>
      </c>
      <c r="B409" s="19">
        <v>0.019068683125111896</v>
      </c>
      <c r="C409" s="19">
        <v>0.0025953529153881494</v>
      </c>
      <c r="D409" s="19"/>
      <c r="E409" s="19"/>
      <c r="F409" s="19"/>
      <c r="G409" s="19"/>
      <c r="H409" s="19"/>
      <c r="I409" s="19"/>
      <c r="J409" s="19"/>
      <c r="K409" s="19"/>
      <c r="L409" s="19"/>
    </row>
    <row r="410">
      <c r="A410" s="23">
        <v>45006.0</v>
      </c>
      <c r="B410" s="19">
        <v>2.3916292974601738E-4</v>
      </c>
      <c r="C410" s="19">
        <v>0.007010666101575191</v>
      </c>
      <c r="D410" s="19"/>
      <c r="E410" s="19"/>
      <c r="F410" s="19"/>
      <c r="G410" s="19"/>
      <c r="H410" s="19"/>
      <c r="I410" s="19"/>
      <c r="J410" s="19"/>
      <c r="K410" s="19"/>
      <c r="L410" s="19"/>
    </row>
    <row r="411">
      <c r="A411" s="23">
        <v>45005.0</v>
      </c>
      <c r="B411" s="19">
        <v>0.014989683213982197</v>
      </c>
      <c r="C411" s="19">
        <v>-0.0065292206747932235</v>
      </c>
      <c r="D411" s="19"/>
      <c r="E411" s="19"/>
      <c r="F411" s="19"/>
      <c r="G411" s="19"/>
      <c r="H411" s="19"/>
      <c r="I411" s="19"/>
      <c r="J411" s="19"/>
      <c r="K411" s="19"/>
      <c r="L411" s="19"/>
    </row>
    <row r="412">
      <c r="A412" s="23">
        <v>45002.0</v>
      </c>
      <c r="B412" s="19">
        <v>-0.002421600678048197</v>
      </c>
      <c r="C412" s="19">
        <v>0.006738060474755114</v>
      </c>
      <c r="D412" s="19"/>
      <c r="E412" s="19"/>
      <c r="F412" s="19"/>
      <c r="G412" s="19"/>
      <c r="H412" s="19"/>
      <c r="I412" s="19"/>
      <c r="J412" s="19"/>
      <c r="K412" s="19"/>
      <c r="L412" s="19"/>
    </row>
    <row r="413">
      <c r="A413" s="23">
        <v>45001.0</v>
      </c>
      <c r="B413" s="19">
        <v>-0.005359185885470019</v>
      </c>
      <c r="C413" s="19">
        <v>7.924747306615743E-4</v>
      </c>
      <c r="D413" s="19"/>
      <c r="E413" s="19"/>
      <c r="F413" s="19"/>
      <c r="G413" s="19"/>
      <c r="H413" s="19"/>
      <c r="I413" s="19"/>
      <c r="J413" s="19"/>
      <c r="K413" s="19"/>
      <c r="L413" s="19"/>
    </row>
    <row r="414">
      <c r="A414" s="23">
        <v>45000.0</v>
      </c>
      <c r="B414" s="19">
        <v>0.002353935296958154</v>
      </c>
      <c r="C414" s="19">
        <v>-0.004174661010484915</v>
      </c>
      <c r="D414" s="19"/>
      <c r="E414" s="19"/>
      <c r="F414" s="19"/>
      <c r="G414" s="19"/>
      <c r="H414" s="19"/>
      <c r="I414" s="19"/>
      <c r="J414" s="19"/>
      <c r="K414" s="19"/>
      <c r="L414" s="19"/>
    </row>
    <row r="415">
      <c r="A415" s="23">
        <v>44999.0</v>
      </c>
      <c r="B415" s="19">
        <v>-0.016910935738444155</v>
      </c>
      <c r="C415" s="19">
        <v>-0.006470680820552244</v>
      </c>
      <c r="D415" s="19"/>
      <c r="E415" s="19"/>
      <c r="F415" s="19"/>
      <c r="G415" s="19"/>
      <c r="H415" s="19"/>
      <c r="I415" s="19"/>
      <c r="J415" s="19"/>
      <c r="K415" s="19"/>
      <c r="L415" s="19"/>
    </row>
    <row r="416">
      <c r="A416" s="23">
        <v>44998.0</v>
      </c>
      <c r="B416" s="19">
        <v>-0.015538290788013387</v>
      </c>
      <c r="C416" s="19">
        <v>-0.014851058697862074</v>
      </c>
      <c r="D416" s="19"/>
      <c r="E416" s="19"/>
      <c r="F416" s="19"/>
      <c r="G416" s="19"/>
      <c r="H416" s="19"/>
      <c r="I416" s="19"/>
      <c r="J416" s="19"/>
      <c r="K416" s="19"/>
      <c r="L416" s="19"/>
    </row>
    <row r="417">
      <c r="A417" s="23">
        <v>44995.0</v>
      </c>
      <c r="B417" s="19">
        <v>-0.01851851851851849</v>
      </c>
      <c r="C417" s="19">
        <v>-0.010045708827943645</v>
      </c>
      <c r="D417" s="19"/>
      <c r="E417" s="19"/>
      <c r="F417" s="19"/>
      <c r="G417" s="19"/>
      <c r="H417" s="19"/>
      <c r="I417" s="19"/>
      <c r="J417" s="19"/>
      <c r="K417" s="19"/>
      <c r="L417" s="19"/>
    </row>
    <row r="418">
      <c r="A418" s="21">
        <v>44994.0</v>
      </c>
      <c r="B418" s="19">
        <v>0.005012964563526401</v>
      </c>
      <c r="C418" s="19">
        <v>-0.009282206101023038</v>
      </c>
      <c r="D418" s="19"/>
      <c r="E418" s="19"/>
      <c r="F418" s="19"/>
      <c r="G418" s="19"/>
      <c r="H418" s="19"/>
      <c r="I418" s="19"/>
      <c r="J418" s="19"/>
      <c r="K418" s="19"/>
      <c r="L418" s="19"/>
    </row>
    <row r="419">
      <c r="A419" s="21">
        <v>44993.0</v>
      </c>
      <c r="B419" s="19">
        <v>-9.210753554774742E-4</v>
      </c>
      <c r="C419" s="19">
        <v>0.002424984967351662</v>
      </c>
      <c r="D419" s="19"/>
      <c r="E419" s="19"/>
      <c r="F419" s="19"/>
      <c r="G419" s="19"/>
      <c r="H419" s="19"/>
      <c r="I419" s="19"/>
      <c r="J419" s="19"/>
      <c r="K419" s="19"/>
      <c r="L419" s="19"/>
    </row>
    <row r="420">
      <c r="A420" s="21">
        <v>44991.0</v>
      </c>
      <c r="B420" s="19">
        <v>0.017037470725995263</v>
      </c>
      <c r="C420" s="19">
        <v>0.006655545672332508</v>
      </c>
      <c r="D420" s="19"/>
      <c r="E420" s="19"/>
      <c r="F420" s="19"/>
      <c r="G420" s="19"/>
      <c r="H420" s="19"/>
      <c r="I420" s="19"/>
      <c r="J420" s="19"/>
      <c r="K420" s="19"/>
      <c r="L420" s="19"/>
    </row>
    <row r="421">
      <c r="A421" s="21">
        <v>44988.0</v>
      </c>
      <c r="B421" s="19">
        <v>-0.002685974541632552</v>
      </c>
      <c r="C421" s="19">
        <v>0.015728644086387522</v>
      </c>
      <c r="D421" s="19"/>
      <c r="E421" s="19"/>
      <c r="F421" s="19"/>
      <c r="G421" s="19"/>
      <c r="H421" s="19"/>
      <c r="I421" s="19"/>
      <c r="J421" s="19"/>
      <c r="K421" s="19"/>
      <c r="L421" s="19"/>
    </row>
    <row r="422">
      <c r="A422" s="21">
        <v>44987.0</v>
      </c>
      <c r="B422" s="19">
        <v>0.0016962040123997824</v>
      </c>
      <c r="C422" s="19">
        <v>-0.007392168885272388</v>
      </c>
      <c r="D422" s="19"/>
      <c r="E422" s="19"/>
      <c r="F422" s="19"/>
      <c r="G422" s="19"/>
      <c r="H422" s="19"/>
      <c r="I422" s="19"/>
      <c r="J422" s="19"/>
      <c r="K422" s="19"/>
      <c r="L422" s="19"/>
    </row>
    <row r="423">
      <c r="A423" s="21">
        <v>44986.0</v>
      </c>
      <c r="B423" s="19">
        <v>-0.001809901914992973</v>
      </c>
      <c r="C423" s="19">
        <v>0.008492280664241347</v>
      </c>
      <c r="D423" s="19"/>
      <c r="E423" s="19"/>
      <c r="F423" s="19"/>
      <c r="G423" s="19"/>
      <c r="H423" s="19"/>
      <c r="I423" s="19"/>
      <c r="J423" s="19"/>
      <c r="K423" s="19"/>
      <c r="L423" s="19"/>
    </row>
    <row r="424">
      <c r="A424" s="21">
        <v>44985.0</v>
      </c>
      <c r="B424" s="19">
        <v>0.019888055257829995</v>
      </c>
      <c r="C424" s="19">
        <v>-0.005102715507080524</v>
      </c>
      <c r="D424" s="19"/>
      <c r="E424" s="19"/>
      <c r="F424" s="19"/>
      <c r="G424" s="19"/>
      <c r="H424" s="19"/>
      <c r="I424" s="19"/>
      <c r="J424" s="19"/>
      <c r="K424" s="19"/>
      <c r="L424" s="19"/>
    </row>
    <row r="425">
      <c r="A425" s="23">
        <v>44984.0</v>
      </c>
      <c r="B425" s="19">
        <v>-5.954153021725528E-5</v>
      </c>
      <c r="C425" s="19">
        <v>-0.004185322172474137</v>
      </c>
      <c r="D425" s="19"/>
      <c r="E425" s="19"/>
      <c r="F425" s="19"/>
      <c r="G425" s="19"/>
      <c r="H425" s="19"/>
      <c r="I425" s="19"/>
      <c r="J425" s="19"/>
      <c r="K425" s="19"/>
      <c r="L425" s="19"/>
    </row>
    <row r="426">
      <c r="A426" s="23">
        <v>44981.0</v>
      </c>
      <c r="B426" s="19">
        <v>5.957700327674509E-4</v>
      </c>
      <c r="C426" s="19">
        <v>-0.0025954743379256184</v>
      </c>
      <c r="D426" s="19"/>
      <c r="E426" s="19"/>
      <c r="F426" s="19"/>
      <c r="G426" s="19"/>
      <c r="H426" s="19"/>
      <c r="I426" s="19"/>
      <c r="J426" s="19"/>
      <c r="K426" s="19"/>
      <c r="L426" s="19"/>
    </row>
    <row r="427">
      <c r="A427" s="23">
        <v>44980.0</v>
      </c>
      <c r="B427" s="19">
        <v>-0.017501756029033033</v>
      </c>
      <c r="C427" s="19">
        <v>-0.00245239058236435</v>
      </c>
      <c r="D427" s="19"/>
      <c r="E427" s="19"/>
      <c r="F427" s="19"/>
      <c r="G427" s="19"/>
      <c r="H427" s="19"/>
      <c r="I427" s="19"/>
      <c r="J427" s="19"/>
      <c r="K427" s="19"/>
      <c r="L427" s="19"/>
    </row>
    <row r="428">
      <c r="A428" s="23">
        <v>44979.0</v>
      </c>
      <c r="B428" s="19">
        <v>0.002464499471892978</v>
      </c>
      <c r="C428" s="19">
        <v>-0.01528045011134993</v>
      </c>
      <c r="D428" s="19"/>
      <c r="E428" s="19"/>
      <c r="F428" s="19"/>
      <c r="G428" s="19"/>
      <c r="H428" s="19"/>
      <c r="I428" s="19"/>
      <c r="J428" s="19"/>
      <c r="K428" s="19"/>
      <c r="L428" s="19"/>
    </row>
    <row r="429">
      <c r="A429" s="23">
        <v>44978.0</v>
      </c>
      <c r="B429" s="19">
        <v>-0.012229757143685127</v>
      </c>
      <c r="C429" s="19">
        <v>-0.0010031045806573324</v>
      </c>
      <c r="D429" s="19"/>
      <c r="E429" s="19"/>
      <c r="F429" s="19"/>
      <c r="G429" s="19"/>
      <c r="H429" s="19"/>
      <c r="I429" s="19"/>
      <c r="J429" s="19"/>
      <c r="K429" s="19"/>
      <c r="L429" s="19"/>
    </row>
    <row r="430">
      <c r="A430" s="23">
        <v>44977.0</v>
      </c>
      <c r="B430" s="19">
        <v>-0.007821036287308125</v>
      </c>
      <c r="C430" s="19">
        <v>-0.0055505400073562194</v>
      </c>
      <c r="D430" s="19"/>
      <c r="E430" s="19"/>
      <c r="F430" s="19"/>
      <c r="G430" s="19"/>
      <c r="H430" s="19"/>
      <c r="I430" s="19"/>
      <c r="J430" s="19"/>
      <c r="K430" s="19"/>
      <c r="L430" s="19"/>
    </row>
    <row r="431">
      <c r="A431" s="23">
        <v>44974.0</v>
      </c>
      <c r="B431" s="19">
        <v>-0.0015502985760219579</v>
      </c>
      <c r="C431" s="19">
        <v>-0.005081545921040487</v>
      </c>
      <c r="D431" s="19"/>
      <c r="E431" s="19"/>
      <c r="F431" s="19"/>
      <c r="G431" s="19"/>
      <c r="H431" s="19"/>
      <c r="I431" s="19"/>
      <c r="J431" s="19"/>
      <c r="K431" s="19"/>
      <c r="L431" s="19"/>
    </row>
    <row r="432">
      <c r="A432" s="23">
        <v>44973.0</v>
      </c>
      <c r="B432" s="19">
        <v>0.006356177048422618</v>
      </c>
      <c r="C432" s="19">
        <v>0.0011101335768226583</v>
      </c>
      <c r="D432" s="19"/>
      <c r="E432" s="19"/>
      <c r="F432" s="19"/>
      <c r="G432" s="19"/>
      <c r="H432" s="19"/>
      <c r="I432" s="19"/>
      <c r="J432" s="19"/>
      <c r="K432" s="19"/>
      <c r="L432" s="19"/>
    </row>
    <row r="433">
      <c r="A433" s="23">
        <v>44972.0</v>
      </c>
      <c r="B433" s="19">
        <v>0.017222124257920468</v>
      </c>
      <c r="C433" s="19">
        <v>0.004796470689938825</v>
      </c>
      <c r="D433" s="19"/>
      <c r="E433" s="19"/>
      <c r="F433" s="19"/>
      <c r="G433" s="19"/>
      <c r="H433" s="19"/>
      <c r="I433" s="19"/>
      <c r="J433" s="19"/>
      <c r="K433" s="19"/>
      <c r="L433" s="19"/>
    </row>
    <row r="434">
      <c r="A434" s="23">
        <v>44971.0</v>
      </c>
      <c r="B434" s="19">
        <v>-0.00374773086607727</v>
      </c>
      <c r="C434" s="19">
        <v>0.008944397863923426</v>
      </c>
      <c r="D434" s="19"/>
      <c r="E434" s="19"/>
      <c r="F434" s="19"/>
      <c r="G434" s="19"/>
      <c r="H434" s="19"/>
      <c r="I434" s="19"/>
      <c r="J434" s="19"/>
      <c r="K434" s="19"/>
      <c r="L434" s="19"/>
    </row>
    <row r="435">
      <c r="A435" s="23">
        <v>44970.0</v>
      </c>
      <c r="B435" s="19">
        <v>-0.008073884758364236</v>
      </c>
      <c r="C435" s="19">
        <v>-0.004793772575812594</v>
      </c>
      <c r="D435" s="19"/>
      <c r="E435" s="19"/>
      <c r="F435" s="19"/>
      <c r="G435" s="19"/>
      <c r="H435" s="19"/>
      <c r="I435" s="19"/>
      <c r="J435" s="19"/>
      <c r="K435" s="19"/>
      <c r="L435" s="19"/>
    </row>
    <row r="436">
      <c r="A436" s="23">
        <v>44967.0</v>
      </c>
      <c r="B436" s="19">
        <v>0.0019788150389941084</v>
      </c>
      <c r="C436" s="19">
        <v>-0.0020650014390740656</v>
      </c>
      <c r="D436" s="19"/>
      <c r="E436" s="19"/>
      <c r="F436" s="19"/>
      <c r="G436" s="19"/>
      <c r="H436" s="19"/>
      <c r="I436" s="19"/>
      <c r="J436" s="19"/>
      <c r="K436" s="19"/>
      <c r="L436" s="19"/>
    </row>
    <row r="437">
      <c r="A437" s="21">
        <v>44966.0</v>
      </c>
      <c r="B437" s="19">
        <v>0.0074464966285547884</v>
      </c>
      <c r="C437" s="19">
        <v>0.0012170078951638796</v>
      </c>
      <c r="D437" s="19"/>
      <c r="E437" s="19"/>
      <c r="F437" s="19"/>
      <c r="G437" s="19"/>
      <c r="H437" s="19"/>
      <c r="I437" s="19"/>
      <c r="J437" s="19"/>
      <c r="K437" s="19"/>
      <c r="L437" s="19"/>
    </row>
    <row r="438">
      <c r="A438" s="21">
        <v>44965.0</v>
      </c>
      <c r="B438" s="19">
        <v>-0.0011128030924212329</v>
      </c>
      <c r="C438" s="19">
        <v>0.008475580509550662</v>
      </c>
      <c r="D438" s="19"/>
      <c r="E438" s="19"/>
      <c r="F438" s="19"/>
      <c r="G438" s="19"/>
      <c r="H438" s="19"/>
      <c r="I438" s="19"/>
      <c r="J438" s="19"/>
      <c r="K438" s="19"/>
      <c r="L438" s="19"/>
    </row>
    <row r="439">
      <c r="A439" s="21">
        <v>44964.0</v>
      </c>
      <c r="B439" s="19">
        <v>-0.011692521416994617</v>
      </c>
      <c r="C439" s="19">
        <v>-0.00242617340103346</v>
      </c>
      <c r="D439" s="19"/>
      <c r="E439" s="19"/>
      <c r="F439" s="19"/>
      <c r="G439" s="19"/>
      <c r="H439" s="19"/>
      <c r="I439" s="19"/>
      <c r="J439" s="19"/>
      <c r="K439" s="19"/>
      <c r="L439" s="19"/>
    </row>
    <row r="440">
      <c r="A440" s="21">
        <v>44963.0</v>
      </c>
      <c r="B440" s="19">
        <v>0.0068772584217273725</v>
      </c>
      <c r="C440" s="19">
        <v>-0.005010067743733249</v>
      </c>
      <c r="D440" s="19"/>
      <c r="E440" s="19"/>
      <c r="F440" s="19"/>
      <c r="G440" s="19"/>
      <c r="H440" s="19"/>
      <c r="I440" s="19"/>
      <c r="J440" s="19"/>
      <c r="K440" s="19"/>
      <c r="L440" s="19"/>
    </row>
    <row r="441">
      <c r="A441" s="21">
        <v>44960.0</v>
      </c>
      <c r="B441" s="19">
        <v>0.01173418244000235</v>
      </c>
      <c r="C441" s="19">
        <v>0.0138355744332892</v>
      </c>
      <c r="D441" s="19"/>
      <c r="E441" s="19"/>
      <c r="F441" s="19"/>
      <c r="G441" s="19"/>
      <c r="H441" s="19"/>
      <c r="I441" s="19"/>
      <c r="J441" s="19"/>
      <c r="K441" s="19"/>
      <c r="L441" s="19"/>
    </row>
    <row r="442">
      <c r="A442" s="21">
        <v>44959.0</v>
      </c>
      <c r="B442" s="19">
        <v>0.019293184276956366</v>
      </c>
      <c r="C442" s="19">
        <v>-3.349170938277135E-4</v>
      </c>
      <c r="D442" s="19"/>
      <c r="E442" s="19"/>
      <c r="F442" s="19"/>
      <c r="G442" s="19"/>
      <c r="H442" s="19"/>
      <c r="I442" s="19"/>
      <c r="J442" s="19"/>
      <c r="K442" s="19"/>
      <c r="L442" s="19"/>
    </row>
    <row r="443">
      <c r="A443" s="21">
        <v>44958.0</v>
      </c>
      <c r="B443" s="19">
        <v>0.010200364298724951</v>
      </c>
      <c r="C443" s="19">
        <v>-0.0025959466995808533</v>
      </c>
      <c r="D443" s="19"/>
      <c r="E443" s="19"/>
      <c r="F443" s="19"/>
      <c r="G443" s="19"/>
      <c r="H443" s="19"/>
      <c r="I443" s="19"/>
      <c r="J443" s="19"/>
      <c r="K443" s="19"/>
      <c r="L443" s="19"/>
    </row>
    <row r="444">
      <c r="A444" s="21">
        <v>44957.0</v>
      </c>
      <c r="B444" s="19">
        <v>0.007709251101321479</v>
      </c>
      <c r="C444" s="19">
        <v>7.479198479229954E-4</v>
      </c>
      <c r="D444" s="19"/>
      <c r="E444" s="19"/>
      <c r="F444" s="19"/>
      <c r="G444" s="19"/>
      <c r="H444" s="19"/>
      <c r="I444" s="19"/>
      <c r="J444" s="19"/>
      <c r="K444" s="19"/>
      <c r="L444" s="19"/>
    </row>
    <row r="445">
      <c r="A445" s="23">
        <v>44956.0</v>
      </c>
      <c r="B445" s="19">
        <v>-0.0445457734128375</v>
      </c>
      <c r="C445" s="19">
        <v>0.0025334647402490695</v>
      </c>
      <c r="D445" s="19"/>
      <c r="E445" s="19"/>
      <c r="F445" s="19"/>
      <c r="G445" s="19"/>
      <c r="H445" s="19"/>
      <c r="I445" s="19"/>
      <c r="J445" s="19"/>
      <c r="K445" s="19"/>
      <c r="L445" s="19"/>
    </row>
    <row r="446">
      <c r="A446" s="23">
        <v>44953.0</v>
      </c>
      <c r="B446" s="19">
        <v>-0.01774332472006901</v>
      </c>
      <c r="C446" s="19">
        <v>-0.016074268036742945</v>
      </c>
      <c r="D446" s="19"/>
      <c r="E446" s="19"/>
      <c r="F446" s="19"/>
      <c r="G446" s="19"/>
      <c r="H446" s="19"/>
      <c r="I446" s="19"/>
      <c r="J446" s="19"/>
      <c r="K446" s="19"/>
      <c r="L446" s="19"/>
    </row>
    <row r="447">
      <c r="A447" s="23">
        <v>44951.0</v>
      </c>
      <c r="B447" s="19">
        <v>-0.0010898244808994484</v>
      </c>
      <c r="C447" s="19">
        <v>-0.012492893924926696</v>
      </c>
      <c r="D447" s="19"/>
      <c r="E447" s="19"/>
      <c r="F447" s="19"/>
      <c r="G447" s="19"/>
      <c r="H447" s="19"/>
      <c r="I447" s="19"/>
      <c r="J447" s="19"/>
      <c r="K447" s="19"/>
      <c r="L447" s="19"/>
    </row>
    <row r="448">
      <c r="A448" s="23">
        <v>44950.0</v>
      </c>
      <c r="B448" s="19">
        <v>0.0015511001321306672</v>
      </c>
      <c r="C448" s="19">
        <v>-1.3798013637988937E-5</v>
      </c>
      <c r="D448" s="19"/>
      <c r="E448" s="19"/>
      <c r="F448" s="19"/>
      <c r="G448" s="19"/>
      <c r="H448" s="19"/>
      <c r="I448" s="19"/>
      <c r="J448" s="19"/>
      <c r="K448" s="19"/>
      <c r="L448" s="19"/>
    </row>
    <row r="449">
      <c r="A449" s="23">
        <v>44949.0</v>
      </c>
      <c r="B449" s="19">
        <v>0.004849044622755816</v>
      </c>
      <c r="C449" s="19">
        <v>0.005042254536780977</v>
      </c>
      <c r="D449" s="19"/>
      <c r="E449" s="19"/>
      <c r="F449" s="19"/>
      <c r="G449" s="19"/>
      <c r="H449" s="19"/>
      <c r="I449" s="19"/>
      <c r="J449" s="19"/>
      <c r="K449" s="19"/>
      <c r="L449" s="19"/>
    </row>
    <row r="450">
      <c r="A450" s="23">
        <v>44946.0</v>
      </c>
      <c r="B450" s="19">
        <v>-0.00385278895917196</v>
      </c>
      <c r="C450" s="19">
        <v>-0.004429018353918179</v>
      </c>
      <c r="D450" s="19"/>
      <c r="E450" s="19"/>
      <c r="F450" s="19"/>
      <c r="G450" s="19"/>
      <c r="H450" s="19"/>
      <c r="I450" s="19"/>
      <c r="J450" s="19"/>
      <c r="K450" s="19"/>
      <c r="L450" s="19"/>
    </row>
    <row r="451">
      <c r="A451" s="23">
        <v>44945.0</v>
      </c>
      <c r="B451" s="19">
        <v>0.005028029821418256</v>
      </c>
      <c r="C451" s="19">
        <v>-0.0031653670311885262</v>
      </c>
      <c r="D451" s="19"/>
      <c r="E451" s="19"/>
      <c r="F451" s="19"/>
      <c r="G451" s="19"/>
      <c r="H451" s="19"/>
      <c r="I451" s="19"/>
      <c r="J451" s="19"/>
      <c r="K451" s="19"/>
      <c r="L451" s="19"/>
    </row>
    <row r="452">
      <c r="A452" s="23">
        <v>44944.0</v>
      </c>
      <c r="B452" s="19">
        <v>-1.155735336608732E-4</v>
      </c>
      <c r="C452" s="19">
        <v>0.006206621504101673</v>
      </c>
      <c r="D452" s="19"/>
      <c r="E452" s="19"/>
      <c r="F452" s="19"/>
      <c r="G452" s="19"/>
      <c r="H452" s="19"/>
      <c r="I452" s="19"/>
      <c r="J452" s="19"/>
      <c r="K452" s="19"/>
      <c r="L452" s="19"/>
    </row>
    <row r="453">
      <c r="A453" s="23">
        <v>44943.0</v>
      </c>
      <c r="B453" s="19">
        <v>-0.009388058847100589</v>
      </c>
      <c r="C453" s="19">
        <v>0.008854502831820321</v>
      </c>
      <c r="D453" s="19"/>
      <c r="E453" s="19"/>
      <c r="F453" s="19"/>
      <c r="G453" s="19"/>
      <c r="H453" s="19"/>
      <c r="I453" s="19"/>
      <c r="J453" s="19"/>
      <c r="K453" s="19"/>
      <c r="L453" s="19"/>
    </row>
    <row r="454">
      <c r="A454" s="23">
        <v>44942.0</v>
      </c>
      <c r="B454" s="19">
        <v>0.014872480102248398</v>
      </c>
      <c r="C454" s="19">
        <v>-0.0034388469977613134</v>
      </c>
      <c r="D454" s="19"/>
      <c r="E454" s="19"/>
      <c r="F454" s="19"/>
      <c r="G454" s="19"/>
      <c r="H454" s="19"/>
      <c r="I454" s="19"/>
      <c r="J454" s="19"/>
      <c r="K454" s="19"/>
      <c r="L454" s="19"/>
    </row>
    <row r="455">
      <c r="A455" s="23">
        <v>44939.0</v>
      </c>
      <c r="B455" s="19">
        <v>-0.006521990072723027</v>
      </c>
      <c r="C455" s="19">
        <v>0.005510073803630666</v>
      </c>
      <c r="D455" s="19"/>
      <c r="E455" s="19"/>
      <c r="F455" s="19"/>
      <c r="G455" s="19"/>
      <c r="H455" s="19"/>
      <c r="I455" s="19"/>
      <c r="J455" s="19"/>
      <c r="K455" s="19"/>
      <c r="L455" s="19"/>
    </row>
    <row r="456">
      <c r="A456" s="23">
        <v>44938.0</v>
      </c>
      <c r="B456" s="19">
        <v>0.005746792825216174</v>
      </c>
      <c r="C456" s="19">
        <v>-0.0020954754494096894</v>
      </c>
      <c r="D456" s="19"/>
      <c r="E456" s="19"/>
      <c r="F456" s="19"/>
      <c r="G456" s="19"/>
      <c r="H456" s="19"/>
      <c r="I456" s="19"/>
      <c r="J456" s="19"/>
      <c r="K456" s="19"/>
      <c r="L456" s="19"/>
    </row>
    <row r="457">
      <c r="A457" s="21">
        <v>44937.0</v>
      </c>
      <c r="B457" s="19">
        <v>-0.013740195797790067</v>
      </c>
      <c r="C457" s="19">
        <v>-0.0010299121085846075</v>
      </c>
      <c r="D457" s="19"/>
      <c r="E457" s="19"/>
      <c r="F457" s="19"/>
      <c r="G457" s="19"/>
      <c r="H457" s="19"/>
      <c r="I457" s="19"/>
      <c r="J457" s="19"/>
      <c r="K457" s="19"/>
      <c r="L457" s="19"/>
    </row>
    <row r="458">
      <c r="A458" s="21">
        <v>44936.0</v>
      </c>
      <c r="B458" s="19">
        <v>0.003735202850247088</v>
      </c>
      <c r="C458" s="19">
        <v>-0.010333569045146151</v>
      </c>
      <c r="D458" s="19"/>
      <c r="E458" s="19"/>
      <c r="F458" s="19"/>
      <c r="G458" s="19"/>
      <c r="H458" s="19"/>
      <c r="I458" s="19"/>
      <c r="J458" s="19"/>
      <c r="K458" s="19"/>
      <c r="L458" s="19"/>
    </row>
    <row r="459">
      <c r="A459" s="21">
        <v>44935.0</v>
      </c>
      <c r="B459" s="19">
        <v>-0.01029403401012341</v>
      </c>
      <c r="C459" s="19">
        <v>0.013536251116355702</v>
      </c>
      <c r="D459" s="19"/>
      <c r="E459" s="19"/>
      <c r="F459" s="19"/>
      <c r="G459" s="19"/>
      <c r="H459" s="19"/>
      <c r="I459" s="19"/>
      <c r="J459" s="19"/>
      <c r="K459" s="19"/>
      <c r="L459" s="19"/>
    </row>
    <row r="460">
      <c r="A460" s="21">
        <v>44932.0</v>
      </c>
      <c r="B460" s="19">
        <v>-0.022188855522188855</v>
      </c>
      <c r="C460" s="19">
        <v>-0.007375438733003059</v>
      </c>
      <c r="D460" s="19"/>
      <c r="E460" s="19"/>
      <c r="F460" s="19"/>
      <c r="G460" s="19"/>
      <c r="H460" s="19"/>
      <c r="I460" s="19"/>
      <c r="J460" s="19"/>
      <c r="K460" s="19"/>
      <c r="L460" s="19"/>
    </row>
    <row r="461">
      <c r="A461" s="21">
        <v>44931.0</v>
      </c>
      <c r="B461" s="19">
        <v>-0.0024962556165751826</v>
      </c>
      <c r="C461" s="19">
        <v>-0.002815504116566281</v>
      </c>
      <c r="D461" s="19"/>
      <c r="E461" s="19"/>
      <c r="F461" s="19"/>
      <c r="G461" s="19"/>
      <c r="H461" s="19"/>
      <c r="I461" s="19"/>
      <c r="J461" s="19"/>
      <c r="K461" s="19"/>
      <c r="L461" s="19"/>
    </row>
    <row r="462">
      <c r="A462" s="21">
        <v>44930.0</v>
      </c>
      <c r="B462" s="19">
        <v>-0.001218904094409723</v>
      </c>
      <c r="C462" s="19">
        <v>-0.01039898423424035</v>
      </c>
      <c r="D462" s="19"/>
      <c r="E462" s="19"/>
      <c r="F462" s="19"/>
      <c r="G462" s="19"/>
      <c r="H462" s="19"/>
      <c r="I462" s="19"/>
      <c r="J462" s="19"/>
      <c r="K462" s="19"/>
      <c r="L462" s="19"/>
    </row>
    <row r="463">
      <c r="A463" s="21">
        <v>44929.0</v>
      </c>
      <c r="B463" s="19">
        <v>0.013021271819049218</v>
      </c>
      <c r="C463" s="19">
        <v>0.0019288416783669327</v>
      </c>
      <c r="D463" s="19"/>
      <c r="E463" s="19"/>
      <c r="F463" s="19"/>
      <c r="G463" s="19"/>
      <c r="H463" s="19"/>
      <c r="I463" s="19"/>
      <c r="J463" s="19"/>
      <c r="K463" s="19"/>
      <c r="L463" s="19"/>
    </row>
    <row r="464">
      <c r="A464" s="21">
        <v>44928.0</v>
      </c>
      <c r="B464" s="19">
        <v>-0.018941688233026777</v>
      </c>
      <c r="C464" s="19">
        <v>0.005089669875671943</v>
      </c>
      <c r="D464" s="19"/>
      <c r="E464" s="19"/>
      <c r="F464" s="19"/>
      <c r="G464" s="19"/>
      <c r="H464" s="19"/>
      <c r="I464" s="19"/>
      <c r="J464" s="19"/>
      <c r="K464" s="19"/>
      <c r="L464" s="19"/>
    </row>
    <row r="465">
      <c r="A465" s="21">
        <v>44925.0</v>
      </c>
      <c r="B465" s="19">
        <v>0.010122921185827805</v>
      </c>
      <c r="C465" s="19">
        <v>-0.004711120883953646</v>
      </c>
      <c r="D465" s="19"/>
      <c r="E465" s="19"/>
      <c r="F465" s="19"/>
      <c r="G465" s="19"/>
      <c r="H465" s="19"/>
      <c r="I465" s="19"/>
      <c r="J465" s="19"/>
      <c r="K465" s="19"/>
      <c r="L465" s="19"/>
    </row>
    <row r="466">
      <c r="A466" s="22">
        <v>44924.0</v>
      </c>
      <c r="B466" s="19">
        <v>-0.0018875256759006698</v>
      </c>
      <c r="C466" s="19">
        <v>0.00377983170092433</v>
      </c>
      <c r="D466" s="19"/>
      <c r="E466" s="19"/>
      <c r="F466" s="19"/>
      <c r="G466" s="19"/>
      <c r="H466" s="19"/>
      <c r="I466" s="19"/>
      <c r="J466" s="19"/>
      <c r="K466" s="19"/>
      <c r="L466" s="19"/>
    </row>
    <row r="467">
      <c r="A467" s="22">
        <v>44923.0</v>
      </c>
      <c r="B467" s="19">
        <v>0.008340797133900457</v>
      </c>
      <c r="C467" s="19">
        <v>-5.404719754250609E-4</v>
      </c>
      <c r="D467" s="19"/>
      <c r="E467" s="19"/>
      <c r="F467" s="19"/>
      <c r="G467" s="19"/>
      <c r="H467" s="19"/>
      <c r="I467" s="19"/>
      <c r="J467" s="19"/>
      <c r="K467" s="19"/>
      <c r="L467" s="19"/>
    </row>
    <row r="468">
      <c r="A468" s="22">
        <v>44922.0</v>
      </c>
      <c r="B468" s="19">
        <v>0.016270337922403177</v>
      </c>
      <c r="C468" s="19">
        <v>0.006533589421913399</v>
      </c>
      <c r="D468" s="19"/>
      <c r="E468" s="19"/>
      <c r="F468" s="19"/>
      <c r="G468" s="19"/>
      <c r="H468" s="19"/>
      <c r="I468" s="19"/>
      <c r="J468" s="19"/>
      <c r="K468" s="19"/>
      <c r="L468" s="19"/>
    </row>
    <row r="469">
      <c r="A469" s="22">
        <v>44921.0</v>
      </c>
      <c r="B469" s="19">
        <v>-0.01319261213720313</v>
      </c>
      <c r="C469" s="19">
        <v>0.011669699216029894</v>
      </c>
      <c r="D469" s="19"/>
      <c r="E469" s="19"/>
      <c r="F469" s="19"/>
      <c r="G469" s="19"/>
      <c r="H469" s="19"/>
      <c r="I469" s="19"/>
      <c r="J469" s="19"/>
      <c r="K469" s="19"/>
      <c r="L469" s="19"/>
    </row>
    <row r="470">
      <c r="A470" s="22">
        <v>44918.0</v>
      </c>
      <c r="B470" s="19">
        <v>-0.0017932193891846415</v>
      </c>
      <c r="C470" s="19">
        <v>-0.017683224519855267</v>
      </c>
      <c r="D470" s="19"/>
      <c r="E470" s="19"/>
      <c r="F470" s="19"/>
      <c r="G470" s="19"/>
      <c r="H470" s="19"/>
      <c r="I470" s="19"/>
      <c r="J470" s="19"/>
      <c r="K470" s="19"/>
      <c r="L470" s="19"/>
    </row>
    <row r="471">
      <c r="A471" s="22">
        <v>44917.0</v>
      </c>
      <c r="B471" s="19">
        <v>-0.019182147960866258</v>
      </c>
      <c r="C471" s="19">
        <v>-0.003942502651229973</v>
      </c>
      <c r="D471" s="19"/>
      <c r="E471" s="19"/>
      <c r="F471" s="19"/>
      <c r="G471" s="19"/>
      <c r="H471" s="19"/>
      <c r="I471" s="19"/>
      <c r="J471" s="19"/>
      <c r="K471" s="19"/>
      <c r="L471" s="19"/>
    </row>
    <row r="472">
      <c r="A472" s="22">
        <v>44916.0</v>
      </c>
      <c r="B472" s="19">
        <v>0.0035854156324122144</v>
      </c>
      <c r="C472" s="19">
        <v>-0.010127656334136592</v>
      </c>
      <c r="D472" s="19"/>
      <c r="E472" s="19"/>
      <c r="F472" s="19"/>
      <c r="G472" s="19"/>
      <c r="H472" s="19"/>
      <c r="I472" s="19"/>
      <c r="J472" s="19"/>
      <c r="K472" s="19"/>
      <c r="L472" s="19"/>
    </row>
    <row r="473">
      <c r="A473" s="22">
        <v>44915.0</v>
      </c>
      <c r="B473" s="19">
        <v>0.004933481152993302</v>
      </c>
      <c r="C473" s="19">
        <v>-0.0019082052827157359</v>
      </c>
      <c r="D473" s="19"/>
      <c r="E473" s="19"/>
      <c r="F473" s="19"/>
      <c r="G473" s="19"/>
      <c r="H473" s="19"/>
      <c r="I473" s="19"/>
      <c r="J473" s="19"/>
      <c r="K473" s="19"/>
      <c r="L473" s="19"/>
    </row>
    <row r="474">
      <c r="A474" s="22">
        <v>44914.0</v>
      </c>
      <c r="B474" s="19">
        <v>-0.0074823943661971315</v>
      </c>
      <c r="C474" s="19">
        <v>0.008289999452624652</v>
      </c>
      <c r="D474" s="19"/>
      <c r="E474" s="19"/>
      <c r="F474" s="19"/>
      <c r="G474" s="19"/>
      <c r="H474" s="19"/>
      <c r="I474" s="19"/>
      <c r="J474" s="19"/>
      <c r="K474" s="19"/>
      <c r="L474" s="19"/>
    </row>
    <row r="475">
      <c r="A475" s="22">
        <v>44911.0</v>
      </c>
      <c r="B475" s="19">
        <v>-0.014049362625440764</v>
      </c>
      <c r="C475" s="19">
        <v>-0.007922931973564973</v>
      </c>
      <c r="D475" s="19"/>
      <c r="E475" s="19"/>
      <c r="F475" s="19"/>
      <c r="G475" s="19"/>
      <c r="H475" s="19"/>
      <c r="I475" s="19"/>
      <c r="J475" s="19"/>
      <c r="K475" s="19"/>
      <c r="L475" s="19"/>
    </row>
    <row r="476">
      <c r="A476" s="22">
        <v>44910.0</v>
      </c>
      <c r="B476" s="19">
        <v>-0.01200493059649499</v>
      </c>
      <c r="C476" s="19">
        <v>-0.013150913972444056</v>
      </c>
      <c r="D476" s="19"/>
      <c r="E476" s="19"/>
      <c r="F476" s="19"/>
      <c r="G476" s="19"/>
      <c r="H476" s="19"/>
      <c r="I476" s="19"/>
      <c r="J476" s="19"/>
      <c r="K476" s="19"/>
      <c r="L476" s="19"/>
    </row>
    <row r="477">
      <c r="A477" s="22">
        <v>44909.0</v>
      </c>
      <c r="B477" s="19">
        <v>0.0028485434805978205</v>
      </c>
      <c r="C477" s="19">
        <v>0.002810619088563948</v>
      </c>
      <c r="D477" s="19"/>
      <c r="E477" s="19"/>
      <c r="F477" s="19"/>
      <c r="G477" s="19"/>
      <c r="H477" s="19"/>
      <c r="I477" s="19"/>
      <c r="J477" s="19"/>
      <c r="K477" s="19"/>
      <c r="L477" s="19"/>
    </row>
    <row r="478">
      <c r="A478" s="22">
        <v>44908.0</v>
      </c>
      <c r="B478" s="19">
        <v>4.3015377997623894E-4</v>
      </c>
      <c r="C478" s="19">
        <v>0.005992815109354677</v>
      </c>
      <c r="D478" s="19"/>
      <c r="E478" s="19"/>
      <c r="F478" s="19"/>
      <c r="G478" s="19"/>
      <c r="H478" s="19"/>
      <c r="I478" s="19"/>
      <c r="J478" s="19"/>
      <c r="K478" s="19"/>
      <c r="L478" s="19"/>
    </row>
    <row r="479">
      <c r="A479" s="22">
        <v>44907.0</v>
      </c>
      <c r="B479" s="19">
        <v>-0.0021461530207104174</v>
      </c>
      <c r="C479" s="19">
        <v>2.9735194576385737E-5</v>
      </c>
      <c r="D479" s="19"/>
      <c r="E479" s="19"/>
      <c r="F479" s="19"/>
      <c r="G479" s="19"/>
      <c r="H479" s="19"/>
      <c r="I479" s="19"/>
      <c r="J479" s="19"/>
      <c r="K479" s="19"/>
      <c r="L479" s="19"/>
    </row>
    <row r="480">
      <c r="A480" s="15">
        <v>44904.0</v>
      </c>
      <c r="B480" s="19">
        <v>0.01057311717182663</v>
      </c>
      <c r="C480" s="19">
        <v>-0.006058782278800745</v>
      </c>
      <c r="D480" s="19"/>
      <c r="E480" s="19"/>
      <c r="F480" s="19"/>
      <c r="G480" s="19"/>
      <c r="H480" s="19"/>
      <c r="I480" s="19"/>
      <c r="J480" s="19"/>
      <c r="K480" s="19"/>
      <c r="L480" s="19"/>
    </row>
    <row r="481">
      <c r="A481" s="21">
        <v>44903.0</v>
      </c>
      <c r="B481" s="19">
        <v>-5.419173034194591E-4</v>
      </c>
      <c r="C481" s="19">
        <v>0.0026319334069664357</v>
      </c>
      <c r="D481" s="19"/>
      <c r="E481" s="19"/>
      <c r="F481" s="19"/>
      <c r="G481" s="19"/>
      <c r="H481" s="19"/>
      <c r="I481" s="19"/>
      <c r="J481" s="19"/>
      <c r="K481" s="19"/>
      <c r="L481" s="19"/>
    </row>
    <row r="482">
      <c r="A482" s="21">
        <v>44902.0</v>
      </c>
      <c r="B482" s="19">
        <v>-0.011728791773778946</v>
      </c>
      <c r="C482" s="19">
        <v>-0.004411902750398933</v>
      </c>
      <c r="D482" s="19"/>
      <c r="E482" s="19"/>
      <c r="F482" s="19"/>
      <c r="G482" s="19"/>
      <c r="H482" s="19"/>
      <c r="I482" s="19"/>
      <c r="J482" s="19"/>
      <c r="K482" s="19"/>
      <c r="L482" s="19"/>
    </row>
    <row r="483">
      <c r="A483" s="21">
        <v>44901.0</v>
      </c>
      <c r="B483" s="19">
        <v>0.003223726627981982</v>
      </c>
      <c r="C483" s="19">
        <v>-0.0031174720136034617</v>
      </c>
      <c r="D483" s="19"/>
      <c r="E483" s="19"/>
      <c r="F483" s="19"/>
      <c r="G483" s="19"/>
      <c r="H483" s="19"/>
      <c r="I483" s="19"/>
      <c r="J483" s="19"/>
      <c r="K483" s="19"/>
      <c r="L483" s="19"/>
    </row>
    <row r="484">
      <c r="A484" s="21">
        <v>44900.0</v>
      </c>
      <c r="B484" s="19">
        <v>-0.010210593490746711</v>
      </c>
      <c r="C484" s="19">
        <v>2.6476109990847263E-4</v>
      </c>
      <c r="D484" s="19"/>
      <c r="E484" s="19"/>
      <c r="F484" s="19"/>
      <c r="G484" s="19"/>
      <c r="H484" s="19"/>
      <c r="I484" s="19"/>
      <c r="J484" s="19"/>
      <c r="K484" s="19"/>
      <c r="L484" s="19"/>
    </row>
    <row r="485">
      <c r="A485" s="21">
        <v>44897.0</v>
      </c>
      <c r="B485" s="19">
        <v>-0.013327736383670796</v>
      </c>
      <c r="C485" s="19">
        <v>-0.00618737541528247</v>
      </c>
      <c r="D485" s="19"/>
      <c r="E485" s="19"/>
      <c r="F485" s="19"/>
      <c r="G485" s="19"/>
      <c r="H485" s="19"/>
      <c r="I485" s="19"/>
      <c r="J485" s="19"/>
      <c r="K485" s="19"/>
      <c r="L485" s="19"/>
    </row>
    <row r="486">
      <c r="A486" s="21">
        <v>44896.0</v>
      </c>
      <c r="B486" s="19">
        <v>0.006495907050435568</v>
      </c>
      <c r="C486" s="19">
        <v>0.0028867144498316843</v>
      </c>
      <c r="D486" s="19"/>
      <c r="E486" s="19"/>
      <c r="F486" s="19"/>
      <c r="G486" s="19"/>
      <c r="H486" s="19"/>
      <c r="I486" s="19"/>
      <c r="J486" s="19"/>
      <c r="K486" s="19"/>
      <c r="L486" s="19"/>
    </row>
    <row r="487">
      <c r="A487" s="21">
        <v>44895.0</v>
      </c>
      <c r="B487" s="19">
        <v>0.009974397269042035</v>
      </c>
      <c r="C487" s="19">
        <v>0.007535697884579751</v>
      </c>
      <c r="D487" s="19"/>
      <c r="E487" s="19"/>
      <c r="F487" s="19"/>
      <c r="G487" s="19"/>
      <c r="H487" s="19"/>
      <c r="I487" s="19"/>
      <c r="J487" s="19"/>
      <c r="K487" s="19"/>
      <c r="L487" s="19"/>
    </row>
    <row r="488">
      <c r="A488" s="22">
        <v>44894.0</v>
      </c>
      <c r="B488" s="19">
        <v>0.007631946683865465</v>
      </c>
      <c r="C488" s="19">
        <v>0.002979084456774972</v>
      </c>
      <c r="D488" s="19"/>
      <c r="E488" s="19"/>
      <c r="F488" s="19"/>
      <c r="G488" s="19"/>
      <c r="H488" s="19"/>
      <c r="I488" s="19"/>
      <c r="J488" s="19"/>
      <c r="K488" s="19"/>
      <c r="L488" s="19"/>
    </row>
    <row r="489">
      <c r="A489" s="22">
        <v>44893.0</v>
      </c>
      <c r="B489" s="19">
        <v>-0.00910688608403909</v>
      </c>
      <c r="C489" s="19">
        <v>0.0027008413120686026</v>
      </c>
      <c r="D489" s="19"/>
      <c r="E489" s="19"/>
      <c r="F489" s="19"/>
      <c r="G489" s="19"/>
      <c r="H489" s="19"/>
      <c r="I489" s="19"/>
      <c r="J489" s="19"/>
      <c r="K489" s="19"/>
      <c r="L489" s="19"/>
    </row>
    <row r="490">
      <c r="A490" s="22">
        <v>44890.0</v>
      </c>
      <c r="B490" s="19">
        <v>0.012291767750282956</v>
      </c>
      <c r="C490" s="19">
        <v>0.001549980794304462</v>
      </c>
      <c r="D490" s="19"/>
      <c r="E490" s="19"/>
      <c r="F490" s="19"/>
      <c r="G490" s="19"/>
      <c r="H490" s="19"/>
      <c r="I490" s="19"/>
      <c r="J490" s="19"/>
      <c r="K490" s="19"/>
      <c r="L490" s="19"/>
    </row>
    <row r="491">
      <c r="A491" s="22">
        <v>44889.0</v>
      </c>
      <c r="B491" s="19">
        <v>0.004059759662228046</v>
      </c>
      <c r="C491" s="19">
        <v>0.011870971273727493</v>
      </c>
      <c r="D491" s="19"/>
      <c r="E491" s="19"/>
      <c r="F491" s="19"/>
      <c r="G491" s="19"/>
      <c r="H491" s="19"/>
      <c r="I491" s="19"/>
      <c r="J491" s="19"/>
      <c r="K491" s="19"/>
      <c r="L491" s="19"/>
    </row>
    <row r="492">
      <c r="A492" s="22">
        <v>44888.0</v>
      </c>
      <c r="B492" s="19">
        <v>0.0024962014326026516</v>
      </c>
      <c r="C492" s="19">
        <v>0.0012634152223720552</v>
      </c>
      <c r="D492" s="19"/>
      <c r="E492" s="19"/>
      <c r="F492" s="19"/>
      <c r="G492" s="19"/>
      <c r="H492" s="19"/>
      <c r="I492" s="19"/>
      <c r="J492" s="19"/>
      <c r="K492" s="19"/>
      <c r="L492" s="19"/>
    </row>
    <row r="493">
      <c r="A493" s="22">
        <v>44887.0</v>
      </c>
      <c r="B493" s="19">
        <v>0.0011408703210733506</v>
      </c>
      <c r="C493" s="19">
        <v>0.0046393299541023225</v>
      </c>
      <c r="D493" s="19"/>
      <c r="E493" s="19"/>
      <c r="F493" s="19"/>
      <c r="G493" s="19"/>
      <c r="H493" s="19"/>
      <c r="I493" s="19"/>
      <c r="J493" s="19"/>
      <c r="K493" s="19"/>
      <c r="L493" s="19"/>
    </row>
    <row r="494">
      <c r="A494" s="22">
        <v>44886.0</v>
      </c>
      <c r="B494" s="19">
        <v>5.979560774083126E-4</v>
      </c>
      <c r="C494" s="19">
        <v>-0.008067665702588878</v>
      </c>
      <c r="D494" s="19"/>
      <c r="E494" s="19"/>
      <c r="F494" s="19"/>
      <c r="G494" s="19"/>
      <c r="H494" s="19"/>
      <c r="I494" s="19"/>
      <c r="J494" s="19"/>
      <c r="K494" s="19"/>
      <c r="L494" s="19"/>
    </row>
    <row r="495">
      <c r="A495" s="22">
        <v>44883.0</v>
      </c>
      <c r="B495" s="19">
        <v>0.006786339754816018</v>
      </c>
      <c r="C495" s="19">
        <v>-0.001976133755635434</v>
      </c>
      <c r="D495" s="19"/>
      <c r="E495" s="19"/>
      <c r="F495" s="19"/>
      <c r="G495" s="19"/>
      <c r="H495" s="19"/>
      <c r="I495" s="19"/>
      <c r="J495" s="19"/>
      <c r="K495" s="19"/>
      <c r="L495" s="19"/>
    </row>
    <row r="496">
      <c r="A496" s="22">
        <v>44882.0</v>
      </c>
      <c r="B496" s="19">
        <v>0.002084018865855075</v>
      </c>
      <c r="C496" s="19">
        <v>-0.0035714964706010655</v>
      </c>
      <c r="D496" s="19"/>
      <c r="E496" s="19"/>
      <c r="F496" s="19"/>
      <c r="G496" s="19"/>
      <c r="H496" s="19"/>
      <c r="I496" s="19"/>
      <c r="J496" s="19"/>
      <c r="K496" s="19"/>
      <c r="L496" s="19"/>
    </row>
    <row r="497">
      <c r="A497" s="22">
        <v>44881.0</v>
      </c>
      <c r="B497" s="19">
        <v>0.018716129392703396</v>
      </c>
      <c r="C497" s="19">
        <v>3.3961115880765114E-4</v>
      </c>
      <c r="D497" s="19"/>
      <c r="E497" s="19"/>
      <c r="F497" s="19"/>
      <c r="G497" s="19"/>
      <c r="H497" s="19"/>
      <c r="I497" s="19"/>
      <c r="J497" s="19"/>
      <c r="K497" s="19"/>
      <c r="L497" s="19"/>
    </row>
    <row r="498">
      <c r="A498" s="22">
        <v>44880.0</v>
      </c>
      <c r="B498" s="19">
        <v>-0.012795764160829393</v>
      </c>
      <c r="C498" s="19">
        <v>0.004050924347282825</v>
      </c>
      <c r="D498" s="19"/>
      <c r="E498" s="19"/>
      <c r="F498" s="19"/>
      <c r="G498" s="19"/>
      <c r="H498" s="19"/>
      <c r="I498" s="19"/>
      <c r="J498" s="19"/>
      <c r="K498" s="19"/>
      <c r="L498" s="19"/>
    </row>
    <row r="499">
      <c r="A499" s="22">
        <v>44879.0</v>
      </c>
      <c r="B499" s="19">
        <v>-0.00455693422641934</v>
      </c>
      <c r="C499" s="19">
        <v>-0.0011199093173185348</v>
      </c>
      <c r="D499" s="19"/>
      <c r="E499" s="19"/>
      <c r="F499" s="19"/>
      <c r="G499" s="19"/>
      <c r="H499" s="19"/>
      <c r="I499" s="19"/>
      <c r="J499" s="19"/>
      <c r="K499" s="19"/>
      <c r="L499" s="19"/>
    </row>
    <row r="500">
      <c r="A500" s="15">
        <v>44876.0</v>
      </c>
      <c r="B500" s="19">
        <v>2.1965952773217445E-4</v>
      </c>
      <c r="C500" s="19">
        <v>0.017833172474234882</v>
      </c>
      <c r="D500" s="19"/>
      <c r="E500" s="19"/>
      <c r="F500" s="19"/>
      <c r="G500" s="19"/>
      <c r="H500" s="19"/>
      <c r="I500" s="19"/>
      <c r="J500" s="19"/>
      <c r="K500" s="19"/>
      <c r="L500" s="19"/>
    </row>
    <row r="501">
      <c r="A501" s="15">
        <v>44875.0</v>
      </c>
      <c r="B501" s="19">
        <v>-0.007629427792915533</v>
      </c>
      <c r="C501" s="19">
        <v>-0.007093682877127194</v>
      </c>
      <c r="D501" s="19"/>
      <c r="E501" s="19"/>
      <c r="F501" s="19"/>
      <c r="G501" s="19"/>
      <c r="H501" s="19"/>
      <c r="I501" s="19"/>
      <c r="J501" s="19"/>
      <c r="K501" s="19"/>
      <c r="L501" s="19"/>
    </row>
    <row r="502">
      <c r="A502" s="21">
        <v>44874.0</v>
      </c>
      <c r="B502" s="19">
        <v>0.013476195736220165</v>
      </c>
      <c r="C502" s="19">
        <v>-0.0025160964247258333</v>
      </c>
      <c r="D502" s="19"/>
      <c r="E502" s="19"/>
      <c r="F502" s="19"/>
      <c r="G502" s="19"/>
      <c r="H502" s="19"/>
      <c r="I502" s="19"/>
      <c r="J502" s="19"/>
      <c r="K502" s="19"/>
      <c r="L502" s="19"/>
    </row>
    <row r="503">
      <c r="A503" s="21">
        <v>44872.0</v>
      </c>
      <c r="B503" s="19">
        <v>-0.0036867880922247798</v>
      </c>
      <c r="C503" s="19">
        <v>0.00472756476598124</v>
      </c>
      <c r="D503" s="19"/>
      <c r="E503" s="19"/>
      <c r="F503" s="19"/>
      <c r="G503" s="19"/>
      <c r="H503" s="19"/>
      <c r="I503" s="19"/>
      <c r="J503" s="19"/>
      <c r="K503" s="19"/>
      <c r="L503" s="19"/>
    </row>
    <row r="504">
      <c r="A504" s="21">
        <v>44869.0</v>
      </c>
      <c r="B504" s="19">
        <v>0.004366088206035013</v>
      </c>
      <c r="C504" s="19">
        <v>0.003570103087072951</v>
      </c>
      <c r="D504" s="19"/>
      <c r="E504" s="19"/>
      <c r="F504" s="19"/>
      <c r="G504" s="19"/>
      <c r="H504" s="19"/>
      <c r="I504" s="19"/>
      <c r="J504" s="19"/>
      <c r="K504" s="19"/>
      <c r="L504" s="19"/>
    </row>
    <row r="505">
      <c r="A505" s="21">
        <v>44868.0</v>
      </c>
      <c r="B505" s="19">
        <v>-0.00429231785163986</v>
      </c>
      <c r="C505" s="19">
        <v>-0.0016673256704555772</v>
      </c>
      <c r="D505" s="19"/>
      <c r="E505" s="19"/>
      <c r="F505" s="19"/>
      <c r="G505" s="19"/>
      <c r="H505" s="19"/>
      <c r="I505" s="19"/>
      <c r="J505" s="19"/>
      <c r="K505" s="19"/>
      <c r="L505" s="19"/>
    </row>
    <row r="506">
      <c r="A506" s="21">
        <v>44867.0</v>
      </c>
      <c r="B506" s="19">
        <v>-1.1004732034780584E-4</v>
      </c>
      <c r="C506" s="19">
        <v>-0.003447154650765616</v>
      </c>
      <c r="D506" s="19"/>
      <c r="E506" s="19"/>
      <c r="F506" s="19"/>
      <c r="G506" s="19"/>
      <c r="H506" s="19"/>
      <c r="I506" s="19"/>
      <c r="J506" s="19"/>
      <c r="K506" s="19"/>
      <c r="L506" s="19"/>
    </row>
    <row r="507">
      <c r="A507" s="21">
        <v>44866.0</v>
      </c>
      <c r="B507" s="19">
        <v>9.362780194965836E-4</v>
      </c>
      <c r="C507" s="19">
        <v>0.007394987841573997</v>
      </c>
      <c r="D507" s="19"/>
      <c r="E507" s="19"/>
      <c r="F507" s="19"/>
      <c r="G507" s="19"/>
      <c r="H507" s="19"/>
      <c r="I507" s="19"/>
      <c r="J507" s="19"/>
      <c r="K507" s="19"/>
      <c r="L507" s="19"/>
    </row>
    <row r="508">
      <c r="A508" s="22">
        <v>44865.0</v>
      </c>
      <c r="B508" s="19">
        <v>-0.017903504976200746</v>
      </c>
      <c r="C508" s="19">
        <v>0.01267231879821007</v>
      </c>
      <c r="D508" s="19"/>
      <c r="E508" s="19"/>
      <c r="F508" s="19"/>
      <c r="G508" s="19"/>
      <c r="H508" s="19"/>
      <c r="I508" s="19"/>
      <c r="J508" s="19"/>
      <c r="K508" s="19"/>
      <c r="L508" s="19"/>
    </row>
    <row r="509">
      <c r="A509" s="22">
        <v>44862.0</v>
      </c>
      <c r="B509" s="19">
        <v>-7.026647208259185E-4</v>
      </c>
      <c r="C509" s="19">
        <v>0.0028105170280121605</v>
      </c>
      <c r="D509" s="19"/>
      <c r="E509" s="19"/>
      <c r="F509" s="19"/>
      <c r="G509" s="19"/>
      <c r="H509" s="19"/>
      <c r="I509" s="19"/>
      <c r="J509" s="19"/>
      <c r="K509" s="19"/>
      <c r="L509" s="19"/>
    </row>
    <row r="510">
      <c r="A510" s="22">
        <v>44861.0</v>
      </c>
      <c r="B510" s="19">
        <v>-0.0013494548202526158</v>
      </c>
      <c r="C510" s="19">
        <v>0.004564929897742376</v>
      </c>
      <c r="D510" s="19"/>
      <c r="E510" s="19"/>
      <c r="F510" s="19"/>
      <c r="G510" s="19"/>
      <c r="H510" s="19"/>
      <c r="I510" s="19"/>
      <c r="J510" s="19"/>
      <c r="K510" s="19"/>
      <c r="L510" s="19"/>
    </row>
    <row r="511">
      <c r="A511" s="22">
        <v>44859.0</v>
      </c>
      <c r="B511" s="19">
        <v>0.021110069999448866</v>
      </c>
      <c r="C511" s="19">
        <v>-0.004196099995770197</v>
      </c>
      <c r="D511" s="19"/>
      <c r="E511" s="19"/>
      <c r="F511" s="19"/>
      <c r="G511" s="19"/>
      <c r="H511" s="19"/>
      <c r="I511" s="19"/>
      <c r="J511" s="19"/>
      <c r="K511" s="19"/>
      <c r="L511" s="19"/>
    </row>
    <row r="512">
      <c r="A512" s="22">
        <v>44858.0</v>
      </c>
      <c r="B512" s="19">
        <v>0.020818094862994352</v>
      </c>
      <c r="C512" s="19">
        <v>0.008787401216410862</v>
      </c>
      <c r="D512" s="19"/>
      <c r="E512" s="19"/>
      <c r="F512" s="19"/>
      <c r="G512" s="19"/>
      <c r="H512" s="19"/>
      <c r="I512" s="19"/>
      <c r="J512" s="19"/>
      <c r="K512" s="19"/>
      <c r="L512" s="19"/>
    </row>
    <row r="513">
      <c r="A513" s="22">
        <v>44855.0</v>
      </c>
      <c r="B513" s="19">
        <v>-0.003867279452976158</v>
      </c>
      <c r="C513" s="19">
        <v>7.031447937393409E-4</v>
      </c>
      <c r="D513" s="19"/>
      <c r="E513" s="19"/>
      <c r="F513" s="19"/>
      <c r="G513" s="19"/>
      <c r="H513" s="19"/>
      <c r="I513" s="19"/>
      <c r="J513" s="19"/>
      <c r="K513" s="19"/>
      <c r="L513" s="19"/>
    </row>
    <row r="514">
      <c r="A514" s="22">
        <v>44854.0</v>
      </c>
      <c r="B514" s="19">
        <v>-0.0053517671981268</v>
      </c>
      <c r="C514" s="19">
        <v>0.002952219160873071</v>
      </c>
      <c r="D514" s="19"/>
      <c r="E514" s="19"/>
      <c r="F514" s="19"/>
      <c r="G514" s="19"/>
      <c r="H514" s="19"/>
      <c r="I514" s="19"/>
      <c r="J514" s="19"/>
      <c r="K514" s="19"/>
      <c r="L514" s="19"/>
    </row>
    <row r="515">
      <c r="A515" s="22">
        <v>44853.0</v>
      </c>
      <c r="B515" s="19">
        <v>0.013217352010844952</v>
      </c>
      <c r="C515" s="19">
        <v>0.0014467931800570266</v>
      </c>
      <c r="D515" s="19"/>
      <c r="E515" s="19"/>
      <c r="F515" s="19"/>
      <c r="G515" s="19"/>
      <c r="H515" s="19"/>
      <c r="I515" s="19"/>
      <c r="J515" s="19"/>
      <c r="K515" s="19"/>
      <c r="L515" s="19"/>
    </row>
    <row r="516">
      <c r="A516" s="22">
        <v>44852.0</v>
      </c>
      <c r="B516" s="19">
        <v>0.017178971559896672</v>
      </c>
      <c r="C516" s="19">
        <v>0.010117376587067906</v>
      </c>
      <c r="D516" s="19"/>
      <c r="E516" s="19"/>
      <c r="F516" s="19"/>
      <c r="G516" s="19"/>
      <c r="H516" s="19"/>
      <c r="I516" s="19"/>
      <c r="J516" s="19"/>
      <c r="K516" s="19"/>
      <c r="L516" s="19"/>
    </row>
    <row r="517">
      <c r="A517" s="22">
        <v>44851.0</v>
      </c>
      <c r="B517" s="19">
        <v>0.019505623242736636</v>
      </c>
      <c r="C517" s="19">
        <v>0.007337495708641395</v>
      </c>
      <c r="D517" s="19"/>
      <c r="E517" s="19"/>
      <c r="F517" s="19"/>
      <c r="G517" s="19"/>
      <c r="H517" s="19"/>
      <c r="I517" s="19"/>
      <c r="J517" s="19"/>
      <c r="K517" s="19"/>
      <c r="L517" s="19"/>
    </row>
    <row r="518">
      <c r="A518" s="22">
        <v>44848.0</v>
      </c>
      <c r="B518" s="19">
        <v>-0.016986238267979514</v>
      </c>
      <c r="C518" s="19">
        <v>0.010070910731235783</v>
      </c>
      <c r="D518" s="19"/>
      <c r="E518" s="19"/>
      <c r="F518" s="19"/>
      <c r="G518" s="19"/>
      <c r="H518" s="19"/>
      <c r="I518" s="19"/>
      <c r="J518" s="19"/>
      <c r="K518" s="19"/>
      <c r="L518" s="19"/>
    </row>
    <row r="519">
      <c r="A519" s="22">
        <v>44847.0</v>
      </c>
      <c r="B519" s="19">
        <v>-0.0025844245348035644</v>
      </c>
      <c r="C519" s="19">
        <v>-0.006380083627274602</v>
      </c>
      <c r="D519" s="19"/>
      <c r="E519" s="19"/>
      <c r="F519" s="19"/>
      <c r="G519" s="19"/>
      <c r="H519" s="19"/>
      <c r="I519" s="19"/>
      <c r="J519" s="19"/>
      <c r="K519" s="19"/>
      <c r="L519" s="19"/>
    </row>
    <row r="520">
      <c r="A520" s="15">
        <v>44846.0</v>
      </c>
      <c r="B520" s="19">
        <v>-0.012645307626878322</v>
      </c>
      <c r="C520" s="19">
        <v>0.008246214719537459</v>
      </c>
      <c r="D520" s="19"/>
      <c r="E520" s="19"/>
      <c r="F520" s="19"/>
      <c r="G520" s="19"/>
      <c r="H520" s="19"/>
      <c r="I520" s="19"/>
      <c r="J520" s="19"/>
      <c r="K520" s="19"/>
      <c r="L520" s="19"/>
    </row>
    <row r="521">
      <c r="A521" s="15">
        <v>44845.0</v>
      </c>
      <c r="B521" s="19">
        <v>-9.064642229901221E-4</v>
      </c>
      <c r="C521" s="19">
        <v>-0.014932428513427354</v>
      </c>
      <c r="D521" s="19"/>
      <c r="E521" s="19"/>
      <c r="F521" s="19"/>
      <c r="G521" s="19"/>
      <c r="H521" s="19"/>
      <c r="I521" s="19"/>
      <c r="J521" s="19"/>
      <c r="K521" s="19"/>
      <c r="L521" s="19"/>
    </row>
    <row r="522">
      <c r="A522" s="15">
        <v>44844.0</v>
      </c>
      <c r="B522" s="19">
        <v>-0.003275170817098716</v>
      </c>
      <c r="C522" s="19">
        <v>-0.00425362337673596</v>
      </c>
      <c r="D522" s="19"/>
      <c r="E522" s="19"/>
      <c r="F522" s="19"/>
      <c r="G522" s="19"/>
      <c r="H522" s="19"/>
      <c r="I522" s="19"/>
      <c r="J522" s="19"/>
      <c r="K522" s="19"/>
      <c r="L522" s="19"/>
    </row>
    <row r="523">
      <c r="A523" s="21">
        <v>44841.0</v>
      </c>
      <c r="B523" s="19">
        <v>0.020515184694289257</v>
      </c>
      <c r="C523" s="19">
        <v>-9.895106105538565E-4</v>
      </c>
      <c r="D523" s="19"/>
      <c r="E523" s="19"/>
      <c r="F523" s="19"/>
      <c r="G523" s="19"/>
      <c r="H523" s="19"/>
      <c r="I523" s="19"/>
      <c r="J523" s="19"/>
      <c r="K523" s="19"/>
      <c r="L523" s="19"/>
    </row>
    <row r="524">
      <c r="A524" s="21">
        <v>44840.0</v>
      </c>
      <c r="B524" s="19">
        <v>0.022750044203453612</v>
      </c>
      <c r="C524" s="19">
        <v>0.0033286442865991805</v>
      </c>
      <c r="D524" s="19"/>
      <c r="E524" s="19"/>
      <c r="F524" s="19"/>
      <c r="G524" s="19"/>
      <c r="H524" s="19"/>
      <c r="I524" s="19"/>
      <c r="J524" s="19"/>
      <c r="K524" s="19"/>
      <c r="L524" s="19"/>
    </row>
    <row r="525">
      <c r="A525" s="21">
        <v>44838.0</v>
      </c>
      <c r="B525" s="19">
        <v>-0.015835266821345728</v>
      </c>
      <c r="C525" s="19">
        <v>0.022913601009039386</v>
      </c>
      <c r="D525" s="19"/>
      <c r="E525" s="19"/>
      <c r="F525" s="19"/>
      <c r="G525" s="19"/>
      <c r="H525" s="19"/>
      <c r="I525" s="19"/>
      <c r="J525" s="19"/>
      <c r="K525" s="19"/>
      <c r="L525" s="19"/>
    </row>
    <row r="526">
      <c r="A526" s="21">
        <v>44837.0</v>
      </c>
      <c r="B526" s="19">
        <v>0.021448038867164287</v>
      </c>
      <c r="C526" s="19">
        <v>-0.012109264172080247</v>
      </c>
      <c r="D526" s="19"/>
      <c r="E526" s="19"/>
      <c r="F526" s="19"/>
      <c r="G526" s="19"/>
      <c r="H526" s="19"/>
      <c r="I526" s="19"/>
      <c r="J526" s="19"/>
      <c r="K526" s="19"/>
      <c r="L526" s="19"/>
    </row>
    <row r="527">
      <c r="A527" s="23">
        <v>44834.0</v>
      </c>
      <c r="B527" s="19">
        <v>-0.006592113007651612</v>
      </c>
      <c r="C527" s="19">
        <v>0.016425755584756896</v>
      </c>
      <c r="D527" s="19"/>
      <c r="E527" s="19"/>
      <c r="F527" s="19"/>
      <c r="G527" s="19"/>
      <c r="H527" s="19"/>
      <c r="I527" s="19"/>
      <c r="J527" s="19"/>
      <c r="K527" s="19"/>
      <c r="L527" s="19"/>
    </row>
    <row r="528">
      <c r="A528" s="23">
        <v>44833.0</v>
      </c>
      <c r="B528" s="19">
        <v>-0.0035775027857603003</v>
      </c>
      <c r="C528" s="19">
        <v>-0.0024023347134399797</v>
      </c>
      <c r="D528" s="19"/>
      <c r="E528" s="19"/>
      <c r="F528" s="19"/>
      <c r="G528" s="19"/>
      <c r="H528" s="19"/>
      <c r="I528" s="19"/>
      <c r="J528" s="19"/>
      <c r="K528" s="19"/>
      <c r="L528" s="19"/>
    </row>
    <row r="529">
      <c r="A529" s="23">
        <v>44832.0</v>
      </c>
      <c r="B529" s="19">
        <v>-0.009871668311944748</v>
      </c>
      <c r="C529" s="19">
        <v>-0.00874913273045863</v>
      </c>
      <c r="D529" s="19"/>
      <c r="E529" s="19"/>
      <c r="F529" s="19"/>
      <c r="G529" s="19"/>
      <c r="H529" s="19"/>
      <c r="I529" s="19"/>
      <c r="J529" s="19"/>
      <c r="K529" s="19"/>
      <c r="L529" s="19"/>
    </row>
    <row r="530">
      <c r="A530" s="23">
        <v>44831.0</v>
      </c>
      <c r="B530" s="19">
        <v>-0.024029470104845574</v>
      </c>
      <c r="C530" s="19">
        <v>-5.230279202880217E-4</v>
      </c>
      <c r="D530" s="19"/>
      <c r="E530" s="19"/>
      <c r="F530" s="19"/>
      <c r="G530" s="19"/>
      <c r="H530" s="19"/>
      <c r="I530" s="19"/>
      <c r="J530" s="19"/>
      <c r="K530" s="19"/>
      <c r="L530" s="19"/>
    </row>
    <row r="531">
      <c r="A531" s="23">
        <v>44830.0</v>
      </c>
      <c r="B531" s="19">
        <v>-0.02341155634270531</v>
      </c>
      <c r="C531" s="19">
        <v>-0.01795138898908366</v>
      </c>
      <c r="D531" s="19"/>
      <c r="E531" s="19"/>
      <c r="F531" s="19"/>
      <c r="G531" s="19"/>
      <c r="H531" s="19"/>
      <c r="I531" s="19"/>
      <c r="J531" s="19"/>
      <c r="K531" s="19"/>
      <c r="L531" s="19"/>
    </row>
    <row r="532">
      <c r="A532" s="23">
        <v>44827.0</v>
      </c>
      <c r="B532" s="19">
        <v>-0.012947282163343399</v>
      </c>
      <c r="C532" s="19">
        <v>-0.017155611521401326</v>
      </c>
      <c r="D532" s="19"/>
      <c r="E532" s="19"/>
      <c r="F532" s="19"/>
      <c r="G532" s="19"/>
      <c r="H532" s="19"/>
      <c r="I532" s="19"/>
      <c r="J532" s="19"/>
      <c r="K532" s="19"/>
      <c r="L532" s="19"/>
    </row>
    <row r="533">
      <c r="A533" s="23">
        <v>44826.0</v>
      </c>
      <c r="B533" s="19">
        <v>-0.001636214889555454</v>
      </c>
      <c r="C533" s="19">
        <v>-0.004997643685783371</v>
      </c>
      <c r="D533" s="19"/>
      <c r="E533" s="19"/>
      <c r="F533" s="19"/>
      <c r="G533" s="19"/>
      <c r="H533" s="19"/>
      <c r="I533" s="19"/>
      <c r="J533" s="19"/>
      <c r="K533" s="19"/>
      <c r="L533" s="19"/>
    </row>
    <row r="534">
      <c r="A534" s="23">
        <v>44825.0</v>
      </c>
      <c r="B534" s="19">
        <v>0.019517348754448438</v>
      </c>
      <c r="C534" s="19">
        <v>-0.00549498351224309</v>
      </c>
      <c r="D534" s="19"/>
      <c r="E534" s="19"/>
      <c r="F534" s="19"/>
      <c r="G534" s="19"/>
      <c r="H534" s="19"/>
      <c r="I534" s="19"/>
      <c r="J534" s="19"/>
      <c r="K534" s="19"/>
      <c r="L534" s="19"/>
    </row>
    <row r="535">
      <c r="A535" s="23">
        <v>44824.0</v>
      </c>
      <c r="B535" s="19">
        <v>-0.010889891101088955</v>
      </c>
      <c r="C535" s="19">
        <v>0.011008809885230342</v>
      </c>
      <c r="D535" s="19"/>
      <c r="E535" s="19"/>
      <c r="F535" s="19"/>
      <c r="G535" s="19"/>
      <c r="H535" s="19"/>
      <c r="I535" s="19"/>
      <c r="J535" s="19"/>
      <c r="K535" s="19"/>
      <c r="L535" s="19"/>
    </row>
    <row r="536">
      <c r="A536" s="23">
        <v>44823.0</v>
      </c>
      <c r="B536" s="19">
        <v>-0.009263295553618156</v>
      </c>
      <c r="C536" s="19">
        <v>0.005213666194166411</v>
      </c>
      <c r="D536" s="19"/>
      <c r="E536" s="19"/>
      <c r="F536" s="19"/>
      <c r="G536" s="19"/>
      <c r="H536" s="19"/>
      <c r="I536" s="19"/>
      <c r="J536" s="19"/>
      <c r="K536" s="19"/>
      <c r="L536" s="19"/>
    </row>
    <row r="537">
      <c r="A537" s="23">
        <v>44820.0</v>
      </c>
      <c r="B537" s="19">
        <v>-5.446029844243805E-4</v>
      </c>
      <c r="C537" s="19">
        <v>-0.019384809871681674</v>
      </c>
      <c r="D537" s="19"/>
      <c r="E537" s="19"/>
      <c r="F537" s="19"/>
      <c r="G537" s="19"/>
      <c r="H537" s="19"/>
      <c r="I537" s="19"/>
      <c r="J537" s="19"/>
      <c r="K537" s="19"/>
      <c r="L537" s="19"/>
    </row>
    <row r="538">
      <c r="A538" s="23">
        <v>44819.0</v>
      </c>
      <c r="B538" s="19">
        <v>0.008901098901098914</v>
      </c>
      <c r="C538" s="19">
        <v>-0.007017982364785014</v>
      </c>
      <c r="D538" s="19"/>
      <c r="E538" s="19"/>
      <c r="F538" s="19"/>
      <c r="G538" s="19"/>
      <c r="H538" s="19"/>
      <c r="I538" s="19"/>
      <c r="J538" s="19"/>
      <c r="K538" s="19"/>
      <c r="L538" s="19"/>
    </row>
    <row r="539">
      <c r="A539" s="23">
        <v>44818.0</v>
      </c>
      <c r="B539" s="19">
        <v>0.0030864197530864335</v>
      </c>
      <c r="C539" s="19">
        <v>-0.0036690545958644183</v>
      </c>
      <c r="D539" s="19"/>
      <c r="E539" s="19"/>
      <c r="F539" s="19"/>
      <c r="G539" s="19"/>
      <c r="H539" s="19"/>
      <c r="I539" s="19"/>
      <c r="J539" s="19"/>
      <c r="K539" s="19"/>
      <c r="L539" s="19"/>
    </row>
    <row r="540">
      <c r="A540" s="23">
        <v>44817.0</v>
      </c>
      <c r="B540" s="19">
        <v>0.0066019417475728925</v>
      </c>
      <c r="C540" s="19">
        <v>0.007454136432440306</v>
      </c>
      <c r="D540" s="19"/>
      <c r="E540" s="19"/>
      <c r="F540" s="19"/>
      <c r="G540" s="19"/>
      <c r="H540" s="19"/>
      <c r="I540" s="19"/>
      <c r="J540" s="19"/>
      <c r="K540" s="19"/>
      <c r="L540" s="19"/>
    </row>
    <row r="541">
      <c r="A541" s="21">
        <v>44816.0</v>
      </c>
      <c r="B541" s="19">
        <v>0.00272585669781944</v>
      </c>
      <c r="C541" s="19">
        <v>0.005775695536733183</v>
      </c>
      <c r="D541" s="19"/>
      <c r="E541" s="19"/>
      <c r="F541" s="19"/>
      <c r="G541" s="19"/>
      <c r="H541" s="19"/>
      <c r="I541" s="19"/>
      <c r="J541" s="19"/>
      <c r="K541" s="19"/>
      <c r="L541" s="19"/>
    </row>
    <row r="542">
      <c r="A542" s="21">
        <v>44813.0</v>
      </c>
      <c r="B542" s="19">
        <v>0.02579319790002277</v>
      </c>
      <c r="C542" s="19">
        <v>0.0019439567385348688</v>
      </c>
      <c r="D542" s="19"/>
      <c r="E542" s="19"/>
      <c r="F542" s="19"/>
      <c r="G542" s="19"/>
      <c r="H542" s="19"/>
      <c r="I542" s="19"/>
      <c r="J542" s="19"/>
      <c r="K542" s="19"/>
      <c r="L542" s="19"/>
    </row>
    <row r="543">
      <c r="A543" s="21">
        <v>44812.0</v>
      </c>
      <c r="B543" s="19">
        <v>-0.00843093985175114</v>
      </c>
      <c r="C543" s="19">
        <v>0.009892535348720921</v>
      </c>
      <c r="D543" s="19"/>
      <c r="E543" s="19"/>
      <c r="F543" s="19"/>
      <c r="G543" s="19"/>
      <c r="H543" s="19"/>
      <c r="I543" s="19"/>
      <c r="J543" s="19"/>
      <c r="K543" s="19"/>
      <c r="L543" s="19"/>
    </row>
    <row r="544">
      <c r="A544" s="21">
        <v>44811.0</v>
      </c>
      <c r="B544" s="19">
        <v>0.0013598504164540337</v>
      </c>
      <c r="C544" s="19">
        <v>-0.0017671447019640407</v>
      </c>
      <c r="D544" s="19"/>
      <c r="E544" s="19"/>
      <c r="F544" s="19"/>
      <c r="G544" s="19"/>
      <c r="H544" s="19"/>
      <c r="I544" s="19"/>
      <c r="J544" s="19"/>
      <c r="K544" s="19"/>
      <c r="L544" s="19"/>
    </row>
    <row r="545">
      <c r="A545" s="21">
        <v>44810.0</v>
      </c>
      <c r="B545" s="19">
        <v>0.011519944979367258</v>
      </c>
      <c r="C545" s="19">
        <v>-5.773868152022521E-4</v>
      </c>
      <c r="D545" s="19"/>
      <c r="E545" s="19"/>
      <c r="F545" s="19"/>
      <c r="G545" s="19"/>
      <c r="H545" s="19"/>
      <c r="I545" s="19"/>
      <c r="J545" s="19"/>
      <c r="K545" s="19"/>
      <c r="L545" s="19"/>
    </row>
    <row r="546">
      <c r="A546" s="21">
        <v>44809.0</v>
      </c>
      <c r="B546" s="19">
        <v>-0.0022302281694973614</v>
      </c>
      <c r="C546" s="19">
        <v>0.007203760665243086</v>
      </c>
      <c r="D546" s="19"/>
      <c r="E546" s="19"/>
      <c r="F546" s="19"/>
      <c r="G546" s="19"/>
      <c r="H546" s="19"/>
      <c r="I546" s="19"/>
      <c r="J546" s="19"/>
      <c r="K546" s="19"/>
      <c r="L546" s="19"/>
    </row>
    <row r="547">
      <c r="A547" s="21">
        <v>44806.0</v>
      </c>
      <c r="B547" s="19">
        <v>-0.01459483827341368</v>
      </c>
      <c r="C547" s="19">
        <v>-1.9096153407660577E-4</v>
      </c>
      <c r="D547" s="19"/>
      <c r="E547" s="19"/>
      <c r="F547" s="19"/>
      <c r="G547" s="19"/>
      <c r="H547" s="19"/>
      <c r="I547" s="19"/>
      <c r="J547" s="19"/>
      <c r="K547" s="19"/>
      <c r="L547" s="19"/>
    </row>
    <row r="548">
      <c r="A548" s="21">
        <v>44805.0</v>
      </c>
      <c r="B548" s="19">
        <v>0.03674709353274519</v>
      </c>
      <c r="C548" s="19">
        <v>-0.012190795808393329</v>
      </c>
      <c r="D548" s="19"/>
      <c r="E548" s="19"/>
      <c r="F548" s="19"/>
      <c r="G548" s="19"/>
      <c r="H548" s="19"/>
      <c r="I548" s="19"/>
      <c r="J548" s="19"/>
      <c r="K548" s="19"/>
      <c r="L548" s="19"/>
    </row>
    <row r="549">
      <c r="A549" s="23">
        <v>44803.0</v>
      </c>
      <c r="B549" s="19">
        <v>-0.017224550726301913</v>
      </c>
      <c r="C549" s="19">
        <v>0.025784241808131325</v>
      </c>
      <c r="D549" s="19"/>
      <c r="E549" s="19"/>
      <c r="F549" s="19"/>
      <c r="G549" s="19"/>
      <c r="H549" s="19"/>
      <c r="I549" s="19"/>
      <c r="J549" s="19"/>
      <c r="K549" s="19"/>
      <c r="L549" s="19"/>
    </row>
    <row r="550">
      <c r="A550" s="23">
        <v>44802.0</v>
      </c>
      <c r="B550" s="19">
        <v>-0.0017194933226342135</v>
      </c>
      <c r="C550" s="19">
        <v>-0.01400998923622776</v>
      </c>
      <c r="D550" s="19"/>
      <c r="E550" s="19"/>
      <c r="F550" s="19"/>
      <c r="G550" s="19"/>
      <c r="H550" s="19"/>
      <c r="I550" s="19"/>
      <c r="J550" s="19"/>
      <c r="K550" s="19"/>
      <c r="L550" s="19"/>
    </row>
    <row r="551">
      <c r="A551" s="23">
        <v>44799.0</v>
      </c>
      <c r="B551" s="19">
        <v>-0.0010878277796861902</v>
      </c>
      <c r="C551" s="19">
        <v>0.002080188558106988</v>
      </c>
      <c r="D551" s="19"/>
      <c r="E551" s="19"/>
      <c r="F551" s="19"/>
      <c r="G551" s="19"/>
      <c r="H551" s="19"/>
      <c r="I551" s="19"/>
      <c r="J551" s="19"/>
      <c r="K551" s="19"/>
      <c r="L551" s="19"/>
    </row>
    <row r="552">
      <c r="A552" s="23">
        <v>44798.0</v>
      </c>
      <c r="B552" s="19">
        <v>0.010880888991781523</v>
      </c>
      <c r="C552" s="19">
        <v>-0.0046861820113093255</v>
      </c>
      <c r="D552" s="19"/>
      <c r="E552" s="19"/>
      <c r="F552" s="19"/>
      <c r="G552" s="19"/>
      <c r="H552" s="19"/>
      <c r="I552" s="19"/>
      <c r="J552" s="19"/>
      <c r="K552" s="19"/>
      <c r="L552" s="19"/>
    </row>
    <row r="553">
      <c r="A553" s="23">
        <v>44797.0</v>
      </c>
      <c r="B553" s="19">
        <v>0.013669697858609497</v>
      </c>
      <c r="C553" s="19">
        <v>0.0015616555255297815</v>
      </c>
      <c r="D553" s="19"/>
      <c r="E553" s="19"/>
      <c r="F553" s="19"/>
      <c r="G553" s="19"/>
      <c r="H553" s="19"/>
      <c r="I553" s="19"/>
      <c r="J553" s="19"/>
      <c r="K553" s="19"/>
      <c r="L553" s="19"/>
    </row>
    <row r="554">
      <c r="A554" s="23">
        <v>44796.0</v>
      </c>
      <c r="B554" s="19">
        <v>-0.02085248161764708</v>
      </c>
      <c r="C554" s="19">
        <v>0.004962637287243998</v>
      </c>
      <c r="D554" s="19"/>
      <c r="E554" s="19"/>
      <c r="F554" s="19"/>
      <c r="G554" s="19"/>
      <c r="H554" s="19"/>
      <c r="I554" s="19"/>
      <c r="J554" s="19"/>
      <c r="K554" s="19"/>
      <c r="L554" s="19"/>
    </row>
    <row r="555">
      <c r="A555" s="23">
        <v>44795.0</v>
      </c>
      <c r="B555" s="19">
        <v>-0.016608292848265815</v>
      </c>
      <c r="C555" s="19">
        <v>-0.015077329384039717</v>
      </c>
      <c r="D555" s="19"/>
      <c r="E555" s="19"/>
      <c r="F555" s="19"/>
      <c r="G555" s="19"/>
      <c r="H555" s="19"/>
      <c r="I555" s="19"/>
      <c r="J555" s="19"/>
      <c r="K555" s="19"/>
      <c r="L555" s="19"/>
    </row>
    <row r="556">
      <c r="A556" s="23">
        <v>44792.0</v>
      </c>
      <c r="B556" s="19">
        <v>0.002094537220492576</v>
      </c>
      <c r="C556" s="19">
        <v>-0.011029432239022086</v>
      </c>
      <c r="D556" s="19"/>
      <c r="E556" s="19"/>
      <c r="F556" s="19"/>
      <c r="G556" s="19"/>
      <c r="H556" s="19"/>
      <c r="I556" s="19"/>
      <c r="J556" s="19"/>
      <c r="K556" s="19"/>
      <c r="L556" s="19"/>
    </row>
    <row r="557">
      <c r="A557" s="23">
        <v>44791.0</v>
      </c>
      <c r="B557" s="19">
        <v>0.004549331816889435</v>
      </c>
      <c r="C557" s="19">
        <v>6.826699360520383E-4</v>
      </c>
      <c r="D557" s="19"/>
      <c r="E557" s="19"/>
      <c r="F557" s="19"/>
      <c r="G557" s="19"/>
      <c r="H557" s="19"/>
      <c r="I557" s="19"/>
      <c r="J557" s="19"/>
      <c r="K557" s="19"/>
      <c r="L557" s="19"/>
    </row>
    <row r="558">
      <c r="A558" s="23">
        <v>44790.0</v>
      </c>
      <c r="B558" s="19">
        <v>0.0055466605672460645</v>
      </c>
      <c r="C558" s="19">
        <v>0.006675923198833145</v>
      </c>
      <c r="D558" s="19"/>
      <c r="E558" s="19"/>
      <c r="F558" s="19"/>
      <c r="G558" s="19"/>
      <c r="H558" s="19"/>
      <c r="I558" s="19"/>
      <c r="J558" s="19"/>
      <c r="K558" s="19"/>
      <c r="L558" s="19"/>
    </row>
    <row r="559">
      <c r="A559" s="23">
        <v>44789.0</v>
      </c>
      <c r="B559" s="19">
        <v>0.01709898801907639</v>
      </c>
      <c r="C559" s="19">
        <v>0.007181541573554107</v>
      </c>
      <c r="D559" s="19"/>
      <c r="E559" s="19"/>
      <c r="F559" s="19"/>
      <c r="G559" s="19"/>
      <c r="H559" s="19"/>
      <c r="I559" s="19"/>
      <c r="J559" s="19"/>
      <c r="K559" s="19"/>
      <c r="L559" s="19"/>
    </row>
    <row r="560">
      <c r="A560" s="21">
        <v>44785.0</v>
      </c>
      <c r="B560" s="19">
        <v>0.012901325478645198</v>
      </c>
      <c r="C560" s="19">
        <v>0.0022169998301151406</v>
      </c>
      <c r="D560" s="19"/>
      <c r="E560" s="19"/>
      <c r="F560" s="19"/>
      <c r="G560" s="19"/>
      <c r="H560" s="19"/>
      <c r="I560" s="19"/>
      <c r="J560" s="19"/>
      <c r="K560" s="19"/>
      <c r="L560" s="19"/>
    </row>
    <row r="561">
      <c r="A561" s="21">
        <v>44784.0</v>
      </c>
      <c r="B561" s="19">
        <v>0.01409881115956746</v>
      </c>
      <c r="C561" s="19">
        <v>0.007085929368824795</v>
      </c>
      <c r="D561" s="19"/>
      <c r="E561" s="19"/>
      <c r="F561" s="19"/>
      <c r="G561" s="19"/>
      <c r="H561" s="19"/>
      <c r="I561" s="19"/>
      <c r="J561" s="19"/>
      <c r="K561" s="19"/>
      <c r="L561" s="19"/>
    </row>
    <row r="562">
      <c r="A562" s="21">
        <v>44783.0</v>
      </c>
      <c r="B562" s="19">
        <v>-0.0014912908613695652</v>
      </c>
      <c r="C562" s="19">
        <v>5.50638798066938E-4</v>
      </c>
      <c r="D562" s="19"/>
      <c r="E562" s="19"/>
      <c r="F562" s="19"/>
      <c r="G562" s="19"/>
      <c r="H562" s="19"/>
      <c r="I562" s="19"/>
      <c r="J562" s="19"/>
      <c r="K562" s="19"/>
      <c r="L562" s="19"/>
    </row>
    <row r="563">
      <c r="A563" s="21">
        <v>44781.0</v>
      </c>
      <c r="B563" s="19">
        <v>0.021883572081682567</v>
      </c>
      <c r="C563" s="19">
        <v>0.007334387124586783</v>
      </c>
      <c r="D563" s="19"/>
      <c r="E563" s="19"/>
      <c r="F563" s="19"/>
      <c r="G563" s="19"/>
      <c r="H563" s="19"/>
      <c r="I563" s="19"/>
      <c r="J563" s="19"/>
      <c r="K563" s="19"/>
      <c r="L563" s="19"/>
    </row>
    <row r="564">
      <c r="A564" s="21">
        <v>44778.0</v>
      </c>
      <c r="B564" s="19">
        <v>-0.005516488845780709</v>
      </c>
      <c r="C564" s="19">
        <v>8.917270739845495E-4</v>
      </c>
      <c r="D564" s="19"/>
      <c r="E564" s="19"/>
      <c r="F564" s="19"/>
      <c r="G564" s="19"/>
      <c r="H564" s="19"/>
      <c r="I564" s="19"/>
      <c r="J564" s="19"/>
      <c r="K564" s="19"/>
      <c r="L564" s="19"/>
    </row>
    <row r="565">
      <c r="A565" s="21">
        <v>44777.0</v>
      </c>
      <c r="B565" s="19">
        <v>0.00862121675328642</v>
      </c>
      <c r="C565" s="19">
        <v>-3.5368915036970705E-4</v>
      </c>
      <c r="D565" s="19"/>
      <c r="E565" s="19"/>
      <c r="F565" s="19"/>
      <c r="G565" s="19"/>
      <c r="H565" s="19"/>
      <c r="I565" s="19"/>
      <c r="J565" s="19"/>
      <c r="K565" s="19"/>
      <c r="L565" s="19"/>
    </row>
    <row r="566">
      <c r="A566" s="21">
        <v>44776.0</v>
      </c>
      <c r="B566" s="19">
        <v>-0.00686179256740338</v>
      </c>
      <c r="C566" s="19">
        <v>0.0024617406870390823</v>
      </c>
      <c r="D566" s="19"/>
      <c r="E566" s="19"/>
      <c r="F566" s="19"/>
      <c r="G566" s="19"/>
      <c r="H566" s="19"/>
      <c r="I566" s="19"/>
      <c r="J566" s="19"/>
      <c r="K566" s="19"/>
      <c r="L566" s="19"/>
    </row>
    <row r="567">
      <c r="A567" s="21">
        <v>44775.0</v>
      </c>
      <c r="B567" s="19">
        <v>0.00586366967994123</v>
      </c>
      <c r="C567" s="19">
        <v>3.1141778714594004E-4</v>
      </c>
      <c r="D567" s="19"/>
      <c r="E567" s="19"/>
      <c r="F567" s="19"/>
      <c r="G567" s="19"/>
      <c r="H567" s="19"/>
      <c r="I567" s="19"/>
      <c r="J567" s="19"/>
      <c r="K567" s="19"/>
      <c r="L567" s="19"/>
    </row>
    <row r="568">
      <c r="A568" s="21">
        <v>44774.0</v>
      </c>
      <c r="B568" s="19">
        <v>0.004910385465259015</v>
      </c>
      <c r="C568" s="19">
        <v>0.010595486136406596</v>
      </c>
      <c r="D568" s="19"/>
      <c r="E568" s="19"/>
      <c r="F568" s="19"/>
      <c r="G568" s="19"/>
      <c r="H568" s="19"/>
      <c r="I568" s="19"/>
      <c r="J568" s="19"/>
      <c r="K568" s="19"/>
      <c r="L568" s="19"/>
    </row>
    <row r="569">
      <c r="A569" s="23">
        <v>44771.0</v>
      </c>
      <c r="B569" s="19">
        <v>0.017613991255465367</v>
      </c>
      <c r="C569" s="19">
        <v>0.013505930441357172</v>
      </c>
      <c r="D569" s="19"/>
      <c r="E569" s="19"/>
      <c r="F569" s="19"/>
      <c r="G569" s="19"/>
      <c r="H569" s="19"/>
      <c r="I569" s="19"/>
      <c r="J569" s="19"/>
      <c r="K569" s="19"/>
      <c r="L569" s="19"/>
    </row>
    <row r="570">
      <c r="A570" s="23">
        <v>44770.0</v>
      </c>
      <c r="B570" s="19">
        <v>0.005274394072585675</v>
      </c>
      <c r="C570" s="19">
        <v>0.017293802353110843</v>
      </c>
      <c r="D570" s="19"/>
      <c r="E570" s="19"/>
      <c r="F570" s="19"/>
      <c r="G570" s="19"/>
      <c r="H570" s="19"/>
      <c r="I570" s="19"/>
      <c r="J570" s="19"/>
      <c r="K570" s="19"/>
      <c r="L570" s="19"/>
    </row>
    <row r="571">
      <c r="A571" s="23">
        <v>44769.0</v>
      </c>
      <c r="B571" s="19">
        <v>-0.0057435385191659805</v>
      </c>
      <c r="C571" s="19">
        <v>0.009582106122052902</v>
      </c>
      <c r="D571" s="19"/>
      <c r="E571" s="19"/>
      <c r="F571" s="19"/>
      <c r="G571" s="19"/>
      <c r="H571" s="19"/>
      <c r="I571" s="19"/>
      <c r="J571" s="19"/>
      <c r="K571" s="19"/>
      <c r="L571" s="19"/>
    </row>
    <row r="572">
      <c r="A572" s="23">
        <v>44768.0</v>
      </c>
      <c r="B572" s="19">
        <v>0.0010624335979001476</v>
      </c>
      <c r="C572" s="19">
        <v>-0.008847934580001326</v>
      </c>
      <c r="D572" s="19"/>
      <c r="E572" s="19"/>
      <c r="F572" s="19"/>
      <c r="G572" s="19"/>
      <c r="H572" s="19"/>
      <c r="I572" s="19"/>
      <c r="J572" s="19"/>
      <c r="K572" s="19"/>
      <c r="L572" s="19"/>
    </row>
    <row r="573">
      <c r="A573" s="23">
        <v>44767.0</v>
      </c>
      <c r="B573" s="19">
        <v>0.01787531806615772</v>
      </c>
      <c r="C573" s="19">
        <v>-0.005290245791578108</v>
      </c>
      <c r="D573" s="19"/>
      <c r="E573" s="19"/>
      <c r="F573" s="19"/>
      <c r="G573" s="19"/>
      <c r="H573" s="19"/>
      <c r="I573" s="19"/>
      <c r="J573" s="19"/>
      <c r="K573" s="19"/>
      <c r="L573" s="19"/>
    </row>
    <row r="574">
      <c r="A574" s="23">
        <v>44764.0</v>
      </c>
      <c r="B574" s="19">
        <v>0.003703230749585007</v>
      </c>
      <c r="C574" s="19">
        <v>0.006877343008988124</v>
      </c>
      <c r="D574" s="19"/>
      <c r="E574" s="19"/>
      <c r="F574" s="19"/>
      <c r="G574" s="19"/>
      <c r="H574" s="19"/>
      <c r="I574" s="19"/>
      <c r="J574" s="19"/>
      <c r="K574" s="19"/>
      <c r="L574" s="19"/>
    </row>
    <row r="575">
      <c r="A575" s="23">
        <v>44763.0</v>
      </c>
      <c r="B575" s="19">
        <v>0.003138410299109884</v>
      </c>
      <c r="C575" s="19">
        <v>0.005108695981139055</v>
      </c>
      <c r="D575" s="19"/>
      <c r="E575" s="19"/>
      <c r="F575" s="19"/>
      <c r="G575" s="19"/>
      <c r="H575" s="19"/>
      <c r="I575" s="19"/>
      <c r="J575" s="19"/>
      <c r="K575" s="19"/>
      <c r="L575" s="19"/>
    </row>
    <row r="576">
      <c r="A576" s="23">
        <v>44762.0</v>
      </c>
      <c r="B576" s="19">
        <v>0.011204663212435184</v>
      </c>
      <c r="C576" s="19">
        <v>0.011033900327712232</v>
      </c>
      <c r="D576" s="19"/>
      <c r="E576" s="19"/>
      <c r="F576" s="19"/>
      <c r="G576" s="19"/>
      <c r="H576" s="19"/>
      <c r="I576" s="19"/>
      <c r="J576" s="19"/>
      <c r="K576" s="19"/>
      <c r="L576" s="19"/>
    </row>
    <row r="577">
      <c r="A577" s="23">
        <v>44761.0</v>
      </c>
      <c r="B577" s="19">
        <v>0.027689030883919052</v>
      </c>
      <c r="C577" s="19">
        <v>0.0038117762693121726</v>
      </c>
      <c r="D577" s="19"/>
      <c r="E577" s="19"/>
      <c r="F577" s="19"/>
      <c r="G577" s="19"/>
      <c r="H577" s="19"/>
      <c r="I577" s="19"/>
      <c r="J577" s="19"/>
      <c r="K577" s="19"/>
      <c r="L577" s="19"/>
    </row>
    <row r="578">
      <c r="A578" s="23">
        <v>44760.0</v>
      </c>
      <c r="B578" s="19">
        <v>-0.0015948963317383713</v>
      </c>
      <c r="C578" s="19">
        <v>0.014287316501756964</v>
      </c>
      <c r="D578" s="19"/>
      <c r="E578" s="19"/>
      <c r="F578" s="19"/>
      <c r="G578" s="19"/>
      <c r="H578" s="19"/>
      <c r="I578" s="19"/>
      <c r="J578" s="19"/>
      <c r="K578" s="19"/>
      <c r="L578" s="19"/>
    </row>
    <row r="579">
      <c r="A579" s="23">
        <v>44757.0</v>
      </c>
      <c r="B579" s="19">
        <v>-0.0010621348911312722</v>
      </c>
      <c r="C579" s="19">
        <v>0.006935970110392153</v>
      </c>
      <c r="D579" s="19"/>
      <c r="E579" s="19"/>
      <c r="F579" s="19"/>
      <c r="G579" s="19"/>
      <c r="H579" s="19"/>
      <c r="I579" s="19"/>
      <c r="J579" s="19"/>
      <c r="K579" s="19"/>
      <c r="L579" s="19"/>
    </row>
    <row r="580">
      <c r="A580" s="23">
        <v>44756.0</v>
      </c>
      <c r="B580" s="19">
        <v>-0.00881694959863133</v>
      </c>
      <c r="C580" s="19">
        <v>-0.0017536552752143164</v>
      </c>
      <c r="D580" s="19"/>
      <c r="E580" s="19"/>
      <c r="F580" s="19"/>
      <c r="G580" s="19"/>
      <c r="H580" s="19"/>
      <c r="I580" s="19"/>
      <c r="J580" s="19"/>
      <c r="K580" s="19"/>
      <c r="L580" s="19"/>
    </row>
    <row r="581">
      <c r="A581" s="23">
        <v>44755.0</v>
      </c>
      <c r="B581" s="19">
        <v>-0.012475633528265084</v>
      </c>
      <c r="C581" s="19">
        <v>-0.005707328920246835</v>
      </c>
      <c r="D581" s="19"/>
      <c r="E581" s="19"/>
      <c r="F581" s="19"/>
      <c r="G581" s="19"/>
      <c r="H581" s="19"/>
      <c r="I581" s="19"/>
      <c r="J581" s="19"/>
      <c r="K581" s="19"/>
      <c r="L581" s="19"/>
    </row>
    <row r="582">
      <c r="A582" s="21">
        <v>44754.0</v>
      </c>
      <c r="B582" s="19">
        <v>0.01826121476776499</v>
      </c>
      <c r="C582" s="19">
        <v>-0.009724962999506759</v>
      </c>
      <c r="D582" s="19"/>
      <c r="E582" s="19"/>
      <c r="F582" s="19"/>
      <c r="G582" s="19"/>
      <c r="H582" s="19"/>
      <c r="I582" s="19"/>
      <c r="J582" s="19"/>
      <c r="K582" s="19"/>
      <c r="L582" s="19"/>
    </row>
    <row r="583">
      <c r="A583" s="21">
        <v>44753.0</v>
      </c>
      <c r="B583" s="19">
        <v>0.018463611859838247</v>
      </c>
      <c r="C583" s="19">
        <v>-2.835900028359539E-4</v>
      </c>
      <c r="D583" s="19"/>
      <c r="E583" s="19"/>
      <c r="F583" s="19"/>
      <c r="G583" s="19"/>
      <c r="H583" s="19"/>
      <c r="I583" s="19"/>
      <c r="J583" s="19"/>
      <c r="K583" s="19"/>
      <c r="L583" s="19"/>
    </row>
    <row r="584">
      <c r="A584" s="21">
        <v>44750.0</v>
      </c>
      <c r="B584" s="19">
        <v>0.022108960672222455</v>
      </c>
      <c r="C584" s="19">
        <v>0.005436096424077608</v>
      </c>
      <c r="D584" s="19"/>
      <c r="E584" s="19"/>
      <c r="F584" s="19"/>
      <c r="G584" s="19"/>
      <c r="H584" s="19"/>
      <c r="I584" s="19"/>
      <c r="J584" s="19"/>
      <c r="K584" s="19"/>
      <c r="L584" s="19"/>
    </row>
    <row r="585">
      <c r="A585" s="21">
        <v>44749.0</v>
      </c>
      <c r="B585" s="19">
        <v>0.009034679268886014</v>
      </c>
      <c r="C585" s="19">
        <v>0.008949455277739604</v>
      </c>
      <c r="D585" s="19"/>
      <c r="E585" s="19"/>
      <c r="F585" s="19"/>
      <c r="G585" s="19"/>
      <c r="H585" s="19"/>
      <c r="I585" s="19"/>
      <c r="J585" s="19"/>
      <c r="K585" s="19"/>
      <c r="L585" s="19"/>
    </row>
    <row r="586">
      <c r="A586" s="21">
        <v>44748.0</v>
      </c>
      <c r="B586" s="19">
        <v>-9.026524093875832E-4</v>
      </c>
      <c r="C586" s="19">
        <v>0.011318177074603808</v>
      </c>
      <c r="D586" s="19"/>
      <c r="E586" s="19"/>
      <c r="F586" s="19"/>
      <c r="G586" s="19"/>
      <c r="H586" s="19"/>
      <c r="I586" s="19"/>
      <c r="J586" s="19"/>
      <c r="K586" s="19"/>
      <c r="L586" s="19"/>
    </row>
    <row r="587">
      <c r="A587" s="21">
        <v>44747.0</v>
      </c>
      <c r="B587" s="19">
        <v>0.02301463276033533</v>
      </c>
      <c r="C587" s="19">
        <v>-0.0015471713602793757</v>
      </c>
      <c r="D587" s="19"/>
      <c r="E587" s="19"/>
      <c r="F587" s="19"/>
      <c r="G587" s="19"/>
      <c r="H587" s="19"/>
      <c r="I587" s="19"/>
      <c r="J587" s="19"/>
      <c r="K587" s="19"/>
      <c r="L587" s="19"/>
    </row>
    <row r="588">
      <c r="A588" s="21">
        <v>44746.0</v>
      </c>
      <c r="B588" s="19">
        <v>-0.0046662895927602754</v>
      </c>
      <c r="C588" s="19">
        <v>0.00528820058341628</v>
      </c>
      <c r="D588" s="19"/>
      <c r="E588" s="19"/>
      <c r="F588" s="19"/>
      <c r="G588" s="19"/>
      <c r="H588" s="19"/>
      <c r="I588" s="19"/>
      <c r="J588" s="19"/>
      <c r="K588" s="19"/>
      <c r="L588" s="19"/>
    </row>
    <row r="589">
      <c r="A589" s="21">
        <v>44743.0</v>
      </c>
      <c r="B589" s="19">
        <v>0.006332266097474282</v>
      </c>
      <c r="C589" s="19">
        <v>-0.0017870439314966458</v>
      </c>
      <c r="D589" s="19"/>
      <c r="E589" s="19"/>
      <c r="F589" s="19"/>
      <c r="G589" s="19"/>
      <c r="H589" s="19"/>
      <c r="I589" s="19"/>
      <c r="J589" s="19"/>
      <c r="K589" s="19"/>
      <c r="L589" s="19"/>
    </row>
    <row r="590">
      <c r="A590" s="23">
        <v>44742.0</v>
      </c>
      <c r="B590" s="19">
        <v>-0.010629311558496335</v>
      </c>
      <c r="C590" s="19">
        <v>-0.001193105936414085</v>
      </c>
      <c r="D590" s="19"/>
      <c r="E590" s="19"/>
      <c r="F590" s="19"/>
      <c r="G590" s="19"/>
      <c r="H590" s="19"/>
      <c r="I590" s="19"/>
      <c r="J590" s="19"/>
      <c r="K590" s="19"/>
      <c r="L590" s="19"/>
    </row>
    <row r="591">
      <c r="A591" s="23">
        <v>44741.0</v>
      </c>
      <c r="B591" s="19">
        <v>-0.009827838572524006</v>
      </c>
      <c r="C591" s="19">
        <v>-0.00322393408285071</v>
      </c>
      <c r="D591" s="19"/>
      <c r="E591" s="19"/>
      <c r="F591" s="19"/>
      <c r="G591" s="19"/>
      <c r="H591" s="19"/>
      <c r="I591" s="19"/>
      <c r="J591" s="19"/>
      <c r="K591" s="19"/>
      <c r="L591" s="19"/>
    </row>
    <row r="592">
      <c r="A592" s="23">
        <v>44740.0</v>
      </c>
      <c r="B592" s="19">
        <v>0.005466395682949043</v>
      </c>
      <c r="C592" s="19">
        <v>0.0011464087089165798</v>
      </c>
      <c r="D592" s="19"/>
      <c r="E592" s="19"/>
      <c r="F592" s="19"/>
      <c r="G592" s="19"/>
      <c r="H592" s="19"/>
      <c r="I592" s="19"/>
      <c r="J592" s="19"/>
      <c r="K592" s="19"/>
      <c r="L592" s="19"/>
    </row>
    <row r="593">
      <c r="A593" s="23">
        <v>44739.0</v>
      </c>
      <c r="B593" s="19">
        <v>0.020453407709361437</v>
      </c>
      <c r="C593" s="19">
        <v>0.00845900281860601</v>
      </c>
      <c r="D593" s="19"/>
      <c r="E593" s="19"/>
      <c r="F593" s="19"/>
      <c r="G593" s="19"/>
      <c r="H593" s="19"/>
      <c r="I593" s="19"/>
      <c r="J593" s="19"/>
      <c r="K593" s="19"/>
      <c r="L593" s="19"/>
    </row>
    <row r="594">
      <c r="A594" s="23">
        <v>44736.0</v>
      </c>
      <c r="B594" s="19">
        <v>0.01827847363821733</v>
      </c>
      <c r="C594" s="19">
        <v>0.00916649792853863</v>
      </c>
      <c r="D594" s="19"/>
      <c r="E594" s="19"/>
      <c r="F594" s="19"/>
      <c r="G594" s="19"/>
      <c r="H594" s="19"/>
      <c r="I594" s="19"/>
      <c r="J594" s="19"/>
      <c r="K594" s="19"/>
      <c r="L594" s="19"/>
    </row>
    <row r="595">
      <c r="A595" s="23">
        <v>44735.0</v>
      </c>
      <c r="B595" s="19">
        <v>-0.013647464444763724</v>
      </c>
      <c r="C595" s="19">
        <v>0.009300409386698627</v>
      </c>
      <c r="D595" s="19"/>
      <c r="E595" s="19"/>
      <c r="F595" s="19"/>
      <c r="G595" s="19"/>
      <c r="H595" s="19"/>
      <c r="I595" s="19"/>
      <c r="J595" s="19"/>
      <c r="K595" s="19"/>
      <c r="L595" s="19"/>
    </row>
    <row r="596">
      <c r="A596" s="23">
        <v>44734.0</v>
      </c>
      <c r="B596" s="19">
        <v>0.014796996865660716</v>
      </c>
      <c r="C596" s="19">
        <v>-0.014419264905235707</v>
      </c>
      <c r="D596" s="19"/>
      <c r="E596" s="19"/>
      <c r="F596" s="19"/>
      <c r="G596" s="19"/>
      <c r="H596" s="19"/>
      <c r="I596" s="19"/>
      <c r="J596" s="19"/>
      <c r="K596" s="19"/>
      <c r="L596" s="19"/>
    </row>
    <row r="597">
      <c r="A597" s="23">
        <v>44733.0</v>
      </c>
      <c r="B597" s="19">
        <v>-0.0013103297663245028</v>
      </c>
      <c r="C597" s="19">
        <v>0.018804376504464093</v>
      </c>
      <c r="D597" s="19"/>
      <c r="E597" s="19"/>
      <c r="F597" s="19"/>
      <c r="G597" s="19"/>
      <c r="H597" s="19"/>
      <c r="I597" s="19"/>
      <c r="J597" s="19"/>
      <c r="K597" s="19"/>
      <c r="L597" s="19"/>
    </row>
    <row r="598">
      <c r="A598" s="23">
        <v>44732.0</v>
      </c>
      <c r="B598" s="19">
        <v>0.012306558585114313</v>
      </c>
      <c r="C598" s="19">
        <v>0.0037041880537482808</v>
      </c>
      <c r="D598" s="19"/>
      <c r="E598" s="19"/>
      <c r="F598" s="19"/>
      <c r="G598" s="19"/>
      <c r="H598" s="19"/>
      <c r="I598" s="19"/>
      <c r="J598" s="19"/>
      <c r="K598" s="19"/>
      <c r="L598" s="19"/>
    </row>
    <row r="599">
      <c r="A599" s="23">
        <v>44729.0</v>
      </c>
      <c r="B599" s="19">
        <v>-0.012731902510003668</v>
      </c>
      <c r="C599" s="19">
        <v>-0.0043683189458745275</v>
      </c>
      <c r="D599" s="19"/>
      <c r="E599" s="19"/>
      <c r="F599" s="19"/>
      <c r="G599" s="19"/>
      <c r="H599" s="19"/>
      <c r="I599" s="19"/>
      <c r="J599" s="19"/>
      <c r="K599" s="19"/>
      <c r="L599" s="19"/>
    </row>
    <row r="600">
      <c r="A600" s="23">
        <v>44728.0</v>
      </c>
      <c r="B600" s="19">
        <v>0.0025528811086799053</v>
      </c>
      <c r="C600" s="19">
        <v>-0.02112839859420146</v>
      </c>
      <c r="D600" s="19"/>
      <c r="E600" s="19"/>
      <c r="F600" s="19"/>
      <c r="G600" s="19"/>
      <c r="H600" s="19"/>
      <c r="I600" s="19"/>
      <c r="J600" s="19"/>
      <c r="K600" s="19"/>
      <c r="L600" s="19"/>
    </row>
    <row r="601">
      <c r="A601" s="23">
        <v>44727.0</v>
      </c>
      <c r="B601" s="19">
        <v>-0.003633720930232509</v>
      </c>
      <c r="C601" s="19">
        <v>-0.002539393977917803</v>
      </c>
      <c r="D601" s="19"/>
      <c r="E601" s="19"/>
      <c r="F601" s="19"/>
      <c r="G601" s="19"/>
      <c r="H601" s="19"/>
      <c r="I601" s="19"/>
      <c r="J601" s="19"/>
      <c r="K601" s="19"/>
      <c r="L601" s="19"/>
    </row>
    <row r="602">
      <c r="A602" s="23">
        <v>44726.0</v>
      </c>
      <c r="B602" s="19">
        <v>-0.0444444444444444</v>
      </c>
      <c r="C602" s="19">
        <v>-0.0026815599959427727</v>
      </c>
      <c r="D602" s="19"/>
      <c r="E602" s="19"/>
      <c r="F602" s="19"/>
      <c r="G602" s="19"/>
      <c r="H602" s="19"/>
      <c r="I602" s="19"/>
      <c r="J602" s="19"/>
      <c r="K602" s="19"/>
      <c r="L602" s="19"/>
    </row>
    <row r="603">
      <c r="A603" s="23">
        <v>44725.0</v>
      </c>
      <c r="B603" s="19">
        <v>-0.017400204708290734</v>
      </c>
      <c r="C603" s="19">
        <v>-0.026379784962164643</v>
      </c>
      <c r="D603" s="19"/>
      <c r="E603" s="19"/>
      <c r="F603" s="19"/>
      <c r="G603" s="19"/>
      <c r="H603" s="19"/>
      <c r="I603" s="19"/>
      <c r="J603" s="19"/>
      <c r="K603" s="19"/>
      <c r="L603" s="19"/>
    </row>
    <row r="604">
      <c r="A604" s="21">
        <v>44722.0</v>
      </c>
      <c r="B604" s="19">
        <v>0.0044551062371487316</v>
      </c>
      <c r="C604" s="19">
        <v>-0.016767709869463077</v>
      </c>
      <c r="D604" s="19"/>
      <c r="E604" s="19"/>
      <c r="F604" s="19"/>
      <c r="G604" s="19"/>
      <c r="H604" s="19"/>
      <c r="I604" s="19"/>
      <c r="J604" s="19"/>
      <c r="K604" s="19"/>
      <c r="L604" s="19"/>
    </row>
    <row r="605">
      <c r="A605" s="21">
        <v>44721.0</v>
      </c>
      <c r="B605" s="19">
        <v>-0.007820469228153715</v>
      </c>
      <c r="C605" s="19">
        <v>0.007449751623996859</v>
      </c>
      <c r="D605" s="19"/>
      <c r="E605" s="19"/>
      <c r="F605" s="19"/>
      <c r="G605" s="19"/>
      <c r="H605" s="19"/>
      <c r="I605" s="19"/>
      <c r="J605" s="19"/>
      <c r="K605" s="19"/>
      <c r="L605" s="19"/>
    </row>
    <row r="606">
      <c r="A606" s="21">
        <v>44720.0</v>
      </c>
      <c r="B606" s="19">
        <v>-0.015400066956812841</v>
      </c>
      <c r="C606" s="19">
        <v>-0.0036609843235554385</v>
      </c>
      <c r="D606" s="19"/>
      <c r="E606" s="19"/>
      <c r="F606" s="19"/>
      <c r="G606" s="19"/>
      <c r="H606" s="19"/>
      <c r="I606" s="19"/>
      <c r="J606" s="19"/>
      <c r="K606" s="19"/>
      <c r="L606" s="19"/>
    </row>
    <row r="607">
      <c r="A607" s="21">
        <v>44719.0</v>
      </c>
      <c r="B607" s="19">
        <v>0.003291683460970196</v>
      </c>
      <c r="C607" s="19">
        <v>-0.009245875717807661</v>
      </c>
      <c r="D607" s="19"/>
      <c r="E607" s="19"/>
      <c r="F607" s="19"/>
      <c r="G607" s="19"/>
      <c r="H607" s="19"/>
      <c r="I607" s="19"/>
      <c r="J607" s="19"/>
      <c r="K607" s="19"/>
      <c r="L607" s="19"/>
    </row>
    <row r="608">
      <c r="A608" s="21">
        <v>44718.0</v>
      </c>
      <c r="B608" s="19">
        <v>-0.007269089696565589</v>
      </c>
      <c r="C608" s="19">
        <v>-8.893953920273701E-4</v>
      </c>
      <c r="D608" s="19"/>
      <c r="E608" s="19"/>
      <c r="F608" s="19"/>
      <c r="G608" s="19"/>
      <c r="H608" s="19"/>
      <c r="I608" s="19"/>
      <c r="J608" s="19"/>
      <c r="K608" s="19"/>
      <c r="L608" s="19"/>
    </row>
    <row r="609">
      <c r="A609" s="21">
        <v>44715.0</v>
      </c>
      <c r="B609" s="19">
        <v>-0.0038530525476648814</v>
      </c>
      <c r="C609" s="19">
        <v>-0.0026280971854703017</v>
      </c>
      <c r="D609" s="19"/>
      <c r="E609" s="19"/>
      <c r="F609" s="19"/>
      <c r="G609" s="19"/>
      <c r="H609" s="19"/>
      <c r="I609" s="19"/>
      <c r="J609" s="19"/>
      <c r="K609" s="19"/>
      <c r="L609" s="19"/>
    </row>
    <row r="610">
      <c r="A610" s="21">
        <v>44714.0</v>
      </c>
      <c r="B610" s="19">
        <v>-2.6565716942295037E-4</v>
      </c>
      <c r="C610" s="19">
        <v>0.006370004993115463</v>
      </c>
      <c r="D610" s="19"/>
      <c r="E610" s="19"/>
      <c r="F610" s="19"/>
      <c r="G610" s="19"/>
      <c r="H610" s="19"/>
      <c r="I610" s="19"/>
      <c r="J610" s="19"/>
      <c r="K610" s="19"/>
      <c r="L610" s="19"/>
    </row>
    <row r="611">
      <c r="A611" s="21">
        <v>44713.0</v>
      </c>
      <c r="B611" s="19">
        <v>0.005811623246493092</v>
      </c>
      <c r="C611" s="19">
        <v>-0.0037263597746094446</v>
      </c>
      <c r="D611" s="19"/>
      <c r="E611" s="19"/>
      <c r="F611" s="19"/>
      <c r="G611" s="19"/>
      <c r="H611" s="19"/>
      <c r="I611" s="19"/>
      <c r="J611" s="19"/>
      <c r="K611" s="19"/>
      <c r="L611" s="19"/>
    </row>
    <row r="612">
      <c r="A612" s="23">
        <v>44712.0</v>
      </c>
      <c r="B612" s="19">
        <v>0.01175993511759943</v>
      </c>
      <c r="C612" s="19">
        <v>-0.004612457536581682</v>
      </c>
      <c r="D612" s="19"/>
      <c r="E612" s="19"/>
      <c r="F612" s="19"/>
      <c r="G612" s="19"/>
      <c r="H612" s="19"/>
      <c r="I612" s="19"/>
      <c r="J612" s="19"/>
      <c r="K612" s="19"/>
      <c r="L612" s="19"/>
    </row>
    <row r="613">
      <c r="A613" s="23">
        <v>44711.0</v>
      </c>
      <c r="B613" s="19">
        <v>0.015511324639670532</v>
      </c>
      <c r="C613" s="19">
        <v>0.018893193374693196</v>
      </c>
      <c r="D613" s="19"/>
      <c r="E613" s="19"/>
      <c r="F613" s="19"/>
      <c r="G613" s="19"/>
      <c r="H613" s="19"/>
      <c r="I613" s="19"/>
      <c r="J613" s="19"/>
      <c r="K613" s="19"/>
      <c r="L613" s="19"/>
    </row>
    <row r="614">
      <c r="A614" s="23">
        <v>44708.0</v>
      </c>
      <c r="B614" s="19">
        <v>0.021237821546225444</v>
      </c>
      <c r="C614" s="19">
        <v>0.011273859549849607</v>
      </c>
      <c r="D614" s="19"/>
      <c r="E614" s="19"/>
      <c r="F614" s="19"/>
      <c r="G614" s="19"/>
      <c r="H614" s="19"/>
      <c r="I614" s="19"/>
      <c r="J614" s="19"/>
      <c r="K614" s="19"/>
      <c r="L614" s="19"/>
    </row>
    <row r="615">
      <c r="A615" s="23">
        <v>44707.0</v>
      </c>
      <c r="B615" s="19">
        <v>0.00734307703170245</v>
      </c>
      <c r="C615" s="19">
        <v>0.00900735064708158</v>
      </c>
      <c r="D615" s="19"/>
      <c r="E615" s="19"/>
      <c r="F615" s="19"/>
      <c r="G615" s="19"/>
      <c r="H615" s="19"/>
      <c r="I615" s="19"/>
      <c r="J615" s="19"/>
      <c r="K615" s="19"/>
      <c r="L615" s="19"/>
    </row>
    <row r="616">
      <c r="A616" s="23">
        <v>44706.0</v>
      </c>
      <c r="B616" s="19">
        <v>-0.004078475493987765</v>
      </c>
      <c r="C616" s="19">
        <v>-0.006161182996747394</v>
      </c>
      <c r="D616" s="19"/>
      <c r="E616" s="19"/>
      <c r="F616" s="19"/>
      <c r="G616" s="19"/>
      <c r="H616" s="19"/>
      <c r="I616" s="19"/>
      <c r="J616" s="19"/>
      <c r="K616" s="19"/>
      <c r="L616" s="19"/>
    </row>
    <row r="617">
      <c r="A617" s="23">
        <v>44705.0</v>
      </c>
      <c r="B617" s="19">
        <v>0.0021140159255865765</v>
      </c>
      <c r="C617" s="19">
        <v>-0.005522766378656452</v>
      </c>
      <c r="D617" s="19"/>
      <c r="E617" s="19"/>
      <c r="F617" s="19"/>
      <c r="G617" s="19"/>
      <c r="H617" s="19"/>
      <c r="I617" s="19"/>
      <c r="J617" s="19"/>
      <c r="K617" s="19"/>
      <c r="L617" s="19"/>
    </row>
    <row r="618">
      <c r="A618" s="23">
        <v>44704.0</v>
      </c>
      <c r="B618" s="19">
        <v>0.02788642619151105</v>
      </c>
      <c r="C618" s="19">
        <v>-0.00316301030053201</v>
      </c>
      <c r="D618" s="19"/>
      <c r="E618" s="19"/>
      <c r="F618" s="19"/>
      <c r="G618" s="19"/>
      <c r="H618" s="19"/>
      <c r="I618" s="19"/>
      <c r="J618" s="19"/>
      <c r="K618" s="19"/>
      <c r="L618" s="19"/>
    </row>
    <row r="619">
      <c r="A619" s="23">
        <v>44701.0</v>
      </c>
      <c r="B619" s="19">
        <v>-0.024104050328691673</v>
      </c>
      <c r="C619" s="19">
        <v>0.02889103950814076</v>
      </c>
      <c r="D619" s="19"/>
      <c r="E619" s="19"/>
      <c r="F619" s="19"/>
      <c r="G619" s="19"/>
      <c r="H619" s="19"/>
      <c r="I619" s="19"/>
      <c r="J619" s="19"/>
      <c r="K619" s="19"/>
      <c r="L619" s="19"/>
    </row>
    <row r="620">
      <c r="A620" s="23">
        <v>44700.0</v>
      </c>
      <c r="B620" s="19">
        <v>-0.0037323943661971004</v>
      </c>
      <c r="C620" s="19">
        <v>-0.026532761094314794</v>
      </c>
      <c r="D620" s="19"/>
      <c r="E620" s="19"/>
      <c r="F620" s="19"/>
      <c r="G620" s="19"/>
      <c r="H620" s="19"/>
      <c r="I620" s="19"/>
      <c r="J620" s="19"/>
      <c r="K620" s="19"/>
      <c r="L620" s="19"/>
    </row>
    <row r="621">
      <c r="A621" s="23">
        <v>44699.0</v>
      </c>
      <c r="B621" s="19">
        <v>0.039531478770131745</v>
      </c>
      <c r="C621" s="19">
        <v>-0.0011685619922137125</v>
      </c>
      <c r="D621" s="19"/>
      <c r="E621" s="19"/>
      <c r="F621" s="19"/>
      <c r="G621" s="19"/>
      <c r="H621" s="19"/>
      <c r="I621" s="19"/>
      <c r="J621" s="19"/>
      <c r="K621" s="19"/>
      <c r="L621" s="19"/>
    </row>
    <row r="622">
      <c r="A622" s="23">
        <v>44698.0</v>
      </c>
      <c r="B622" s="19">
        <v>0.008341330183804452</v>
      </c>
      <c r="C622" s="19">
        <v>0.02632193557753615</v>
      </c>
      <c r="D622" s="19"/>
      <c r="E622" s="19"/>
      <c r="F622" s="19"/>
      <c r="G622" s="19"/>
      <c r="H622" s="19"/>
      <c r="I622" s="19"/>
      <c r="J622" s="19"/>
      <c r="K622" s="19"/>
      <c r="L622" s="19"/>
    </row>
    <row r="623">
      <c r="A623" s="23">
        <v>44697.0</v>
      </c>
      <c r="B623" s="19">
        <v>-0.0265162402989364</v>
      </c>
      <c r="C623" s="19">
        <v>0.003811267793044637</v>
      </c>
      <c r="D623" s="19"/>
      <c r="E623" s="19"/>
      <c r="F623" s="19"/>
      <c r="G623" s="19"/>
      <c r="H623" s="19"/>
      <c r="I623" s="19"/>
      <c r="J623" s="19"/>
      <c r="K623" s="19"/>
      <c r="L623" s="19"/>
    </row>
    <row r="624">
      <c r="A624" s="23">
        <v>44694.0</v>
      </c>
      <c r="B624" s="19">
        <v>-0.02576309157098866</v>
      </c>
      <c r="C624" s="19">
        <v>-0.0016352479757085758</v>
      </c>
      <c r="D624" s="19"/>
      <c r="E624" s="19"/>
      <c r="F624" s="19"/>
      <c r="G624" s="19"/>
      <c r="H624" s="19"/>
      <c r="I624" s="19"/>
      <c r="J624" s="19"/>
      <c r="K624" s="19"/>
      <c r="L624" s="19"/>
    </row>
    <row r="625">
      <c r="A625" s="21">
        <v>44693.0</v>
      </c>
      <c r="B625" s="19">
        <v>0.004077042035709466</v>
      </c>
      <c r="C625" s="19">
        <v>-0.022211775766835085</v>
      </c>
      <c r="D625" s="19"/>
      <c r="E625" s="19"/>
      <c r="F625" s="19"/>
      <c r="G625" s="19"/>
      <c r="H625" s="19"/>
      <c r="I625" s="19"/>
      <c r="J625" s="19"/>
      <c r="K625" s="19"/>
      <c r="L625" s="19"/>
    </row>
    <row r="626">
      <c r="A626" s="21">
        <v>44692.0</v>
      </c>
      <c r="B626" s="19">
        <v>0.0013373689026534574</v>
      </c>
      <c r="C626" s="19">
        <v>-0.004491981243900045</v>
      </c>
      <c r="D626" s="19"/>
      <c r="E626" s="19"/>
      <c r="F626" s="19"/>
      <c r="G626" s="19"/>
      <c r="H626" s="19"/>
      <c r="I626" s="19"/>
      <c r="J626" s="19"/>
      <c r="K626" s="19"/>
      <c r="L626" s="19"/>
    </row>
    <row r="627">
      <c r="A627" s="21">
        <v>44691.0</v>
      </c>
      <c r="B627" s="19">
        <v>-0.012374000695168585</v>
      </c>
      <c r="C627" s="19">
        <v>-0.0037909807782553484</v>
      </c>
      <c r="D627" s="19"/>
      <c r="E627" s="19"/>
      <c r="F627" s="19"/>
      <c r="G627" s="19"/>
      <c r="H627" s="19"/>
      <c r="I627" s="19"/>
      <c r="J627" s="19"/>
      <c r="K627" s="19"/>
      <c r="L627" s="19"/>
    </row>
    <row r="628">
      <c r="A628" s="21">
        <v>44690.0</v>
      </c>
      <c r="B628" s="19">
        <v>-0.013103732162458748</v>
      </c>
      <c r="C628" s="19">
        <v>-0.0066661588849112885</v>
      </c>
      <c r="D628" s="19"/>
      <c r="E628" s="19"/>
      <c r="F628" s="19"/>
      <c r="G628" s="19"/>
      <c r="H628" s="19"/>
      <c r="I628" s="19"/>
      <c r="J628" s="19"/>
      <c r="K628" s="19"/>
      <c r="L628" s="19"/>
    </row>
    <row r="629">
      <c r="A629" s="21">
        <v>44687.0</v>
      </c>
      <c r="B629" s="19">
        <v>0.006282361063168818</v>
      </c>
      <c r="C629" s="19">
        <v>-0.016268398605737144</v>
      </c>
      <c r="D629" s="19"/>
      <c r="E629" s="19"/>
      <c r="F629" s="19"/>
      <c r="G629" s="19"/>
      <c r="H629" s="19"/>
      <c r="I629" s="19"/>
      <c r="J629" s="19"/>
      <c r="K629" s="19"/>
      <c r="L629" s="19"/>
    </row>
    <row r="630">
      <c r="A630" s="21">
        <v>44686.0</v>
      </c>
      <c r="B630" s="19">
        <v>-0.022604588394062097</v>
      </c>
      <c r="C630" s="19">
        <v>3.028013623065373E-4</v>
      </c>
      <c r="D630" s="19"/>
      <c r="E630" s="19"/>
      <c r="F630" s="19"/>
      <c r="G630" s="19"/>
      <c r="H630" s="19"/>
      <c r="I630" s="19"/>
      <c r="J630" s="19"/>
      <c r="K630" s="19"/>
      <c r="L630" s="19"/>
    </row>
    <row r="631">
      <c r="A631" s="21">
        <v>44685.0</v>
      </c>
      <c r="B631" s="19">
        <v>-0.003094309161845721</v>
      </c>
      <c r="C631" s="19">
        <v>-0.02293618292704358</v>
      </c>
      <c r="D631" s="19"/>
      <c r="E631" s="19"/>
      <c r="F631" s="19"/>
      <c r="G631" s="19"/>
      <c r="H631" s="19"/>
      <c r="I631" s="19"/>
      <c r="J631" s="19"/>
      <c r="K631" s="19"/>
      <c r="L631" s="19"/>
    </row>
    <row r="632">
      <c r="A632" s="21">
        <v>44683.0</v>
      </c>
      <c r="B632" s="19">
        <v>-0.005152914408084075</v>
      </c>
      <c r="C632" s="19">
        <v>-0.0019558486892305993</v>
      </c>
      <c r="D632" s="19"/>
      <c r="E632" s="19"/>
      <c r="F632" s="19"/>
      <c r="G632" s="19"/>
      <c r="H632" s="19"/>
      <c r="I632" s="19"/>
      <c r="J632" s="19"/>
      <c r="K632" s="19"/>
      <c r="L632" s="19"/>
    </row>
    <row r="633">
      <c r="A633" s="23">
        <v>44680.0</v>
      </c>
      <c r="B633" s="19">
        <v>0.014184878512284449</v>
      </c>
      <c r="C633" s="19">
        <v>-0.008263240756043011</v>
      </c>
      <c r="D633" s="19"/>
      <c r="E633" s="19"/>
      <c r="F633" s="19"/>
      <c r="G633" s="19"/>
      <c r="H633" s="19"/>
      <c r="I633" s="19"/>
      <c r="J633" s="19"/>
      <c r="K633" s="19"/>
      <c r="L633" s="19"/>
    </row>
    <row r="634">
      <c r="A634" s="23">
        <v>44679.0</v>
      </c>
      <c r="B634" s="19">
        <v>-0.02262023217247089</v>
      </c>
      <c r="C634" s="19">
        <v>0.012128486242839465</v>
      </c>
      <c r="D634" s="19"/>
      <c r="E634" s="19"/>
      <c r="F634" s="19"/>
      <c r="G634" s="19"/>
      <c r="H634" s="19"/>
      <c r="I634" s="19"/>
      <c r="J634" s="19"/>
      <c r="K634" s="19"/>
      <c r="L634" s="19"/>
    </row>
    <row r="635">
      <c r="A635" s="23">
        <v>44678.0</v>
      </c>
      <c r="B635" s="19">
        <v>0.002060622174953508</v>
      </c>
      <c r="C635" s="19">
        <v>-0.009441421329240418</v>
      </c>
      <c r="D635" s="19"/>
      <c r="E635" s="19"/>
      <c r="F635" s="19"/>
      <c r="G635" s="19"/>
      <c r="H635" s="19"/>
      <c r="I635" s="19"/>
      <c r="J635" s="19"/>
      <c r="K635" s="19"/>
      <c r="L635" s="19"/>
    </row>
    <row r="636">
      <c r="A636" s="23">
        <v>44677.0</v>
      </c>
      <c r="B636" s="19">
        <v>0.006085735303952511</v>
      </c>
      <c r="C636" s="19">
        <v>0.014560028783852541</v>
      </c>
      <c r="D636" s="19"/>
      <c r="E636" s="19"/>
      <c r="F636" s="19"/>
      <c r="G636" s="19"/>
      <c r="H636" s="19"/>
      <c r="I636" s="19"/>
      <c r="J636" s="19"/>
      <c r="K636" s="19"/>
      <c r="L636" s="19"/>
    </row>
    <row r="637">
      <c r="A637" s="23">
        <v>44676.0</v>
      </c>
      <c r="B637" s="19">
        <v>-0.01928248179969838</v>
      </c>
      <c r="C637" s="19">
        <v>-0.012695121986728397</v>
      </c>
      <c r="D637" s="19"/>
      <c r="E637" s="19"/>
      <c r="F637" s="19"/>
      <c r="G637" s="19"/>
      <c r="H637" s="19"/>
      <c r="I637" s="19"/>
      <c r="J637" s="19"/>
      <c r="K637" s="19"/>
      <c r="L637" s="19"/>
    </row>
    <row r="638">
      <c r="A638" s="23">
        <v>44673.0</v>
      </c>
      <c r="B638" s="19">
        <v>0.009000066176957366</v>
      </c>
      <c r="C638" s="19">
        <v>-0.012686429860975235</v>
      </c>
      <c r="D638" s="19"/>
      <c r="E638" s="19"/>
      <c r="F638" s="19"/>
      <c r="G638" s="19"/>
      <c r="H638" s="19"/>
      <c r="I638" s="19"/>
      <c r="J638" s="19"/>
      <c r="K638" s="19"/>
      <c r="L638" s="19"/>
    </row>
    <row r="639">
      <c r="A639" s="23">
        <v>44672.0</v>
      </c>
      <c r="B639" s="19">
        <v>-0.014028448388359704</v>
      </c>
      <c r="C639" s="19">
        <v>0.014941747317867238</v>
      </c>
      <c r="D639" s="19"/>
      <c r="E639" s="19"/>
      <c r="F639" s="19"/>
      <c r="G639" s="19"/>
      <c r="H639" s="19"/>
      <c r="I639" s="19"/>
      <c r="J639" s="19"/>
      <c r="K639" s="19"/>
      <c r="L639" s="19"/>
    </row>
    <row r="640">
      <c r="A640" s="23">
        <v>44671.0</v>
      </c>
      <c r="B640" s="19">
        <v>0.011216679862760648</v>
      </c>
      <c r="C640" s="19">
        <v>0.010490221804211775</v>
      </c>
      <c r="D640" s="19"/>
      <c r="E640" s="19"/>
      <c r="F640" s="19"/>
      <c r="G640" s="19"/>
      <c r="H640" s="19"/>
      <c r="I640" s="19"/>
      <c r="J640" s="19"/>
      <c r="K640" s="19"/>
      <c r="L640" s="19"/>
    </row>
    <row r="641">
      <c r="A641" s="23">
        <v>44670.0</v>
      </c>
      <c r="B641" s="19">
        <v>-0.005837979665464177</v>
      </c>
      <c r="C641" s="19">
        <v>-0.01251917909122402</v>
      </c>
      <c r="D641" s="19"/>
      <c r="E641" s="19"/>
      <c r="F641" s="19"/>
      <c r="G641" s="19"/>
      <c r="H641" s="19"/>
      <c r="I641" s="19"/>
      <c r="J641" s="19"/>
      <c r="K641" s="19"/>
      <c r="L641" s="19"/>
    </row>
    <row r="642">
      <c r="A642" s="23">
        <v>44669.0</v>
      </c>
      <c r="B642" s="19">
        <v>-0.0020946520913792677</v>
      </c>
      <c r="C642" s="19">
        <v>-0.017281188396425895</v>
      </c>
      <c r="D642" s="19"/>
      <c r="E642" s="19"/>
      <c r="F642" s="19"/>
      <c r="G642" s="19"/>
      <c r="H642" s="19"/>
      <c r="I642" s="19"/>
      <c r="J642" s="19"/>
      <c r="K642" s="19"/>
      <c r="L642" s="19"/>
    </row>
    <row r="643">
      <c r="A643" s="23">
        <v>44664.0</v>
      </c>
      <c r="B643" s="19">
        <v>0.00559505002632954</v>
      </c>
      <c r="C643" s="19">
        <v>-0.0031174594844354253</v>
      </c>
      <c r="D643" s="19"/>
      <c r="E643" s="19"/>
      <c r="F643" s="19"/>
      <c r="G643" s="19"/>
      <c r="H643" s="19"/>
      <c r="I643" s="19"/>
      <c r="J643" s="19"/>
      <c r="K643" s="19"/>
      <c r="L643" s="19"/>
    </row>
    <row r="644">
      <c r="A644" s="21">
        <v>44663.0</v>
      </c>
      <c r="B644" s="19">
        <v>0.007026382076097182</v>
      </c>
      <c r="C644" s="19">
        <v>-0.008183898681467405</v>
      </c>
      <c r="D644" s="19"/>
      <c r="E644" s="19"/>
      <c r="F644" s="19"/>
      <c r="G644" s="19"/>
      <c r="H644" s="19"/>
      <c r="I644" s="19"/>
      <c r="J644" s="19"/>
      <c r="K644" s="19"/>
      <c r="L644" s="19"/>
    </row>
    <row r="645">
      <c r="A645" s="21">
        <v>44662.0</v>
      </c>
      <c r="B645" s="19">
        <v>0.007681517600694576</v>
      </c>
      <c r="C645" s="19">
        <v>-0.006151475876261858</v>
      </c>
      <c r="D645" s="19"/>
      <c r="E645" s="19"/>
      <c r="F645" s="19"/>
      <c r="G645" s="19"/>
      <c r="H645" s="19"/>
      <c r="I645" s="19"/>
      <c r="J645" s="19"/>
      <c r="K645" s="19"/>
      <c r="L645" s="19"/>
    </row>
    <row r="646">
      <c r="A646" s="21">
        <v>44659.0</v>
      </c>
      <c r="B646" s="19">
        <v>0.009371628910463725</v>
      </c>
      <c r="C646" s="19">
        <v>0.008208826188876639</v>
      </c>
      <c r="D646" s="19"/>
      <c r="E646" s="19"/>
      <c r="F646" s="19"/>
      <c r="G646" s="19"/>
      <c r="H646" s="19"/>
      <c r="I646" s="19"/>
      <c r="J646" s="19"/>
      <c r="K646" s="19"/>
      <c r="L646" s="19"/>
    </row>
    <row r="647">
      <c r="A647" s="21">
        <v>44658.0</v>
      </c>
      <c r="B647" s="19">
        <v>-2.696144513345544E-4</v>
      </c>
      <c r="C647" s="19">
        <v>-0.009439763247817812</v>
      </c>
      <c r="D647" s="19"/>
      <c r="E647" s="19"/>
      <c r="F647" s="19"/>
      <c r="G647" s="19"/>
      <c r="H647" s="19"/>
      <c r="I647" s="19"/>
      <c r="J647" s="19"/>
      <c r="K647" s="19"/>
      <c r="L647" s="19"/>
    </row>
    <row r="648">
      <c r="A648" s="21">
        <v>44657.0</v>
      </c>
      <c r="B648" s="19">
        <v>-0.006429145459416086</v>
      </c>
      <c r="C648" s="19">
        <v>-0.008339180504972843</v>
      </c>
      <c r="D648" s="19"/>
      <c r="E648" s="19"/>
      <c r="F648" s="19"/>
      <c r="G648" s="19"/>
      <c r="H648" s="19"/>
      <c r="I648" s="19"/>
      <c r="J648" s="19"/>
      <c r="K648" s="19"/>
      <c r="L648" s="19"/>
    </row>
    <row r="649">
      <c r="A649" s="21">
        <v>44656.0</v>
      </c>
      <c r="B649" s="19">
        <v>0.014057724957555306</v>
      </c>
      <c r="C649" s="19">
        <v>-0.005317557911529103</v>
      </c>
      <c r="D649" s="19"/>
      <c r="E649" s="19"/>
      <c r="F649" s="19"/>
      <c r="G649" s="19"/>
      <c r="H649" s="19"/>
      <c r="I649" s="19"/>
      <c r="J649" s="19"/>
      <c r="K649" s="19"/>
      <c r="L649" s="19"/>
    </row>
    <row r="650">
      <c r="A650" s="21">
        <v>44655.0</v>
      </c>
      <c r="B650" s="19">
        <v>0.008147336710940811</v>
      </c>
      <c r="C650" s="19">
        <v>0.021671774063478866</v>
      </c>
      <c r="D650" s="19"/>
      <c r="E650" s="19"/>
      <c r="F650" s="19"/>
      <c r="G650" s="19"/>
      <c r="H650" s="19"/>
      <c r="I650" s="19"/>
      <c r="J650" s="19"/>
      <c r="K650" s="19"/>
      <c r="L650" s="19"/>
    </row>
    <row r="651">
      <c r="A651" s="21">
        <v>44652.0</v>
      </c>
      <c r="B651" s="19">
        <v>-8.209057326583613E-4</v>
      </c>
      <c r="C651" s="19">
        <v>0.011778009991554539</v>
      </c>
      <c r="D651" s="19"/>
      <c r="E651" s="19"/>
      <c r="F651" s="19"/>
      <c r="G651" s="19"/>
      <c r="H651" s="19"/>
      <c r="I651" s="19"/>
      <c r="J651" s="19"/>
      <c r="K651" s="19"/>
      <c r="L651" s="19"/>
    </row>
    <row r="652">
      <c r="A652" s="23">
        <v>44651.0</v>
      </c>
      <c r="B652" s="19">
        <v>0.02180903117573041</v>
      </c>
      <c r="C652" s="19">
        <v>-0.001914477162001882</v>
      </c>
      <c r="D652" s="19"/>
      <c r="E652" s="19"/>
      <c r="F652" s="19"/>
      <c r="G652" s="19"/>
      <c r="H652" s="19"/>
      <c r="I652" s="19"/>
      <c r="J652" s="19"/>
      <c r="K652" s="19"/>
      <c r="L652" s="19"/>
    </row>
    <row r="653">
      <c r="A653" s="23">
        <v>44650.0</v>
      </c>
      <c r="B653" s="19">
        <v>0.00696839586119502</v>
      </c>
      <c r="C653" s="19">
        <v>0.009982511125348426</v>
      </c>
      <c r="D653" s="19"/>
      <c r="E653" s="19"/>
      <c r="F653" s="19"/>
      <c r="G653" s="19"/>
      <c r="H653" s="19"/>
      <c r="I653" s="19"/>
      <c r="J653" s="19"/>
      <c r="K653" s="19"/>
      <c r="L653" s="19"/>
    </row>
    <row r="654">
      <c r="A654" s="23">
        <v>44649.0</v>
      </c>
      <c r="B654" s="19">
        <v>0.015874150875938575</v>
      </c>
      <c r="C654" s="19">
        <v>0.005998141911508492</v>
      </c>
      <c r="D654" s="19"/>
      <c r="E654" s="19"/>
      <c r="F654" s="19"/>
      <c r="G654" s="19"/>
      <c r="H654" s="19"/>
      <c r="I654" s="19"/>
      <c r="J654" s="19"/>
      <c r="K654" s="19"/>
      <c r="L654" s="19"/>
    </row>
    <row r="655">
      <c r="A655" s="23">
        <v>44648.0</v>
      </c>
      <c r="B655" s="19">
        <v>-0.007029253053109974</v>
      </c>
      <c r="C655" s="19">
        <v>0.004022619949862971</v>
      </c>
      <c r="D655" s="19"/>
      <c r="E655" s="19"/>
      <c r="F655" s="19"/>
      <c r="G655" s="19"/>
      <c r="H655" s="19"/>
      <c r="I655" s="19"/>
      <c r="J655" s="19"/>
      <c r="K655" s="19"/>
      <c r="L655" s="19"/>
    </row>
    <row r="656">
      <c r="A656" s="23">
        <v>44645.0</v>
      </c>
      <c r="B656" s="19">
        <v>-0.019629681191702497</v>
      </c>
      <c r="C656" s="19">
        <v>-0.004049875890900112</v>
      </c>
      <c r="D656" s="19"/>
      <c r="E656" s="19"/>
      <c r="F656" s="19"/>
      <c r="G656" s="19"/>
      <c r="H656" s="19"/>
      <c r="I656" s="19"/>
      <c r="J656" s="19"/>
      <c r="K656" s="19"/>
      <c r="L656" s="19"/>
    </row>
    <row r="657">
      <c r="A657" s="23">
        <v>44644.0</v>
      </c>
      <c r="B657" s="19">
        <v>1.3923698134221674E-4</v>
      </c>
      <c r="C657" s="19">
        <v>-0.001327871086332033</v>
      </c>
      <c r="D657" s="19"/>
      <c r="E657" s="19"/>
      <c r="F657" s="19"/>
      <c r="G657" s="19"/>
      <c r="H657" s="19"/>
      <c r="I657" s="19"/>
      <c r="J657" s="19"/>
      <c r="K657" s="19"/>
      <c r="L657" s="19"/>
    </row>
    <row r="658">
      <c r="A658" s="23">
        <v>44643.0</v>
      </c>
      <c r="B658" s="19">
        <v>0.010481885332395358</v>
      </c>
      <c r="C658" s="19">
        <v>-0.0040339580144955756</v>
      </c>
      <c r="D658" s="19"/>
      <c r="E658" s="19"/>
      <c r="F658" s="19"/>
      <c r="G658" s="19"/>
      <c r="H658" s="19"/>
      <c r="I658" s="19"/>
      <c r="J658" s="19"/>
      <c r="K658" s="19"/>
      <c r="L658" s="19"/>
    </row>
    <row r="659">
      <c r="A659" s="23">
        <v>44642.0</v>
      </c>
      <c r="B659" s="19">
        <v>-0.012984307735036782</v>
      </c>
      <c r="C659" s="19">
        <v>0.01156120016824791</v>
      </c>
      <c r="D659" s="19"/>
      <c r="E659" s="19"/>
      <c r="F659" s="19"/>
      <c r="G659" s="19"/>
      <c r="H659" s="19"/>
      <c r="I659" s="19"/>
      <c r="J659" s="19"/>
      <c r="K659" s="19"/>
      <c r="L659" s="19"/>
    </row>
    <row r="660">
      <c r="A660" s="23">
        <v>44641.0</v>
      </c>
      <c r="B660" s="19">
        <v>0.01709039548022595</v>
      </c>
      <c r="C660" s="19">
        <v>-0.009802135124269418</v>
      </c>
      <c r="D660" s="19"/>
      <c r="E660" s="19"/>
      <c r="F660" s="19"/>
      <c r="G660" s="19"/>
      <c r="H660" s="19"/>
      <c r="I660" s="19"/>
      <c r="J660" s="19"/>
      <c r="K660" s="19"/>
      <c r="L660" s="19"/>
    </row>
    <row r="661">
      <c r="A661" s="23">
        <v>44637.0</v>
      </c>
      <c r="B661" s="19">
        <v>0.015272101527210147</v>
      </c>
      <c r="C661" s="19">
        <v>0.01836191890005212</v>
      </c>
      <c r="D661" s="19"/>
      <c r="E661" s="19"/>
      <c r="F661" s="19"/>
      <c r="G661" s="19"/>
      <c r="H661" s="19"/>
      <c r="I661" s="19"/>
      <c r="J661" s="19"/>
      <c r="K661" s="19"/>
      <c r="L661" s="19"/>
    </row>
    <row r="662">
      <c r="A662" s="23">
        <v>44636.0</v>
      </c>
      <c r="B662" s="19">
        <v>0.0017237664296487765</v>
      </c>
      <c r="C662" s="19">
        <v>0.018745123927264018</v>
      </c>
      <c r="D662" s="19"/>
      <c r="E662" s="19"/>
      <c r="F662" s="19"/>
      <c r="G662" s="19"/>
      <c r="H662" s="19"/>
      <c r="I662" s="19"/>
      <c r="J662" s="19"/>
      <c r="K662" s="19"/>
      <c r="L662" s="19"/>
    </row>
    <row r="663">
      <c r="A663" s="23">
        <v>44635.0</v>
      </c>
      <c r="B663" s="19">
        <v>0.02692137483404622</v>
      </c>
      <c r="C663" s="19">
        <v>-0.012346410768583338</v>
      </c>
      <c r="D663" s="19"/>
      <c r="E663" s="19"/>
      <c r="F663" s="19"/>
      <c r="G663" s="19"/>
      <c r="H663" s="19"/>
      <c r="I663" s="19"/>
      <c r="J663" s="19"/>
      <c r="K663" s="19"/>
      <c r="L663" s="19"/>
    </row>
    <row r="664">
      <c r="A664" s="23">
        <v>44634.0</v>
      </c>
      <c r="B664" s="19">
        <v>0.0019213715637007578</v>
      </c>
      <c r="C664" s="19">
        <v>0.014482470408196946</v>
      </c>
      <c r="D664" s="19"/>
      <c r="E664" s="19"/>
      <c r="F664" s="19"/>
      <c r="G664" s="19"/>
      <c r="H664" s="19"/>
      <c r="I664" s="19"/>
      <c r="J664" s="19"/>
      <c r="K664" s="19"/>
      <c r="L664" s="19"/>
    </row>
    <row r="665">
      <c r="A665" s="21">
        <v>44631.0</v>
      </c>
      <c r="B665" s="19">
        <v>0.013708892051839117</v>
      </c>
      <c r="C665" s="19">
        <v>0.0021422244183453287</v>
      </c>
      <c r="D665" s="19"/>
      <c r="E665" s="19"/>
      <c r="F665" s="19"/>
      <c r="G665" s="19"/>
      <c r="H665" s="19"/>
      <c r="I665" s="19"/>
      <c r="J665" s="19"/>
      <c r="K665" s="19"/>
      <c r="L665" s="19"/>
    </row>
    <row r="666">
      <c r="A666" s="21">
        <v>44630.0</v>
      </c>
      <c r="B666" s="19">
        <v>0.0036842105263159564</v>
      </c>
      <c r="C666" s="19">
        <v>0.015267339029142901</v>
      </c>
      <c r="D666" s="19"/>
      <c r="E666" s="19"/>
      <c r="F666" s="19"/>
      <c r="G666" s="19"/>
      <c r="H666" s="19"/>
      <c r="I666" s="19"/>
      <c r="J666" s="19"/>
      <c r="K666" s="19"/>
      <c r="L666" s="19"/>
    </row>
    <row r="667">
      <c r="A667" s="21">
        <v>44629.0</v>
      </c>
      <c r="B667" s="19">
        <v>0.017208413001912115</v>
      </c>
      <c r="C667" s="19">
        <v>0.02072632693142329</v>
      </c>
      <c r="D667" s="19"/>
      <c r="E667" s="19"/>
      <c r="F667" s="19"/>
      <c r="G667" s="19"/>
      <c r="H667" s="19"/>
      <c r="I667" s="19"/>
      <c r="J667" s="19"/>
      <c r="K667" s="19"/>
      <c r="L667" s="19"/>
    </row>
    <row r="668">
      <c r="A668" s="21">
        <v>44628.0</v>
      </c>
      <c r="B668" s="19">
        <v>-0.04985102826829435</v>
      </c>
      <c r="C668" s="19">
        <v>0.009474789055137212</v>
      </c>
      <c r="D668" s="19"/>
      <c r="E668" s="19"/>
      <c r="F668" s="19"/>
      <c r="G668" s="19"/>
      <c r="H668" s="19"/>
      <c r="I668" s="19"/>
      <c r="J668" s="19"/>
      <c r="K668" s="19"/>
      <c r="L668" s="19"/>
    </row>
    <row r="669">
      <c r="A669" s="21">
        <v>44627.0</v>
      </c>
      <c r="B669" s="19">
        <v>-0.014678504940569992</v>
      </c>
      <c r="C669" s="19">
        <v>-0.023526732264925077</v>
      </c>
      <c r="D669" s="19"/>
      <c r="E669" s="19"/>
      <c r="F669" s="19"/>
      <c r="G669" s="19"/>
      <c r="H669" s="19"/>
      <c r="I669" s="19"/>
      <c r="J669" s="19"/>
      <c r="K669" s="19"/>
      <c r="L669" s="19"/>
    </row>
    <row r="670">
      <c r="A670" s="21">
        <v>44624.0</v>
      </c>
      <c r="B670" s="19">
        <v>-0.02315171014898243</v>
      </c>
      <c r="C670" s="19">
        <v>-0.015316961701534404</v>
      </c>
      <c r="D670" s="19"/>
      <c r="E670" s="19"/>
      <c r="F670" s="19"/>
      <c r="G670" s="19"/>
      <c r="H670" s="19"/>
      <c r="I670" s="19"/>
      <c r="J670" s="19"/>
      <c r="K670" s="19"/>
      <c r="L670" s="19"/>
    </row>
    <row r="671">
      <c r="A671" s="21">
        <v>44623.0</v>
      </c>
      <c r="B671" s="19">
        <v>-0.037498316951662836</v>
      </c>
      <c r="C671" s="19">
        <v>-0.006497671015509576</v>
      </c>
      <c r="D671" s="19"/>
      <c r="E671" s="19"/>
      <c r="F671" s="19"/>
      <c r="G671" s="19"/>
      <c r="H671" s="19"/>
      <c r="I671" s="19"/>
      <c r="J671" s="19"/>
      <c r="K671" s="19"/>
      <c r="L671" s="19"/>
    </row>
    <row r="672">
      <c r="A672" s="21">
        <v>44622.0</v>
      </c>
      <c r="B672" s="19">
        <v>0.01732758030271908</v>
      </c>
      <c r="C672" s="19">
        <v>-0.011191563603451304</v>
      </c>
      <c r="D672" s="19"/>
      <c r="E672" s="19"/>
      <c r="F672" s="19"/>
      <c r="G672" s="19"/>
      <c r="H672" s="19"/>
      <c r="I672" s="19"/>
      <c r="J672" s="19"/>
      <c r="K672" s="19"/>
      <c r="L672" s="19"/>
    </row>
    <row r="673">
      <c r="A673" s="23">
        <v>44620.0</v>
      </c>
      <c r="B673" s="19">
        <v>0.032018659881255296</v>
      </c>
      <c r="C673" s="19">
        <v>0.008134034481102725</v>
      </c>
      <c r="D673" s="19"/>
      <c r="E673" s="19"/>
      <c r="F673" s="19"/>
      <c r="G673" s="19"/>
      <c r="H673" s="19"/>
      <c r="I673" s="19"/>
      <c r="J673" s="19"/>
      <c r="K673" s="19"/>
      <c r="L673" s="19"/>
    </row>
    <row r="674">
      <c r="A674" s="23">
        <v>44617.0</v>
      </c>
      <c r="B674" s="19">
        <v>-0.049959709911361894</v>
      </c>
      <c r="C674" s="19">
        <v>0.025261648392566505</v>
      </c>
      <c r="D674" s="19"/>
      <c r="E674" s="19"/>
      <c r="F674" s="19"/>
      <c r="G674" s="19"/>
      <c r="H674" s="19"/>
      <c r="I674" s="19"/>
      <c r="J674" s="19"/>
      <c r="K674" s="19"/>
      <c r="L674" s="19"/>
    </row>
    <row r="675">
      <c r="A675" s="23">
        <v>44616.0</v>
      </c>
      <c r="B675" s="19">
        <v>-0.008917875682150855</v>
      </c>
      <c r="C675" s="19">
        <v>-0.047781049917219764</v>
      </c>
      <c r="D675" s="19"/>
      <c r="E675" s="19"/>
      <c r="F675" s="19"/>
      <c r="G675" s="19"/>
      <c r="H675" s="19"/>
      <c r="I675" s="19"/>
      <c r="J675" s="19"/>
      <c r="K675" s="19"/>
      <c r="L675" s="19"/>
    </row>
    <row r="676">
      <c r="A676" s="23">
        <v>44615.0</v>
      </c>
      <c r="B676" s="19">
        <v>-0.0041752269865465985</v>
      </c>
      <c r="C676" s="19">
        <v>-0.001693755046161427</v>
      </c>
      <c r="D676" s="19"/>
      <c r="E676" s="19"/>
      <c r="F676" s="19"/>
      <c r="G676" s="19"/>
      <c r="H676" s="19"/>
      <c r="I676" s="19"/>
      <c r="J676" s="19"/>
      <c r="K676" s="19"/>
      <c r="L676" s="19"/>
    </row>
    <row r="677">
      <c r="A677" s="23">
        <v>44614.0</v>
      </c>
      <c r="B677" s="19">
        <v>0.007410869274936616</v>
      </c>
      <c r="C677" s="19">
        <v>-0.006651498112648313</v>
      </c>
      <c r="D677" s="19"/>
      <c r="E677" s="19"/>
      <c r="F677" s="19"/>
      <c r="G677" s="19"/>
      <c r="H677" s="19"/>
      <c r="I677" s="19"/>
      <c r="J677" s="19"/>
      <c r="K677" s="19"/>
      <c r="L677" s="19"/>
    </row>
    <row r="678">
      <c r="A678" s="23">
        <v>44613.0</v>
      </c>
      <c r="B678" s="19">
        <v>-0.0019324315319517726</v>
      </c>
      <c r="C678" s="19">
        <v>-0.004031534529962855</v>
      </c>
      <c r="D678" s="19"/>
      <c r="E678" s="19"/>
      <c r="F678" s="19"/>
      <c r="G678" s="19"/>
      <c r="H678" s="19"/>
      <c r="I678" s="19"/>
      <c r="J678" s="19"/>
      <c r="K678" s="19"/>
      <c r="L678" s="19"/>
    </row>
    <row r="679">
      <c r="A679" s="23">
        <v>44610.0</v>
      </c>
      <c r="B679" s="19">
        <v>-0.01793076369347546</v>
      </c>
      <c r="C679" s="19">
        <v>-0.001635403303167915</v>
      </c>
      <c r="D679" s="19"/>
      <c r="E679" s="19"/>
      <c r="F679" s="19"/>
      <c r="G679" s="19"/>
      <c r="H679" s="19"/>
      <c r="I679" s="19"/>
      <c r="J679" s="19"/>
      <c r="K679" s="19"/>
      <c r="L679" s="19"/>
    </row>
    <row r="680">
      <c r="A680" s="23">
        <v>44609.0</v>
      </c>
      <c r="B680" s="19">
        <v>-0.015462921203530655</v>
      </c>
      <c r="C680" s="19">
        <v>-0.0010160372239093052</v>
      </c>
      <c r="D680" s="19"/>
      <c r="E680" s="19"/>
      <c r="F680" s="19"/>
      <c r="G680" s="19"/>
      <c r="H680" s="19"/>
      <c r="I680" s="19"/>
      <c r="J680" s="19"/>
      <c r="K680" s="19"/>
      <c r="L680" s="19"/>
    </row>
    <row r="681">
      <c r="A681" s="23">
        <v>44608.0</v>
      </c>
      <c r="B681" s="19">
        <v>0.029653708372031184</v>
      </c>
      <c r="C681" s="19">
        <v>-0.001743269682379145</v>
      </c>
      <c r="D681" s="19"/>
      <c r="E681" s="19"/>
      <c r="F681" s="19"/>
      <c r="G681" s="19"/>
      <c r="H681" s="19"/>
      <c r="I681" s="19"/>
      <c r="J681" s="19"/>
      <c r="K681" s="19"/>
      <c r="L681" s="19"/>
    </row>
    <row r="682">
      <c r="A682" s="23">
        <v>44607.0</v>
      </c>
      <c r="B682" s="19">
        <v>-0.046914516944865814</v>
      </c>
      <c r="C682" s="19">
        <v>0.030259220557152133</v>
      </c>
      <c r="D682" s="19"/>
      <c r="E682" s="19"/>
      <c r="F682" s="19"/>
      <c r="G682" s="19"/>
      <c r="H682" s="19"/>
      <c r="I682" s="19"/>
      <c r="J682" s="19"/>
      <c r="K682" s="19"/>
      <c r="L682" s="19"/>
    </row>
    <row r="683">
      <c r="A683" s="23">
        <v>44606.0</v>
      </c>
      <c r="B683" s="19">
        <v>-0.018249534450651805</v>
      </c>
      <c r="C683" s="19">
        <v>-0.030616267859969293</v>
      </c>
      <c r="D683" s="19"/>
      <c r="E683" s="19"/>
      <c r="F683" s="19"/>
      <c r="G683" s="19"/>
      <c r="H683" s="19"/>
      <c r="I683" s="19"/>
      <c r="J683" s="19"/>
      <c r="K683" s="19"/>
      <c r="L683" s="19"/>
    </row>
    <row r="684">
      <c r="A684" s="21">
        <v>44603.0</v>
      </c>
      <c r="B684" s="19">
        <v>0.0033632286995515237</v>
      </c>
      <c r="C684" s="19">
        <v>-0.013126318808804993</v>
      </c>
      <c r="D684" s="19"/>
      <c r="E684" s="19"/>
      <c r="F684" s="19"/>
      <c r="G684" s="19"/>
      <c r="H684" s="19"/>
      <c r="I684" s="19"/>
      <c r="J684" s="19"/>
      <c r="K684" s="19"/>
      <c r="L684" s="19"/>
    </row>
    <row r="685">
      <c r="A685" s="21">
        <v>44602.0</v>
      </c>
      <c r="B685" s="19">
        <v>0.012996845425867543</v>
      </c>
      <c r="C685" s="19">
        <v>0.008133968552090476</v>
      </c>
      <c r="D685" s="19"/>
      <c r="E685" s="19"/>
      <c r="F685" s="19"/>
      <c r="G685" s="19"/>
      <c r="H685" s="19"/>
      <c r="I685" s="19"/>
      <c r="J685" s="19"/>
      <c r="K685" s="19"/>
      <c r="L685" s="19"/>
    </row>
    <row r="686">
      <c r="A686" s="21">
        <v>44601.0</v>
      </c>
      <c r="B686" s="19">
        <v>0.0077568667344862785</v>
      </c>
      <c r="C686" s="19">
        <v>0.011412107084425305</v>
      </c>
      <c r="D686" s="19"/>
      <c r="E686" s="19"/>
      <c r="F686" s="19"/>
      <c r="G686" s="19"/>
      <c r="H686" s="19"/>
      <c r="I686" s="19"/>
      <c r="J686" s="19"/>
      <c r="K686" s="19"/>
      <c r="L686" s="19"/>
    </row>
    <row r="687">
      <c r="A687" s="21">
        <v>44600.0</v>
      </c>
      <c r="B687" s="19">
        <v>-0.023166262965033213</v>
      </c>
      <c r="C687" s="19">
        <v>0.003087674861737222</v>
      </c>
      <c r="D687" s="19"/>
      <c r="E687" s="19"/>
      <c r="F687" s="19"/>
      <c r="G687" s="19"/>
      <c r="H687" s="19"/>
      <c r="I687" s="19"/>
      <c r="J687" s="19"/>
      <c r="K687" s="19"/>
      <c r="L687" s="19"/>
    </row>
    <row r="688">
      <c r="A688" s="21">
        <v>44599.0</v>
      </c>
      <c r="B688" s="19">
        <v>-0.004821064342666492</v>
      </c>
      <c r="C688" s="19">
        <v>-0.017281046796412514</v>
      </c>
      <c r="D688" s="19"/>
      <c r="E688" s="19"/>
      <c r="F688" s="19"/>
      <c r="G688" s="19"/>
      <c r="H688" s="19"/>
      <c r="I688" s="19"/>
      <c r="J688" s="19"/>
      <c r="K688" s="19"/>
      <c r="L688" s="19"/>
    </row>
    <row r="689">
      <c r="A689" s="21">
        <v>44596.0</v>
      </c>
      <c r="B689" s="19">
        <v>-0.005898617511520654</v>
      </c>
      <c r="C689" s="19">
        <v>-0.0024999715265202616</v>
      </c>
      <c r="D689" s="19"/>
      <c r="E689" s="19"/>
      <c r="F689" s="19"/>
      <c r="G689" s="19"/>
      <c r="H689" s="19"/>
      <c r="I689" s="19"/>
      <c r="J689" s="19"/>
      <c r="K689" s="19"/>
      <c r="L689" s="19"/>
    </row>
    <row r="690">
      <c r="A690" s="21">
        <v>44595.0</v>
      </c>
      <c r="B690" s="19">
        <v>0.004257682339874114</v>
      </c>
      <c r="C690" s="19">
        <v>-0.012362204724409409</v>
      </c>
      <c r="D690" s="19"/>
      <c r="E690" s="19"/>
      <c r="F690" s="19"/>
      <c r="G690" s="19"/>
      <c r="H690" s="19"/>
      <c r="I690" s="19"/>
      <c r="J690" s="19"/>
      <c r="K690" s="19"/>
      <c r="L690" s="19"/>
    </row>
    <row r="691">
      <c r="A691" s="21">
        <v>44594.0</v>
      </c>
      <c r="B691" s="19">
        <v>0.02725659229208932</v>
      </c>
      <c r="C691" s="19">
        <v>0.011557816104706076</v>
      </c>
      <c r="D691" s="19"/>
      <c r="E691" s="19"/>
      <c r="F691" s="19"/>
      <c r="G691" s="19"/>
      <c r="H691" s="19"/>
      <c r="I691" s="19"/>
      <c r="J691" s="19"/>
      <c r="K691" s="19"/>
      <c r="L691" s="19"/>
    </row>
    <row r="692">
      <c r="A692" s="21">
        <v>44593.0</v>
      </c>
      <c r="B692" s="19">
        <v>0.009793253536452662</v>
      </c>
      <c r="C692" s="19">
        <v>0.013667938303964622</v>
      </c>
      <c r="D692" s="19"/>
      <c r="E692" s="19"/>
      <c r="F692" s="19"/>
      <c r="G692" s="19"/>
      <c r="H692" s="19"/>
      <c r="I692" s="19"/>
      <c r="J692" s="19"/>
      <c r="K692" s="19"/>
      <c r="L692" s="19"/>
    </row>
    <row r="693">
      <c r="A693" s="23">
        <v>44592.0</v>
      </c>
      <c r="B693" s="19">
        <v>-0.016988611338325077</v>
      </c>
      <c r="C693" s="19">
        <v>0.013910694394498657</v>
      </c>
      <c r="D693" s="19"/>
      <c r="E693" s="19"/>
      <c r="F693" s="19"/>
      <c r="G693" s="19"/>
      <c r="H693" s="19"/>
      <c r="I693" s="19"/>
      <c r="J693" s="19"/>
      <c r="K693" s="19"/>
      <c r="L693" s="19"/>
    </row>
    <row r="694">
      <c r="A694" s="23">
        <v>44589.0</v>
      </c>
      <c r="B694" s="19">
        <v>-0.00873199027006799</v>
      </c>
      <c r="C694" s="19">
        <v>-4.792476980038929E-4</v>
      </c>
      <c r="D694" s="19"/>
      <c r="E694" s="19"/>
      <c r="F694" s="19"/>
      <c r="G694" s="19"/>
      <c r="H694" s="19"/>
      <c r="I694" s="19"/>
      <c r="J694" s="19"/>
      <c r="K694" s="19"/>
      <c r="L694" s="19"/>
    </row>
    <row r="695">
      <c r="A695" s="23">
        <v>44588.0</v>
      </c>
      <c r="B695" s="19">
        <v>0.00400776504477407</v>
      </c>
      <c r="C695" s="19">
        <v>-0.009711800300382767</v>
      </c>
      <c r="D695" s="19"/>
      <c r="E695" s="19"/>
      <c r="F695" s="19"/>
      <c r="G695" s="19"/>
      <c r="H695" s="19"/>
      <c r="I695" s="19"/>
      <c r="J695" s="19"/>
      <c r="K695" s="19"/>
      <c r="L695" s="19"/>
    </row>
    <row r="696">
      <c r="A696" s="23">
        <v>44586.0</v>
      </c>
      <c r="B696" s="19">
        <v>-0.007520198881292628</v>
      </c>
      <c r="C696" s="19">
        <v>0.0075135138287141245</v>
      </c>
      <c r="D696" s="19"/>
      <c r="E696" s="19"/>
      <c r="F696" s="19"/>
      <c r="G696" s="19"/>
      <c r="H696" s="19"/>
      <c r="I696" s="19"/>
      <c r="J696" s="19"/>
      <c r="K696" s="19"/>
      <c r="L696" s="19"/>
    </row>
    <row r="697">
      <c r="A697" s="23">
        <v>44585.0</v>
      </c>
      <c r="B697" s="19">
        <v>-0.007096575131132377</v>
      </c>
      <c r="C697" s="19">
        <v>-0.026567861430481288</v>
      </c>
      <c r="D697" s="19"/>
      <c r="E697" s="19"/>
      <c r="F697" s="19"/>
      <c r="G697" s="19"/>
      <c r="H697" s="19"/>
      <c r="I697" s="19"/>
      <c r="J697" s="19"/>
      <c r="K697" s="19"/>
      <c r="L697" s="19"/>
    </row>
    <row r="698">
      <c r="A698" s="23">
        <v>44582.0</v>
      </c>
      <c r="B698" s="19">
        <v>0.002040563937669937</v>
      </c>
      <c r="C698" s="19">
        <v>-0.007875767303035297</v>
      </c>
      <c r="D698" s="19"/>
      <c r="E698" s="19"/>
      <c r="F698" s="19"/>
      <c r="G698" s="19"/>
      <c r="H698" s="19"/>
      <c r="I698" s="19"/>
      <c r="J698" s="19"/>
      <c r="K698" s="19"/>
      <c r="L698" s="19"/>
    </row>
    <row r="699">
      <c r="A699" s="23">
        <v>44581.0</v>
      </c>
      <c r="B699" s="19">
        <v>-0.017616328514153845</v>
      </c>
      <c r="C699" s="19">
        <v>-0.010112384605093117</v>
      </c>
      <c r="D699" s="19"/>
      <c r="E699" s="19"/>
      <c r="F699" s="19"/>
      <c r="G699" s="19"/>
      <c r="H699" s="19"/>
      <c r="I699" s="19"/>
      <c r="J699" s="19"/>
      <c r="K699" s="19"/>
      <c r="L699" s="19"/>
    </row>
    <row r="700">
      <c r="A700" s="23">
        <v>44580.0</v>
      </c>
      <c r="B700" s="19">
        <v>0.004638105699987793</v>
      </c>
      <c r="C700" s="19">
        <v>-0.00964221928388631</v>
      </c>
      <c r="D700" s="19"/>
      <c r="E700" s="19"/>
      <c r="F700" s="19"/>
      <c r="G700" s="19"/>
      <c r="H700" s="19"/>
      <c r="I700" s="19"/>
      <c r="J700" s="19"/>
      <c r="K700" s="19"/>
      <c r="L700" s="19"/>
    </row>
    <row r="701">
      <c r="A701" s="23">
        <v>44579.0</v>
      </c>
      <c r="B701" s="19">
        <v>-8.536585365853666E-4</v>
      </c>
      <c r="C701" s="19">
        <v>-0.010653754349167821</v>
      </c>
      <c r="D701" s="19"/>
      <c r="E701" s="19"/>
      <c r="F701" s="19"/>
      <c r="G701" s="19"/>
      <c r="H701" s="19"/>
      <c r="I701" s="19"/>
      <c r="J701" s="19"/>
      <c r="K701" s="19"/>
      <c r="L701" s="19"/>
    </row>
    <row r="702">
      <c r="A702" s="23">
        <v>44578.0</v>
      </c>
      <c r="B702" s="19">
        <v>-0.005699042075906435</v>
      </c>
      <c r="C702" s="19">
        <v>0.002867589663530623</v>
      </c>
      <c r="D702" s="19"/>
      <c r="E702" s="19"/>
      <c r="F702" s="19"/>
      <c r="G702" s="19"/>
      <c r="H702" s="19"/>
      <c r="I702" s="19"/>
      <c r="J702" s="19"/>
      <c r="K702" s="19"/>
      <c r="L702" s="19"/>
    </row>
    <row r="703">
      <c r="A703" s="23">
        <v>44575.0</v>
      </c>
      <c r="B703" s="19">
        <v>0.001153262518968079</v>
      </c>
      <c r="C703" s="19">
        <v>-1.1228077862612817E-4</v>
      </c>
      <c r="D703" s="19"/>
      <c r="E703" s="19"/>
      <c r="F703" s="19"/>
      <c r="G703" s="19"/>
      <c r="H703" s="19"/>
      <c r="I703" s="19"/>
      <c r="J703" s="19"/>
      <c r="K703" s="19"/>
      <c r="L703" s="19"/>
    </row>
    <row r="704">
      <c r="A704" s="23">
        <v>44574.0</v>
      </c>
      <c r="B704" s="19">
        <v>0.016159871707888795</v>
      </c>
      <c r="C704" s="19">
        <v>0.002495559331991748</v>
      </c>
      <c r="D704" s="19"/>
      <c r="E704" s="19"/>
      <c r="F704" s="19"/>
      <c r="G704" s="19"/>
      <c r="H704" s="19"/>
      <c r="I704" s="19"/>
      <c r="J704" s="19"/>
      <c r="K704" s="19"/>
      <c r="L704" s="19"/>
    </row>
    <row r="705">
      <c r="A705" s="21">
        <v>44573.0</v>
      </c>
      <c r="B705" s="19">
        <v>-1.2334258402713072E-4</v>
      </c>
      <c r="C705" s="19">
        <v>0.008673137366213002</v>
      </c>
      <c r="D705" s="19"/>
      <c r="E705" s="19"/>
      <c r="F705" s="19"/>
      <c r="G705" s="19"/>
      <c r="H705" s="19"/>
      <c r="I705" s="19"/>
      <c r="J705" s="19"/>
      <c r="K705" s="19"/>
      <c r="L705" s="19"/>
    </row>
    <row r="706">
      <c r="A706" s="21">
        <v>44572.0</v>
      </c>
      <c r="B706" s="19">
        <v>0.022061140876142415</v>
      </c>
      <c r="C706" s="19">
        <v>0.002913354773847132</v>
      </c>
      <c r="D706" s="19"/>
      <c r="E706" s="19"/>
      <c r="F706" s="19"/>
      <c r="G706" s="19"/>
      <c r="H706" s="19"/>
      <c r="I706" s="19"/>
      <c r="J706" s="19"/>
      <c r="K706" s="19"/>
      <c r="L706" s="19"/>
    </row>
    <row r="707">
      <c r="A707" s="21">
        <v>44571.0</v>
      </c>
      <c r="B707" s="19">
        <v>0.010445194573594163</v>
      </c>
      <c r="C707" s="19">
        <v>0.010700230734251415</v>
      </c>
      <c r="D707" s="19"/>
      <c r="E707" s="19"/>
      <c r="F707" s="19"/>
      <c r="G707" s="19"/>
      <c r="H707" s="19"/>
      <c r="I707" s="19"/>
      <c r="J707" s="19"/>
      <c r="K707" s="19"/>
      <c r="L707" s="19"/>
    </row>
    <row r="708">
      <c r="A708" s="21">
        <v>44568.0</v>
      </c>
      <c r="B708" s="19">
        <v>-0.003806865046634078</v>
      </c>
      <c r="C708" s="19">
        <v>0.0037642497703693767</v>
      </c>
      <c r="D708" s="19"/>
      <c r="E708" s="19"/>
      <c r="F708" s="19"/>
      <c r="G708" s="19"/>
      <c r="H708" s="19"/>
      <c r="I708" s="19"/>
      <c r="J708" s="19"/>
      <c r="K708" s="19"/>
      <c r="L708" s="19"/>
    </row>
    <row r="709">
      <c r="A709" s="21">
        <v>44567.0</v>
      </c>
      <c r="B709" s="19">
        <v>0.019667464579155025</v>
      </c>
      <c r="C709" s="19">
        <v>-0.010005439254682558</v>
      </c>
      <c r="D709" s="19"/>
      <c r="E709" s="19"/>
      <c r="F709" s="19"/>
      <c r="G709" s="19"/>
      <c r="H709" s="19"/>
      <c r="I709" s="19"/>
      <c r="J709" s="19"/>
      <c r="K709" s="19"/>
      <c r="L709" s="19"/>
    </row>
    <row r="710">
      <c r="A710" s="21">
        <v>44566.0</v>
      </c>
      <c r="B710" s="19">
        <v>0.010657774290571354</v>
      </c>
      <c r="C710" s="19">
        <v>0.0067395852346920915</v>
      </c>
      <c r="D710" s="19"/>
      <c r="E710" s="19"/>
      <c r="F710" s="19"/>
      <c r="G710" s="19"/>
      <c r="H710" s="19"/>
      <c r="I710" s="19"/>
      <c r="J710" s="19"/>
      <c r="K710" s="19"/>
      <c r="L710" s="19"/>
    </row>
    <row r="711">
      <c r="A711" s="21">
        <v>44565.0</v>
      </c>
      <c r="B711" s="19">
        <v>0.033168952239410965</v>
      </c>
      <c r="C711" s="19">
        <v>0.01018682945925553</v>
      </c>
      <c r="D711" s="19"/>
      <c r="E711" s="19"/>
      <c r="F711" s="19"/>
      <c r="G711" s="19"/>
      <c r="H711" s="19"/>
      <c r="I711" s="19"/>
      <c r="J711" s="19"/>
      <c r="K711" s="19"/>
      <c r="L711" s="19"/>
    </row>
    <row r="712">
      <c r="A712" s="21">
        <v>44564.0</v>
      </c>
      <c r="B712" s="19">
        <v>0.006048661139051115</v>
      </c>
      <c r="C712" s="19">
        <v>0.015653406553513438</v>
      </c>
      <c r="D712" s="19"/>
      <c r="E712" s="19"/>
      <c r="F712" s="19"/>
      <c r="G712" s="19"/>
      <c r="H712" s="19"/>
      <c r="I712" s="19"/>
      <c r="J712" s="19"/>
      <c r="K712" s="19"/>
      <c r="L712" s="19"/>
    </row>
    <row r="713">
      <c r="A713" s="22">
        <v>44561.0</v>
      </c>
      <c r="B713" s="19">
        <v>0.0</v>
      </c>
      <c r="C713" s="19">
        <v>0.008724740539236553</v>
      </c>
      <c r="D713" s="19"/>
      <c r="E713" s="19"/>
      <c r="F713" s="19"/>
      <c r="G713" s="19"/>
      <c r="H713" s="19"/>
      <c r="I713" s="19"/>
      <c r="J713" s="19"/>
      <c r="K713" s="19"/>
      <c r="L713" s="19"/>
    </row>
    <row r="714">
      <c r="A714" s="22">
        <v>44560.0</v>
      </c>
      <c r="B714" s="19">
        <v>-1.3590649633044016E-4</v>
      </c>
      <c r="C714" s="19">
        <v>-5.60603243946467E-4</v>
      </c>
      <c r="D714" s="19"/>
      <c r="E714" s="19"/>
      <c r="F714" s="19"/>
      <c r="G714" s="19"/>
      <c r="H714" s="19"/>
      <c r="I714" s="19"/>
      <c r="J714" s="19"/>
      <c r="K714" s="19"/>
      <c r="L714" s="19"/>
    </row>
    <row r="715">
      <c r="A715" s="22">
        <v>44559.0</v>
      </c>
      <c r="B715" s="19">
        <v>-2.717391304348782E-4</v>
      </c>
      <c r="C715" s="19">
        <v>-0.0011402376220388533</v>
      </c>
      <c r="D715" s="19"/>
      <c r="E715" s="19"/>
      <c r="F715" s="19"/>
      <c r="G715" s="19"/>
      <c r="H715" s="19"/>
      <c r="I715" s="19"/>
      <c r="J715" s="19"/>
      <c r="K715" s="19"/>
      <c r="L715" s="19"/>
    </row>
    <row r="716">
      <c r="A716" s="22">
        <v>44558.0</v>
      </c>
      <c r="B716" s="19">
        <v>0.012240407096685502</v>
      </c>
      <c r="C716" s="19">
        <v>0.008603409174043453</v>
      </c>
      <c r="D716" s="19"/>
      <c r="E716" s="19"/>
      <c r="F716" s="19"/>
      <c r="G716" s="19"/>
      <c r="H716" s="19"/>
      <c r="I716" s="19"/>
      <c r="J716" s="19"/>
      <c r="K716" s="19"/>
      <c r="L716" s="19"/>
    </row>
    <row r="717">
      <c r="A717" s="22">
        <v>44557.0</v>
      </c>
      <c r="B717" s="19">
        <v>-0.00574319704635573</v>
      </c>
      <c r="C717" s="19">
        <v>0.004851870910828504</v>
      </c>
      <c r="D717" s="19"/>
      <c r="E717" s="19"/>
      <c r="F717" s="19"/>
      <c r="G717" s="19"/>
      <c r="H717" s="19"/>
      <c r="I717" s="19"/>
      <c r="J717" s="19"/>
      <c r="K717" s="19"/>
      <c r="L717" s="19"/>
    </row>
    <row r="718">
      <c r="A718" s="22">
        <v>44554.0</v>
      </c>
      <c r="B718" s="19">
        <v>-0.0020469432314410563</v>
      </c>
      <c r="C718" s="19">
        <v>-0.004032777667139054</v>
      </c>
      <c r="D718" s="19"/>
      <c r="E718" s="19"/>
      <c r="F718" s="19"/>
      <c r="G718" s="19"/>
      <c r="H718" s="19"/>
      <c r="I718" s="19"/>
      <c r="J718" s="19"/>
      <c r="K718" s="19"/>
      <c r="L718" s="19"/>
    </row>
    <row r="719">
      <c r="A719" s="22">
        <v>44553.0</v>
      </c>
      <c r="B719" s="19">
        <v>0.017283265079475196</v>
      </c>
      <c r="C719" s="19">
        <v>0.006909282855954713</v>
      </c>
      <c r="D719" s="19"/>
      <c r="E719" s="19"/>
      <c r="F719" s="19"/>
      <c r="G719" s="19"/>
      <c r="H719" s="19"/>
      <c r="I719" s="19"/>
      <c r="J719" s="19"/>
      <c r="K719" s="19"/>
      <c r="L719" s="19"/>
    </row>
    <row r="720">
      <c r="A720" s="22">
        <v>44552.0</v>
      </c>
      <c r="B720" s="19">
        <v>0.014648918937953281</v>
      </c>
      <c r="C720" s="19">
        <v>0.011007194030117962</v>
      </c>
      <c r="D720" s="19"/>
      <c r="E720" s="19"/>
      <c r="F720" s="19"/>
      <c r="G720" s="19"/>
      <c r="H720" s="19"/>
      <c r="I720" s="19"/>
      <c r="J720" s="19"/>
      <c r="K720" s="19"/>
      <c r="L720" s="19"/>
    </row>
    <row r="721">
      <c r="A721" s="22">
        <v>44551.0</v>
      </c>
      <c r="B721" s="19">
        <v>-0.025195661128655678</v>
      </c>
      <c r="C721" s="19">
        <v>0.009428681489328294</v>
      </c>
      <c r="D721" s="19"/>
      <c r="E721" s="19"/>
      <c r="F721" s="19"/>
      <c r="G721" s="19"/>
      <c r="H721" s="19"/>
      <c r="I721" s="19"/>
      <c r="J721" s="19"/>
      <c r="K721" s="19"/>
      <c r="L721" s="19"/>
    </row>
    <row r="722">
      <c r="A722" s="22">
        <v>44550.0</v>
      </c>
      <c r="B722" s="19">
        <v>-0.017337920798758732</v>
      </c>
      <c r="C722" s="19">
        <v>-0.021842545274709746</v>
      </c>
      <c r="D722" s="19"/>
      <c r="E722" s="19"/>
      <c r="F722" s="19"/>
      <c r="G722" s="19"/>
      <c r="H722" s="19"/>
      <c r="I722" s="19"/>
      <c r="J722" s="19"/>
      <c r="K722" s="19"/>
      <c r="L722" s="19"/>
    </row>
    <row r="723">
      <c r="A723" s="22">
        <v>44547.0</v>
      </c>
      <c r="B723" s="19">
        <v>-0.014755732801595256</v>
      </c>
      <c r="C723" s="19">
        <v>-0.015259386377866946</v>
      </c>
      <c r="D723" s="19"/>
      <c r="E723" s="19"/>
      <c r="F723" s="19"/>
      <c r="G723" s="19"/>
      <c r="H723" s="19"/>
      <c r="I723" s="19"/>
      <c r="J723" s="19"/>
      <c r="K723" s="19"/>
      <c r="L723" s="19"/>
    </row>
    <row r="724">
      <c r="A724" s="22">
        <v>44546.0</v>
      </c>
      <c r="B724" s="19">
        <v>-0.008436037698543397</v>
      </c>
      <c r="C724" s="19">
        <v>0.001567816786091747</v>
      </c>
      <c r="D724" s="19"/>
      <c r="E724" s="19"/>
      <c r="F724" s="19"/>
      <c r="G724" s="19"/>
      <c r="H724" s="19"/>
      <c r="I724" s="19"/>
      <c r="J724" s="19"/>
      <c r="K724" s="19"/>
      <c r="L724" s="19"/>
    </row>
    <row r="725">
      <c r="A725" s="22">
        <v>44545.0</v>
      </c>
      <c r="B725" s="19">
        <v>0.00616710875331572</v>
      </c>
      <c r="C725" s="19">
        <v>-0.0059740604563374156</v>
      </c>
      <c r="D725" s="19"/>
      <c r="E725" s="19"/>
      <c r="F725" s="19"/>
      <c r="G725" s="19"/>
      <c r="H725" s="19"/>
      <c r="I725" s="19"/>
      <c r="J725" s="19"/>
      <c r="K725" s="19"/>
      <c r="L725" s="19"/>
    </row>
    <row r="726">
      <c r="A726" s="22">
        <v>44544.0</v>
      </c>
      <c r="B726" s="19">
        <v>-0.00527704485488123</v>
      </c>
      <c r="C726" s="19">
        <v>-0.0024959336720740133</v>
      </c>
      <c r="D726" s="19"/>
      <c r="E726" s="19"/>
      <c r="F726" s="19"/>
      <c r="G726" s="19"/>
      <c r="H726" s="19"/>
      <c r="I726" s="19"/>
      <c r="J726" s="19"/>
      <c r="K726" s="19"/>
      <c r="L726" s="19"/>
    </row>
    <row r="727">
      <c r="A727" s="22">
        <v>44543.0</v>
      </c>
      <c r="B727" s="19">
        <v>0.003973509933774766</v>
      </c>
      <c r="C727" s="19">
        <v>-0.008169010867268511</v>
      </c>
      <c r="D727" s="19"/>
      <c r="E727" s="19"/>
      <c r="F727" s="19"/>
      <c r="G727" s="19"/>
      <c r="H727" s="19"/>
      <c r="I727" s="19"/>
      <c r="J727" s="19"/>
      <c r="K727" s="19"/>
      <c r="L727" s="19"/>
    </row>
    <row r="728">
      <c r="A728" s="15">
        <v>44540.0</v>
      </c>
      <c r="B728" s="19">
        <v>0.00212370586673738</v>
      </c>
      <c r="C728" s="19">
        <v>-3.168377876159312E-4</v>
      </c>
      <c r="D728" s="19"/>
      <c r="E728" s="19"/>
      <c r="F728" s="19"/>
      <c r="G728" s="19"/>
      <c r="H728" s="19"/>
      <c r="I728" s="19"/>
      <c r="J728" s="19"/>
      <c r="K728" s="19"/>
      <c r="L728" s="19"/>
    </row>
    <row r="729">
      <c r="A729" s="21">
        <v>44539.0</v>
      </c>
      <c r="B729" s="19">
        <v>0.02552235758524457</v>
      </c>
      <c r="C729" s="19">
        <v>0.002696088953762832</v>
      </c>
      <c r="D729" s="19"/>
      <c r="E729" s="19"/>
      <c r="F729" s="19"/>
      <c r="G729" s="19"/>
      <c r="H729" s="19"/>
      <c r="I729" s="19"/>
      <c r="J729" s="19"/>
      <c r="K729" s="19"/>
      <c r="L729" s="19"/>
    </row>
    <row r="730">
      <c r="A730" s="21">
        <v>44538.0</v>
      </c>
      <c r="B730" s="19">
        <v>0.035374533154816534</v>
      </c>
      <c r="C730" s="19">
        <v>0.017060902268771105</v>
      </c>
      <c r="D730" s="19"/>
      <c r="E730" s="19"/>
      <c r="F730" s="19"/>
      <c r="G730" s="19"/>
      <c r="H730" s="19"/>
      <c r="I730" s="19"/>
      <c r="J730" s="19"/>
      <c r="K730" s="19"/>
      <c r="L730" s="19"/>
    </row>
    <row r="731">
      <c r="A731" s="21">
        <v>44537.0</v>
      </c>
      <c r="B731" s="19">
        <v>-0.009423425938852481</v>
      </c>
      <c r="C731" s="19">
        <v>0.01563659477597601</v>
      </c>
      <c r="D731" s="19"/>
      <c r="E731" s="19"/>
      <c r="F731" s="19"/>
      <c r="G731" s="19"/>
      <c r="H731" s="19"/>
      <c r="I731" s="19"/>
      <c r="J731" s="19"/>
      <c r="K731" s="19"/>
      <c r="L731" s="19"/>
    </row>
    <row r="732">
      <c r="A732" s="21">
        <v>44536.0</v>
      </c>
      <c r="B732" s="19">
        <v>-0.0084440753045405</v>
      </c>
      <c r="C732" s="19">
        <v>-0.016540964254769808</v>
      </c>
      <c r="D732" s="19"/>
      <c r="E732" s="19"/>
      <c r="F732" s="19"/>
      <c r="G732" s="19"/>
      <c r="H732" s="19"/>
      <c r="I732" s="19"/>
      <c r="J732" s="19"/>
      <c r="K732" s="19"/>
      <c r="L732" s="19"/>
    </row>
    <row r="733">
      <c r="A733" s="21">
        <v>44533.0</v>
      </c>
      <c r="B733" s="19">
        <v>-0.00728322110759938</v>
      </c>
      <c r="C733" s="19">
        <v>-0.011777618789022948</v>
      </c>
      <c r="D733" s="19"/>
      <c r="E733" s="19"/>
      <c r="F733" s="19"/>
      <c r="G733" s="19"/>
      <c r="H733" s="19"/>
      <c r="I733" s="19"/>
      <c r="J733" s="19"/>
      <c r="K733" s="19"/>
      <c r="L733" s="19"/>
    </row>
    <row r="734">
      <c r="A734" s="21">
        <v>44532.0</v>
      </c>
      <c r="B734" s="19">
        <v>0.018688318051375497</v>
      </c>
      <c r="C734" s="19">
        <v>0.013674571413592407</v>
      </c>
      <c r="D734" s="19"/>
      <c r="E734" s="19"/>
      <c r="F734" s="19"/>
      <c r="G734" s="19"/>
      <c r="H734" s="19"/>
      <c r="I734" s="19"/>
      <c r="J734" s="19"/>
      <c r="K734" s="19"/>
      <c r="L734" s="19"/>
    </row>
    <row r="735">
      <c r="A735" s="21">
        <v>44531.0</v>
      </c>
      <c r="B735" s="19">
        <v>-0.005637527839643552</v>
      </c>
      <c r="C735" s="19">
        <v>0.010816571670827724</v>
      </c>
      <c r="D735" s="19"/>
      <c r="E735" s="19"/>
      <c r="F735" s="19"/>
      <c r="G735" s="19"/>
      <c r="H735" s="19"/>
      <c r="I735" s="19"/>
      <c r="J735" s="19"/>
      <c r="K735" s="19"/>
      <c r="L735" s="19"/>
    </row>
    <row r="736">
      <c r="A736" s="22">
        <v>44530.0</v>
      </c>
      <c r="B736" s="19">
        <v>-0.005261700360011168</v>
      </c>
      <c r="C736" s="19">
        <v>-0.004148599004922593</v>
      </c>
      <c r="D736" s="19"/>
      <c r="E736" s="19"/>
      <c r="F736" s="19"/>
      <c r="G736" s="19"/>
      <c r="H736" s="19"/>
      <c r="I736" s="19"/>
      <c r="J736" s="19"/>
      <c r="K736" s="19"/>
      <c r="L736" s="19"/>
    </row>
    <row r="737">
      <c r="A737" s="22">
        <v>44529.0</v>
      </c>
      <c r="B737" s="19">
        <v>-0.038412888622594954</v>
      </c>
      <c r="C737" s="19">
        <v>0.0016151341001793273</v>
      </c>
      <c r="D737" s="19"/>
      <c r="E737" s="19"/>
      <c r="F737" s="19"/>
      <c r="G737" s="19"/>
      <c r="H737" s="19"/>
      <c r="I737" s="19"/>
      <c r="J737" s="19"/>
      <c r="K737" s="19"/>
      <c r="L737" s="19"/>
    </row>
    <row r="738">
      <c r="A738" s="22">
        <v>44526.0</v>
      </c>
      <c r="B738" s="19">
        <v>-0.012036306235201355</v>
      </c>
      <c r="C738" s="19">
        <v>-0.02907120963718013</v>
      </c>
      <c r="D738" s="19"/>
      <c r="E738" s="19"/>
      <c r="F738" s="19"/>
      <c r="G738" s="19"/>
      <c r="H738" s="19"/>
      <c r="I738" s="19"/>
      <c r="J738" s="19"/>
      <c r="K738" s="19"/>
      <c r="L738" s="19"/>
    </row>
    <row r="739">
      <c r="A739" s="22">
        <v>44525.0</v>
      </c>
      <c r="B739" s="19">
        <v>0.011105938684577987</v>
      </c>
      <c r="C739" s="19">
        <v>0.006959497675860904</v>
      </c>
      <c r="D739" s="19"/>
      <c r="E739" s="19"/>
      <c r="F739" s="19"/>
      <c r="G739" s="19"/>
      <c r="H739" s="19"/>
      <c r="I739" s="19"/>
      <c r="J739" s="19"/>
      <c r="K739" s="19"/>
      <c r="L739" s="19"/>
    </row>
    <row r="740">
      <c r="A740" s="22">
        <v>44524.0</v>
      </c>
      <c r="B740" s="19">
        <v>-1.9946808510640235E-4</v>
      </c>
      <c r="C740" s="19">
        <v>-0.005044748576701008</v>
      </c>
      <c r="D740" s="19"/>
      <c r="E740" s="19"/>
      <c r="F740" s="19"/>
      <c r="G740" s="19"/>
      <c r="H740" s="19"/>
      <c r="I740" s="19"/>
      <c r="J740" s="19"/>
      <c r="K740" s="19"/>
      <c r="L740" s="19"/>
    </row>
    <row r="741">
      <c r="A741" s="22">
        <v>44523.0</v>
      </c>
      <c r="B741" s="19">
        <v>-0.014287586839690669</v>
      </c>
      <c r="C741" s="19">
        <v>0.004983765441491039</v>
      </c>
      <c r="D741" s="19"/>
      <c r="E741" s="19"/>
      <c r="F741" s="19"/>
      <c r="G741" s="19"/>
      <c r="H741" s="19"/>
      <c r="I741" s="19"/>
      <c r="J741" s="19"/>
      <c r="K741" s="19"/>
      <c r="L741" s="19"/>
    </row>
    <row r="742">
      <c r="A742" s="22">
        <v>44522.0</v>
      </c>
      <c r="B742" s="19">
        <v>0.0021016681991330444</v>
      </c>
      <c r="C742" s="19">
        <v>-0.019603372962262444</v>
      </c>
      <c r="D742" s="19"/>
      <c r="E742" s="19"/>
      <c r="F742" s="19"/>
      <c r="G742" s="19"/>
      <c r="H742" s="19"/>
      <c r="I742" s="19"/>
      <c r="J742" s="19"/>
      <c r="K742" s="19"/>
      <c r="L742" s="19"/>
    </row>
    <row r="743">
      <c r="A743" s="22">
        <v>44518.0</v>
      </c>
      <c r="B743" s="19">
        <v>-0.003599240887376509</v>
      </c>
      <c r="C743" s="19">
        <v>-0.00747821763093881</v>
      </c>
      <c r="D743" s="19"/>
      <c r="E743" s="19"/>
      <c r="F743" s="19"/>
      <c r="G743" s="19"/>
      <c r="H743" s="19"/>
      <c r="I743" s="19"/>
      <c r="J743" s="19"/>
      <c r="K743" s="19"/>
      <c r="L743" s="19"/>
    </row>
    <row r="744">
      <c r="A744" s="22">
        <v>44517.0</v>
      </c>
      <c r="B744" s="19">
        <v>-0.011961722488038284</v>
      </c>
      <c r="C744" s="19">
        <v>-0.005586359393750739</v>
      </c>
      <c r="D744" s="19"/>
      <c r="E744" s="19"/>
      <c r="F744" s="19"/>
      <c r="G744" s="19"/>
      <c r="H744" s="19"/>
      <c r="I744" s="19"/>
      <c r="J744" s="19"/>
      <c r="K744" s="19"/>
      <c r="L744" s="19"/>
    </row>
    <row r="745">
      <c r="A745" s="22">
        <v>44516.0</v>
      </c>
      <c r="B745" s="19">
        <v>-0.00424929178470268</v>
      </c>
      <c r="C745" s="19">
        <v>-0.0060879816891180605</v>
      </c>
      <c r="D745" s="19"/>
      <c r="E745" s="19"/>
      <c r="F745" s="19"/>
      <c r="G745" s="19"/>
      <c r="H745" s="19"/>
      <c r="I745" s="19"/>
      <c r="J745" s="19"/>
      <c r="K745" s="19"/>
      <c r="L745" s="19"/>
    </row>
    <row r="746">
      <c r="A746" s="22">
        <v>44515.0</v>
      </c>
      <c r="B746" s="19">
        <v>0.0066757404886901295</v>
      </c>
      <c r="C746" s="19">
        <v>3.7010951374805146E-4</v>
      </c>
      <c r="D746" s="19"/>
      <c r="E746" s="19"/>
      <c r="F746" s="19"/>
      <c r="G746" s="19"/>
      <c r="H746" s="19"/>
      <c r="I746" s="19"/>
      <c r="J746" s="19"/>
      <c r="K746" s="19"/>
      <c r="L746" s="19"/>
    </row>
    <row r="747">
      <c r="A747" s="15"/>
      <c r="C747" s="19"/>
    </row>
  </sheetData>
  <mergeCells count="2">
    <mergeCell ref="D1:E1"/>
    <mergeCell ref="F10:G10"/>
  </mergeCells>
  <conditionalFormatting sqref="A1">
    <cfRule type="notContainsBlanks" dxfId="1" priority="1">
      <formula>LEN(TRIM(A1))&gt;0</formula>
    </cfRule>
  </conditionalFormatting>
  <conditionalFormatting sqref="A1:A747 C2:C747 G13:G18 G20:G21">
    <cfRule type="cellIs" dxfId="0" priority="2" operator="lessThan">
      <formula>0</formula>
    </cfRule>
  </conditionalFormatting>
  <drawing r:id="rId1"/>
  <tableParts count="1">
    <tablePart r:id="rId3"/>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8" max="8" width="15.75"/>
    <col customWidth="1" min="10" max="10" width="16.5"/>
    <col customWidth="1" min="11" max="11" width="14.5"/>
    <col customWidth="1" min="12" max="12" width="25.13"/>
  </cols>
  <sheetData>
    <row r="1">
      <c r="A1" s="49" t="s">
        <v>770</v>
      </c>
      <c r="B1" s="49" t="s">
        <v>793</v>
      </c>
      <c r="C1" s="49" t="s">
        <v>26</v>
      </c>
      <c r="D1" s="49" t="s">
        <v>27</v>
      </c>
      <c r="E1" s="49" t="s">
        <v>28</v>
      </c>
      <c r="F1" s="49" t="s">
        <v>794</v>
      </c>
      <c r="G1" s="49" t="s">
        <v>795</v>
      </c>
      <c r="H1" s="14" t="s">
        <v>1410</v>
      </c>
      <c r="I1" s="14" t="s">
        <v>32</v>
      </c>
      <c r="J1" s="14" t="s">
        <v>33</v>
      </c>
      <c r="K1" s="14" t="s">
        <v>34</v>
      </c>
      <c r="L1" s="14" t="s">
        <v>35</v>
      </c>
      <c r="M1" s="2"/>
      <c r="N1" s="2"/>
      <c r="O1" s="2"/>
      <c r="P1" s="2"/>
      <c r="Q1" s="2"/>
      <c r="R1" s="2"/>
      <c r="S1" s="2"/>
      <c r="T1" s="2"/>
      <c r="U1" s="2"/>
      <c r="V1" s="2"/>
      <c r="W1" s="2"/>
      <c r="X1" s="2"/>
      <c r="Y1" s="2"/>
      <c r="Z1" s="2"/>
    </row>
    <row r="2">
      <c r="A2" s="50">
        <v>45607.0</v>
      </c>
      <c r="B2" s="51">
        <v>804.7</v>
      </c>
      <c r="C2" s="51">
        <v>801.0</v>
      </c>
      <c r="D2" s="51">
        <v>831.45</v>
      </c>
      <c r="E2" s="51">
        <v>792.0</v>
      </c>
      <c r="F2" s="51" t="s">
        <v>1411</v>
      </c>
      <c r="G2" s="52">
        <v>-9.0E-4</v>
      </c>
      <c r="H2" s="19">
        <f t="shared" ref="H2:H746" si="1">(B2/B3)-1</f>
        <v>-0.0009311564964</v>
      </c>
      <c r="I2" s="19">
        <f>H3+1</f>
        <v>0.9825556572</v>
      </c>
      <c r="J2" s="19">
        <f>Product(I2:I746)</f>
        <v>1.571952436</v>
      </c>
      <c r="K2" s="19">
        <f>POWER(J2,(252/747))</f>
        <v>1.164846539</v>
      </c>
      <c r="L2" s="32">
        <f>K2-1</f>
        <v>0.164846539</v>
      </c>
    </row>
    <row r="3">
      <c r="A3" s="53">
        <v>45515.0</v>
      </c>
      <c r="B3" s="51">
        <v>805.45</v>
      </c>
      <c r="C3" s="51">
        <v>821.95</v>
      </c>
      <c r="D3" s="51">
        <v>822.0</v>
      </c>
      <c r="E3" s="51">
        <v>801.1</v>
      </c>
      <c r="F3" s="51" t="s">
        <v>1412</v>
      </c>
      <c r="G3" s="52">
        <v>-0.0174</v>
      </c>
      <c r="H3" s="19">
        <f t="shared" si="1"/>
        <v>-0.01744434279</v>
      </c>
      <c r="I3" s="19">
        <f t="shared" ref="I3:I746" si="2">H3+1</f>
        <v>0.9825556572</v>
      </c>
      <c r="J3" s="19"/>
      <c r="K3" s="19"/>
      <c r="L3" s="19"/>
    </row>
    <row r="4">
      <c r="A4" s="53">
        <v>45484.0</v>
      </c>
      <c r="B4" s="51">
        <v>819.75</v>
      </c>
      <c r="C4" s="51">
        <v>841.0</v>
      </c>
      <c r="D4" s="51">
        <v>842.75</v>
      </c>
      <c r="E4" s="51">
        <v>817.3</v>
      </c>
      <c r="F4" s="51" t="s">
        <v>1302</v>
      </c>
      <c r="G4" s="52">
        <v>-0.0238</v>
      </c>
      <c r="H4" s="19">
        <f t="shared" si="1"/>
        <v>-0.02375848517</v>
      </c>
      <c r="I4" s="19">
        <f t="shared" si="2"/>
        <v>0.9762415148</v>
      </c>
      <c r="J4" s="19"/>
      <c r="K4" s="19"/>
      <c r="L4" s="19"/>
    </row>
    <row r="5">
      <c r="A5" s="53">
        <v>45454.0</v>
      </c>
      <c r="B5" s="51">
        <v>839.7</v>
      </c>
      <c r="C5" s="51">
        <v>843.9</v>
      </c>
      <c r="D5" s="51">
        <v>843.9</v>
      </c>
      <c r="E5" s="51">
        <v>826.0</v>
      </c>
      <c r="F5" s="51" t="s">
        <v>957</v>
      </c>
      <c r="G5" s="52">
        <v>0.0048</v>
      </c>
      <c r="H5" s="19">
        <f t="shared" si="1"/>
        <v>0.004846526656</v>
      </c>
      <c r="I5" s="19">
        <f t="shared" si="2"/>
        <v>1.004846527</v>
      </c>
      <c r="J5" s="19"/>
      <c r="K5" s="19"/>
      <c r="L5" s="19"/>
    </row>
    <row r="6">
      <c r="A6" s="53">
        <v>45423.0</v>
      </c>
      <c r="B6" s="51">
        <v>835.65</v>
      </c>
      <c r="C6" s="51">
        <v>821.5</v>
      </c>
      <c r="D6" s="51">
        <v>843.6</v>
      </c>
      <c r="E6" s="51">
        <v>820.4</v>
      </c>
      <c r="F6" s="51" t="s">
        <v>1290</v>
      </c>
      <c r="G6" s="52">
        <v>0.014</v>
      </c>
      <c r="H6" s="19">
        <f t="shared" si="1"/>
        <v>0.01401528941</v>
      </c>
      <c r="I6" s="19">
        <f t="shared" si="2"/>
        <v>1.014015289</v>
      </c>
      <c r="J6" s="19"/>
      <c r="K6" s="19"/>
      <c r="L6" s="19"/>
    </row>
    <row r="7">
      <c r="A7" s="53">
        <v>45393.0</v>
      </c>
      <c r="B7" s="51">
        <v>824.1</v>
      </c>
      <c r="C7" s="51">
        <v>840.0</v>
      </c>
      <c r="D7" s="51">
        <v>844.45</v>
      </c>
      <c r="E7" s="51">
        <v>814.5</v>
      </c>
      <c r="F7" s="51" t="s">
        <v>1085</v>
      </c>
      <c r="G7" s="52">
        <v>-0.0229</v>
      </c>
      <c r="H7" s="19">
        <f t="shared" si="1"/>
        <v>-0.02294149031</v>
      </c>
      <c r="I7" s="19">
        <f t="shared" si="2"/>
        <v>0.9770585097</v>
      </c>
      <c r="J7" s="19"/>
      <c r="K7" s="19"/>
      <c r="L7" s="19"/>
    </row>
    <row r="8">
      <c r="A8" s="53">
        <v>45302.0</v>
      </c>
      <c r="B8" s="51">
        <v>843.45</v>
      </c>
      <c r="C8" s="51">
        <v>847.95</v>
      </c>
      <c r="D8" s="51">
        <v>847.95</v>
      </c>
      <c r="E8" s="51">
        <v>840.0</v>
      </c>
      <c r="F8" s="51" t="s">
        <v>1413</v>
      </c>
      <c r="G8" s="52">
        <v>0.0113</v>
      </c>
      <c r="H8" s="19">
        <f t="shared" si="1"/>
        <v>0.01127030754</v>
      </c>
      <c r="I8" s="19">
        <f t="shared" si="2"/>
        <v>1.011270308</v>
      </c>
      <c r="J8" s="19"/>
      <c r="K8" s="19"/>
      <c r="L8" s="19"/>
    </row>
    <row r="9">
      <c r="A9" s="51" t="s">
        <v>1414</v>
      </c>
      <c r="B9" s="51">
        <v>834.05</v>
      </c>
      <c r="C9" s="51">
        <v>843.85</v>
      </c>
      <c r="D9" s="51">
        <v>843.85</v>
      </c>
      <c r="E9" s="51">
        <v>831.85</v>
      </c>
      <c r="F9" s="51" t="s">
        <v>1415</v>
      </c>
      <c r="G9" s="52">
        <v>-0.0073</v>
      </c>
      <c r="H9" s="19">
        <f t="shared" si="1"/>
        <v>-0.007319685789</v>
      </c>
      <c r="I9" s="19">
        <f t="shared" si="2"/>
        <v>0.9926803142</v>
      </c>
      <c r="J9" s="19"/>
      <c r="K9" s="19"/>
      <c r="L9" s="19"/>
    </row>
    <row r="10">
      <c r="A10" s="51" t="s">
        <v>1416</v>
      </c>
      <c r="B10" s="51">
        <v>840.2</v>
      </c>
      <c r="C10" s="51">
        <v>846.0</v>
      </c>
      <c r="D10" s="51">
        <v>853.6</v>
      </c>
      <c r="E10" s="51">
        <v>838.05</v>
      </c>
      <c r="F10" s="51" t="s">
        <v>1030</v>
      </c>
      <c r="G10" s="52">
        <v>-0.003</v>
      </c>
      <c r="H10" s="19">
        <f t="shared" si="1"/>
        <v>-0.003025808365</v>
      </c>
      <c r="I10" s="19">
        <f t="shared" si="2"/>
        <v>0.9969741916</v>
      </c>
      <c r="J10" s="19"/>
      <c r="K10" s="19"/>
      <c r="L10" s="19"/>
    </row>
    <row r="11">
      <c r="A11" s="51" t="s">
        <v>1417</v>
      </c>
      <c r="B11" s="51">
        <v>842.75</v>
      </c>
      <c r="C11" s="51">
        <v>880.25</v>
      </c>
      <c r="D11" s="51">
        <v>882.5</v>
      </c>
      <c r="E11" s="51">
        <v>825.7</v>
      </c>
      <c r="F11" s="51" t="s">
        <v>1418</v>
      </c>
      <c r="G11" s="52">
        <v>-0.0406</v>
      </c>
      <c r="H11" s="19">
        <f t="shared" si="1"/>
        <v>-0.04063976322</v>
      </c>
      <c r="I11" s="19">
        <f t="shared" si="2"/>
        <v>0.9593602368</v>
      </c>
      <c r="J11" s="19"/>
      <c r="K11" s="19"/>
      <c r="L11" s="19"/>
    </row>
    <row r="12">
      <c r="A12" s="51" t="s">
        <v>1419</v>
      </c>
      <c r="B12" s="51">
        <v>878.45</v>
      </c>
      <c r="C12" s="51">
        <v>867.85</v>
      </c>
      <c r="D12" s="51">
        <v>886.75</v>
      </c>
      <c r="E12" s="51">
        <v>860.2</v>
      </c>
      <c r="F12" s="51" t="s">
        <v>1420</v>
      </c>
      <c r="G12" s="52">
        <v>0.0164</v>
      </c>
      <c r="H12" s="19">
        <f t="shared" si="1"/>
        <v>0.01637163022</v>
      </c>
      <c r="I12" s="19">
        <f t="shared" si="2"/>
        <v>1.01637163</v>
      </c>
      <c r="J12" s="19"/>
      <c r="K12" s="19"/>
      <c r="L12" s="19"/>
    </row>
    <row r="13">
      <c r="A13" s="51" t="s">
        <v>1421</v>
      </c>
      <c r="B13" s="51">
        <v>864.3</v>
      </c>
      <c r="C13" s="51">
        <v>883.9</v>
      </c>
      <c r="D13" s="51">
        <v>885.75</v>
      </c>
      <c r="E13" s="51">
        <v>857.3</v>
      </c>
      <c r="F13" s="51" t="s">
        <v>1228</v>
      </c>
      <c r="G13" s="52">
        <v>-0.0178</v>
      </c>
      <c r="H13" s="19">
        <f t="shared" si="1"/>
        <v>-0.01784090909</v>
      </c>
      <c r="I13" s="19">
        <f t="shared" si="2"/>
        <v>0.9821590909</v>
      </c>
      <c r="J13" s="19"/>
      <c r="K13" s="19"/>
      <c r="L13" s="19"/>
    </row>
    <row r="14">
      <c r="A14" s="51" t="s">
        <v>1422</v>
      </c>
      <c r="B14" s="51">
        <v>880.0</v>
      </c>
      <c r="C14" s="51">
        <v>875.25</v>
      </c>
      <c r="D14" s="51">
        <v>890.0</v>
      </c>
      <c r="E14" s="51">
        <v>875.25</v>
      </c>
      <c r="F14" s="51" t="s">
        <v>1423</v>
      </c>
      <c r="G14" s="52">
        <v>0.0027</v>
      </c>
      <c r="H14" s="19">
        <f t="shared" si="1"/>
        <v>0.002677604968</v>
      </c>
      <c r="I14" s="19">
        <f t="shared" si="2"/>
        <v>1.002677605</v>
      </c>
      <c r="J14" s="19"/>
      <c r="K14" s="19"/>
      <c r="L14" s="19"/>
    </row>
    <row r="15">
      <c r="A15" s="51" t="s">
        <v>1424</v>
      </c>
      <c r="B15" s="51">
        <v>877.65</v>
      </c>
      <c r="C15" s="51">
        <v>879.0</v>
      </c>
      <c r="D15" s="51">
        <v>885.6</v>
      </c>
      <c r="E15" s="51">
        <v>863.3</v>
      </c>
      <c r="F15" s="51" t="s">
        <v>1360</v>
      </c>
      <c r="G15" s="52">
        <v>-0.0021</v>
      </c>
      <c r="H15" s="19">
        <f t="shared" si="1"/>
        <v>-0.002103467879</v>
      </c>
      <c r="I15" s="19">
        <f t="shared" si="2"/>
        <v>0.9978965321</v>
      </c>
      <c r="J15" s="19"/>
      <c r="K15" s="19"/>
      <c r="L15" s="19"/>
    </row>
    <row r="16">
      <c r="A16" s="51" t="s">
        <v>1425</v>
      </c>
      <c r="B16" s="51">
        <v>879.5</v>
      </c>
      <c r="C16" s="51">
        <v>905.0</v>
      </c>
      <c r="D16" s="51">
        <v>906.1</v>
      </c>
      <c r="E16" s="51">
        <v>875.25</v>
      </c>
      <c r="F16" s="51" t="s">
        <v>1426</v>
      </c>
      <c r="G16" s="52">
        <v>-0.0263</v>
      </c>
      <c r="H16" s="19">
        <f t="shared" si="1"/>
        <v>-0.02634783571</v>
      </c>
      <c r="I16" s="19">
        <f t="shared" si="2"/>
        <v>0.9736521643</v>
      </c>
      <c r="J16" s="19"/>
      <c r="K16" s="19"/>
      <c r="L16" s="19"/>
    </row>
    <row r="17">
      <c r="A17" s="51" t="s">
        <v>1427</v>
      </c>
      <c r="B17" s="51">
        <v>903.3</v>
      </c>
      <c r="C17" s="51">
        <v>912.05</v>
      </c>
      <c r="D17" s="51">
        <v>917.65</v>
      </c>
      <c r="E17" s="51">
        <v>898.1</v>
      </c>
      <c r="F17" s="51" t="s">
        <v>1428</v>
      </c>
      <c r="G17" s="52">
        <v>-0.0075</v>
      </c>
      <c r="H17" s="19">
        <f t="shared" si="1"/>
        <v>-0.00752623194</v>
      </c>
      <c r="I17" s="19">
        <f t="shared" si="2"/>
        <v>0.9924737681</v>
      </c>
      <c r="J17" s="19"/>
      <c r="K17" s="19"/>
      <c r="L17" s="19"/>
    </row>
    <row r="18">
      <c r="A18" s="51" t="s">
        <v>1429</v>
      </c>
      <c r="B18" s="51">
        <v>910.15</v>
      </c>
      <c r="C18" s="51">
        <v>894.3</v>
      </c>
      <c r="D18" s="51">
        <v>917.7</v>
      </c>
      <c r="E18" s="51">
        <v>886.8</v>
      </c>
      <c r="F18" s="51" t="s">
        <v>1430</v>
      </c>
      <c r="G18" s="52">
        <v>0.0208</v>
      </c>
      <c r="H18" s="19">
        <f t="shared" si="1"/>
        <v>0.02080529385</v>
      </c>
      <c r="I18" s="19">
        <f t="shared" si="2"/>
        <v>1.020805294</v>
      </c>
      <c r="J18" s="19"/>
      <c r="K18" s="19"/>
      <c r="L18" s="19"/>
    </row>
    <row r="19">
      <c r="A19" s="51" t="s">
        <v>1431</v>
      </c>
      <c r="B19" s="51">
        <v>891.6</v>
      </c>
      <c r="C19" s="51">
        <v>914.95</v>
      </c>
      <c r="D19" s="51">
        <v>914.95</v>
      </c>
      <c r="E19" s="51">
        <v>890.05</v>
      </c>
      <c r="F19" s="51" t="s">
        <v>840</v>
      </c>
      <c r="G19" s="52">
        <v>-0.0175</v>
      </c>
      <c r="H19" s="19">
        <f t="shared" si="1"/>
        <v>-0.01746652708</v>
      </c>
      <c r="I19" s="19">
        <f t="shared" si="2"/>
        <v>0.9825334729</v>
      </c>
      <c r="J19" s="19"/>
      <c r="K19" s="19"/>
      <c r="L19" s="19"/>
    </row>
    <row r="20">
      <c r="A20" s="51" t="s">
        <v>1432</v>
      </c>
      <c r="B20" s="51">
        <v>907.45</v>
      </c>
      <c r="C20" s="51">
        <v>917.05</v>
      </c>
      <c r="D20" s="51">
        <v>923.0</v>
      </c>
      <c r="E20" s="51">
        <v>900.0</v>
      </c>
      <c r="F20" s="51" t="s">
        <v>1433</v>
      </c>
      <c r="G20" s="52">
        <v>-0.0107</v>
      </c>
      <c r="H20" s="19">
        <f t="shared" si="1"/>
        <v>-0.01073803554</v>
      </c>
      <c r="I20" s="19">
        <f t="shared" si="2"/>
        <v>0.9892619645</v>
      </c>
      <c r="J20" s="19"/>
      <c r="K20" s="19"/>
      <c r="L20" s="19"/>
    </row>
    <row r="21">
      <c r="A21" s="51" t="s">
        <v>1434</v>
      </c>
      <c r="B21" s="51">
        <v>917.3</v>
      </c>
      <c r="C21" s="51">
        <v>932.95</v>
      </c>
      <c r="D21" s="51">
        <v>935.35</v>
      </c>
      <c r="E21" s="51">
        <v>913.0</v>
      </c>
      <c r="F21" s="51" t="s">
        <v>1274</v>
      </c>
      <c r="G21" s="52">
        <v>-0.0118</v>
      </c>
      <c r="H21" s="19">
        <f t="shared" si="1"/>
        <v>-0.01179639106</v>
      </c>
      <c r="I21" s="19">
        <f t="shared" si="2"/>
        <v>0.9882036089</v>
      </c>
      <c r="J21" s="19"/>
      <c r="K21" s="19"/>
      <c r="L21" s="19"/>
    </row>
    <row r="22">
      <c r="A22" s="51" t="s">
        <v>1435</v>
      </c>
      <c r="B22" s="51">
        <v>928.25</v>
      </c>
      <c r="C22" s="51">
        <v>930.0</v>
      </c>
      <c r="D22" s="51">
        <v>940.0</v>
      </c>
      <c r="E22" s="51">
        <v>925.35</v>
      </c>
      <c r="F22" s="51" t="s">
        <v>1436</v>
      </c>
      <c r="G22" s="52">
        <v>-0.0026</v>
      </c>
      <c r="H22" s="19">
        <f t="shared" si="1"/>
        <v>-0.002632427205</v>
      </c>
      <c r="I22" s="19">
        <f t="shared" si="2"/>
        <v>0.9973675728</v>
      </c>
      <c r="J22" s="19"/>
      <c r="K22" s="19"/>
      <c r="L22" s="19"/>
    </row>
    <row r="23">
      <c r="A23" s="50">
        <v>45606.0</v>
      </c>
      <c r="B23" s="51">
        <v>930.7</v>
      </c>
      <c r="C23" s="51">
        <v>932.0</v>
      </c>
      <c r="D23" s="51">
        <v>937.0</v>
      </c>
      <c r="E23" s="51">
        <v>928.5</v>
      </c>
      <c r="F23" s="51" t="s">
        <v>1437</v>
      </c>
      <c r="G23" s="52">
        <v>0.0024</v>
      </c>
      <c r="H23" s="19">
        <f t="shared" si="1"/>
        <v>0.002369413032</v>
      </c>
      <c r="I23" s="19">
        <f t="shared" si="2"/>
        <v>1.002369413</v>
      </c>
      <c r="J23" s="19"/>
      <c r="K23" s="19"/>
      <c r="L23" s="19"/>
    </row>
    <row r="24">
      <c r="A24" s="50">
        <v>45575.0</v>
      </c>
      <c r="B24" s="51">
        <v>928.5</v>
      </c>
      <c r="C24" s="51">
        <v>933.75</v>
      </c>
      <c r="D24" s="51">
        <v>943.6</v>
      </c>
      <c r="E24" s="51">
        <v>912.35</v>
      </c>
      <c r="F24" s="51" t="s">
        <v>1271</v>
      </c>
      <c r="G24" s="52">
        <v>-0.0113</v>
      </c>
      <c r="H24" s="19">
        <f t="shared" si="1"/>
        <v>-0.01134004153</v>
      </c>
      <c r="I24" s="19">
        <f t="shared" si="2"/>
        <v>0.9886599585</v>
      </c>
      <c r="J24" s="19"/>
      <c r="K24" s="19"/>
      <c r="L24" s="19"/>
    </row>
    <row r="25">
      <c r="A25" s="53">
        <v>45545.0</v>
      </c>
      <c r="B25" s="51">
        <v>939.15</v>
      </c>
      <c r="C25" s="51">
        <v>926.8</v>
      </c>
      <c r="D25" s="51">
        <v>948.45</v>
      </c>
      <c r="E25" s="51">
        <v>925.5</v>
      </c>
      <c r="F25" s="51" t="s">
        <v>1243</v>
      </c>
      <c r="G25" s="52">
        <v>0.021</v>
      </c>
      <c r="H25" s="19">
        <f t="shared" si="1"/>
        <v>0.021037182</v>
      </c>
      <c r="I25" s="19">
        <f t="shared" si="2"/>
        <v>1.021037182</v>
      </c>
      <c r="J25" s="19"/>
      <c r="K25" s="19"/>
      <c r="L25" s="19"/>
    </row>
    <row r="26">
      <c r="A26" s="53">
        <v>45514.0</v>
      </c>
      <c r="B26" s="51">
        <v>919.8</v>
      </c>
      <c r="C26" s="51">
        <v>916.0</v>
      </c>
      <c r="D26" s="51">
        <v>924.8</v>
      </c>
      <c r="E26" s="51">
        <v>893.85</v>
      </c>
      <c r="F26" s="51" t="s">
        <v>1438</v>
      </c>
      <c r="G26" s="52">
        <v>-0.0087</v>
      </c>
      <c r="H26" s="19">
        <f t="shared" si="1"/>
        <v>-0.008675971332</v>
      </c>
      <c r="I26" s="19">
        <f t="shared" si="2"/>
        <v>0.9913240287</v>
      </c>
      <c r="J26" s="19"/>
      <c r="K26" s="19"/>
      <c r="L26" s="19"/>
    </row>
    <row r="27">
      <c r="A27" s="53">
        <v>45483.0</v>
      </c>
      <c r="B27" s="51">
        <v>927.85</v>
      </c>
      <c r="C27" s="51">
        <v>942.0</v>
      </c>
      <c r="D27" s="51">
        <v>944.45</v>
      </c>
      <c r="E27" s="51">
        <v>915.0</v>
      </c>
      <c r="F27" s="51" t="s">
        <v>1439</v>
      </c>
      <c r="G27" s="52">
        <v>-0.0031</v>
      </c>
      <c r="H27" s="19">
        <f t="shared" si="1"/>
        <v>-0.003115766855</v>
      </c>
      <c r="I27" s="19">
        <f t="shared" si="2"/>
        <v>0.9968842331</v>
      </c>
      <c r="J27" s="19"/>
      <c r="K27" s="19"/>
      <c r="L27" s="19"/>
    </row>
    <row r="28">
      <c r="A28" s="53">
        <v>45392.0</v>
      </c>
      <c r="B28" s="51">
        <v>930.75</v>
      </c>
      <c r="C28" s="51">
        <v>930.0</v>
      </c>
      <c r="D28" s="51">
        <v>949.2</v>
      </c>
      <c r="E28" s="51">
        <v>920.0</v>
      </c>
      <c r="F28" s="51" t="s">
        <v>1440</v>
      </c>
      <c r="G28" s="52">
        <v>0.0055</v>
      </c>
      <c r="H28" s="19">
        <f t="shared" si="1"/>
        <v>0.005455331101</v>
      </c>
      <c r="I28" s="19">
        <f t="shared" si="2"/>
        <v>1.005455331</v>
      </c>
      <c r="J28" s="19"/>
      <c r="K28" s="19"/>
      <c r="L28" s="19"/>
    </row>
    <row r="29">
      <c r="A29" s="53">
        <v>45361.0</v>
      </c>
      <c r="B29" s="51">
        <v>925.7</v>
      </c>
      <c r="C29" s="51">
        <v>939.0</v>
      </c>
      <c r="D29" s="51">
        <v>950.15</v>
      </c>
      <c r="E29" s="51">
        <v>925.0</v>
      </c>
      <c r="F29" s="51" t="s">
        <v>1441</v>
      </c>
      <c r="G29" s="52">
        <v>-0.0409</v>
      </c>
      <c r="H29" s="19">
        <f t="shared" si="1"/>
        <v>-0.0409241608</v>
      </c>
      <c r="I29" s="19">
        <f t="shared" si="2"/>
        <v>0.9590758392</v>
      </c>
      <c r="J29" s="19"/>
      <c r="K29" s="19"/>
      <c r="L29" s="19"/>
    </row>
    <row r="30">
      <c r="A30" s="53">
        <v>45301.0</v>
      </c>
      <c r="B30" s="51">
        <v>965.2</v>
      </c>
      <c r="C30" s="51">
        <v>976.9</v>
      </c>
      <c r="D30" s="51">
        <v>984.5</v>
      </c>
      <c r="E30" s="51">
        <v>958.9</v>
      </c>
      <c r="F30" s="51" t="s">
        <v>1001</v>
      </c>
      <c r="G30" s="52">
        <v>-0.0097</v>
      </c>
      <c r="H30" s="19">
        <f t="shared" si="1"/>
        <v>-0.009695788232</v>
      </c>
      <c r="I30" s="19">
        <f t="shared" si="2"/>
        <v>0.9903042118</v>
      </c>
      <c r="J30" s="19"/>
      <c r="K30" s="19"/>
      <c r="L30" s="19"/>
    </row>
    <row r="31">
      <c r="A31" s="51" t="s">
        <v>1442</v>
      </c>
      <c r="B31" s="51">
        <v>974.65</v>
      </c>
      <c r="C31" s="51">
        <v>993.0</v>
      </c>
      <c r="D31" s="51">
        <v>996.95</v>
      </c>
      <c r="E31" s="51">
        <v>971.8</v>
      </c>
      <c r="F31" s="51" t="s">
        <v>917</v>
      </c>
      <c r="G31" s="52">
        <v>-0.0185</v>
      </c>
      <c r="H31" s="19">
        <f t="shared" si="1"/>
        <v>-0.01847935549</v>
      </c>
      <c r="I31" s="19">
        <f t="shared" si="2"/>
        <v>0.9815206445</v>
      </c>
      <c r="J31" s="19"/>
      <c r="K31" s="19"/>
      <c r="L31" s="19"/>
    </row>
    <row r="32">
      <c r="A32" s="51" t="s">
        <v>1443</v>
      </c>
      <c r="B32" s="51">
        <v>993.0</v>
      </c>
      <c r="C32" s="51">
        <v>996.0</v>
      </c>
      <c r="D32" s="54">
        <v>1000.4</v>
      </c>
      <c r="E32" s="51">
        <v>989.15</v>
      </c>
      <c r="F32" s="51" t="s">
        <v>1444</v>
      </c>
      <c r="G32" s="52">
        <v>-2.0E-4</v>
      </c>
      <c r="H32" s="19">
        <f t="shared" si="1"/>
        <v>-0.0001510345869</v>
      </c>
      <c r="I32" s="19">
        <f t="shared" si="2"/>
        <v>0.9998489654</v>
      </c>
      <c r="J32" s="19"/>
      <c r="K32" s="19"/>
      <c r="L32" s="19"/>
    </row>
    <row r="33">
      <c r="A33" s="51" t="s">
        <v>1445</v>
      </c>
      <c r="B33" s="51">
        <v>993.15</v>
      </c>
      <c r="C33" s="51">
        <v>970.8</v>
      </c>
      <c r="D33" s="51">
        <v>994.95</v>
      </c>
      <c r="E33" s="51">
        <v>965.6</v>
      </c>
      <c r="F33" s="51" t="s">
        <v>1446</v>
      </c>
      <c r="G33" s="52">
        <v>0.0307</v>
      </c>
      <c r="H33" s="19">
        <f t="shared" si="1"/>
        <v>0.03066625156</v>
      </c>
      <c r="I33" s="19">
        <f t="shared" si="2"/>
        <v>1.030666252</v>
      </c>
      <c r="J33" s="19"/>
      <c r="K33" s="19"/>
      <c r="L33" s="19"/>
    </row>
    <row r="34">
      <c r="A34" s="51" t="s">
        <v>1447</v>
      </c>
      <c r="B34" s="51">
        <v>963.6</v>
      </c>
      <c r="C34" s="51">
        <v>982.4</v>
      </c>
      <c r="D34" s="51">
        <v>982.5</v>
      </c>
      <c r="E34" s="51">
        <v>959.25</v>
      </c>
      <c r="F34" s="51" t="s">
        <v>1448</v>
      </c>
      <c r="G34" s="52">
        <v>-0.014</v>
      </c>
      <c r="H34" s="19">
        <f t="shared" si="1"/>
        <v>-0.01401821345</v>
      </c>
      <c r="I34" s="19">
        <f t="shared" si="2"/>
        <v>0.9859817866</v>
      </c>
      <c r="J34" s="19"/>
      <c r="K34" s="19"/>
      <c r="L34" s="19"/>
    </row>
    <row r="35">
      <c r="A35" s="51" t="s">
        <v>1449</v>
      </c>
      <c r="B35" s="51">
        <v>977.3</v>
      </c>
      <c r="C35" s="51">
        <v>974.0</v>
      </c>
      <c r="D35" s="51">
        <v>985.0</v>
      </c>
      <c r="E35" s="51">
        <v>972.6</v>
      </c>
      <c r="F35" s="51" t="s">
        <v>1450</v>
      </c>
      <c r="G35" s="52">
        <v>0.0057</v>
      </c>
      <c r="H35" s="19">
        <f t="shared" si="1"/>
        <v>0.005659600741</v>
      </c>
      <c r="I35" s="19">
        <f t="shared" si="2"/>
        <v>1.005659601</v>
      </c>
      <c r="J35" s="19"/>
      <c r="K35" s="19"/>
      <c r="L35" s="19"/>
    </row>
    <row r="36">
      <c r="A36" s="51" t="s">
        <v>1451</v>
      </c>
      <c r="B36" s="51">
        <v>971.8</v>
      </c>
      <c r="C36" s="51">
        <v>973.5</v>
      </c>
      <c r="D36" s="51">
        <v>979.2</v>
      </c>
      <c r="E36" s="51">
        <v>966.05</v>
      </c>
      <c r="F36" s="51" t="s">
        <v>1452</v>
      </c>
      <c r="G36" s="52">
        <v>0.001</v>
      </c>
      <c r="H36" s="19">
        <f t="shared" si="1"/>
        <v>0.0009785239738</v>
      </c>
      <c r="I36" s="19">
        <f t="shared" si="2"/>
        <v>1.000978524</v>
      </c>
      <c r="J36" s="19"/>
      <c r="K36" s="19"/>
      <c r="L36" s="19"/>
    </row>
    <row r="37">
      <c r="A37" s="51" t="s">
        <v>1453</v>
      </c>
      <c r="B37" s="51">
        <v>970.85</v>
      </c>
      <c r="C37" s="51">
        <v>967.0</v>
      </c>
      <c r="D37" s="51">
        <v>977.5</v>
      </c>
      <c r="E37" s="51">
        <v>949.2</v>
      </c>
      <c r="F37" s="51" t="s">
        <v>1454</v>
      </c>
      <c r="G37" s="52">
        <v>0.004</v>
      </c>
      <c r="H37" s="19">
        <f t="shared" si="1"/>
        <v>0.003981385729</v>
      </c>
      <c r="I37" s="19">
        <f t="shared" si="2"/>
        <v>1.003981386</v>
      </c>
      <c r="J37" s="19"/>
      <c r="K37" s="19"/>
      <c r="L37" s="19"/>
    </row>
    <row r="38">
      <c r="A38" s="51" t="s">
        <v>1455</v>
      </c>
      <c r="B38" s="51">
        <v>967.0</v>
      </c>
      <c r="C38" s="51">
        <v>970.4</v>
      </c>
      <c r="D38" s="51">
        <v>978.95</v>
      </c>
      <c r="E38" s="51">
        <v>956.35</v>
      </c>
      <c r="F38" s="51" t="s">
        <v>1195</v>
      </c>
      <c r="G38" s="52">
        <v>0.0051</v>
      </c>
      <c r="H38" s="19">
        <f t="shared" si="1"/>
        <v>0.00514526272</v>
      </c>
      <c r="I38" s="19">
        <f t="shared" si="2"/>
        <v>1.005145263</v>
      </c>
      <c r="J38" s="19"/>
      <c r="K38" s="19"/>
      <c r="L38" s="19"/>
    </row>
    <row r="39">
      <c r="A39" s="51" t="s">
        <v>1456</v>
      </c>
      <c r="B39" s="51">
        <v>962.05</v>
      </c>
      <c r="C39" s="51">
        <v>978.2</v>
      </c>
      <c r="D39" s="51">
        <v>983.7</v>
      </c>
      <c r="E39" s="51">
        <v>957.15</v>
      </c>
      <c r="F39" s="51" t="s">
        <v>800</v>
      </c>
      <c r="G39" s="52">
        <v>-0.0132</v>
      </c>
      <c r="H39" s="19">
        <f t="shared" si="1"/>
        <v>-0.01323144777</v>
      </c>
      <c r="I39" s="19">
        <f t="shared" si="2"/>
        <v>0.9867685522</v>
      </c>
      <c r="J39" s="19"/>
      <c r="K39" s="19"/>
      <c r="L39" s="19"/>
    </row>
    <row r="40">
      <c r="A40" s="51" t="s">
        <v>1457</v>
      </c>
      <c r="B40" s="51">
        <v>974.95</v>
      </c>
      <c r="C40" s="51">
        <v>995.0</v>
      </c>
      <c r="D40" s="51">
        <v>995.0</v>
      </c>
      <c r="E40" s="51">
        <v>960.0</v>
      </c>
      <c r="F40" s="51" t="s">
        <v>1458</v>
      </c>
      <c r="G40" s="52">
        <v>-0.0136</v>
      </c>
      <c r="H40" s="19">
        <f t="shared" si="1"/>
        <v>-0.01360785107</v>
      </c>
      <c r="I40" s="19">
        <f t="shared" si="2"/>
        <v>0.9863921489</v>
      </c>
      <c r="J40" s="19"/>
      <c r="K40" s="19"/>
      <c r="L40" s="19"/>
    </row>
    <row r="41">
      <c r="A41" s="51" t="s">
        <v>1459</v>
      </c>
      <c r="B41" s="51">
        <v>988.4</v>
      </c>
      <c r="C41" s="51">
        <v>997.0</v>
      </c>
      <c r="D41" s="51">
        <v>999.9</v>
      </c>
      <c r="E41" s="51">
        <v>984.5</v>
      </c>
      <c r="F41" s="51" t="s">
        <v>1460</v>
      </c>
      <c r="G41" s="52">
        <v>-0.0037</v>
      </c>
      <c r="H41" s="19">
        <f t="shared" si="1"/>
        <v>-0.003729462756</v>
      </c>
      <c r="I41" s="19">
        <f t="shared" si="2"/>
        <v>0.9962705372</v>
      </c>
      <c r="J41" s="19"/>
      <c r="K41" s="19"/>
      <c r="L41" s="19"/>
    </row>
    <row r="42">
      <c r="A42" s="51" t="s">
        <v>1461</v>
      </c>
      <c r="B42" s="51">
        <v>992.1</v>
      </c>
      <c r="C42" s="51">
        <v>994.9</v>
      </c>
      <c r="D42" s="54">
        <v>1006.0</v>
      </c>
      <c r="E42" s="51">
        <v>988.0</v>
      </c>
      <c r="F42" s="51" t="s">
        <v>1462</v>
      </c>
      <c r="G42" s="52">
        <v>0.006</v>
      </c>
      <c r="H42" s="19">
        <f t="shared" si="1"/>
        <v>0.006033564873</v>
      </c>
      <c r="I42" s="19">
        <f t="shared" si="2"/>
        <v>1.006033565</v>
      </c>
      <c r="J42" s="19"/>
      <c r="K42" s="19"/>
      <c r="L42" s="19"/>
    </row>
    <row r="43">
      <c r="A43" s="53">
        <v>45635.0</v>
      </c>
      <c r="B43" s="51">
        <v>986.15</v>
      </c>
      <c r="C43" s="51">
        <v>976.3</v>
      </c>
      <c r="D43" s="51">
        <v>988.0</v>
      </c>
      <c r="E43" s="51">
        <v>958.0</v>
      </c>
      <c r="F43" s="51" t="s">
        <v>1463</v>
      </c>
      <c r="G43" s="52">
        <v>0.0101</v>
      </c>
      <c r="H43" s="19">
        <f t="shared" si="1"/>
        <v>0.01008911195</v>
      </c>
      <c r="I43" s="19">
        <f t="shared" si="2"/>
        <v>1.010089112</v>
      </c>
      <c r="J43" s="19"/>
      <c r="K43" s="19"/>
      <c r="L43" s="19"/>
    </row>
    <row r="44">
      <c r="A44" s="53">
        <v>45605.0</v>
      </c>
      <c r="B44" s="51">
        <v>976.3</v>
      </c>
      <c r="C44" s="54">
        <v>1000.0</v>
      </c>
      <c r="D44" s="54">
        <v>1011.55</v>
      </c>
      <c r="E44" s="51">
        <v>971.25</v>
      </c>
      <c r="F44" s="51" t="s">
        <v>1464</v>
      </c>
      <c r="G44" s="52">
        <v>-0.0574</v>
      </c>
      <c r="H44" s="19">
        <f t="shared" si="1"/>
        <v>-0.05744352192</v>
      </c>
      <c r="I44" s="19">
        <f t="shared" si="2"/>
        <v>0.9425564781</v>
      </c>
      <c r="J44" s="19"/>
      <c r="K44" s="19"/>
      <c r="L44" s="19"/>
    </row>
    <row r="45">
      <c r="A45" s="53">
        <v>45574.0</v>
      </c>
      <c r="B45" s="54">
        <v>1035.8</v>
      </c>
      <c r="C45" s="54">
        <v>1049.0</v>
      </c>
      <c r="D45" s="54">
        <v>1049.0</v>
      </c>
      <c r="E45" s="54">
        <v>1032.2</v>
      </c>
      <c r="F45" s="51" t="s">
        <v>1465</v>
      </c>
      <c r="G45" s="52">
        <v>-0.0028</v>
      </c>
      <c r="H45" s="19">
        <f t="shared" si="1"/>
        <v>-0.002791951478</v>
      </c>
      <c r="I45" s="19">
        <f t="shared" si="2"/>
        <v>0.9972080485</v>
      </c>
      <c r="J45" s="19"/>
      <c r="K45" s="19"/>
      <c r="L45" s="19"/>
    </row>
    <row r="46">
      <c r="A46" s="53">
        <v>45544.0</v>
      </c>
      <c r="B46" s="54">
        <v>1038.7</v>
      </c>
      <c r="C46" s="54">
        <v>1049.35</v>
      </c>
      <c r="D46" s="54">
        <v>1049.95</v>
      </c>
      <c r="E46" s="54">
        <v>1026.25</v>
      </c>
      <c r="F46" s="51" t="s">
        <v>1466</v>
      </c>
      <c r="G46" s="52">
        <v>-0.0101</v>
      </c>
      <c r="H46" s="19">
        <f t="shared" si="1"/>
        <v>-0.01014913994</v>
      </c>
      <c r="I46" s="19">
        <f t="shared" si="2"/>
        <v>0.9898508601</v>
      </c>
      <c r="J46" s="19"/>
      <c r="K46" s="19"/>
      <c r="L46" s="19"/>
    </row>
    <row r="47">
      <c r="A47" s="53">
        <v>45452.0</v>
      </c>
      <c r="B47" s="54">
        <v>1049.35</v>
      </c>
      <c r="C47" s="54">
        <v>1068.8</v>
      </c>
      <c r="D47" s="54">
        <v>1072.95</v>
      </c>
      <c r="E47" s="54">
        <v>1040.5</v>
      </c>
      <c r="F47" s="51" t="s">
        <v>1467</v>
      </c>
      <c r="G47" s="52">
        <v>-0.0185</v>
      </c>
      <c r="H47" s="19">
        <f t="shared" si="1"/>
        <v>-0.01851938456</v>
      </c>
      <c r="I47" s="19">
        <f t="shared" si="2"/>
        <v>0.9814806154</v>
      </c>
      <c r="J47" s="19"/>
      <c r="K47" s="19"/>
      <c r="L47" s="19"/>
    </row>
    <row r="48">
      <c r="A48" s="53">
        <v>45421.0</v>
      </c>
      <c r="B48" s="54">
        <v>1069.15</v>
      </c>
      <c r="C48" s="54">
        <v>1081.0</v>
      </c>
      <c r="D48" s="54">
        <v>1085.85</v>
      </c>
      <c r="E48" s="54">
        <v>1066.95</v>
      </c>
      <c r="F48" s="51" t="s">
        <v>1468</v>
      </c>
      <c r="G48" s="52">
        <v>-0.0105</v>
      </c>
      <c r="H48" s="19">
        <f t="shared" si="1"/>
        <v>-0.01045860521</v>
      </c>
      <c r="I48" s="19">
        <f t="shared" si="2"/>
        <v>0.9895413948</v>
      </c>
      <c r="J48" s="19"/>
      <c r="K48" s="19"/>
      <c r="L48" s="19"/>
    </row>
    <row r="49">
      <c r="A49" s="53">
        <v>45391.0</v>
      </c>
      <c r="B49" s="54">
        <v>1080.45</v>
      </c>
      <c r="C49" s="54">
        <v>1079.0</v>
      </c>
      <c r="D49" s="54">
        <v>1085.0</v>
      </c>
      <c r="E49" s="54">
        <v>1072.1</v>
      </c>
      <c r="F49" s="51" t="s">
        <v>1469</v>
      </c>
      <c r="G49" s="52">
        <v>-0.0043</v>
      </c>
      <c r="H49" s="19">
        <f t="shared" si="1"/>
        <v>-0.004285319325</v>
      </c>
      <c r="I49" s="19">
        <f t="shared" si="2"/>
        <v>0.9957146807</v>
      </c>
      <c r="J49" s="19"/>
      <c r="K49" s="19"/>
      <c r="L49" s="19"/>
    </row>
    <row r="50">
      <c r="A50" s="53">
        <v>45360.0</v>
      </c>
      <c r="B50" s="54">
        <v>1085.1</v>
      </c>
      <c r="C50" s="54">
        <v>1097.6</v>
      </c>
      <c r="D50" s="54">
        <v>1100.0</v>
      </c>
      <c r="E50" s="54">
        <v>1082.2</v>
      </c>
      <c r="F50" s="51" t="s">
        <v>1470</v>
      </c>
      <c r="G50" s="52">
        <v>-0.0069</v>
      </c>
      <c r="H50" s="19">
        <f t="shared" si="1"/>
        <v>-0.006909806434</v>
      </c>
      <c r="I50" s="19">
        <f t="shared" si="2"/>
        <v>0.9930901936</v>
      </c>
      <c r="J50" s="19"/>
      <c r="K50" s="19"/>
      <c r="L50" s="19"/>
    </row>
    <row r="51">
      <c r="A51" s="53">
        <v>45331.0</v>
      </c>
      <c r="B51" s="54">
        <v>1092.65</v>
      </c>
      <c r="C51" s="54">
        <v>1105.0</v>
      </c>
      <c r="D51" s="54">
        <v>1105.0</v>
      </c>
      <c r="E51" s="54">
        <v>1087.35</v>
      </c>
      <c r="F51" s="51" t="s">
        <v>1471</v>
      </c>
      <c r="G51" s="52">
        <v>-0.0168</v>
      </c>
      <c r="H51" s="19">
        <f t="shared" si="1"/>
        <v>-0.01682638233</v>
      </c>
      <c r="I51" s="19">
        <f t="shared" si="2"/>
        <v>0.9831736177</v>
      </c>
      <c r="J51" s="19"/>
      <c r="K51" s="19"/>
      <c r="L51" s="19"/>
    </row>
    <row r="52">
      <c r="A52" s="51" t="s">
        <v>1472</v>
      </c>
      <c r="B52" s="54">
        <v>1111.35</v>
      </c>
      <c r="C52" s="54">
        <v>1113.95</v>
      </c>
      <c r="D52" s="54">
        <v>1115.0</v>
      </c>
      <c r="E52" s="54">
        <v>1097.45</v>
      </c>
      <c r="F52" s="51" t="s">
        <v>823</v>
      </c>
      <c r="G52" s="52">
        <v>-0.0092</v>
      </c>
      <c r="H52" s="19">
        <f t="shared" si="1"/>
        <v>-0.009182900192</v>
      </c>
      <c r="I52" s="19">
        <f t="shared" si="2"/>
        <v>0.9908170998</v>
      </c>
      <c r="J52" s="19"/>
      <c r="K52" s="19"/>
      <c r="L52" s="19"/>
    </row>
    <row r="53">
      <c r="A53" s="51" t="s">
        <v>1473</v>
      </c>
      <c r="B53" s="54">
        <v>1121.65</v>
      </c>
      <c r="C53" s="54">
        <v>1079.05</v>
      </c>
      <c r="D53" s="54">
        <v>1142.0</v>
      </c>
      <c r="E53" s="54">
        <v>1066.0</v>
      </c>
      <c r="F53" s="51" t="s">
        <v>1474</v>
      </c>
      <c r="G53" s="52">
        <v>0.0438</v>
      </c>
      <c r="H53" s="19">
        <f t="shared" si="1"/>
        <v>0.04383230189</v>
      </c>
      <c r="I53" s="19">
        <f t="shared" si="2"/>
        <v>1.043832302</v>
      </c>
      <c r="J53" s="19"/>
      <c r="K53" s="19"/>
      <c r="L53" s="19"/>
    </row>
    <row r="54">
      <c r="A54" s="51" t="s">
        <v>1475</v>
      </c>
      <c r="B54" s="54">
        <v>1074.55</v>
      </c>
      <c r="C54" s="54">
        <v>1082.95</v>
      </c>
      <c r="D54" s="54">
        <v>1088.7</v>
      </c>
      <c r="E54" s="54">
        <v>1070.1</v>
      </c>
      <c r="F54" s="51" t="s">
        <v>1286</v>
      </c>
      <c r="G54" s="52">
        <v>-0.0025</v>
      </c>
      <c r="H54" s="19">
        <f t="shared" si="1"/>
        <v>-0.002506381991</v>
      </c>
      <c r="I54" s="19">
        <f t="shared" si="2"/>
        <v>0.997493618</v>
      </c>
      <c r="J54" s="19"/>
      <c r="K54" s="19"/>
      <c r="L54" s="19"/>
    </row>
    <row r="55">
      <c r="A55" s="51" t="s">
        <v>1476</v>
      </c>
      <c r="B55" s="54">
        <v>1077.25</v>
      </c>
      <c r="C55" s="54">
        <v>1093.05</v>
      </c>
      <c r="D55" s="54">
        <v>1096.65</v>
      </c>
      <c r="E55" s="54">
        <v>1075.0</v>
      </c>
      <c r="F55" s="51" t="s">
        <v>1262</v>
      </c>
      <c r="G55" s="52">
        <v>-0.0139</v>
      </c>
      <c r="H55" s="19">
        <f t="shared" si="1"/>
        <v>-0.01386854632</v>
      </c>
      <c r="I55" s="19">
        <f t="shared" si="2"/>
        <v>0.9861314537</v>
      </c>
      <c r="J55" s="19"/>
      <c r="K55" s="19"/>
      <c r="L55" s="19"/>
    </row>
    <row r="56">
      <c r="A56" s="51" t="s">
        <v>1477</v>
      </c>
      <c r="B56" s="54">
        <v>1092.4</v>
      </c>
      <c r="C56" s="54">
        <v>1089.0</v>
      </c>
      <c r="D56" s="54">
        <v>1103.35</v>
      </c>
      <c r="E56" s="54">
        <v>1082.85</v>
      </c>
      <c r="F56" s="51" t="s">
        <v>1478</v>
      </c>
      <c r="G56" s="52">
        <v>0.0067</v>
      </c>
      <c r="H56" s="19">
        <f t="shared" si="1"/>
        <v>0.006681103995</v>
      </c>
      <c r="I56" s="19">
        <f t="shared" si="2"/>
        <v>1.006681104</v>
      </c>
      <c r="J56" s="19"/>
      <c r="K56" s="19"/>
      <c r="L56" s="19"/>
    </row>
    <row r="57">
      <c r="A57" s="51" t="s">
        <v>1479</v>
      </c>
      <c r="B57" s="54">
        <v>1085.15</v>
      </c>
      <c r="C57" s="54">
        <v>1073.0</v>
      </c>
      <c r="D57" s="54">
        <v>1092.6</v>
      </c>
      <c r="E57" s="54">
        <v>1071.0</v>
      </c>
      <c r="F57" s="51" t="s">
        <v>1480</v>
      </c>
      <c r="G57" s="52">
        <v>0.0156</v>
      </c>
      <c r="H57" s="19">
        <f t="shared" si="1"/>
        <v>0.0156301184</v>
      </c>
      <c r="I57" s="19">
        <f t="shared" si="2"/>
        <v>1.015630118</v>
      </c>
      <c r="J57" s="19"/>
      <c r="K57" s="19"/>
      <c r="L57" s="19"/>
    </row>
    <row r="58">
      <c r="A58" s="51" t="s">
        <v>1481</v>
      </c>
      <c r="B58" s="54">
        <v>1068.45</v>
      </c>
      <c r="C58" s="54">
        <v>1090.0</v>
      </c>
      <c r="D58" s="54">
        <v>1094.75</v>
      </c>
      <c r="E58" s="54">
        <v>1064.95</v>
      </c>
      <c r="F58" s="51" t="s">
        <v>1223</v>
      </c>
      <c r="G58" s="52">
        <v>-0.0154</v>
      </c>
      <c r="H58" s="19">
        <f t="shared" si="1"/>
        <v>-0.01543494287</v>
      </c>
      <c r="I58" s="19">
        <f t="shared" si="2"/>
        <v>0.9845650571</v>
      </c>
      <c r="J58" s="19"/>
      <c r="K58" s="19"/>
      <c r="L58" s="19"/>
    </row>
    <row r="59">
      <c r="A59" s="51" t="s">
        <v>1482</v>
      </c>
      <c r="B59" s="54">
        <v>1085.2</v>
      </c>
      <c r="C59" s="54">
        <v>1089.0</v>
      </c>
      <c r="D59" s="54">
        <v>1095.3</v>
      </c>
      <c r="E59" s="54">
        <v>1083.3</v>
      </c>
      <c r="F59" s="51" t="s">
        <v>1483</v>
      </c>
      <c r="G59" s="52">
        <v>-0.0016</v>
      </c>
      <c r="H59" s="19">
        <f t="shared" si="1"/>
        <v>-0.001564081332</v>
      </c>
      <c r="I59" s="19">
        <f t="shared" si="2"/>
        <v>0.9984359187</v>
      </c>
      <c r="J59" s="19"/>
      <c r="K59" s="19"/>
      <c r="L59" s="19"/>
    </row>
    <row r="60">
      <c r="A60" s="51" t="s">
        <v>1484</v>
      </c>
      <c r="B60" s="54">
        <v>1086.9</v>
      </c>
      <c r="C60" s="54">
        <v>1097.0</v>
      </c>
      <c r="D60" s="54">
        <v>1098.05</v>
      </c>
      <c r="E60" s="54">
        <v>1082.05</v>
      </c>
      <c r="F60" s="51" t="s">
        <v>1485</v>
      </c>
      <c r="G60" s="52">
        <v>-7.0E-4</v>
      </c>
      <c r="H60" s="19">
        <f t="shared" si="1"/>
        <v>-0.0007354969201</v>
      </c>
      <c r="I60" s="19">
        <f t="shared" si="2"/>
        <v>0.9992645031</v>
      </c>
      <c r="J60" s="19"/>
      <c r="K60" s="19"/>
      <c r="L60" s="19"/>
    </row>
    <row r="61">
      <c r="A61" s="51" t="s">
        <v>1486</v>
      </c>
      <c r="B61" s="54">
        <v>1087.7</v>
      </c>
      <c r="C61" s="54">
        <v>1105.9</v>
      </c>
      <c r="D61" s="54">
        <v>1107.0</v>
      </c>
      <c r="E61" s="54">
        <v>1085.0</v>
      </c>
      <c r="F61" s="51" t="s">
        <v>1487</v>
      </c>
      <c r="G61" s="52">
        <v>-0.0097</v>
      </c>
      <c r="H61" s="19">
        <f t="shared" si="1"/>
        <v>-0.009696362726</v>
      </c>
      <c r="I61" s="19">
        <f t="shared" si="2"/>
        <v>0.9903036373</v>
      </c>
      <c r="J61" s="19"/>
      <c r="K61" s="19"/>
      <c r="L61" s="19"/>
    </row>
    <row r="62">
      <c r="A62" s="51" t="s">
        <v>1488</v>
      </c>
      <c r="B62" s="54">
        <v>1098.35</v>
      </c>
      <c r="C62" s="54">
        <v>1072.0</v>
      </c>
      <c r="D62" s="54">
        <v>1099.95</v>
      </c>
      <c r="E62" s="54">
        <v>1070.0</v>
      </c>
      <c r="F62" s="51" t="s">
        <v>1489</v>
      </c>
      <c r="G62" s="52">
        <v>0.0339</v>
      </c>
      <c r="H62" s="19">
        <f t="shared" si="1"/>
        <v>0.03388713701</v>
      </c>
      <c r="I62" s="19">
        <f t="shared" si="2"/>
        <v>1.033887137</v>
      </c>
      <c r="J62" s="19"/>
      <c r="K62" s="19"/>
      <c r="L62" s="19"/>
    </row>
    <row r="63">
      <c r="A63" s="51" t="s">
        <v>1490</v>
      </c>
      <c r="B63" s="54">
        <v>1062.35</v>
      </c>
      <c r="C63" s="54">
        <v>1057.0</v>
      </c>
      <c r="D63" s="54">
        <v>1067.05</v>
      </c>
      <c r="E63" s="54">
        <v>1047.0</v>
      </c>
      <c r="F63" s="51" t="s">
        <v>1491</v>
      </c>
      <c r="G63" s="52">
        <v>0.0084</v>
      </c>
      <c r="H63" s="19">
        <f t="shared" si="1"/>
        <v>0.008448431345</v>
      </c>
      <c r="I63" s="19">
        <f t="shared" si="2"/>
        <v>1.008448431</v>
      </c>
      <c r="J63" s="19"/>
      <c r="K63" s="19"/>
      <c r="L63" s="19"/>
    </row>
    <row r="64">
      <c r="A64" s="51" t="s">
        <v>1492</v>
      </c>
      <c r="B64" s="54">
        <v>1053.45</v>
      </c>
      <c r="C64" s="54">
        <v>1074.85</v>
      </c>
      <c r="D64" s="54">
        <v>1075.5</v>
      </c>
      <c r="E64" s="54">
        <v>1048.2</v>
      </c>
      <c r="F64" s="51" t="s">
        <v>1493</v>
      </c>
      <c r="G64" s="52">
        <v>-0.0211</v>
      </c>
      <c r="H64" s="19">
        <f t="shared" si="1"/>
        <v>-0.0210937137</v>
      </c>
      <c r="I64" s="19">
        <f t="shared" si="2"/>
        <v>0.9789062863</v>
      </c>
      <c r="J64" s="19"/>
      <c r="K64" s="19"/>
      <c r="L64" s="19"/>
    </row>
    <row r="65">
      <c r="A65" s="53">
        <v>45634.0</v>
      </c>
      <c r="B65" s="54">
        <v>1076.15</v>
      </c>
      <c r="C65" s="54">
        <v>1065.0</v>
      </c>
      <c r="D65" s="54">
        <v>1079.9</v>
      </c>
      <c r="E65" s="54">
        <v>1055.0</v>
      </c>
      <c r="F65" s="51" t="s">
        <v>877</v>
      </c>
      <c r="G65" s="52">
        <v>0.0075</v>
      </c>
      <c r="H65" s="19">
        <f t="shared" si="1"/>
        <v>0.007536747496</v>
      </c>
      <c r="I65" s="19">
        <f t="shared" si="2"/>
        <v>1.007536747</v>
      </c>
      <c r="J65" s="19"/>
      <c r="K65" s="19"/>
      <c r="L65" s="19"/>
    </row>
    <row r="66">
      <c r="A66" s="53">
        <v>45543.0</v>
      </c>
      <c r="B66" s="54">
        <v>1068.1</v>
      </c>
      <c r="C66" s="54">
        <v>1055.0</v>
      </c>
      <c r="D66" s="54">
        <v>1082.95</v>
      </c>
      <c r="E66" s="54">
        <v>1052.05</v>
      </c>
      <c r="F66" s="51" t="s">
        <v>1494</v>
      </c>
      <c r="G66" s="52">
        <v>0.0253</v>
      </c>
      <c r="H66" s="19">
        <f t="shared" si="1"/>
        <v>0.02529397648</v>
      </c>
      <c r="I66" s="19">
        <f t="shared" si="2"/>
        <v>1.025293976</v>
      </c>
      <c r="J66" s="19"/>
      <c r="K66" s="19"/>
      <c r="L66" s="19"/>
    </row>
    <row r="67">
      <c r="A67" s="53">
        <v>45512.0</v>
      </c>
      <c r="B67" s="54">
        <v>1041.75</v>
      </c>
      <c r="C67" s="54">
        <v>1034.95</v>
      </c>
      <c r="D67" s="54">
        <v>1056.4</v>
      </c>
      <c r="E67" s="54">
        <v>1027.0</v>
      </c>
      <c r="F67" s="51" t="s">
        <v>1495</v>
      </c>
      <c r="G67" s="52">
        <v>0.016</v>
      </c>
      <c r="H67" s="19">
        <f t="shared" si="1"/>
        <v>0.01604408466</v>
      </c>
      <c r="I67" s="19">
        <f t="shared" si="2"/>
        <v>1.016044085</v>
      </c>
      <c r="J67" s="19"/>
      <c r="K67" s="19"/>
      <c r="L67" s="19"/>
    </row>
    <row r="68">
      <c r="A68" s="53">
        <v>45481.0</v>
      </c>
      <c r="B68" s="54">
        <v>1025.3</v>
      </c>
      <c r="C68" s="54">
        <v>1036.05</v>
      </c>
      <c r="D68" s="54">
        <v>1040.2</v>
      </c>
      <c r="E68" s="54">
        <v>1015.05</v>
      </c>
      <c r="F68" s="51" t="s">
        <v>1379</v>
      </c>
      <c r="G68" s="52">
        <v>0.0114</v>
      </c>
      <c r="H68" s="19">
        <f t="shared" si="1"/>
        <v>0.01139334155</v>
      </c>
      <c r="I68" s="19">
        <f t="shared" si="2"/>
        <v>1.011393342</v>
      </c>
      <c r="J68" s="19"/>
      <c r="K68" s="19"/>
      <c r="L68" s="19"/>
    </row>
    <row r="69">
      <c r="A69" s="53">
        <v>45451.0</v>
      </c>
      <c r="B69" s="54">
        <v>1013.75</v>
      </c>
      <c r="C69" s="54">
        <v>1030.0</v>
      </c>
      <c r="D69" s="54">
        <v>1060.65</v>
      </c>
      <c r="E69" s="54">
        <v>1008.4</v>
      </c>
      <c r="F69" s="51" t="s">
        <v>1496</v>
      </c>
      <c r="G69" s="52">
        <v>-0.0027</v>
      </c>
      <c r="H69" s="19">
        <f t="shared" si="1"/>
        <v>-0.002656303802</v>
      </c>
      <c r="I69" s="19">
        <f t="shared" si="2"/>
        <v>0.9973436962</v>
      </c>
      <c r="J69" s="19"/>
      <c r="K69" s="19"/>
      <c r="L69" s="19"/>
    </row>
    <row r="70">
      <c r="A70" s="53">
        <v>45420.0</v>
      </c>
      <c r="B70" s="54">
        <v>1016.45</v>
      </c>
      <c r="C70" s="54">
        <v>1059.95</v>
      </c>
      <c r="D70" s="54">
        <v>1065.0</v>
      </c>
      <c r="E70" s="54">
        <v>1014.05</v>
      </c>
      <c r="F70" s="51" t="s">
        <v>1497</v>
      </c>
      <c r="G70" s="52">
        <v>-0.0731</v>
      </c>
      <c r="H70" s="19">
        <f t="shared" si="1"/>
        <v>-0.07313181051</v>
      </c>
      <c r="I70" s="19">
        <f t="shared" si="2"/>
        <v>0.9268681895</v>
      </c>
      <c r="J70" s="19"/>
      <c r="K70" s="19"/>
      <c r="L70" s="19"/>
    </row>
    <row r="71">
      <c r="A71" s="53">
        <v>45330.0</v>
      </c>
      <c r="B71" s="54">
        <v>1096.65</v>
      </c>
      <c r="C71" s="54">
        <v>1120.0</v>
      </c>
      <c r="D71" s="54">
        <v>1120.0</v>
      </c>
      <c r="E71" s="54">
        <v>1090.05</v>
      </c>
      <c r="F71" s="51" t="s">
        <v>1498</v>
      </c>
      <c r="G71" s="52">
        <v>-0.0417</v>
      </c>
      <c r="H71" s="19">
        <f t="shared" si="1"/>
        <v>-0.04172492136</v>
      </c>
      <c r="I71" s="19">
        <f t="shared" si="2"/>
        <v>0.9582750786</v>
      </c>
      <c r="J71" s="19"/>
      <c r="K71" s="19"/>
      <c r="L71" s="19"/>
    </row>
    <row r="72">
      <c r="A72" s="53">
        <v>45299.0</v>
      </c>
      <c r="B72" s="54">
        <v>1144.4</v>
      </c>
      <c r="C72" s="54">
        <v>1167.0</v>
      </c>
      <c r="D72" s="54">
        <v>1176.0</v>
      </c>
      <c r="E72" s="54">
        <v>1136.5</v>
      </c>
      <c r="F72" s="51" t="s">
        <v>937</v>
      </c>
      <c r="G72" s="52">
        <v>-0.0106</v>
      </c>
      <c r="H72" s="19">
        <f t="shared" si="1"/>
        <v>-0.01059093071</v>
      </c>
      <c r="I72" s="19">
        <f t="shared" si="2"/>
        <v>0.9894090693</v>
      </c>
      <c r="J72" s="19"/>
      <c r="K72" s="19"/>
      <c r="L72" s="19"/>
    </row>
    <row r="73">
      <c r="A73" s="51" t="s">
        <v>1499</v>
      </c>
      <c r="B73" s="54">
        <v>1156.65</v>
      </c>
      <c r="C73" s="54">
        <v>1164.0</v>
      </c>
      <c r="D73" s="54">
        <v>1167.9</v>
      </c>
      <c r="E73" s="54">
        <v>1145.3</v>
      </c>
      <c r="F73" s="51" t="s">
        <v>859</v>
      </c>
      <c r="G73" s="52">
        <v>-0.0045</v>
      </c>
      <c r="H73" s="19">
        <f t="shared" si="1"/>
        <v>-0.004475620777</v>
      </c>
      <c r="I73" s="19">
        <f t="shared" si="2"/>
        <v>0.9955243792</v>
      </c>
      <c r="J73" s="19"/>
      <c r="K73" s="19"/>
      <c r="L73" s="19"/>
    </row>
    <row r="74">
      <c r="A74" s="51" t="s">
        <v>1500</v>
      </c>
      <c r="B74" s="54">
        <v>1161.85</v>
      </c>
      <c r="C74" s="54">
        <v>1125.8</v>
      </c>
      <c r="D74" s="54">
        <v>1179.0</v>
      </c>
      <c r="E74" s="54">
        <v>1118.6</v>
      </c>
      <c r="F74" s="51" t="s">
        <v>1501</v>
      </c>
      <c r="G74" s="52">
        <v>0.0337</v>
      </c>
      <c r="H74" s="19">
        <f t="shared" si="1"/>
        <v>0.03367437722</v>
      </c>
      <c r="I74" s="19">
        <f t="shared" si="2"/>
        <v>1.033674377</v>
      </c>
      <c r="J74" s="19"/>
      <c r="K74" s="19"/>
      <c r="L74" s="19"/>
    </row>
    <row r="75">
      <c r="A75" s="51" t="s">
        <v>1502</v>
      </c>
      <c r="B75" s="54">
        <v>1124.0</v>
      </c>
      <c r="C75" s="54">
        <v>1124.0</v>
      </c>
      <c r="D75" s="54">
        <v>1139.9</v>
      </c>
      <c r="E75" s="54">
        <v>1118.6</v>
      </c>
      <c r="F75" s="51" t="s">
        <v>1503</v>
      </c>
      <c r="G75" s="52">
        <v>0.0051</v>
      </c>
      <c r="H75" s="19">
        <f t="shared" si="1"/>
        <v>0.005097022266</v>
      </c>
      <c r="I75" s="19">
        <f t="shared" si="2"/>
        <v>1.005097022</v>
      </c>
      <c r="J75" s="19"/>
      <c r="K75" s="19"/>
      <c r="L75" s="19"/>
    </row>
    <row r="76">
      <c r="A76" s="51" t="s">
        <v>1504</v>
      </c>
      <c r="B76" s="54">
        <v>1118.3</v>
      </c>
      <c r="C76" s="54">
        <v>1111.95</v>
      </c>
      <c r="D76" s="54">
        <v>1120.5</v>
      </c>
      <c r="E76" s="54">
        <v>1083.6</v>
      </c>
      <c r="F76" s="51" t="s">
        <v>1505</v>
      </c>
      <c r="G76" s="52">
        <v>0.0251</v>
      </c>
      <c r="H76" s="19">
        <f t="shared" si="1"/>
        <v>0.02506989321</v>
      </c>
      <c r="I76" s="19">
        <f t="shared" si="2"/>
        <v>1.025069893</v>
      </c>
      <c r="J76" s="19"/>
      <c r="K76" s="19"/>
      <c r="L76" s="19"/>
    </row>
    <row r="77">
      <c r="A77" s="51" t="s">
        <v>1506</v>
      </c>
      <c r="B77" s="54">
        <v>1090.95</v>
      </c>
      <c r="C77" s="54">
        <v>1029.0</v>
      </c>
      <c r="D77" s="54">
        <v>1094.0</v>
      </c>
      <c r="E77" s="54">
        <v>1024.35</v>
      </c>
      <c r="F77" s="51" t="s">
        <v>1507</v>
      </c>
      <c r="G77" s="52">
        <v>0.0615</v>
      </c>
      <c r="H77" s="19">
        <f t="shared" si="1"/>
        <v>0.06154519801</v>
      </c>
      <c r="I77" s="19">
        <f t="shared" si="2"/>
        <v>1.061545198</v>
      </c>
      <c r="J77" s="19"/>
      <c r="K77" s="19"/>
      <c r="L77" s="19"/>
    </row>
    <row r="78">
      <c r="A78" s="51" t="s">
        <v>1508</v>
      </c>
      <c r="B78" s="54">
        <v>1027.7</v>
      </c>
      <c r="C78" s="51">
        <v>997.8</v>
      </c>
      <c r="D78" s="54">
        <v>1034.25</v>
      </c>
      <c r="E78" s="51">
        <v>995.15</v>
      </c>
      <c r="F78" s="51" t="s">
        <v>1022</v>
      </c>
      <c r="G78" s="52">
        <v>0.0259</v>
      </c>
      <c r="H78" s="19">
        <f t="shared" si="1"/>
        <v>0.02585346377</v>
      </c>
      <c r="I78" s="19">
        <f t="shared" si="2"/>
        <v>1.025853464</v>
      </c>
      <c r="J78" s="19"/>
      <c r="K78" s="19"/>
      <c r="L78" s="19"/>
    </row>
    <row r="79">
      <c r="A79" s="51" t="s">
        <v>1509</v>
      </c>
      <c r="B79" s="54">
        <v>1001.8</v>
      </c>
      <c r="C79" s="54">
        <v>1007.9</v>
      </c>
      <c r="D79" s="54">
        <v>1008.65</v>
      </c>
      <c r="E79" s="51">
        <v>967.2</v>
      </c>
      <c r="F79" s="51" t="s">
        <v>1510</v>
      </c>
      <c r="G79" s="52">
        <v>-0.0013</v>
      </c>
      <c r="H79" s="19">
        <f t="shared" si="1"/>
        <v>-0.001345760853</v>
      </c>
      <c r="I79" s="19">
        <f t="shared" si="2"/>
        <v>0.9986542391</v>
      </c>
      <c r="J79" s="19"/>
      <c r="K79" s="19"/>
      <c r="L79" s="19"/>
    </row>
    <row r="80">
      <c r="A80" s="51" t="s">
        <v>1511</v>
      </c>
      <c r="B80" s="54">
        <v>1003.15</v>
      </c>
      <c r="C80" s="51">
        <v>990.0</v>
      </c>
      <c r="D80" s="54">
        <v>1008.0</v>
      </c>
      <c r="E80" s="51">
        <v>976.55</v>
      </c>
      <c r="F80" s="51" t="s">
        <v>1512</v>
      </c>
      <c r="G80" s="52">
        <v>0.0133</v>
      </c>
      <c r="H80" s="19">
        <f t="shared" si="1"/>
        <v>0.01328282828</v>
      </c>
      <c r="I80" s="19">
        <f t="shared" si="2"/>
        <v>1.013282828</v>
      </c>
      <c r="J80" s="19"/>
      <c r="K80" s="19"/>
      <c r="L80" s="19"/>
    </row>
    <row r="81">
      <c r="A81" s="51" t="s">
        <v>1513</v>
      </c>
      <c r="B81" s="51">
        <v>990.0</v>
      </c>
      <c r="C81" s="54">
        <v>1024.0</v>
      </c>
      <c r="D81" s="54">
        <v>1024.0</v>
      </c>
      <c r="E81" s="51">
        <v>986.65</v>
      </c>
      <c r="F81" s="51" t="s">
        <v>1512</v>
      </c>
      <c r="G81" s="52">
        <v>-0.0337</v>
      </c>
      <c r="H81" s="19">
        <f t="shared" si="1"/>
        <v>-0.03372212191</v>
      </c>
      <c r="I81" s="19">
        <f t="shared" si="2"/>
        <v>0.9662778781</v>
      </c>
      <c r="J81" s="19"/>
      <c r="K81" s="19"/>
      <c r="L81" s="19"/>
    </row>
    <row r="82">
      <c r="A82" s="51" t="s">
        <v>1514</v>
      </c>
      <c r="B82" s="54">
        <v>1024.55</v>
      </c>
      <c r="C82" s="54">
        <v>1022.95</v>
      </c>
      <c r="D82" s="54">
        <v>1027.0</v>
      </c>
      <c r="E82" s="54">
        <v>1008.0</v>
      </c>
      <c r="F82" s="51" t="s">
        <v>1515</v>
      </c>
      <c r="G82" s="52">
        <v>0.0033</v>
      </c>
      <c r="H82" s="19">
        <f t="shared" si="1"/>
        <v>0.003329579396</v>
      </c>
      <c r="I82" s="19">
        <f t="shared" si="2"/>
        <v>1.003329579</v>
      </c>
      <c r="J82" s="19"/>
      <c r="K82" s="19"/>
      <c r="L82" s="19"/>
    </row>
    <row r="83">
      <c r="A83" s="51" t="s">
        <v>1516</v>
      </c>
      <c r="B83" s="54">
        <v>1021.15</v>
      </c>
      <c r="C83" s="54">
        <v>1025.5</v>
      </c>
      <c r="D83" s="54">
        <v>1029.6</v>
      </c>
      <c r="E83" s="54">
        <v>1019.2</v>
      </c>
      <c r="F83" s="51" t="s">
        <v>1517</v>
      </c>
      <c r="G83" s="52">
        <v>-0.0032</v>
      </c>
      <c r="H83" s="19">
        <f t="shared" si="1"/>
        <v>-0.003221240666</v>
      </c>
      <c r="I83" s="19">
        <f t="shared" si="2"/>
        <v>0.9967787593</v>
      </c>
      <c r="J83" s="19"/>
      <c r="K83" s="19"/>
      <c r="L83" s="19"/>
    </row>
    <row r="84">
      <c r="A84" s="51" t="s">
        <v>1518</v>
      </c>
      <c r="B84" s="54">
        <v>1024.45</v>
      </c>
      <c r="C84" s="54">
        <v>1021.35</v>
      </c>
      <c r="D84" s="54">
        <v>1029.8</v>
      </c>
      <c r="E84" s="54">
        <v>1017.3</v>
      </c>
      <c r="F84" s="51" t="s">
        <v>1200</v>
      </c>
      <c r="G84" s="52">
        <v>0.0076</v>
      </c>
      <c r="H84" s="19">
        <f t="shared" si="1"/>
        <v>0.007573149742</v>
      </c>
      <c r="I84" s="19">
        <f t="shared" si="2"/>
        <v>1.00757315</v>
      </c>
      <c r="J84" s="19"/>
      <c r="K84" s="19"/>
      <c r="L84" s="19"/>
    </row>
    <row r="85">
      <c r="A85" s="53">
        <v>45633.0</v>
      </c>
      <c r="B85" s="54">
        <v>1016.75</v>
      </c>
      <c r="C85" s="54">
        <v>1023.85</v>
      </c>
      <c r="D85" s="54">
        <v>1025.9</v>
      </c>
      <c r="E85" s="54">
        <v>1015.0</v>
      </c>
      <c r="F85" s="51" t="s">
        <v>1519</v>
      </c>
      <c r="G85" s="52">
        <v>-0.004</v>
      </c>
      <c r="H85" s="19">
        <f t="shared" si="1"/>
        <v>-0.003967476489</v>
      </c>
      <c r="I85" s="19">
        <f t="shared" si="2"/>
        <v>0.9960325235</v>
      </c>
      <c r="J85" s="19"/>
      <c r="K85" s="19"/>
      <c r="L85" s="19"/>
    </row>
    <row r="86">
      <c r="A86" s="53">
        <v>45603.0</v>
      </c>
      <c r="B86" s="54">
        <v>1020.8</v>
      </c>
      <c r="C86" s="54">
        <v>1008.0</v>
      </c>
      <c r="D86" s="54">
        <v>1025.5</v>
      </c>
      <c r="E86" s="54">
        <v>1007.05</v>
      </c>
      <c r="F86" s="51" t="s">
        <v>1520</v>
      </c>
      <c r="G86" s="52">
        <v>0.0152</v>
      </c>
      <c r="H86" s="19">
        <f t="shared" si="1"/>
        <v>0.01521631029</v>
      </c>
      <c r="I86" s="19">
        <f t="shared" si="2"/>
        <v>1.01521631</v>
      </c>
      <c r="J86" s="19"/>
      <c r="K86" s="19"/>
      <c r="L86" s="19"/>
    </row>
    <row r="87">
      <c r="A87" s="53">
        <v>45572.0</v>
      </c>
      <c r="B87" s="54">
        <v>1005.5</v>
      </c>
      <c r="C87" s="54">
        <v>1015.0</v>
      </c>
      <c r="D87" s="54">
        <v>1019.85</v>
      </c>
      <c r="E87" s="51">
        <v>986.05</v>
      </c>
      <c r="F87" s="51" t="s">
        <v>1521</v>
      </c>
      <c r="G87" s="52">
        <v>-0.0093</v>
      </c>
      <c r="H87" s="19">
        <f t="shared" si="1"/>
        <v>-0.009310803488</v>
      </c>
      <c r="I87" s="19">
        <f t="shared" si="2"/>
        <v>0.9906891965</v>
      </c>
      <c r="J87" s="19"/>
      <c r="K87" s="19"/>
      <c r="L87" s="19"/>
    </row>
    <row r="88">
      <c r="A88" s="53">
        <v>45542.0</v>
      </c>
      <c r="B88" s="54">
        <v>1014.95</v>
      </c>
      <c r="C88" s="54">
        <v>1000.95</v>
      </c>
      <c r="D88" s="54">
        <v>1017.0</v>
      </c>
      <c r="E88" s="51">
        <v>998.1</v>
      </c>
      <c r="F88" s="51" t="s">
        <v>1309</v>
      </c>
      <c r="G88" s="52">
        <v>0.0123</v>
      </c>
      <c r="H88" s="19">
        <f t="shared" si="1"/>
        <v>0.01231797327</v>
      </c>
      <c r="I88" s="19">
        <f t="shared" si="2"/>
        <v>1.012317973</v>
      </c>
      <c r="J88" s="19"/>
      <c r="K88" s="19"/>
      <c r="L88" s="19"/>
    </row>
    <row r="89">
      <c r="A89" s="53">
        <v>45511.0</v>
      </c>
      <c r="B89" s="54">
        <v>1002.6</v>
      </c>
      <c r="C89" s="54">
        <v>1005.0</v>
      </c>
      <c r="D89" s="54">
        <v>1016.6</v>
      </c>
      <c r="E89" s="51">
        <v>996.2</v>
      </c>
      <c r="F89" s="51" t="s">
        <v>949</v>
      </c>
      <c r="G89" s="52">
        <v>0.009</v>
      </c>
      <c r="H89" s="19">
        <f t="shared" si="1"/>
        <v>0.009007195693</v>
      </c>
      <c r="I89" s="19">
        <f t="shared" si="2"/>
        <v>1.009007196</v>
      </c>
      <c r="J89" s="19"/>
      <c r="K89" s="19"/>
      <c r="L89" s="19"/>
    </row>
    <row r="90">
      <c r="A90" s="53">
        <v>45419.0</v>
      </c>
      <c r="B90" s="51">
        <v>993.65</v>
      </c>
      <c r="C90" s="54">
        <v>1005.0</v>
      </c>
      <c r="D90" s="54">
        <v>1006.6</v>
      </c>
      <c r="E90" s="51">
        <v>989.95</v>
      </c>
      <c r="F90" s="51" t="s">
        <v>1522</v>
      </c>
      <c r="G90" s="52">
        <v>-0.0046</v>
      </c>
      <c r="H90" s="19">
        <f t="shared" si="1"/>
        <v>-0.004558204769</v>
      </c>
      <c r="I90" s="19">
        <f t="shared" si="2"/>
        <v>0.9954417952</v>
      </c>
      <c r="J90" s="19"/>
      <c r="K90" s="19"/>
      <c r="L90" s="19"/>
    </row>
    <row r="91">
      <c r="A91" s="53">
        <v>45389.0</v>
      </c>
      <c r="B91" s="51">
        <v>998.2</v>
      </c>
      <c r="C91" s="51">
        <v>984.0</v>
      </c>
      <c r="D91" s="54">
        <v>1004.0</v>
      </c>
      <c r="E91" s="51">
        <v>979.6</v>
      </c>
      <c r="F91" s="51" t="s">
        <v>1276</v>
      </c>
      <c r="G91" s="52">
        <v>0.0231</v>
      </c>
      <c r="H91" s="19">
        <f t="shared" si="1"/>
        <v>0.0231127966</v>
      </c>
      <c r="I91" s="19">
        <f t="shared" si="2"/>
        <v>1.023112797</v>
      </c>
      <c r="J91" s="19"/>
      <c r="K91" s="19"/>
      <c r="L91" s="19"/>
    </row>
    <row r="92">
      <c r="A92" s="53">
        <v>45358.0</v>
      </c>
      <c r="B92" s="51">
        <v>975.65</v>
      </c>
      <c r="C92" s="51">
        <v>984.95</v>
      </c>
      <c r="D92" s="51">
        <v>987.35</v>
      </c>
      <c r="E92" s="51">
        <v>973.5</v>
      </c>
      <c r="F92" s="51" t="s">
        <v>1523</v>
      </c>
      <c r="G92" s="52">
        <v>-0.0058</v>
      </c>
      <c r="H92" s="19">
        <f t="shared" si="1"/>
        <v>-0.005757668399</v>
      </c>
      <c r="I92" s="19">
        <f t="shared" si="2"/>
        <v>0.9942423316</v>
      </c>
      <c r="J92" s="19"/>
      <c r="K92" s="19"/>
      <c r="L92" s="19"/>
    </row>
    <row r="93">
      <c r="A93" s="53">
        <v>45329.0</v>
      </c>
      <c r="B93" s="51">
        <v>981.3</v>
      </c>
      <c r="C93" s="54">
        <v>1004.05</v>
      </c>
      <c r="D93" s="54">
        <v>1005.0</v>
      </c>
      <c r="E93" s="51">
        <v>979.1</v>
      </c>
      <c r="F93" s="51" t="s">
        <v>994</v>
      </c>
      <c r="G93" s="52">
        <v>-0.0207</v>
      </c>
      <c r="H93" s="19">
        <f t="shared" si="1"/>
        <v>-0.02070754952</v>
      </c>
      <c r="I93" s="19">
        <f t="shared" si="2"/>
        <v>0.9792924505</v>
      </c>
      <c r="J93" s="19"/>
      <c r="K93" s="19"/>
      <c r="L93" s="19"/>
    </row>
    <row r="94">
      <c r="A94" s="53">
        <v>45298.0</v>
      </c>
      <c r="B94" s="54">
        <v>1002.05</v>
      </c>
      <c r="C94" s="51">
        <v>989.75</v>
      </c>
      <c r="D94" s="54">
        <v>1005.5</v>
      </c>
      <c r="E94" s="51">
        <v>985.2</v>
      </c>
      <c r="F94" s="51" t="s">
        <v>1524</v>
      </c>
      <c r="G94" s="52">
        <v>0.0124</v>
      </c>
      <c r="H94" s="19">
        <f t="shared" si="1"/>
        <v>0.01242738065</v>
      </c>
      <c r="I94" s="19">
        <f t="shared" si="2"/>
        <v>1.012427381</v>
      </c>
      <c r="J94" s="19"/>
      <c r="K94" s="19"/>
      <c r="L94" s="19"/>
    </row>
    <row r="95">
      <c r="A95" s="51" t="s">
        <v>1525</v>
      </c>
      <c r="B95" s="51">
        <v>989.75</v>
      </c>
      <c r="C95" s="51">
        <v>975.0</v>
      </c>
      <c r="D95" s="51">
        <v>998.5</v>
      </c>
      <c r="E95" s="51">
        <v>972.55</v>
      </c>
      <c r="F95" s="51" t="s">
        <v>1526</v>
      </c>
      <c r="G95" s="52">
        <v>0.0182</v>
      </c>
      <c r="H95" s="19">
        <f t="shared" si="1"/>
        <v>0.01815656825</v>
      </c>
      <c r="I95" s="19">
        <f t="shared" si="2"/>
        <v>1.018156568</v>
      </c>
      <c r="J95" s="19"/>
      <c r="K95" s="19"/>
      <c r="L95" s="19"/>
    </row>
    <row r="96">
      <c r="A96" s="51" t="s">
        <v>1527</v>
      </c>
      <c r="B96" s="51">
        <v>972.1</v>
      </c>
      <c r="C96" s="51">
        <v>952.5</v>
      </c>
      <c r="D96" s="51">
        <v>974.85</v>
      </c>
      <c r="E96" s="51">
        <v>948.05</v>
      </c>
      <c r="F96" s="51" t="s">
        <v>1528</v>
      </c>
      <c r="G96" s="52">
        <v>0.0213</v>
      </c>
      <c r="H96" s="19">
        <f t="shared" si="1"/>
        <v>0.02127436046</v>
      </c>
      <c r="I96" s="19">
        <f t="shared" si="2"/>
        <v>1.02127436</v>
      </c>
      <c r="J96" s="19"/>
      <c r="K96" s="19"/>
      <c r="L96" s="19"/>
    </row>
    <row r="97">
      <c r="A97" s="51" t="s">
        <v>1529</v>
      </c>
      <c r="B97" s="51">
        <v>951.85</v>
      </c>
      <c r="C97" s="51">
        <v>956.0</v>
      </c>
      <c r="D97" s="51">
        <v>962.5</v>
      </c>
      <c r="E97" s="51">
        <v>950.1</v>
      </c>
      <c r="F97" s="51" t="s">
        <v>1487</v>
      </c>
      <c r="G97" s="52">
        <v>-0.0033</v>
      </c>
      <c r="H97" s="19">
        <f t="shared" si="1"/>
        <v>-0.003298429319</v>
      </c>
      <c r="I97" s="19">
        <f t="shared" si="2"/>
        <v>0.9967015707</v>
      </c>
      <c r="J97" s="19"/>
      <c r="K97" s="19"/>
      <c r="L97" s="19"/>
    </row>
    <row r="98">
      <c r="A98" s="51" t="s">
        <v>1530</v>
      </c>
      <c r="B98" s="51">
        <v>955.0</v>
      </c>
      <c r="C98" s="51">
        <v>960.0</v>
      </c>
      <c r="D98" s="51">
        <v>962.85</v>
      </c>
      <c r="E98" s="51">
        <v>949.3</v>
      </c>
      <c r="F98" s="51" t="s">
        <v>1531</v>
      </c>
      <c r="G98" s="52">
        <v>-0.0032</v>
      </c>
      <c r="H98" s="19">
        <f t="shared" si="1"/>
        <v>-0.003183549919</v>
      </c>
      <c r="I98" s="19">
        <f t="shared" si="2"/>
        <v>0.9968164501</v>
      </c>
      <c r="J98" s="19"/>
      <c r="K98" s="19"/>
      <c r="L98" s="19"/>
    </row>
    <row r="99">
      <c r="A99" s="51" t="s">
        <v>1532</v>
      </c>
      <c r="B99" s="51">
        <v>958.05</v>
      </c>
      <c r="C99" s="51">
        <v>960.9</v>
      </c>
      <c r="D99" s="51">
        <v>963.5</v>
      </c>
      <c r="E99" s="51">
        <v>950.05</v>
      </c>
      <c r="F99" s="51" t="s">
        <v>1533</v>
      </c>
      <c r="G99" s="52">
        <v>-0.0039</v>
      </c>
      <c r="H99" s="19">
        <f t="shared" si="1"/>
        <v>-0.003898939488</v>
      </c>
      <c r="I99" s="19">
        <f t="shared" si="2"/>
        <v>0.9961010605</v>
      </c>
      <c r="J99" s="19"/>
      <c r="K99" s="19"/>
      <c r="L99" s="19"/>
    </row>
    <row r="100">
      <c r="A100" s="51" t="s">
        <v>1534</v>
      </c>
      <c r="B100" s="51">
        <v>961.8</v>
      </c>
      <c r="C100" s="51">
        <v>979.0</v>
      </c>
      <c r="D100" s="51">
        <v>980.9</v>
      </c>
      <c r="E100" s="51">
        <v>958.1</v>
      </c>
      <c r="F100" s="51" t="s">
        <v>1086</v>
      </c>
      <c r="G100" s="52">
        <v>-0.0168</v>
      </c>
      <c r="H100" s="19">
        <f t="shared" si="1"/>
        <v>-0.0168157424</v>
      </c>
      <c r="I100" s="19">
        <f t="shared" si="2"/>
        <v>0.9831842576</v>
      </c>
      <c r="J100" s="19"/>
      <c r="K100" s="19"/>
      <c r="L100" s="19"/>
    </row>
    <row r="101">
      <c r="A101" s="51" t="s">
        <v>1535</v>
      </c>
      <c r="B101" s="51">
        <v>978.25</v>
      </c>
      <c r="C101" s="51">
        <v>980.0</v>
      </c>
      <c r="D101" s="51">
        <v>988.4</v>
      </c>
      <c r="E101" s="51">
        <v>976.35</v>
      </c>
      <c r="F101" s="51" t="s">
        <v>1531</v>
      </c>
      <c r="G101" s="52">
        <v>9.0E-4</v>
      </c>
      <c r="H101" s="19">
        <f t="shared" si="1"/>
        <v>0.0009208574206</v>
      </c>
      <c r="I101" s="19">
        <f t="shared" si="2"/>
        <v>1.000920857</v>
      </c>
      <c r="J101" s="19"/>
      <c r="K101" s="19"/>
      <c r="L101" s="19"/>
    </row>
    <row r="102">
      <c r="A102" s="51" t="s">
        <v>1536</v>
      </c>
      <c r="B102" s="51">
        <v>977.35</v>
      </c>
      <c r="C102" s="51">
        <v>990.0</v>
      </c>
      <c r="D102" s="51">
        <v>994.9</v>
      </c>
      <c r="E102" s="51">
        <v>975.15</v>
      </c>
      <c r="F102" s="51" t="s">
        <v>1537</v>
      </c>
      <c r="G102" s="52">
        <v>-0.0087</v>
      </c>
      <c r="H102" s="19">
        <f t="shared" si="1"/>
        <v>-0.008672279136</v>
      </c>
      <c r="I102" s="19">
        <f t="shared" si="2"/>
        <v>0.9913277209</v>
      </c>
      <c r="J102" s="19"/>
      <c r="K102" s="19"/>
      <c r="L102" s="19"/>
    </row>
    <row r="103">
      <c r="A103" s="51" t="s">
        <v>1538</v>
      </c>
      <c r="B103" s="51">
        <v>985.9</v>
      </c>
      <c r="C103" s="54">
        <v>1000.0</v>
      </c>
      <c r="D103" s="54">
        <v>1003.55</v>
      </c>
      <c r="E103" s="51">
        <v>984.0</v>
      </c>
      <c r="F103" s="51" t="s">
        <v>927</v>
      </c>
      <c r="G103" s="52">
        <v>-0.0075</v>
      </c>
      <c r="H103" s="19">
        <f t="shared" si="1"/>
        <v>-0.007549828871</v>
      </c>
      <c r="I103" s="19">
        <f t="shared" si="2"/>
        <v>0.9924501711</v>
      </c>
      <c r="J103" s="19"/>
      <c r="K103" s="19"/>
      <c r="L103" s="19"/>
    </row>
    <row r="104">
      <c r="A104" s="51" t="s">
        <v>1539</v>
      </c>
      <c r="B104" s="51">
        <v>993.4</v>
      </c>
      <c r="C104" s="51">
        <v>990.0</v>
      </c>
      <c r="D104" s="51">
        <v>997.25</v>
      </c>
      <c r="E104" s="51">
        <v>981.4</v>
      </c>
      <c r="F104" s="51" t="s">
        <v>1233</v>
      </c>
      <c r="G104" s="52">
        <v>0.0077</v>
      </c>
      <c r="H104" s="19">
        <f t="shared" si="1"/>
        <v>0.007658365877</v>
      </c>
      <c r="I104" s="19">
        <f t="shared" si="2"/>
        <v>1.007658366</v>
      </c>
      <c r="J104" s="19"/>
      <c r="K104" s="19"/>
      <c r="L104" s="19"/>
    </row>
    <row r="105">
      <c r="A105" s="51" t="s">
        <v>1540</v>
      </c>
      <c r="B105" s="51">
        <v>985.85</v>
      </c>
      <c r="C105" s="54">
        <v>1002.0</v>
      </c>
      <c r="D105" s="54">
        <v>1002.0</v>
      </c>
      <c r="E105" s="51">
        <v>980.75</v>
      </c>
      <c r="F105" s="51" t="s">
        <v>1261</v>
      </c>
      <c r="G105" s="52">
        <v>-0.0029</v>
      </c>
      <c r="H105" s="19">
        <f t="shared" si="1"/>
        <v>-0.002882573076</v>
      </c>
      <c r="I105" s="19">
        <f t="shared" si="2"/>
        <v>0.9971174269</v>
      </c>
      <c r="J105" s="19"/>
      <c r="K105" s="19"/>
      <c r="L105" s="19"/>
    </row>
    <row r="106">
      <c r="A106" s="53">
        <v>45632.0</v>
      </c>
      <c r="B106" s="51">
        <v>988.7</v>
      </c>
      <c r="C106" s="51">
        <v>994.5</v>
      </c>
      <c r="D106" s="54">
        <v>1010.25</v>
      </c>
      <c r="E106" s="51">
        <v>987.0</v>
      </c>
      <c r="F106" s="51" t="s">
        <v>910</v>
      </c>
      <c r="G106" s="52">
        <v>0.0016</v>
      </c>
      <c r="H106" s="19">
        <f t="shared" si="1"/>
        <v>0.001620909736</v>
      </c>
      <c r="I106" s="19">
        <f t="shared" si="2"/>
        <v>1.00162091</v>
      </c>
      <c r="J106" s="19"/>
      <c r="K106" s="19"/>
      <c r="L106" s="19"/>
    </row>
    <row r="107">
      <c r="A107" s="53">
        <v>45602.0</v>
      </c>
      <c r="B107" s="51">
        <v>987.1</v>
      </c>
      <c r="C107" s="51">
        <v>973.8</v>
      </c>
      <c r="D107" s="51">
        <v>992.55</v>
      </c>
      <c r="E107" s="51">
        <v>966.65</v>
      </c>
      <c r="F107" s="51" t="s">
        <v>1541</v>
      </c>
      <c r="G107" s="52">
        <v>0.0154</v>
      </c>
      <c r="H107" s="19">
        <f t="shared" si="1"/>
        <v>0.01537828524</v>
      </c>
      <c r="I107" s="19">
        <f t="shared" si="2"/>
        <v>1.015378285</v>
      </c>
      <c r="J107" s="19"/>
      <c r="K107" s="19"/>
      <c r="L107" s="19"/>
    </row>
    <row r="108">
      <c r="A108" s="53">
        <v>45571.0</v>
      </c>
      <c r="B108" s="51">
        <v>972.15</v>
      </c>
      <c r="C108" s="51">
        <v>973.99</v>
      </c>
      <c r="D108" s="51">
        <v>981.87</v>
      </c>
      <c r="E108" s="51">
        <v>966.12</v>
      </c>
      <c r="F108" s="51" t="s">
        <v>1542</v>
      </c>
      <c r="G108" s="52">
        <v>0.0048</v>
      </c>
      <c r="H108" s="19">
        <f t="shared" si="1"/>
        <v>0.004785430792</v>
      </c>
      <c r="I108" s="19">
        <f t="shared" si="2"/>
        <v>1.004785431</v>
      </c>
      <c r="J108" s="19"/>
      <c r="K108" s="19"/>
      <c r="L108" s="19"/>
    </row>
    <row r="109">
      <c r="A109" s="53">
        <v>45479.0</v>
      </c>
      <c r="B109" s="51">
        <v>967.52</v>
      </c>
      <c r="C109" s="51">
        <v>937.11</v>
      </c>
      <c r="D109" s="51">
        <v>970.01</v>
      </c>
      <c r="E109" s="51">
        <v>932.37</v>
      </c>
      <c r="F109" s="51" t="s">
        <v>1543</v>
      </c>
      <c r="G109" s="52">
        <v>0.0344</v>
      </c>
      <c r="H109" s="19">
        <f t="shared" si="1"/>
        <v>0.03438248375</v>
      </c>
      <c r="I109" s="19">
        <f t="shared" si="2"/>
        <v>1.034382484</v>
      </c>
      <c r="J109" s="19"/>
      <c r="K109" s="19"/>
      <c r="L109" s="19"/>
    </row>
    <row r="110">
      <c r="A110" s="53">
        <v>45449.0</v>
      </c>
      <c r="B110" s="51">
        <v>935.36</v>
      </c>
      <c r="C110" s="51">
        <v>937.11</v>
      </c>
      <c r="D110" s="51">
        <v>943.09</v>
      </c>
      <c r="E110" s="51">
        <v>928.34</v>
      </c>
      <c r="F110" s="51" t="s">
        <v>1544</v>
      </c>
      <c r="G110" s="52">
        <v>0.0089</v>
      </c>
      <c r="H110" s="19">
        <f t="shared" si="1"/>
        <v>0.008920385292</v>
      </c>
      <c r="I110" s="19">
        <f t="shared" si="2"/>
        <v>1.008920385</v>
      </c>
      <c r="J110" s="19"/>
      <c r="K110" s="19"/>
      <c r="L110" s="19"/>
    </row>
    <row r="111">
      <c r="A111" s="53">
        <v>45418.0</v>
      </c>
      <c r="B111" s="51">
        <v>927.09</v>
      </c>
      <c r="C111" s="51">
        <v>922.1</v>
      </c>
      <c r="D111" s="51">
        <v>930.88</v>
      </c>
      <c r="E111" s="51">
        <v>887.26</v>
      </c>
      <c r="F111" s="51" t="s">
        <v>1545</v>
      </c>
      <c r="G111" s="52">
        <v>0.0288</v>
      </c>
      <c r="H111" s="19">
        <f t="shared" si="1"/>
        <v>0.02881969105</v>
      </c>
      <c r="I111" s="19">
        <f t="shared" si="2"/>
        <v>1.028819691</v>
      </c>
      <c r="J111" s="19"/>
      <c r="K111" s="19"/>
      <c r="L111" s="19"/>
    </row>
    <row r="112">
      <c r="A112" s="53">
        <v>45388.0</v>
      </c>
      <c r="B112" s="51">
        <v>901.12</v>
      </c>
      <c r="C112" s="51">
        <v>945.08</v>
      </c>
      <c r="D112" s="51">
        <v>945.08</v>
      </c>
      <c r="E112" s="51">
        <v>852.77</v>
      </c>
      <c r="F112" s="51" t="s">
        <v>1546</v>
      </c>
      <c r="G112" s="52">
        <v>-0.049</v>
      </c>
      <c r="H112" s="19">
        <f t="shared" si="1"/>
        <v>-0.04897997953</v>
      </c>
      <c r="I112" s="19">
        <f t="shared" si="2"/>
        <v>0.9510200205</v>
      </c>
      <c r="J112" s="19"/>
      <c r="K112" s="19"/>
      <c r="L112" s="19"/>
    </row>
    <row r="113">
      <c r="A113" s="53">
        <v>45357.0</v>
      </c>
      <c r="B113" s="51">
        <v>947.53</v>
      </c>
      <c r="C113" s="51">
        <v>960.04</v>
      </c>
      <c r="D113" s="51">
        <v>960.04</v>
      </c>
      <c r="E113" s="51">
        <v>931.13</v>
      </c>
      <c r="F113" s="51" t="s">
        <v>1547</v>
      </c>
      <c r="G113" s="52">
        <v>0.0297</v>
      </c>
      <c r="H113" s="19">
        <f t="shared" si="1"/>
        <v>0.02974482699</v>
      </c>
      <c r="I113" s="19">
        <f t="shared" si="2"/>
        <v>1.029744827</v>
      </c>
      <c r="J113" s="19"/>
      <c r="K113" s="19"/>
      <c r="L113" s="19"/>
    </row>
    <row r="114">
      <c r="A114" s="51" t="s">
        <v>1548</v>
      </c>
      <c r="B114" s="51">
        <v>920.16</v>
      </c>
      <c r="C114" s="51">
        <v>928.78</v>
      </c>
      <c r="D114" s="51">
        <v>934.37</v>
      </c>
      <c r="E114" s="51">
        <v>917.27</v>
      </c>
      <c r="F114" s="51" t="s">
        <v>1549</v>
      </c>
      <c r="G114" s="52">
        <v>-0.001</v>
      </c>
      <c r="H114" s="19">
        <f t="shared" si="1"/>
        <v>-0.001031364332</v>
      </c>
      <c r="I114" s="19">
        <f t="shared" si="2"/>
        <v>0.9989686357</v>
      </c>
      <c r="J114" s="19"/>
      <c r="K114" s="19"/>
      <c r="L114" s="19"/>
    </row>
    <row r="115">
      <c r="A115" s="51" t="s">
        <v>1550</v>
      </c>
      <c r="B115" s="51">
        <v>921.11</v>
      </c>
      <c r="C115" s="51">
        <v>940.6</v>
      </c>
      <c r="D115" s="51">
        <v>948.52</v>
      </c>
      <c r="E115" s="51">
        <v>918.17</v>
      </c>
      <c r="F115" s="51" t="s">
        <v>841</v>
      </c>
      <c r="G115" s="52">
        <v>-0.0208</v>
      </c>
      <c r="H115" s="19">
        <f t="shared" si="1"/>
        <v>-0.02082491761</v>
      </c>
      <c r="I115" s="19">
        <f t="shared" si="2"/>
        <v>0.9791750824</v>
      </c>
      <c r="J115" s="19"/>
      <c r="K115" s="19"/>
      <c r="L115" s="19"/>
    </row>
    <row r="116">
      <c r="A116" s="51" t="s">
        <v>1551</v>
      </c>
      <c r="B116" s="51">
        <v>940.7</v>
      </c>
      <c r="C116" s="51">
        <v>944.04</v>
      </c>
      <c r="D116" s="51">
        <v>947.58</v>
      </c>
      <c r="E116" s="51">
        <v>935.91</v>
      </c>
      <c r="F116" s="51" t="s">
        <v>1552</v>
      </c>
      <c r="G116" s="52">
        <v>-0.0042</v>
      </c>
      <c r="H116" s="19">
        <f t="shared" si="1"/>
        <v>-0.004170901084</v>
      </c>
      <c r="I116" s="19">
        <f t="shared" si="2"/>
        <v>0.9958290989</v>
      </c>
      <c r="J116" s="19"/>
      <c r="K116" s="19"/>
      <c r="L116" s="19"/>
    </row>
    <row r="117">
      <c r="A117" s="51" t="s">
        <v>1553</v>
      </c>
      <c r="B117" s="51">
        <v>944.64</v>
      </c>
      <c r="C117" s="51">
        <v>956.05</v>
      </c>
      <c r="D117" s="51">
        <v>958.94</v>
      </c>
      <c r="E117" s="51">
        <v>943.09</v>
      </c>
      <c r="F117" s="51" t="s">
        <v>880</v>
      </c>
      <c r="G117" s="52">
        <v>-0.0114</v>
      </c>
      <c r="H117" s="19">
        <f t="shared" si="1"/>
        <v>-0.01141750824</v>
      </c>
      <c r="I117" s="19">
        <f t="shared" si="2"/>
        <v>0.9885824918</v>
      </c>
      <c r="J117" s="19"/>
      <c r="K117" s="19"/>
      <c r="L117" s="19"/>
    </row>
    <row r="118">
      <c r="A118" s="51" t="s">
        <v>1554</v>
      </c>
      <c r="B118" s="51">
        <v>955.55</v>
      </c>
      <c r="C118" s="51">
        <v>961.93</v>
      </c>
      <c r="D118" s="51">
        <v>963.48</v>
      </c>
      <c r="E118" s="51">
        <v>949.07</v>
      </c>
      <c r="F118" s="51" t="s">
        <v>1465</v>
      </c>
      <c r="G118" s="52">
        <v>-0.0021</v>
      </c>
      <c r="H118" s="19">
        <f t="shared" si="1"/>
        <v>-0.002130348061</v>
      </c>
      <c r="I118" s="19">
        <f t="shared" si="2"/>
        <v>0.9978696519</v>
      </c>
      <c r="J118" s="19"/>
      <c r="K118" s="19"/>
      <c r="L118" s="19"/>
    </row>
    <row r="119">
      <c r="A119" s="51" t="s">
        <v>1555</v>
      </c>
      <c r="B119" s="51">
        <v>957.59</v>
      </c>
      <c r="C119" s="51">
        <v>959.54</v>
      </c>
      <c r="D119" s="51">
        <v>967.96</v>
      </c>
      <c r="E119" s="51">
        <v>955.05</v>
      </c>
      <c r="F119" s="51" t="s">
        <v>1556</v>
      </c>
      <c r="G119" s="52">
        <v>-0.0019</v>
      </c>
      <c r="H119" s="19">
        <f t="shared" si="1"/>
        <v>-0.001876192164</v>
      </c>
      <c r="I119" s="19">
        <f t="shared" si="2"/>
        <v>0.9981238078</v>
      </c>
      <c r="J119" s="19"/>
      <c r="K119" s="19"/>
      <c r="L119" s="19"/>
    </row>
    <row r="120">
      <c r="A120" s="51" t="s">
        <v>1557</v>
      </c>
      <c r="B120" s="51">
        <v>959.39</v>
      </c>
      <c r="C120" s="51">
        <v>947.08</v>
      </c>
      <c r="D120" s="51">
        <v>960.49</v>
      </c>
      <c r="E120" s="51">
        <v>942.14</v>
      </c>
      <c r="F120" s="51" t="s">
        <v>1367</v>
      </c>
      <c r="G120" s="52">
        <v>0.0157</v>
      </c>
      <c r="H120" s="19">
        <f t="shared" si="1"/>
        <v>0.01566817349</v>
      </c>
      <c r="I120" s="19">
        <f t="shared" si="2"/>
        <v>1.015668173</v>
      </c>
      <c r="J120" s="19"/>
      <c r="K120" s="19"/>
      <c r="L120" s="19"/>
    </row>
    <row r="121">
      <c r="A121" s="51" t="s">
        <v>1558</v>
      </c>
      <c r="B121" s="51">
        <v>944.59</v>
      </c>
      <c r="C121" s="51">
        <v>949.07</v>
      </c>
      <c r="D121" s="51">
        <v>951.96</v>
      </c>
      <c r="E121" s="51">
        <v>939.65</v>
      </c>
      <c r="F121" s="51" t="s">
        <v>1559</v>
      </c>
      <c r="G121" s="52">
        <v>-0.004</v>
      </c>
      <c r="H121" s="19">
        <f t="shared" si="1"/>
        <v>-0.003985786138</v>
      </c>
      <c r="I121" s="19">
        <f t="shared" si="2"/>
        <v>0.9960142139</v>
      </c>
      <c r="J121" s="19"/>
      <c r="K121" s="19"/>
      <c r="L121" s="19"/>
    </row>
    <row r="122">
      <c r="A122" s="51" t="s">
        <v>1560</v>
      </c>
      <c r="B122" s="51">
        <v>948.37</v>
      </c>
      <c r="C122" s="51">
        <v>951.07</v>
      </c>
      <c r="D122" s="51">
        <v>953.71</v>
      </c>
      <c r="E122" s="51">
        <v>945.78</v>
      </c>
      <c r="F122" s="51" t="s">
        <v>1561</v>
      </c>
      <c r="G122" s="52">
        <v>-0.0058</v>
      </c>
      <c r="H122" s="19">
        <f t="shared" si="1"/>
        <v>-0.005849363174</v>
      </c>
      <c r="I122" s="19">
        <f t="shared" si="2"/>
        <v>0.9941506368</v>
      </c>
      <c r="J122" s="19"/>
      <c r="K122" s="19"/>
      <c r="L122" s="19"/>
    </row>
    <row r="123">
      <c r="A123" s="51" t="s">
        <v>1562</v>
      </c>
      <c r="B123" s="51">
        <v>953.95</v>
      </c>
      <c r="C123" s="51">
        <v>950.0</v>
      </c>
      <c r="D123" s="51">
        <v>958.0</v>
      </c>
      <c r="E123" s="51">
        <v>947.0</v>
      </c>
      <c r="F123" s="51" t="s">
        <v>1563</v>
      </c>
      <c r="G123" s="52">
        <v>0.0118</v>
      </c>
      <c r="H123" s="19">
        <f t="shared" si="1"/>
        <v>0.01183720659</v>
      </c>
      <c r="I123" s="19">
        <f t="shared" si="2"/>
        <v>1.011837207</v>
      </c>
      <c r="J123" s="19"/>
      <c r="K123" s="19"/>
      <c r="L123" s="19"/>
    </row>
    <row r="124">
      <c r="A124" s="51" t="s">
        <v>1564</v>
      </c>
      <c r="B124" s="51">
        <v>942.79</v>
      </c>
      <c r="C124" s="51">
        <v>941.1</v>
      </c>
      <c r="D124" s="51">
        <v>950.47</v>
      </c>
      <c r="E124" s="51">
        <v>938.1</v>
      </c>
      <c r="F124" s="51" t="s">
        <v>1068</v>
      </c>
      <c r="G124" s="52">
        <v>0.0099</v>
      </c>
      <c r="H124" s="19">
        <f t="shared" si="1"/>
        <v>0.009930156826</v>
      </c>
      <c r="I124" s="19">
        <f t="shared" si="2"/>
        <v>1.009930157</v>
      </c>
      <c r="J124" s="19"/>
      <c r="K124" s="19"/>
      <c r="L124" s="19"/>
    </row>
    <row r="125">
      <c r="A125" s="51" t="s">
        <v>1565</v>
      </c>
      <c r="B125" s="51">
        <v>933.52</v>
      </c>
      <c r="C125" s="51">
        <v>950.27</v>
      </c>
      <c r="D125" s="51">
        <v>951.46</v>
      </c>
      <c r="E125" s="51">
        <v>916.17</v>
      </c>
      <c r="F125" s="51" t="s">
        <v>1566</v>
      </c>
      <c r="G125" s="52">
        <v>-0.0115</v>
      </c>
      <c r="H125" s="19">
        <f t="shared" si="1"/>
        <v>-0.01151007529</v>
      </c>
      <c r="I125" s="19">
        <f t="shared" si="2"/>
        <v>0.9884899247</v>
      </c>
      <c r="J125" s="19"/>
      <c r="K125" s="19"/>
      <c r="L125" s="19"/>
    </row>
    <row r="126">
      <c r="A126" s="51" t="s">
        <v>1567</v>
      </c>
      <c r="B126" s="51">
        <v>944.39</v>
      </c>
      <c r="C126" s="51">
        <v>967.96</v>
      </c>
      <c r="D126" s="51">
        <v>969.96</v>
      </c>
      <c r="E126" s="51">
        <v>942.19</v>
      </c>
      <c r="F126" s="51" t="s">
        <v>1568</v>
      </c>
      <c r="G126" s="52">
        <v>-0.018</v>
      </c>
      <c r="H126" s="19">
        <f t="shared" si="1"/>
        <v>-0.0179789535</v>
      </c>
      <c r="I126" s="19">
        <f t="shared" si="2"/>
        <v>0.9820210465</v>
      </c>
      <c r="J126" s="19"/>
      <c r="K126" s="19"/>
      <c r="L126" s="19"/>
    </row>
    <row r="127">
      <c r="A127" s="51" t="s">
        <v>1569</v>
      </c>
      <c r="B127" s="51">
        <v>961.68</v>
      </c>
      <c r="C127" s="51">
        <v>962.13</v>
      </c>
      <c r="D127" s="51">
        <v>965.02</v>
      </c>
      <c r="E127" s="51">
        <v>950.32</v>
      </c>
      <c r="F127" s="51" t="s">
        <v>1101</v>
      </c>
      <c r="G127" s="52">
        <v>0.0051</v>
      </c>
      <c r="H127" s="19">
        <f t="shared" si="1"/>
        <v>0.005100334448</v>
      </c>
      <c r="I127" s="19">
        <f t="shared" si="2"/>
        <v>1.005100334</v>
      </c>
      <c r="J127" s="19"/>
      <c r="K127" s="19"/>
      <c r="L127" s="19"/>
    </row>
    <row r="128">
      <c r="A128" s="51" t="s">
        <v>1570</v>
      </c>
      <c r="B128" s="51">
        <v>956.8</v>
      </c>
      <c r="C128" s="54">
        <v>1001.91</v>
      </c>
      <c r="D128" s="54">
        <v>1005.6</v>
      </c>
      <c r="E128" s="51">
        <v>944.29</v>
      </c>
      <c r="F128" s="51" t="s">
        <v>1571</v>
      </c>
      <c r="G128" s="52">
        <v>-0.083</v>
      </c>
      <c r="H128" s="19">
        <f t="shared" si="1"/>
        <v>-0.08302425654</v>
      </c>
      <c r="I128" s="19">
        <f t="shared" si="2"/>
        <v>0.9169757435</v>
      </c>
      <c r="J128" s="19"/>
      <c r="K128" s="19"/>
      <c r="L128" s="19"/>
    </row>
    <row r="129">
      <c r="A129" s="53">
        <v>45570.0</v>
      </c>
      <c r="B129" s="54">
        <v>1043.43</v>
      </c>
      <c r="C129" s="54">
        <v>1033.81</v>
      </c>
      <c r="D129" s="54">
        <v>1047.12</v>
      </c>
      <c r="E129" s="54">
        <v>1027.23</v>
      </c>
      <c r="F129" s="51" t="s">
        <v>1572</v>
      </c>
      <c r="G129" s="52">
        <v>0.0159</v>
      </c>
      <c r="H129" s="19">
        <f t="shared" si="1"/>
        <v>0.01586946151</v>
      </c>
      <c r="I129" s="19">
        <f t="shared" si="2"/>
        <v>1.015869462</v>
      </c>
      <c r="J129" s="19"/>
      <c r="K129" s="19"/>
      <c r="L129" s="19"/>
    </row>
    <row r="130">
      <c r="A130" s="53">
        <v>45540.0</v>
      </c>
      <c r="B130" s="54">
        <v>1027.13</v>
      </c>
      <c r="C130" s="54">
        <v>1007.89</v>
      </c>
      <c r="D130" s="54">
        <v>1039.99</v>
      </c>
      <c r="E130" s="54">
        <v>1004.2</v>
      </c>
      <c r="F130" s="51" t="s">
        <v>1440</v>
      </c>
      <c r="G130" s="52">
        <v>0.018</v>
      </c>
      <c r="H130" s="19">
        <f t="shared" si="1"/>
        <v>0.01797837441</v>
      </c>
      <c r="I130" s="19">
        <f t="shared" si="2"/>
        <v>1.017978374</v>
      </c>
      <c r="J130" s="19"/>
      <c r="K130" s="19"/>
      <c r="L130" s="19"/>
    </row>
    <row r="131">
      <c r="A131" s="53">
        <v>45509.0</v>
      </c>
      <c r="B131" s="54">
        <v>1008.99</v>
      </c>
      <c r="C131" s="51">
        <v>983.91</v>
      </c>
      <c r="D131" s="54">
        <v>1011.88</v>
      </c>
      <c r="E131" s="51">
        <v>973.99</v>
      </c>
      <c r="F131" s="51" t="s">
        <v>851</v>
      </c>
      <c r="G131" s="52">
        <v>0.0238</v>
      </c>
      <c r="H131" s="19">
        <f t="shared" si="1"/>
        <v>0.02382522755</v>
      </c>
      <c r="I131" s="19">
        <f t="shared" si="2"/>
        <v>1.023825228</v>
      </c>
      <c r="J131" s="19"/>
      <c r="K131" s="19"/>
      <c r="L131" s="19"/>
    </row>
    <row r="132">
      <c r="A132" s="53">
        <v>45478.0</v>
      </c>
      <c r="B132" s="51">
        <v>985.51</v>
      </c>
      <c r="C132" s="54">
        <v>1013.07</v>
      </c>
      <c r="D132" s="54">
        <v>1014.82</v>
      </c>
      <c r="E132" s="51">
        <v>979.03</v>
      </c>
      <c r="F132" s="51" t="s">
        <v>1573</v>
      </c>
      <c r="G132" s="52">
        <v>-0.0272</v>
      </c>
      <c r="H132" s="19">
        <f t="shared" si="1"/>
        <v>-0.027204438</v>
      </c>
      <c r="I132" s="19">
        <f t="shared" si="2"/>
        <v>0.972795562</v>
      </c>
      <c r="J132" s="19"/>
      <c r="K132" s="19"/>
      <c r="L132" s="19"/>
    </row>
    <row r="133">
      <c r="A133" s="53">
        <v>45448.0</v>
      </c>
      <c r="B133" s="54">
        <v>1013.07</v>
      </c>
      <c r="C133" s="54">
        <v>1011.88</v>
      </c>
      <c r="D133" s="54">
        <v>1016.66</v>
      </c>
      <c r="E133" s="54">
        <v>1001.91</v>
      </c>
      <c r="F133" s="51" t="s">
        <v>1574</v>
      </c>
      <c r="G133" s="52">
        <v>0.0028</v>
      </c>
      <c r="H133" s="19">
        <f t="shared" si="1"/>
        <v>0.002761610643</v>
      </c>
      <c r="I133" s="19">
        <f t="shared" si="2"/>
        <v>1.002761611</v>
      </c>
      <c r="J133" s="19"/>
      <c r="K133" s="19"/>
      <c r="L133" s="19"/>
    </row>
    <row r="134">
      <c r="A134" s="53">
        <v>45356.0</v>
      </c>
      <c r="B134" s="54">
        <v>1010.28</v>
      </c>
      <c r="C134" s="54">
        <v>1034.81</v>
      </c>
      <c r="D134" s="54">
        <v>1037.0</v>
      </c>
      <c r="E134" s="51">
        <v>992.94</v>
      </c>
      <c r="F134" s="51" t="s">
        <v>1575</v>
      </c>
      <c r="G134" s="52">
        <v>-0.014</v>
      </c>
      <c r="H134" s="19">
        <f t="shared" si="1"/>
        <v>-0.01401467833</v>
      </c>
      <c r="I134" s="19">
        <f t="shared" si="2"/>
        <v>0.9859853217</v>
      </c>
      <c r="J134" s="19"/>
      <c r="K134" s="19"/>
      <c r="L134" s="19"/>
    </row>
    <row r="135">
      <c r="A135" s="53">
        <v>45327.0</v>
      </c>
      <c r="B135" s="54">
        <v>1024.64</v>
      </c>
      <c r="C135" s="54">
        <v>1016.86</v>
      </c>
      <c r="D135" s="54">
        <v>1026.83</v>
      </c>
      <c r="E135" s="54">
        <v>1008.44</v>
      </c>
      <c r="F135" s="51" t="s">
        <v>1053</v>
      </c>
      <c r="G135" s="52">
        <v>0.0197</v>
      </c>
      <c r="H135" s="19">
        <f t="shared" si="1"/>
        <v>0.01974522293</v>
      </c>
      <c r="I135" s="19">
        <f t="shared" si="2"/>
        <v>1.019745223</v>
      </c>
      <c r="J135" s="19"/>
      <c r="K135" s="19"/>
      <c r="L135" s="19"/>
    </row>
    <row r="136">
      <c r="A136" s="51" t="s">
        <v>1576</v>
      </c>
      <c r="B136" s="54">
        <v>1004.8</v>
      </c>
      <c r="C136" s="54">
        <v>1001.91</v>
      </c>
      <c r="D136" s="54">
        <v>1016.31</v>
      </c>
      <c r="E136" s="51">
        <v>994.43</v>
      </c>
      <c r="F136" s="51" t="s">
        <v>1522</v>
      </c>
      <c r="G136" s="52">
        <v>0.0073</v>
      </c>
      <c r="H136" s="19">
        <f t="shared" si="1"/>
        <v>0.007298099286</v>
      </c>
      <c r="I136" s="19">
        <f t="shared" si="2"/>
        <v>1.007298099</v>
      </c>
      <c r="J136" s="19"/>
      <c r="K136" s="19"/>
      <c r="L136" s="19"/>
    </row>
    <row r="137">
      <c r="A137" s="51" t="s">
        <v>1577</v>
      </c>
      <c r="B137" s="51">
        <v>997.52</v>
      </c>
      <c r="C137" s="51">
        <v>999.97</v>
      </c>
      <c r="D137" s="54">
        <v>1002.66</v>
      </c>
      <c r="E137" s="51">
        <v>995.93</v>
      </c>
      <c r="F137" s="51" t="s">
        <v>1578</v>
      </c>
      <c r="G137" s="52">
        <v>0.0011</v>
      </c>
      <c r="H137" s="19">
        <f t="shared" si="1"/>
        <v>0.001093905242</v>
      </c>
      <c r="I137" s="19">
        <f t="shared" si="2"/>
        <v>1.001093905</v>
      </c>
      <c r="J137" s="19"/>
      <c r="K137" s="19"/>
      <c r="L137" s="19"/>
    </row>
    <row r="138">
      <c r="A138" s="51" t="s">
        <v>1579</v>
      </c>
      <c r="B138" s="51">
        <v>996.43</v>
      </c>
      <c r="C138" s="54">
        <v>1004.7</v>
      </c>
      <c r="D138" s="54">
        <v>1005.85</v>
      </c>
      <c r="E138" s="51">
        <v>993.53</v>
      </c>
      <c r="F138" s="51" t="s">
        <v>1580</v>
      </c>
      <c r="G138" s="52">
        <v>-0.0017</v>
      </c>
      <c r="H138" s="19">
        <f t="shared" si="1"/>
        <v>-0.001743190038</v>
      </c>
      <c r="I138" s="19">
        <f t="shared" si="2"/>
        <v>0.99825681</v>
      </c>
      <c r="J138" s="19"/>
      <c r="K138" s="19"/>
      <c r="L138" s="19"/>
    </row>
    <row r="139">
      <c r="A139" s="51" t="s">
        <v>1581</v>
      </c>
      <c r="B139" s="51">
        <v>998.17</v>
      </c>
      <c r="C139" s="51">
        <v>989.45</v>
      </c>
      <c r="D139" s="54">
        <v>1000.21</v>
      </c>
      <c r="E139" s="51">
        <v>986.46</v>
      </c>
      <c r="F139" s="51" t="s">
        <v>1582</v>
      </c>
      <c r="G139" s="52">
        <v>0.0097</v>
      </c>
      <c r="H139" s="19">
        <f t="shared" si="1"/>
        <v>0.009680356059</v>
      </c>
      <c r="I139" s="19">
        <f t="shared" si="2"/>
        <v>1.009680356</v>
      </c>
      <c r="J139" s="19"/>
      <c r="K139" s="19"/>
      <c r="L139" s="19"/>
    </row>
    <row r="140">
      <c r="A140" s="51" t="s">
        <v>1583</v>
      </c>
      <c r="B140" s="51">
        <v>988.6</v>
      </c>
      <c r="C140" s="51">
        <v>989.35</v>
      </c>
      <c r="D140" s="51">
        <v>992.84</v>
      </c>
      <c r="E140" s="51">
        <v>984.96</v>
      </c>
      <c r="F140" s="51" t="s">
        <v>1469</v>
      </c>
      <c r="G140" s="52">
        <v>0.005</v>
      </c>
      <c r="H140" s="19">
        <f t="shared" si="1"/>
        <v>0.004960761192</v>
      </c>
      <c r="I140" s="19">
        <f t="shared" si="2"/>
        <v>1.004960761</v>
      </c>
      <c r="J140" s="19"/>
      <c r="K140" s="19"/>
      <c r="L140" s="19"/>
    </row>
    <row r="141">
      <c r="A141" s="51" t="s">
        <v>1584</v>
      </c>
      <c r="B141" s="51">
        <v>983.72</v>
      </c>
      <c r="C141" s="51">
        <v>973.0</v>
      </c>
      <c r="D141" s="51">
        <v>991.44</v>
      </c>
      <c r="E141" s="51">
        <v>971.05</v>
      </c>
      <c r="F141" s="51" t="s">
        <v>1305</v>
      </c>
      <c r="G141" s="52">
        <v>0.0136</v>
      </c>
      <c r="H141" s="19">
        <f t="shared" si="1"/>
        <v>0.01356962547</v>
      </c>
      <c r="I141" s="19">
        <f t="shared" si="2"/>
        <v>1.013569625</v>
      </c>
      <c r="J141" s="19"/>
      <c r="K141" s="19"/>
      <c r="L141" s="19"/>
    </row>
    <row r="142">
      <c r="A142" s="51" t="s">
        <v>1585</v>
      </c>
      <c r="B142" s="51">
        <v>970.55</v>
      </c>
      <c r="C142" s="51">
        <v>975.74</v>
      </c>
      <c r="D142" s="51">
        <v>975.74</v>
      </c>
      <c r="E142" s="51">
        <v>963.03</v>
      </c>
      <c r="F142" s="51" t="s">
        <v>1586</v>
      </c>
      <c r="G142" s="52">
        <v>0.0107</v>
      </c>
      <c r="H142" s="19">
        <f t="shared" si="1"/>
        <v>0.01073689911</v>
      </c>
      <c r="I142" s="19">
        <f t="shared" si="2"/>
        <v>1.010736899</v>
      </c>
      <c r="J142" s="19"/>
      <c r="K142" s="19"/>
      <c r="L142" s="19"/>
    </row>
    <row r="143">
      <c r="A143" s="51" t="s">
        <v>1587</v>
      </c>
      <c r="B143" s="51">
        <v>960.24</v>
      </c>
      <c r="C143" s="51">
        <v>961.03</v>
      </c>
      <c r="D143" s="51">
        <v>964.97</v>
      </c>
      <c r="E143" s="51">
        <v>941.1</v>
      </c>
      <c r="F143" s="51" t="s">
        <v>837</v>
      </c>
      <c r="G143" s="52">
        <v>-0.0084</v>
      </c>
      <c r="H143" s="19">
        <f t="shared" si="1"/>
        <v>-0.008385311248</v>
      </c>
      <c r="I143" s="19">
        <f t="shared" si="2"/>
        <v>0.9916146888</v>
      </c>
      <c r="J143" s="19"/>
      <c r="K143" s="19"/>
      <c r="L143" s="19"/>
    </row>
    <row r="144">
      <c r="A144" s="51" t="s">
        <v>1588</v>
      </c>
      <c r="B144" s="51">
        <v>968.36</v>
      </c>
      <c r="C144" s="51">
        <v>993.28</v>
      </c>
      <c r="D144" s="54">
        <v>1000.01</v>
      </c>
      <c r="E144" s="51">
        <v>963.28</v>
      </c>
      <c r="F144" s="51" t="s">
        <v>1589</v>
      </c>
      <c r="G144" s="52">
        <v>-0.0216</v>
      </c>
      <c r="H144" s="19">
        <f t="shared" si="1"/>
        <v>-0.02161151806</v>
      </c>
      <c r="I144" s="19">
        <f t="shared" si="2"/>
        <v>0.9783884819</v>
      </c>
      <c r="J144" s="19"/>
      <c r="K144" s="19"/>
      <c r="L144" s="19"/>
    </row>
    <row r="145">
      <c r="A145" s="51" t="s">
        <v>1590</v>
      </c>
      <c r="B145" s="51">
        <v>989.75</v>
      </c>
      <c r="C145" s="51">
        <v>986.96</v>
      </c>
      <c r="D145" s="54">
        <v>1001.81</v>
      </c>
      <c r="E145" s="51">
        <v>979.08</v>
      </c>
      <c r="F145" s="51" t="s">
        <v>1295</v>
      </c>
      <c r="G145" s="52">
        <v>-0.006</v>
      </c>
      <c r="H145" s="19">
        <f t="shared" si="1"/>
        <v>-0.0060056441</v>
      </c>
      <c r="I145" s="19">
        <f t="shared" si="2"/>
        <v>0.9939943559</v>
      </c>
      <c r="J145" s="19"/>
      <c r="K145" s="19"/>
      <c r="L145" s="19"/>
    </row>
    <row r="146">
      <c r="A146" s="51" t="s">
        <v>1591</v>
      </c>
      <c r="B146" s="51">
        <v>995.73</v>
      </c>
      <c r="C146" s="51">
        <v>995.03</v>
      </c>
      <c r="D146" s="54">
        <v>1003.85</v>
      </c>
      <c r="E146" s="51">
        <v>975.49</v>
      </c>
      <c r="F146" s="51" t="s">
        <v>1592</v>
      </c>
      <c r="G146" s="52">
        <v>-0.0193</v>
      </c>
      <c r="H146" s="19">
        <f t="shared" si="1"/>
        <v>-0.01934270266</v>
      </c>
      <c r="I146" s="19">
        <f t="shared" si="2"/>
        <v>0.9806572973</v>
      </c>
      <c r="J146" s="19"/>
      <c r="K146" s="19"/>
      <c r="L146" s="19"/>
    </row>
    <row r="147">
      <c r="A147" s="53">
        <v>45630.0</v>
      </c>
      <c r="B147" s="54">
        <v>1015.37</v>
      </c>
      <c r="C147" s="54">
        <v>1010.88</v>
      </c>
      <c r="D147" s="54">
        <v>1025.83</v>
      </c>
      <c r="E147" s="54">
        <v>1010.38</v>
      </c>
      <c r="F147" s="51" t="s">
        <v>1593</v>
      </c>
      <c r="G147" s="52">
        <v>0.0049</v>
      </c>
      <c r="H147" s="19">
        <f t="shared" si="1"/>
        <v>0.004938735921</v>
      </c>
      <c r="I147" s="19">
        <f t="shared" si="2"/>
        <v>1.004938736</v>
      </c>
      <c r="J147" s="19"/>
      <c r="K147" s="19"/>
      <c r="L147" s="19"/>
    </row>
    <row r="148">
      <c r="A148" s="53">
        <v>45569.0</v>
      </c>
      <c r="B148" s="54">
        <v>1010.38</v>
      </c>
      <c r="C148" s="54">
        <v>1009.14</v>
      </c>
      <c r="D148" s="54">
        <v>1017.86</v>
      </c>
      <c r="E148" s="54">
        <v>1006.89</v>
      </c>
      <c r="F148" s="51" t="s">
        <v>1594</v>
      </c>
      <c r="G148" s="52">
        <v>0.005</v>
      </c>
      <c r="H148" s="19">
        <f t="shared" si="1"/>
        <v>0.004953252437</v>
      </c>
      <c r="I148" s="19">
        <f t="shared" si="2"/>
        <v>1.004953252</v>
      </c>
      <c r="J148" s="19"/>
      <c r="K148" s="19"/>
      <c r="L148" s="19"/>
    </row>
    <row r="149">
      <c r="A149" s="53">
        <v>45539.0</v>
      </c>
      <c r="B149" s="54">
        <v>1005.4</v>
      </c>
      <c r="C149" s="54">
        <v>1017.86</v>
      </c>
      <c r="D149" s="54">
        <v>1026.33</v>
      </c>
      <c r="E149" s="54">
        <v>1001.91</v>
      </c>
      <c r="F149" s="51" t="s">
        <v>1595</v>
      </c>
      <c r="G149" s="52">
        <v>-0.0046</v>
      </c>
      <c r="H149" s="19">
        <f t="shared" si="1"/>
        <v>-0.004633296373</v>
      </c>
      <c r="I149" s="19">
        <f t="shared" si="2"/>
        <v>0.9953667036</v>
      </c>
      <c r="J149" s="19"/>
      <c r="K149" s="19"/>
      <c r="L149" s="19"/>
    </row>
    <row r="150">
      <c r="A150" s="53">
        <v>45508.0</v>
      </c>
      <c r="B150" s="54">
        <v>1010.08</v>
      </c>
      <c r="C150" s="54">
        <v>1006.94</v>
      </c>
      <c r="D150" s="54">
        <v>1013.27</v>
      </c>
      <c r="E150" s="54">
        <v>1000.91</v>
      </c>
      <c r="F150" s="51" t="s">
        <v>1596</v>
      </c>
      <c r="G150" s="52">
        <v>0.0061</v>
      </c>
      <c r="H150" s="19">
        <f t="shared" si="1"/>
        <v>0.006055776892</v>
      </c>
      <c r="I150" s="19">
        <f t="shared" si="2"/>
        <v>1.006055777</v>
      </c>
      <c r="J150" s="19"/>
      <c r="K150" s="19"/>
      <c r="L150" s="19"/>
    </row>
    <row r="151">
      <c r="A151" s="53">
        <v>45416.0</v>
      </c>
      <c r="B151" s="54">
        <v>1004.0</v>
      </c>
      <c r="C151" s="54">
        <v>1008.49</v>
      </c>
      <c r="D151" s="54">
        <v>1009.39</v>
      </c>
      <c r="E151" s="54">
        <v>1001.31</v>
      </c>
      <c r="F151" s="51" t="s">
        <v>1597</v>
      </c>
      <c r="G151" s="52">
        <v>-0.0044</v>
      </c>
      <c r="H151" s="19">
        <f t="shared" si="1"/>
        <v>-0.004452200815</v>
      </c>
      <c r="I151" s="19">
        <f t="shared" si="2"/>
        <v>0.9955477992</v>
      </c>
      <c r="J151" s="19"/>
      <c r="K151" s="19"/>
      <c r="L151" s="19"/>
    </row>
    <row r="152">
      <c r="A152" s="53">
        <v>45386.0</v>
      </c>
      <c r="B152" s="54">
        <v>1008.49</v>
      </c>
      <c r="C152" s="54">
        <v>1012.88</v>
      </c>
      <c r="D152" s="54">
        <v>1013.87</v>
      </c>
      <c r="E152" s="51">
        <v>995.08</v>
      </c>
      <c r="F152" s="51" t="s">
        <v>842</v>
      </c>
      <c r="G152" s="52">
        <v>0.0024</v>
      </c>
      <c r="H152" s="19">
        <f t="shared" si="1"/>
        <v>0.002425326773</v>
      </c>
      <c r="I152" s="19">
        <f t="shared" si="2"/>
        <v>1.002425327</v>
      </c>
      <c r="J152" s="19"/>
      <c r="K152" s="19"/>
      <c r="L152" s="19"/>
    </row>
    <row r="153">
      <c r="A153" s="53">
        <v>45355.0</v>
      </c>
      <c r="B153" s="54">
        <v>1006.05</v>
      </c>
      <c r="C153" s="54">
        <v>1000.91</v>
      </c>
      <c r="D153" s="54">
        <v>1011.33</v>
      </c>
      <c r="E153" s="51">
        <v>989.5</v>
      </c>
      <c r="F153" s="51" t="s">
        <v>1598</v>
      </c>
      <c r="G153" s="52">
        <v>0.0045</v>
      </c>
      <c r="H153" s="19">
        <f t="shared" si="1"/>
        <v>0.00448300651</v>
      </c>
      <c r="I153" s="19">
        <f t="shared" si="2"/>
        <v>1.004483007</v>
      </c>
      <c r="J153" s="19"/>
      <c r="K153" s="19"/>
      <c r="L153" s="19"/>
    </row>
    <row r="154">
      <c r="A154" s="53">
        <v>45326.0</v>
      </c>
      <c r="B154" s="54">
        <v>1001.56</v>
      </c>
      <c r="C154" s="51">
        <v>995.93</v>
      </c>
      <c r="D154" s="54">
        <v>1004.9</v>
      </c>
      <c r="E154" s="51">
        <v>990.34</v>
      </c>
      <c r="F154" s="51" t="s">
        <v>1599</v>
      </c>
      <c r="G154" s="52">
        <v>0.0125</v>
      </c>
      <c r="H154" s="19">
        <f t="shared" si="1"/>
        <v>0.01249494541</v>
      </c>
      <c r="I154" s="19">
        <f t="shared" si="2"/>
        <v>1.012494945</v>
      </c>
      <c r="J154" s="19"/>
      <c r="K154" s="19"/>
      <c r="L154" s="19"/>
    </row>
    <row r="155">
      <c r="A155" s="53">
        <v>45295.0</v>
      </c>
      <c r="B155" s="51">
        <v>989.2</v>
      </c>
      <c r="C155" s="51">
        <v>996.92</v>
      </c>
      <c r="D155" s="54">
        <v>1006.74</v>
      </c>
      <c r="E155" s="51">
        <v>984.41</v>
      </c>
      <c r="F155" s="51" t="s">
        <v>1600</v>
      </c>
      <c r="G155" s="52">
        <v>-6.0E-4</v>
      </c>
      <c r="H155" s="19">
        <f t="shared" si="1"/>
        <v>-0.0005556958828</v>
      </c>
      <c r="I155" s="19">
        <f t="shared" si="2"/>
        <v>0.9994443041</v>
      </c>
      <c r="J155" s="19"/>
      <c r="K155" s="19"/>
      <c r="L155" s="19"/>
    </row>
    <row r="156">
      <c r="A156" s="51" t="s">
        <v>1601</v>
      </c>
      <c r="B156" s="51">
        <v>989.75</v>
      </c>
      <c r="C156" s="51">
        <v>979.48</v>
      </c>
      <c r="D156" s="51">
        <v>996.82</v>
      </c>
      <c r="E156" s="51">
        <v>975.99</v>
      </c>
      <c r="F156" s="51" t="s">
        <v>1602</v>
      </c>
      <c r="G156" s="52">
        <v>0.0145</v>
      </c>
      <c r="H156" s="19">
        <f t="shared" si="1"/>
        <v>0.01446230167</v>
      </c>
      <c r="I156" s="19">
        <f t="shared" si="2"/>
        <v>1.014462302</v>
      </c>
      <c r="J156" s="19"/>
      <c r="K156" s="19"/>
      <c r="L156" s="19"/>
    </row>
    <row r="157">
      <c r="A157" s="51" t="s">
        <v>1603</v>
      </c>
      <c r="B157" s="51">
        <v>975.64</v>
      </c>
      <c r="C157" s="51">
        <v>988.55</v>
      </c>
      <c r="D157" s="51">
        <v>991.94</v>
      </c>
      <c r="E157" s="51">
        <v>973.7</v>
      </c>
      <c r="F157" s="51" t="s">
        <v>1604</v>
      </c>
      <c r="G157" s="52">
        <v>-0.0077</v>
      </c>
      <c r="H157" s="19">
        <f t="shared" si="1"/>
        <v>-0.007658899275</v>
      </c>
      <c r="I157" s="19">
        <f t="shared" si="2"/>
        <v>0.9923411007</v>
      </c>
      <c r="J157" s="19"/>
      <c r="K157" s="19"/>
      <c r="L157" s="19"/>
    </row>
    <row r="158">
      <c r="A158" s="51" t="s">
        <v>1605</v>
      </c>
      <c r="B158" s="51">
        <v>983.17</v>
      </c>
      <c r="C158" s="51">
        <v>973.99</v>
      </c>
      <c r="D158" s="51">
        <v>991.94</v>
      </c>
      <c r="E158" s="51">
        <v>973.0</v>
      </c>
      <c r="F158" s="51" t="s">
        <v>1606</v>
      </c>
      <c r="G158" s="52">
        <v>0.0065</v>
      </c>
      <c r="H158" s="19">
        <f t="shared" si="1"/>
        <v>0.006531598399</v>
      </c>
      <c r="I158" s="19">
        <f t="shared" si="2"/>
        <v>1.006531598</v>
      </c>
      <c r="J158" s="19"/>
      <c r="K158" s="19"/>
      <c r="L158" s="19"/>
    </row>
    <row r="159">
      <c r="A159" s="51" t="s">
        <v>1607</v>
      </c>
      <c r="B159" s="51">
        <v>976.79</v>
      </c>
      <c r="C159" s="51">
        <v>961.93</v>
      </c>
      <c r="D159" s="51">
        <v>983.17</v>
      </c>
      <c r="E159" s="51">
        <v>947.43</v>
      </c>
      <c r="F159" s="51" t="s">
        <v>1608</v>
      </c>
      <c r="G159" s="52">
        <v>0.0154</v>
      </c>
      <c r="H159" s="19">
        <f t="shared" si="1"/>
        <v>0.01544810953</v>
      </c>
      <c r="I159" s="19">
        <f t="shared" si="2"/>
        <v>1.01544811</v>
      </c>
      <c r="J159" s="19"/>
      <c r="K159" s="19"/>
      <c r="L159" s="19"/>
    </row>
    <row r="160">
      <c r="A160" s="51" t="s">
        <v>1609</v>
      </c>
      <c r="B160" s="51">
        <v>961.93</v>
      </c>
      <c r="C160" s="51">
        <v>948.08</v>
      </c>
      <c r="D160" s="51">
        <v>966.27</v>
      </c>
      <c r="E160" s="51">
        <v>943.09</v>
      </c>
      <c r="F160" s="51" t="s">
        <v>1279</v>
      </c>
      <c r="G160" s="52">
        <v>0.026</v>
      </c>
      <c r="H160" s="19">
        <f t="shared" si="1"/>
        <v>0.02599300311</v>
      </c>
      <c r="I160" s="19">
        <f t="shared" si="2"/>
        <v>1.025993003</v>
      </c>
      <c r="J160" s="19"/>
      <c r="K160" s="19"/>
      <c r="L160" s="19"/>
    </row>
    <row r="161">
      <c r="A161" s="51" t="s">
        <v>1610</v>
      </c>
      <c r="B161" s="51">
        <v>937.56</v>
      </c>
      <c r="C161" s="51">
        <v>957.94</v>
      </c>
      <c r="D161" s="51">
        <v>962.18</v>
      </c>
      <c r="E161" s="51">
        <v>918.37</v>
      </c>
      <c r="F161" s="51" t="s">
        <v>1166</v>
      </c>
      <c r="G161" s="52">
        <v>-0.0181</v>
      </c>
      <c r="H161" s="19">
        <f t="shared" si="1"/>
        <v>-0.01805613741</v>
      </c>
      <c r="I161" s="19">
        <f t="shared" si="2"/>
        <v>0.9819438626</v>
      </c>
      <c r="J161" s="19"/>
      <c r="K161" s="19"/>
      <c r="L161" s="19"/>
    </row>
    <row r="162">
      <c r="A162" s="51" t="s">
        <v>1611</v>
      </c>
      <c r="B162" s="51">
        <v>954.8</v>
      </c>
      <c r="C162" s="51">
        <v>965.57</v>
      </c>
      <c r="D162" s="51">
        <v>967.61</v>
      </c>
      <c r="E162" s="51">
        <v>948.67</v>
      </c>
      <c r="F162" s="51" t="s">
        <v>1612</v>
      </c>
      <c r="G162" s="52">
        <v>-0.0151</v>
      </c>
      <c r="H162" s="19">
        <f t="shared" si="1"/>
        <v>-0.01512182039</v>
      </c>
      <c r="I162" s="19">
        <f t="shared" si="2"/>
        <v>0.9848781796</v>
      </c>
      <c r="J162" s="19"/>
      <c r="K162" s="19"/>
      <c r="L162" s="19"/>
    </row>
    <row r="163">
      <c r="A163" s="51" t="s">
        <v>1613</v>
      </c>
      <c r="B163" s="51">
        <v>969.46</v>
      </c>
      <c r="C163" s="51">
        <v>942.94</v>
      </c>
      <c r="D163" s="51">
        <v>971.8</v>
      </c>
      <c r="E163" s="51">
        <v>933.77</v>
      </c>
      <c r="F163" s="51" t="s">
        <v>1246</v>
      </c>
      <c r="G163" s="52">
        <v>0.0281</v>
      </c>
      <c r="H163" s="19">
        <f t="shared" si="1"/>
        <v>0.02812480115</v>
      </c>
      <c r="I163" s="19">
        <f t="shared" si="2"/>
        <v>1.028124801</v>
      </c>
      <c r="J163" s="19"/>
      <c r="K163" s="19"/>
      <c r="L163" s="19"/>
    </row>
    <row r="164">
      <c r="A164" s="51" t="s">
        <v>1614</v>
      </c>
      <c r="B164" s="51">
        <v>942.94</v>
      </c>
      <c r="C164" s="51">
        <v>965.42</v>
      </c>
      <c r="D164" s="51">
        <v>976.74</v>
      </c>
      <c r="E164" s="51">
        <v>937.11</v>
      </c>
      <c r="F164" s="51" t="s">
        <v>1615</v>
      </c>
      <c r="G164" s="52">
        <v>-0.0226</v>
      </c>
      <c r="H164" s="19">
        <f t="shared" si="1"/>
        <v>-0.02262715466</v>
      </c>
      <c r="I164" s="19">
        <f t="shared" si="2"/>
        <v>0.9773728453</v>
      </c>
      <c r="J164" s="19"/>
      <c r="K164" s="19"/>
      <c r="L164" s="19"/>
    </row>
    <row r="165">
      <c r="A165" s="51" t="s">
        <v>1616</v>
      </c>
      <c r="B165" s="51">
        <v>964.77</v>
      </c>
      <c r="C165" s="51">
        <v>961.98</v>
      </c>
      <c r="D165" s="51">
        <v>978.98</v>
      </c>
      <c r="E165" s="51">
        <v>952.46</v>
      </c>
      <c r="F165" s="51" t="s">
        <v>1617</v>
      </c>
      <c r="G165" s="52">
        <v>-0.0056</v>
      </c>
      <c r="H165" s="19">
        <f t="shared" si="1"/>
        <v>-0.005607033529</v>
      </c>
      <c r="I165" s="19">
        <f t="shared" si="2"/>
        <v>0.9943929665</v>
      </c>
      <c r="J165" s="19"/>
      <c r="K165" s="19"/>
      <c r="L165" s="19"/>
    </row>
    <row r="166">
      <c r="A166" s="51" t="s">
        <v>1618</v>
      </c>
      <c r="B166" s="51">
        <v>970.21</v>
      </c>
      <c r="C166" s="54">
        <v>1015.87</v>
      </c>
      <c r="D166" s="54">
        <v>1017.86</v>
      </c>
      <c r="E166" s="51">
        <v>960.59</v>
      </c>
      <c r="F166" s="51" t="s">
        <v>930</v>
      </c>
      <c r="G166" s="52">
        <v>-0.0426</v>
      </c>
      <c r="H166" s="19">
        <f t="shared" si="1"/>
        <v>-0.04259056416</v>
      </c>
      <c r="I166" s="19">
        <f t="shared" si="2"/>
        <v>0.9574094358</v>
      </c>
      <c r="J166" s="19"/>
      <c r="K166" s="19"/>
      <c r="L166" s="19"/>
    </row>
    <row r="167">
      <c r="A167" s="53">
        <v>45629.0</v>
      </c>
      <c r="B167" s="54">
        <v>1013.37</v>
      </c>
      <c r="C167" s="54">
        <v>1024.64</v>
      </c>
      <c r="D167" s="54">
        <v>1033.81</v>
      </c>
      <c r="E167" s="54">
        <v>1008.19</v>
      </c>
      <c r="F167" s="51" t="s">
        <v>1619</v>
      </c>
      <c r="G167" s="52">
        <v>-0.0112</v>
      </c>
      <c r="H167" s="19">
        <f t="shared" si="1"/>
        <v>-0.01119199094</v>
      </c>
      <c r="I167" s="19">
        <f t="shared" si="2"/>
        <v>0.9888080091</v>
      </c>
      <c r="J167" s="19"/>
      <c r="K167" s="19"/>
      <c r="L167" s="19"/>
    </row>
    <row r="168">
      <c r="A168" s="53">
        <v>45599.0</v>
      </c>
      <c r="B168" s="54">
        <v>1024.84</v>
      </c>
      <c r="C168" s="54">
        <v>1031.57</v>
      </c>
      <c r="D168" s="54">
        <v>1032.76</v>
      </c>
      <c r="E168" s="54">
        <v>1017.86</v>
      </c>
      <c r="F168" s="51" t="s">
        <v>1620</v>
      </c>
      <c r="G168" s="52">
        <v>-0.0109</v>
      </c>
      <c r="H168" s="19">
        <f t="shared" si="1"/>
        <v>-0.01086767687</v>
      </c>
      <c r="I168" s="19">
        <f t="shared" si="2"/>
        <v>0.9891323231</v>
      </c>
      <c r="J168" s="19"/>
      <c r="K168" s="19"/>
      <c r="L168" s="19"/>
    </row>
    <row r="169">
      <c r="A169" s="53">
        <v>45476.0</v>
      </c>
      <c r="B169" s="54">
        <v>1036.1</v>
      </c>
      <c r="C169" s="54">
        <v>1021.85</v>
      </c>
      <c r="D169" s="54">
        <v>1043.78</v>
      </c>
      <c r="E169" s="54">
        <v>1010.93</v>
      </c>
      <c r="F169" s="51" t="s">
        <v>1189</v>
      </c>
      <c r="G169" s="52">
        <v>0.0213</v>
      </c>
      <c r="H169" s="19">
        <f t="shared" si="1"/>
        <v>0.021271143</v>
      </c>
      <c r="I169" s="19">
        <f t="shared" si="2"/>
        <v>1.021271143</v>
      </c>
      <c r="J169" s="19"/>
      <c r="K169" s="19"/>
      <c r="L169" s="19"/>
    </row>
    <row r="170">
      <c r="A170" s="53">
        <v>45446.0</v>
      </c>
      <c r="B170" s="54">
        <v>1014.52</v>
      </c>
      <c r="C170" s="54">
        <v>1021.85</v>
      </c>
      <c r="D170" s="54">
        <v>1027.48</v>
      </c>
      <c r="E170" s="54">
        <v>1005.9</v>
      </c>
      <c r="F170" s="51" t="s">
        <v>1251</v>
      </c>
      <c r="G170" s="52">
        <v>-0.0042</v>
      </c>
      <c r="H170" s="19">
        <f t="shared" si="1"/>
        <v>-0.004161922337</v>
      </c>
      <c r="I170" s="19">
        <f t="shared" si="2"/>
        <v>0.9958380777</v>
      </c>
      <c r="J170" s="19"/>
      <c r="K170" s="19"/>
      <c r="L170" s="19"/>
    </row>
    <row r="171">
      <c r="A171" s="53">
        <v>45415.0</v>
      </c>
      <c r="B171" s="54">
        <v>1018.76</v>
      </c>
      <c r="C171" s="54">
        <v>1023.84</v>
      </c>
      <c r="D171" s="54">
        <v>1062.32</v>
      </c>
      <c r="E171" s="54">
        <v>1002.26</v>
      </c>
      <c r="F171" s="51" t="s">
        <v>1621</v>
      </c>
      <c r="G171" s="52">
        <v>0.0352</v>
      </c>
      <c r="H171" s="19">
        <f t="shared" si="1"/>
        <v>0.03515688506</v>
      </c>
      <c r="I171" s="19">
        <f t="shared" si="2"/>
        <v>1.035156885</v>
      </c>
      <c r="J171" s="19"/>
      <c r="K171" s="19"/>
      <c r="L171" s="19"/>
    </row>
    <row r="172">
      <c r="A172" s="53">
        <v>45385.0</v>
      </c>
      <c r="B172" s="51">
        <v>984.16</v>
      </c>
      <c r="C172" s="51">
        <v>990.2</v>
      </c>
      <c r="D172" s="51">
        <v>991.94</v>
      </c>
      <c r="E172" s="51">
        <v>977.09</v>
      </c>
      <c r="F172" s="51" t="s">
        <v>1622</v>
      </c>
      <c r="G172" s="52">
        <v>-0.0042</v>
      </c>
      <c r="H172" s="19">
        <f t="shared" si="1"/>
        <v>-0.00423938888</v>
      </c>
      <c r="I172" s="19">
        <f t="shared" si="2"/>
        <v>0.9957606111</v>
      </c>
      <c r="J172" s="19"/>
      <c r="K172" s="19"/>
      <c r="L172" s="19"/>
    </row>
    <row r="173">
      <c r="A173" s="53">
        <v>45325.0</v>
      </c>
      <c r="B173" s="51">
        <v>988.35</v>
      </c>
      <c r="C173" s="51">
        <v>985.15</v>
      </c>
      <c r="D173" s="51">
        <v>992.6</v>
      </c>
      <c r="E173" s="51">
        <v>981.6</v>
      </c>
      <c r="F173" s="51" t="s">
        <v>1623</v>
      </c>
      <c r="G173" s="52">
        <v>0.0143</v>
      </c>
      <c r="H173" s="19">
        <f t="shared" si="1"/>
        <v>0.01432691222</v>
      </c>
      <c r="I173" s="19">
        <f t="shared" si="2"/>
        <v>1.014326912</v>
      </c>
      <c r="J173" s="19"/>
      <c r="K173" s="19"/>
      <c r="L173" s="19"/>
    </row>
    <row r="174">
      <c r="A174" s="53">
        <v>45294.0</v>
      </c>
      <c r="B174" s="51">
        <v>974.39</v>
      </c>
      <c r="C174" s="51">
        <v>956.0</v>
      </c>
      <c r="D174" s="51">
        <v>977.38</v>
      </c>
      <c r="E174" s="51">
        <v>953.76</v>
      </c>
      <c r="F174" s="51" t="s">
        <v>1624</v>
      </c>
      <c r="G174" s="52">
        <v>0.0286</v>
      </c>
      <c r="H174" s="19">
        <f t="shared" si="1"/>
        <v>0.0286187822</v>
      </c>
      <c r="I174" s="19">
        <f t="shared" si="2"/>
        <v>1.028618782</v>
      </c>
      <c r="J174" s="19"/>
      <c r="K174" s="19"/>
      <c r="L174" s="19"/>
    </row>
    <row r="175">
      <c r="A175" s="51" t="s">
        <v>1625</v>
      </c>
      <c r="B175" s="51">
        <v>947.28</v>
      </c>
      <c r="C175" s="51">
        <v>956.05</v>
      </c>
      <c r="D175" s="51">
        <v>956.3</v>
      </c>
      <c r="E175" s="51">
        <v>940.0</v>
      </c>
      <c r="F175" s="51" t="s">
        <v>928</v>
      </c>
      <c r="G175" s="52">
        <v>-0.0082</v>
      </c>
      <c r="H175" s="19">
        <f t="shared" si="1"/>
        <v>-0.008187624333</v>
      </c>
      <c r="I175" s="19">
        <f t="shared" si="2"/>
        <v>0.9918123757</v>
      </c>
      <c r="J175" s="19"/>
      <c r="K175" s="19"/>
      <c r="L175" s="19"/>
    </row>
    <row r="176">
      <c r="A176" s="51" t="s">
        <v>1626</v>
      </c>
      <c r="B176" s="51">
        <v>955.1</v>
      </c>
      <c r="C176" s="51">
        <v>963.18</v>
      </c>
      <c r="D176" s="51">
        <v>973.0</v>
      </c>
      <c r="E176" s="51">
        <v>947.38</v>
      </c>
      <c r="F176" s="51" t="s">
        <v>1627</v>
      </c>
      <c r="G176" s="52">
        <v>-0.0048</v>
      </c>
      <c r="H176" s="19">
        <f t="shared" si="1"/>
        <v>-0.004834642716</v>
      </c>
      <c r="I176" s="19">
        <f t="shared" si="2"/>
        <v>0.9951653573</v>
      </c>
      <c r="J176" s="19"/>
      <c r="K176" s="19"/>
      <c r="L176" s="19"/>
    </row>
    <row r="177">
      <c r="A177" s="51" t="s">
        <v>1628</v>
      </c>
      <c r="B177" s="51">
        <v>959.74</v>
      </c>
      <c r="C177" s="51">
        <v>933.87</v>
      </c>
      <c r="D177" s="51">
        <v>962.03</v>
      </c>
      <c r="E177" s="51">
        <v>932.62</v>
      </c>
      <c r="F177" s="51" t="s">
        <v>1629</v>
      </c>
      <c r="G177" s="52">
        <v>0.0275</v>
      </c>
      <c r="H177" s="19">
        <f t="shared" si="1"/>
        <v>0.02748188037</v>
      </c>
      <c r="I177" s="19">
        <f t="shared" si="2"/>
        <v>1.02748188</v>
      </c>
      <c r="J177" s="19"/>
      <c r="K177" s="19"/>
      <c r="L177" s="19"/>
    </row>
    <row r="178">
      <c r="A178" s="51" t="s">
        <v>1630</v>
      </c>
      <c r="B178" s="51">
        <v>934.07</v>
      </c>
      <c r="C178" s="51">
        <v>934.22</v>
      </c>
      <c r="D178" s="51">
        <v>942.09</v>
      </c>
      <c r="E178" s="51">
        <v>927.84</v>
      </c>
      <c r="F178" s="51" t="s">
        <v>1631</v>
      </c>
      <c r="G178" s="52">
        <v>-5.0E-4</v>
      </c>
      <c r="H178" s="19">
        <f t="shared" si="1"/>
        <v>-0.0004815306253</v>
      </c>
      <c r="I178" s="19">
        <f t="shared" si="2"/>
        <v>0.9995184694</v>
      </c>
      <c r="J178" s="19"/>
      <c r="K178" s="19"/>
      <c r="L178" s="19"/>
    </row>
    <row r="179">
      <c r="A179" s="51" t="s">
        <v>1632</v>
      </c>
      <c r="B179" s="51">
        <v>934.52</v>
      </c>
      <c r="C179" s="51">
        <v>930.23</v>
      </c>
      <c r="D179" s="51">
        <v>936.91</v>
      </c>
      <c r="E179" s="51">
        <v>926.54</v>
      </c>
      <c r="F179" s="51" t="s">
        <v>1633</v>
      </c>
      <c r="G179" s="52">
        <v>0.0055</v>
      </c>
      <c r="H179" s="19">
        <f t="shared" si="1"/>
        <v>0.005476474829</v>
      </c>
      <c r="I179" s="19">
        <f t="shared" si="2"/>
        <v>1.005476475</v>
      </c>
      <c r="J179" s="19"/>
      <c r="K179" s="19"/>
      <c r="L179" s="19"/>
    </row>
    <row r="180">
      <c r="A180" s="51" t="s">
        <v>1634</v>
      </c>
      <c r="B180" s="51">
        <v>929.43</v>
      </c>
      <c r="C180" s="51">
        <v>921.81</v>
      </c>
      <c r="D180" s="51">
        <v>930.98</v>
      </c>
      <c r="E180" s="51">
        <v>911.79</v>
      </c>
      <c r="F180" s="51" t="s">
        <v>1635</v>
      </c>
      <c r="G180" s="52">
        <v>0.0122</v>
      </c>
      <c r="H180" s="19">
        <f t="shared" si="1"/>
        <v>0.01220840321</v>
      </c>
      <c r="I180" s="19">
        <f t="shared" si="2"/>
        <v>1.012208403</v>
      </c>
      <c r="J180" s="19"/>
      <c r="K180" s="19"/>
      <c r="L180" s="19"/>
    </row>
    <row r="181">
      <c r="A181" s="51" t="s">
        <v>1636</v>
      </c>
      <c r="B181" s="51">
        <v>918.22</v>
      </c>
      <c r="C181" s="51">
        <v>923.5</v>
      </c>
      <c r="D181" s="51">
        <v>934.32</v>
      </c>
      <c r="E181" s="51">
        <v>913.68</v>
      </c>
      <c r="F181" s="51" t="s">
        <v>1637</v>
      </c>
      <c r="G181" s="52">
        <v>-0.0057</v>
      </c>
      <c r="H181" s="19">
        <f t="shared" si="1"/>
        <v>-0.005717379534</v>
      </c>
      <c r="I181" s="19">
        <f t="shared" si="2"/>
        <v>0.9942826205</v>
      </c>
      <c r="J181" s="19"/>
      <c r="K181" s="19"/>
      <c r="L181" s="19"/>
    </row>
    <row r="182">
      <c r="A182" s="51" t="s">
        <v>1638</v>
      </c>
      <c r="B182" s="51">
        <v>923.5</v>
      </c>
      <c r="C182" s="51">
        <v>931.58</v>
      </c>
      <c r="D182" s="51">
        <v>931.78</v>
      </c>
      <c r="E182" s="51">
        <v>917.57</v>
      </c>
      <c r="F182" s="51" t="s">
        <v>1639</v>
      </c>
      <c r="G182" s="52">
        <v>-0.0067</v>
      </c>
      <c r="H182" s="19">
        <f t="shared" si="1"/>
        <v>-0.006700870145</v>
      </c>
      <c r="I182" s="19">
        <f t="shared" si="2"/>
        <v>0.9932991299</v>
      </c>
      <c r="J182" s="19"/>
      <c r="K182" s="19"/>
      <c r="L182" s="19"/>
    </row>
    <row r="183">
      <c r="A183" s="51" t="s">
        <v>1640</v>
      </c>
      <c r="B183" s="51">
        <v>929.73</v>
      </c>
      <c r="C183" s="51">
        <v>940.05</v>
      </c>
      <c r="D183" s="51">
        <v>940.05</v>
      </c>
      <c r="E183" s="51">
        <v>928.19</v>
      </c>
      <c r="F183" s="51" t="s">
        <v>1641</v>
      </c>
      <c r="G183" s="52">
        <v>-0.0064</v>
      </c>
      <c r="H183" s="19">
        <f t="shared" si="1"/>
        <v>-0.006390868966</v>
      </c>
      <c r="I183" s="19">
        <f t="shared" si="2"/>
        <v>0.993609131</v>
      </c>
      <c r="J183" s="19"/>
      <c r="K183" s="19"/>
      <c r="L183" s="19"/>
    </row>
    <row r="184">
      <c r="A184" s="51" t="s">
        <v>1642</v>
      </c>
      <c r="B184" s="51">
        <v>935.71</v>
      </c>
      <c r="C184" s="51">
        <v>922.16</v>
      </c>
      <c r="D184" s="51">
        <v>945.88</v>
      </c>
      <c r="E184" s="51">
        <v>921.26</v>
      </c>
      <c r="F184" s="51" t="s">
        <v>1287</v>
      </c>
      <c r="G184" s="52">
        <v>0.0196</v>
      </c>
      <c r="H184" s="19">
        <f t="shared" si="1"/>
        <v>0.019602929</v>
      </c>
      <c r="I184" s="19">
        <f t="shared" si="2"/>
        <v>1.019602929</v>
      </c>
      <c r="J184" s="19"/>
      <c r="K184" s="19"/>
      <c r="L184" s="19"/>
    </row>
    <row r="185">
      <c r="A185" s="51" t="s">
        <v>1643</v>
      </c>
      <c r="B185" s="51">
        <v>917.72</v>
      </c>
      <c r="C185" s="51">
        <v>920.86</v>
      </c>
      <c r="D185" s="51">
        <v>924.15</v>
      </c>
      <c r="E185" s="51">
        <v>913.53</v>
      </c>
      <c r="F185" s="51" t="s">
        <v>1644</v>
      </c>
      <c r="G185" s="52">
        <v>0.0025</v>
      </c>
      <c r="H185" s="19">
        <f t="shared" si="1"/>
        <v>0.002457753941</v>
      </c>
      <c r="I185" s="19">
        <f t="shared" si="2"/>
        <v>1.002457754</v>
      </c>
      <c r="J185" s="19"/>
      <c r="K185" s="19"/>
      <c r="L185" s="19"/>
    </row>
    <row r="186">
      <c r="A186" s="51" t="s">
        <v>1645</v>
      </c>
      <c r="B186" s="51">
        <v>915.47</v>
      </c>
      <c r="C186" s="51">
        <v>897.23</v>
      </c>
      <c r="D186" s="51">
        <v>917.12</v>
      </c>
      <c r="E186" s="51">
        <v>891.6</v>
      </c>
      <c r="F186" s="51" t="s">
        <v>1646</v>
      </c>
      <c r="G186" s="52">
        <v>0.0126</v>
      </c>
      <c r="H186" s="19">
        <f t="shared" si="1"/>
        <v>0.01256484277</v>
      </c>
      <c r="I186" s="19">
        <f t="shared" si="2"/>
        <v>1.012564843</v>
      </c>
      <c r="J186" s="19"/>
      <c r="K186" s="19"/>
      <c r="L186" s="19"/>
    </row>
    <row r="187">
      <c r="A187" s="51" t="s">
        <v>1647</v>
      </c>
      <c r="B187" s="51">
        <v>904.11</v>
      </c>
      <c r="C187" s="51">
        <v>908.8</v>
      </c>
      <c r="D187" s="51">
        <v>916.27</v>
      </c>
      <c r="E187" s="51">
        <v>891.25</v>
      </c>
      <c r="F187" s="51" t="s">
        <v>916</v>
      </c>
      <c r="G187" s="52">
        <v>-0.0052</v>
      </c>
      <c r="H187" s="19">
        <f t="shared" si="1"/>
        <v>-0.005160651408</v>
      </c>
      <c r="I187" s="19">
        <f t="shared" si="2"/>
        <v>0.9948393486</v>
      </c>
      <c r="J187" s="19"/>
      <c r="K187" s="19"/>
      <c r="L187" s="19"/>
    </row>
    <row r="188">
      <c r="A188" s="53">
        <v>45628.0</v>
      </c>
      <c r="B188" s="51">
        <v>908.8</v>
      </c>
      <c r="C188" s="51">
        <v>913.28</v>
      </c>
      <c r="D188" s="51">
        <v>922.16</v>
      </c>
      <c r="E188" s="51">
        <v>905.21</v>
      </c>
      <c r="F188" s="51" t="s">
        <v>1648</v>
      </c>
      <c r="G188" s="52">
        <v>-0.0037</v>
      </c>
      <c r="H188" s="19">
        <f t="shared" si="1"/>
        <v>-0.00370540902</v>
      </c>
      <c r="I188" s="19">
        <f t="shared" si="2"/>
        <v>0.996294591</v>
      </c>
      <c r="J188" s="19"/>
      <c r="K188" s="19"/>
      <c r="L188" s="19"/>
    </row>
    <row r="189">
      <c r="A189" s="53">
        <v>45537.0</v>
      </c>
      <c r="B189" s="51">
        <v>912.18</v>
      </c>
      <c r="C189" s="51">
        <v>923.15</v>
      </c>
      <c r="D189" s="51">
        <v>924.55</v>
      </c>
      <c r="E189" s="51">
        <v>903.26</v>
      </c>
      <c r="F189" s="51" t="s">
        <v>1468</v>
      </c>
      <c r="G189" s="52">
        <v>-0.0101</v>
      </c>
      <c r="H189" s="19">
        <f t="shared" si="1"/>
        <v>-0.01007097432</v>
      </c>
      <c r="I189" s="19">
        <f t="shared" si="2"/>
        <v>0.9899290257</v>
      </c>
      <c r="J189" s="19"/>
      <c r="K189" s="19"/>
      <c r="L189" s="19"/>
    </row>
    <row r="190">
      <c r="A190" s="53">
        <v>45506.0</v>
      </c>
      <c r="B190" s="51">
        <v>921.46</v>
      </c>
      <c r="C190" s="51">
        <v>934.12</v>
      </c>
      <c r="D190" s="51">
        <v>936.81</v>
      </c>
      <c r="E190" s="51">
        <v>915.97</v>
      </c>
      <c r="F190" s="51" t="s">
        <v>1593</v>
      </c>
      <c r="G190" s="52">
        <v>-0.0102</v>
      </c>
      <c r="H190" s="19">
        <f t="shared" si="1"/>
        <v>-0.01017262308</v>
      </c>
      <c r="I190" s="19">
        <f t="shared" si="2"/>
        <v>0.9898273769</v>
      </c>
      <c r="J190" s="19"/>
      <c r="K190" s="19"/>
      <c r="L190" s="19"/>
    </row>
    <row r="191">
      <c r="A191" s="53">
        <v>45475.0</v>
      </c>
      <c r="B191" s="51">
        <v>930.93</v>
      </c>
      <c r="C191" s="51">
        <v>941.1</v>
      </c>
      <c r="D191" s="51">
        <v>941.1</v>
      </c>
      <c r="E191" s="51">
        <v>925.2</v>
      </c>
      <c r="F191" s="51" t="s">
        <v>1649</v>
      </c>
      <c r="G191" s="52">
        <v>-0.0061</v>
      </c>
      <c r="H191" s="19">
        <f t="shared" si="1"/>
        <v>-0.006117481263</v>
      </c>
      <c r="I191" s="19">
        <f t="shared" si="2"/>
        <v>0.9938825187</v>
      </c>
      <c r="J191" s="19"/>
      <c r="K191" s="19"/>
      <c r="L191" s="19"/>
    </row>
    <row r="192">
      <c r="A192" s="53">
        <v>45445.0</v>
      </c>
      <c r="B192" s="51">
        <v>936.66</v>
      </c>
      <c r="C192" s="51">
        <v>933.52</v>
      </c>
      <c r="D192" s="51">
        <v>938.41</v>
      </c>
      <c r="E192" s="51">
        <v>925.54</v>
      </c>
      <c r="F192" s="51" t="s">
        <v>1650</v>
      </c>
      <c r="G192" s="52">
        <v>0.0138</v>
      </c>
      <c r="H192" s="19">
        <f t="shared" si="1"/>
        <v>0.01375615564</v>
      </c>
      <c r="I192" s="19">
        <f t="shared" si="2"/>
        <v>1.013756156</v>
      </c>
      <c r="J192" s="19"/>
      <c r="K192" s="19"/>
      <c r="L192" s="19"/>
    </row>
    <row r="193">
      <c r="A193" s="53">
        <v>45414.0</v>
      </c>
      <c r="B193" s="51">
        <v>923.95</v>
      </c>
      <c r="C193" s="51">
        <v>931.13</v>
      </c>
      <c r="D193" s="51">
        <v>947.08</v>
      </c>
      <c r="E193" s="51">
        <v>912.53</v>
      </c>
      <c r="F193" s="51" t="s">
        <v>1651</v>
      </c>
      <c r="G193" s="52">
        <v>0.0547</v>
      </c>
      <c r="H193" s="19">
        <f t="shared" si="1"/>
        <v>0.05467724445</v>
      </c>
      <c r="I193" s="19">
        <f t="shared" si="2"/>
        <v>1.054677244</v>
      </c>
      <c r="J193" s="19"/>
      <c r="K193" s="19"/>
      <c r="L193" s="19"/>
    </row>
    <row r="194">
      <c r="A194" s="53">
        <v>45324.0</v>
      </c>
      <c r="B194" s="51">
        <v>876.05</v>
      </c>
      <c r="C194" s="51">
        <v>883.28</v>
      </c>
      <c r="D194" s="51">
        <v>892.99</v>
      </c>
      <c r="E194" s="51">
        <v>874.15</v>
      </c>
      <c r="F194" s="51" t="s">
        <v>996</v>
      </c>
      <c r="G194" s="52">
        <v>3.0E-4</v>
      </c>
      <c r="H194" s="19">
        <f t="shared" si="1"/>
        <v>0.0002854532998</v>
      </c>
      <c r="I194" s="19">
        <f t="shared" si="2"/>
        <v>1.000285453</v>
      </c>
      <c r="J194" s="19"/>
      <c r="K194" s="19"/>
      <c r="L194" s="19"/>
    </row>
    <row r="195">
      <c r="A195" s="53">
        <v>45293.0</v>
      </c>
      <c r="B195" s="51">
        <v>875.8</v>
      </c>
      <c r="C195" s="51">
        <v>897.23</v>
      </c>
      <c r="D195" s="51">
        <v>897.38</v>
      </c>
      <c r="E195" s="51">
        <v>873.6</v>
      </c>
      <c r="F195" s="51" t="s">
        <v>1652</v>
      </c>
      <c r="G195" s="52">
        <v>-0.0064</v>
      </c>
      <c r="H195" s="19">
        <f t="shared" si="1"/>
        <v>-0.006443708309</v>
      </c>
      <c r="I195" s="19">
        <f t="shared" si="2"/>
        <v>0.9935562917</v>
      </c>
      <c r="J195" s="19"/>
      <c r="K195" s="19"/>
      <c r="L195" s="19"/>
    </row>
    <row r="196">
      <c r="A196" s="51" t="s">
        <v>1653</v>
      </c>
      <c r="B196" s="51">
        <v>881.48</v>
      </c>
      <c r="C196" s="51">
        <v>862.54</v>
      </c>
      <c r="D196" s="51">
        <v>893.74</v>
      </c>
      <c r="E196" s="51">
        <v>862.54</v>
      </c>
      <c r="F196" s="51" t="s">
        <v>1654</v>
      </c>
      <c r="G196" s="52">
        <v>0.0295</v>
      </c>
      <c r="H196" s="19">
        <f t="shared" si="1"/>
        <v>0.02951378751</v>
      </c>
      <c r="I196" s="19">
        <f t="shared" si="2"/>
        <v>1.029513788</v>
      </c>
      <c r="J196" s="19"/>
      <c r="K196" s="19"/>
      <c r="L196" s="19"/>
    </row>
    <row r="197">
      <c r="A197" s="51" t="s">
        <v>1655</v>
      </c>
      <c r="B197" s="51">
        <v>856.21</v>
      </c>
      <c r="C197" s="51">
        <v>840.41</v>
      </c>
      <c r="D197" s="51">
        <v>883.22</v>
      </c>
      <c r="E197" s="51">
        <v>840.26</v>
      </c>
      <c r="F197" s="51" t="s">
        <v>1656</v>
      </c>
      <c r="G197" s="52">
        <v>0.0212</v>
      </c>
      <c r="H197" s="19">
        <f t="shared" si="1"/>
        <v>0.0212306628</v>
      </c>
      <c r="I197" s="19">
        <f t="shared" si="2"/>
        <v>1.021230663</v>
      </c>
      <c r="J197" s="19"/>
      <c r="K197" s="19"/>
      <c r="L197" s="19"/>
    </row>
    <row r="198">
      <c r="A198" s="51" t="s">
        <v>1657</v>
      </c>
      <c r="B198" s="51">
        <v>838.41</v>
      </c>
      <c r="C198" s="51">
        <v>809.35</v>
      </c>
      <c r="D198" s="51">
        <v>841.2</v>
      </c>
      <c r="E198" s="51">
        <v>808.55</v>
      </c>
      <c r="F198" s="51" t="s">
        <v>1167</v>
      </c>
      <c r="G198" s="52">
        <v>0.0359</v>
      </c>
      <c r="H198" s="19">
        <f t="shared" si="1"/>
        <v>0.03590535615</v>
      </c>
      <c r="I198" s="19">
        <f t="shared" si="2"/>
        <v>1.035905356</v>
      </c>
      <c r="J198" s="19"/>
      <c r="K198" s="19"/>
      <c r="L198" s="19"/>
    </row>
    <row r="199">
      <c r="A199" s="51" t="s">
        <v>1658</v>
      </c>
      <c r="B199" s="51">
        <v>809.35</v>
      </c>
      <c r="C199" s="51">
        <v>811.5</v>
      </c>
      <c r="D199" s="51">
        <v>811.65</v>
      </c>
      <c r="E199" s="51">
        <v>797.84</v>
      </c>
      <c r="F199" s="51" t="s">
        <v>1659</v>
      </c>
      <c r="G199" s="52">
        <v>0.0012</v>
      </c>
      <c r="H199" s="19">
        <f t="shared" si="1"/>
        <v>0.001162776314</v>
      </c>
      <c r="I199" s="19">
        <f t="shared" si="2"/>
        <v>1.001162776</v>
      </c>
      <c r="J199" s="19"/>
      <c r="K199" s="19"/>
      <c r="L199" s="19"/>
    </row>
    <row r="200">
      <c r="A200" s="51" t="s">
        <v>1660</v>
      </c>
      <c r="B200" s="51">
        <v>808.41</v>
      </c>
      <c r="C200" s="51">
        <v>799.93</v>
      </c>
      <c r="D200" s="51">
        <v>809.5</v>
      </c>
      <c r="E200" s="51">
        <v>786.08</v>
      </c>
      <c r="F200" s="51" t="s">
        <v>1661</v>
      </c>
      <c r="G200" s="52">
        <v>0.0131</v>
      </c>
      <c r="H200" s="19">
        <f t="shared" si="1"/>
        <v>0.01305780774</v>
      </c>
      <c r="I200" s="19">
        <f t="shared" si="2"/>
        <v>1.013057808</v>
      </c>
      <c r="J200" s="19"/>
      <c r="K200" s="19"/>
      <c r="L200" s="19"/>
    </row>
    <row r="201">
      <c r="A201" s="51" t="s">
        <v>1662</v>
      </c>
      <c r="B201" s="51">
        <v>797.99</v>
      </c>
      <c r="C201" s="51">
        <v>822.36</v>
      </c>
      <c r="D201" s="51">
        <v>825.05</v>
      </c>
      <c r="E201" s="51">
        <v>793.85</v>
      </c>
      <c r="F201" s="51" t="s">
        <v>1663</v>
      </c>
      <c r="G201" s="52">
        <v>-0.0255</v>
      </c>
      <c r="H201" s="19">
        <f t="shared" si="1"/>
        <v>-0.02553425327</v>
      </c>
      <c r="I201" s="19">
        <f t="shared" si="2"/>
        <v>0.9744657467</v>
      </c>
      <c r="J201" s="19"/>
      <c r="K201" s="19"/>
      <c r="L201" s="19"/>
    </row>
    <row r="202">
      <c r="A202" s="51" t="s">
        <v>1664</v>
      </c>
      <c r="B202" s="51">
        <v>818.9</v>
      </c>
      <c r="C202" s="51">
        <v>826.0</v>
      </c>
      <c r="D202" s="51">
        <v>827.0</v>
      </c>
      <c r="E202" s="51">
        <v>817.05</v>
      </c>
      <c r="F202" s="51" t="s">
        <v>1665</v>
      </c>
      <c r="G202" s="52">
        <v>-0.0026</v>
      </c>
      <c r="H202" s="19">
        <f t="shared" si="1"/>
        <v>-0.002582153906</v>
      </c>
      <c r="I202" s="19">
        <f t="shared" si="2"/>
        <v>0.9974178461</v>
      </c>
      <c r="J202" s="19"/>
      <c r="K202" s="19"/>
      <c r="L202" s="19"/>
    </row>
    <row r="203">
      <c r="A203" s="51" t="s">
        <v>1666</v>
      </c>
      <c r="B203" s="51">
        <v>821.02</v>
      </c>
      <c r="C203" s="51">
        <v>821.32</v>
      </c>
      <c r="D203" s="51">
        <v>823.46</v>
      </c>
      <c r="E203" s="51">
        <v>816.98</v>
      </c>
      <c r="F203" s="51" t="s">
        <v>1667</v>
      </c>
      <c r="G203" s="52">
        <v>0.0055</v>
      </c>
      <c r="H203" s="19">
        <f t="shared" si="1"/>
        <v>0.005498879404</v>
      </c>
      <c r="I203" s="19">
        <f t="shared" si="2"/>
        <v>1.005498879</v>
      </c>
      <c r="J203" s="19"/>
      <c r="K203" s="19"/>
      <c r="L203" s="19"/>
    </row>
    <row r="204">
      <c r="A204" s="51" t="s">
        <v>1668</v>
      </c>
      <c r="B204" s="51">
        <v>816.53</v>
      </c>
      <c r="C204" s="51">
        <v>804.52</v>
      </c>
      <c r="D204" s="51">
        <v>820.42</v>
      </c>
      <c r="E204" s="51">
        <v>794.55</v>
      </c>
      <c r="F204" s="51" t="s">
        <v>1188</v>
      </c>
      <c r="G204" s="52">
        <v>0.0168</v>
      </c>
      <c r="H204" s="19">
        <f t="shared" si="1"/>
        <v>0.01676068089</v>
      </c>
      <c r="I204" s="19">
        <f t="shared" si="2"/>
        <v>1.016760681</v>
      </c>
      <c r="J204" s="19"/>
      <c r="K204" s="19"/>
      <c r="L204" s="19"/>
    </row>
    <row r="205">
      <c r="A205" s="51" t="s">
        <v>1669</v>
      </c>
      <c r="B205" s="51">
        <v>803.07</v>
      </c>
      <c r="C205" s="51">
        <v>808.51</v>
      </c>
      <c r="D205" s="51">
        <v>811.2</v>
      </c>
      <c r="E205" s="51">
        <v>801.53</v>
      </c>
      <c r="F205" s="51" t="s">
        <v>1468</v>
      </c>
      <c r="G205" s="52">
        <v>-0.0162</v>
      </c>
      <c r="H205" s="19">
        <f t="shared" si="1"/>
        <v>-0.01624343097</v>
      </c>
      <c r="I205" s="19">
        <f t="shared" si="2"/>
        <v>0.983756569</v>
      </c>
      <c r="J205" s="19"/>
      <c r="K205" s="19"/>
      <c r="L205" s="19"/>
    </row>
    <row r="206">
      <c r="A206" s="51" t="s">
        <v>1670</v>
      </c>
      <c r="B206" s="51">
        <v>816.33</v>
      </c>
      <c r="C206" s="51">
        <v>809.95</v>
      </c>
      <c r="D206" s="51">
        <v>824.46</v>
      </c>
      <c r="E206" s="51">
        <v>809.95</v>
      </c>
      <c r="F206" s="51" t="s">
        <v>1671</v>
      </c>
      <c r="G206" s="52">
        <v>0.0079</v>
      </c>
      <c r="H206" s="19">
        <f t="shared" si="1"/>
        <v>0.007877029446</v>
      </c>
      <c r="I206" s="19">
        <f t="shared" si="2"/>
        <v>1.007877029</v>
      </c>
      <c r="J206" s="19"/>
      <c r="K206" s="19"/>
      <c r="L206" s="19"/>
    </row>
    <row r="207">
      <c r="A207" s="51" t="s">
        <v>1672</v>
      </c>
      <c r="B207" s="51">
        <v>809.95</v>
      </c>
      <c r="C207" s="51">
        <v>817.48</v>
      </c>
      <c r="D207" s="51">
        <v>817.88</v>
      </c>
      <c r="E207" s="51">
        <v>807.81</v>
      </c>
      <c r="F207" s="51" t="s">
        <v>1673</v>
      </c>
      <c r="G207" s="52">
        <v>-0.0049</v>
      </c>
      <c r="H207" s="19">
        <f t="shared" si="1"/>
        <v>-0.004902081234</v>
      </c>
      <c r="I207" s="19">
        <f t="shared" si="2"/>
        <v>0.9950979188</v>
      </c>
      <c r="J207" s="19"/>
      <c r="K207" s="19"/>
      <c r="L207" s="19"/>
    </row>
    <row r="208">
      <c r="A208" s="53">
        <v>45627.0</v>
      </c>
      <c r="B208" s="51">
        <v>813.94</v>
      </c>
      <c r="C208" s="51">
        <v>815.63</v>
      </c>
      <c r="D208" s="51">
        <v>816.03</v>
      </c>
      <c r="E208" s="51">
        <v>806.66</v>
      </c>
      <c r="F208" s="51" t="s">
        <v>1674</v>
      </c>
      <c r="G208" s="52">
        <v>0.001</v>
      </c>
      <c r="H208" s="19">
        <f t="shared" si="1"/>
        <v>0.0009838404211</v>
      </c>
      <c r="I208" s="19">
        <f t="shared" si="2"/>
        <v>1.00098384</v>
      </c>
      <c r="J208" s="19"/>
      <c r="K208" s="19"/>
      <c r="L208" s="19"/>
    </row>
    <row r="209">
      <c r="A209" s="53">
        <v>45597.0</v>
      </c>
      <c r="B209" s="51">
        <v>813.14</v>
      </c>
      <c r="C209" s="51">
        <v>811.0</v>
      </c>
      <c r="D209" s="51">
        <v>814.98</v>
      </c>
      <c r="E209" s="51">
        <v>805.96</v>
      </c>
      <c r="F209" s="51" t="s">
        <v>1675</v>
      </c>
      <c r="G209" s="52">
        <v>0.0089</v>
      </c>
      <c r="H209" s="19">
        <f t="shared" si="1"/>
        <v>0.008908630701</v>
      </c>
      <c r="I209" s="19">
        <f t="shared" si="2"/>
        <v>1.008908631</v>
      </c>
      <c r="J209" s="19"/>
      <c r="K209" s="19"/>
      <c r="L209" s="19"/>
    </row>
    <row r="210">
      <c r="A210" s="53">
        <v>45566.0</v>
      </c>
      <c r="B210" s="51">
        <v>805.96</v>
      </c>
      <c r="C210" s="51">
        <v>797.54</v>
      </c>
      <c r="D210" s="51">
        <v>808.51</v>
      </c>
      <c r="E210" s="51">
        <v>790.21</v>
      </c>
      <c r="F210" s="51" t="s">
        <v>1379</v>
      </c>
      <c r="G210" s="52">
        <v>0.0108</v>
      </c>
      <c r="H210" s="19">
        <f t="shared" si="1"/>
        <v>0.0108109464</v>
      </c>
      <c r="I210" s="19">
        <f t="shared" si="2"/>
        <v>1.010810946</v>
      </c>
      <c r="J210" s="19"/>
      <c r="K210" s="19"/>
      <c r="L210" s="19"/>
    </row>
    <row r="211">
      <c r="A211" s="53">
        <v>45536.0</v>
      </c>
      <c r="B211" s="51">
        <v>797.34</v>
      </c>
      <c r="C211" s="51">
        <v>797.49</v>
      </c>
      <c r="D211" s="51">
        <v>806.71</v>
      </c>
      <c r="E211" s="51">
        <v>790.71</v>
      </c>
      <c r="F211" s="51" t="s">
        <v>1096</v>
      </c>
      <c r="G211" s="52">
        <v>0.0136</v>
      </c>
      <c r="H211" s="19">
        <f t="shared" si="1"/>
        <v>0.01356350185</v>
      </c>
      <c r="I211" s="19">
        <f t="shared" si="2"/>
        <v>1.013563502</v>
      </c>
      <c r="J211" s="19"/>
      <c r="K211" s="19"/>
      <c r="L211" s="19"/>
    </row>
    <row r="212">
      <c r="A212" s="53">
        <v>45505.0</v>
      </c>
      <c r="B212" s="51">
        <v>786.67</v>
      </c>
      <c r="C212" s="51">
        <v>795.94</v>
      </c>
      <c r="D212" s="51">
        <v>797.89</v>
      </c>
      <c r="E212" s="51">
        <v>785.08</v>
      </c>
      <c r="F212" s="51" t="s">
        <v>1676</v>
      </c>
      <c r="G212" s="52">
        <v>-0.0023</v>
      </c>
      <c r="H212" s="19">
        <f t="shared" si="1"/>
        <v>-0.002346167504</v>
      </c>
      <c r="I212" s="19">
        <f t="shared" si="2"/>
        <v>0.9976538325</v>
      </c>
      <c r="J212" s="19"/>
      <c r="K212" s="19"/>
      <c r="L212" s="19"/>
    </row>
    <row r="213">
      <c r="A213" s="53">
        <v>45413.0</v>
      </c>
      <c r="B213" s="51">
        <v>788.52</v>
      </c>
      <c r="C213" s="51">
        <v>796.54</v>
      </c>
      <c r="D213" s="51">
        <v>803.42</v>
      </c>
      <c r="E213" s="51">
        <v>784.68</v>
      </c>
      <c r="F213" s="51" t="s">
        <v>1677</v>
      </c>
      <c r="G213" s="52">
        <v>-0.006</v>
      </c>
      <c r="H213" s="19">
        <f t="shared" si="1"/>
        <v>-0.006025463255</v>
      </c>
      <c r="I213" s="19">
        <f t="shared" si="2"/>
        <v>0.9939745367</v>
      </c>
      <c r="J213" s="19"/>
      <c r="K213" s="19"/>
      <c r="L213" s="19"/>
    </row>
    <row r="214">
      <c r="A214" s="53">
        <v>45383.0</v>
      </c>
      <c r="B214" s="51">
        <v>793.3</v>
      </c>
      <c r="C214" s="51">
        <v>795.54</v>
      </c>
      <c r="D214" s="51">
        <v>799.33</v>
      </c>
      <c r="E214" s="51">
        <v>788.87</v>
      </c>
      <c r="F214" s="51" t="s">
        <v>1086</v>
      </c>
      <c r="G214" s="52">
        <v>0.0183</v>
      </c>
      <c r="H214" s="19">
        <f t="shared" si="1"/>
        <v>0.01829150889</v>
      </c>
      <c r="I214" s="19">
        <f t="shared" si="2"/>
        <v>1.018291509</v>
      </c>
      <c r="J214" s="19"/>
      <c r="K214" s="19"/>
      <c r="L214" s="19"/>
    </row>
    <row r="215">
      <c r="A215" s="53">
        <v>45352.0</v>
      </c>
      <c r="B215" s="51">
        <v>779.05</v>
      </c>
      <c r="C215" s="51">
        <v>783.63</v>
      </c>
      <c r="D215" s="51">
        <v>787.57</v>
      </c>
      <c r="E215" s="51">
        <v>773.86</v>
      </c>
      <c r="F215" s="51" t="s">
        <v>852</v>
      </c>
      <c r="G215" s="52">
        <v>-0.0038</v>
      </c>
      <c r="H215" s="19">
        <f t="shared" si="1"/>
        <v>-0.00375963887</v>
      </c>
      <c r="I215" s="19">
        <f t="shared" si="2"/>
        <v>0.9962403611</v>
      </c>
      <c r="J215" s="19"/>
      <c r="K215" s="19"/>
      <c r="L215" s="19"/>
    </row>
    <row r="216">
      <c r="A216" s="53">
        <v>45323.0</v>
      </c>
      <c r="B216" s="51">
        <v>781.99</v>
      </c>
      <c r="C216" s="51">
        <v>798.04</v>
      </c>
      <c r="D216" s="51">
        <v>801.53</v>
      </c>
      <c r="E216" s="51">
        <v>776.6</v>
      </c>
      <c r="F216" s="51" t="s">
        <v>909</v>
      </c>
      <c r="G216" s="52">
        <v>-0.0078</v>
      </c>
      <c r="H216" s="19">
        <f t="shared" si="1"/>
        <v>-0.007840948019</v>
      </c>
      <c r="I216" s="19">
        <f t="shared" si="2"/>
        <v>0.992159052</v>
      </c>
      <c r="J216" s="19"/>
      <c r="K216" s="19"/>
      <c r="L216" s="19"/>
    </row>
    <row r="217">
      <c r="A217" s="53">
        <v>45292.0</v>
      </c>
      <c r="B217" s="51">
        <v>788.17</v>
      </c>
      <c r="C217" s="51">
        <v>782.59</v>
      </c>
      <c r="D217" s="51">
        <v>796.24</v>
      </c>
      <c r="E217" s="51">
        <v>778.65</v>
      </c>
      <c r="F217" s="51" t="s">
        <v>1678</v>
      </c>
      <c r="G217" s="52">
        <v>0.0137</v>
      </c>
      <c r="H217" s="19">
        <f t="shared" si="1"/>
        <v>0.01365828564</v>
      </c>
      <c r="I217" s="19">
        <f t="shared" si="2"/>
        <v>1.013658286</v>
      </c>
      <c r="J217" s="19"/>
      <c r="K217" s="19"/>
      <c r="L217" s="19"/>
    </row>
    <row r="218">
      <c r="A218" s="51" t="s">
        <v>1679</v>
      </c>
      <c r="B218" s="51">
        <v>777.55</v>
      </c>
      <c r="C218" s="51">
        <v>752.68</v>
      </c>
      <c r="D218" s="51">
        <v>800.43</v>
      </c>
      <c r="E218" s="51">
        <v>751.68</v>
      </c>
      <c r="F218" s="51" t="s">
        <v>1680</v>
      </c>
      <c r="G218" s="52">
        <v>0.0346</v>
      </c>
      <c r="H218" s="19">
        <f t="shared" si="1"/>
        <v>0.03455387317</v>
      </c>
      <c r="I218" s="19">
        <f t="shared" si="2"/>
        <v>1.034553873</v>
      </c>
      <c r="J218" s="19"/>
      <c r="K218" s="19"/>
      <c r="L218" s="19"/>
    </row>
    <row r="219">
      <c r="A219" s="51" t="s">
        <v>1681</v>
      </c>
      <c r="B219" s="51">
        <v>751.58</v>
      </c>
      <c r="C219" s="51">
        <v>740.37</v>
      </c>
      <c r="D219" s="51">
        <v>755.62</v>
      </c>
      <c r="E219" s="51">
        <v>736.78</v>
      </c>
      <c r="F219" s="51" t="s">
        <v>954</v>
      </c>
      <c r="G219" s="52">
        <v>0.0175</v>
      </c>
      <c r="H219" s="19">
        <f t="shared" si="1"/>
        <v>0.01754623487</v>
      </c>
      <c r="I219" s="19">
        <f t="shared" si="2"/>
        <v>1.017546235</v>
      </c>
      <c r="J219" s="19"/>
      <c r="K219" s="19"/>
      <c r="L219" s="19"/>
    </row>
    <row r="220">
      <c r="A220" s="51" t="s">
        <v>1682</v>
      </c>
      <c r="B220" s="51">
        <v>738.62</v>
      </c>
      <c r="C220" s="51">
        <v>725.76</v>
      </c>
      <c r="D220" s="51">
        <v>739.57</v>
      </c>
      <c r="E220" s="51">
        <v>722.92</v>
      </c>
      <c r="F220" s="51" t="s">
        <v>1683</v>
      </c>
      <c r="G220" s="52">
        <v>0.0297</v>
      </c>
      <c r="H220" s="19">
        <f t="shared" si="1"/>
        <v>0.02966515181</v>
      </c>
      <c r="I220" s="19">
        <f t="shared" si="2"/>
        <v>1.029665152</v>
      </c>
      <c r="J220" s="19"/>
      <c r="K220" s="19"/>
      <c r="L220" s="19"/>
    </row>
    <row r="221">
      <c r="A221" s="51" t="s">
        <v>1684</v>
      </c>
      <c r="B221" s="51">
        <v>717.34</v>
      </c>
      <c r="C221" s="51">
        <v>725.16</v>
      </c>
      <c r="D221" s="51">
        <v>725.26</v>
      </c>
      <c r="E221" s="51">
        <v>714.4</v>
      </c>
      <c r="F221" s="51" t="s">
        <v>1423</v>
      </c>
      <c r="G221" s="52">
        <v>-0.0071</v>
      </c>
      <c r="H221" s="19">
        <f t="shared" si="1"/>
        <v>-0.007100640857</v>
      </c>
      <c r="I221" s="19">
        <f t="shared" si="2"/>
        <v>0.9928993591</v>
      </c>
      <c r="J221" s="19"/>
      <c r="K221" s="19"/>
      <c r="L221" s="19"/>
    </row>
    <row r="222">
      <c r="A222" s="51" t="s">
        <v>1685</v>
      </c>
      <c r="B222" s="51">
        <v>722.47</v>
      </c>
      <c r="C222" s="51">
        <v>714.59</v>
      </c>
      <c r="D222" s="51">
        <v>728.75</v>
      </c>
      <c r="E222" s="51">
        <v>709.81</v>
      </c>
      <c r="F222" s="51" t="s">
        <v>1686</v>
      </c>
      <c r="G222" s="52">
        <v>0.0224</v>
      </c>
      <c r="H222" s="19">
        <f t="shared" si="1"/>
        <v>0.0223583851</v>
      </c>
      <c r="I222" s="19">
        <f t="shared" si="2"/>
        <v>1.022358385</v>
      </c>
      <c r="J222" s="19"/>
      <c r="K222" s="19"/>
      <c r="L222" s="19"/>
    </row>
    <row r="223">
      <c r="A223" s="51" t="s">
        <v>1687</v>
      </c>
      <c r="B223" s="51">
        <v>706.67</v>
      </c>
      <c r="C223" s="51">
        <v>700.84</v>
      </c>
      <c r="D223" s="51">
        <v>709.71</v>
      </c>
      <c r="E223" s="51">
        <v>694.11</v>
      </c>
      <c r="F223" s="51" t="s">
        <v>1688</v>
      </c>
      <c r="G223" s="52">
        <v>0.0051</v>
      </c>
      <c r="H223" s="19">
        <f t="shared" si="1"/>
        <v>0.005106104568</v>
      </c>
      <c r="I223" s="19">
        <f t="shared" si="2"/>
        <v>1.005106105</v>
      </c>
      <c r="J223" s="19"/>
      <c r="K223" s="19"/>
      <c r="L223" s="19"/>
    </row>
    <row r="224">
      <c r="A224" s="51" t="s">
        <v>1689</v>
      </c>
      <c r="B224" s="51">
        <v>703.08</v>
      </c>
      <c r="C224" s="51">
        <v>728.7</v>
      </c>
      <c r="D224" s="51">
        <v>730.74</v>
      </c>
      <c r="E224" s="51">
        <v>700.89</v>
      </c>
      <c r="F224" s="51" t="s">
        <v>1240</v>
      </c>
      <c r="G224" s="52">
        <v>-0.0325</v>
      </c>
      <c r="H224" s="19">
        <f t="shared" si="1"/>
        <v>-0.03251640957</v>
      </c>
      <c r="I224" s="19">
        <f t="shared" si="2"/>
        <v>0.9674835904</v>
      </c>
      <c r="J224" s="19"/>
      <c r="K224" s="19"/>
      <c r="L224" s="19"/>
    </row>
    <row r="225">
      <c r="A225" s="51" t="s">
        <v>1690</v>
      </c>
      <c r="B225" s="51">
        <v>726.71</v>
      </c>
      <c r="C225" s="51">
        <v>730.35</v>
      </c>
      <c r="D225" s="51">
        <v>730.35</v>
      </c>
      <c r="E225" s="51">
        <v>723.77</v>
      </c>
      <c r="F225" s="51" t="s">
        <v>1691</v>
      </c>
      <c r="G225" s="52">
        <v>-0.0025</v>
      </c>
      <c r="H225" s="19">
        <f t="shared" si="1"/>
        <v>-0.002525564477</v>
      </c>
      <c r="I225" s="19">
        <f t="shared" si="2"/>
        <v>0.9974744355</v>
      </c>
      <c r="J225" s="19"/>
      <c r="K225" s="19"/>
      <c r="L225" s="19"/>
    </row>
    <row r="226">
      <c r="A226" s="51" t="s">
        <v>1692</v>
      </c>
      <c r="B226" s="51">
        <v>728.55</v>
      </c>
      <c r="C226" s="51">
        <v>730.65</v>
      </c>
      <c r="D226" s="51">
        <v>732.49</v>
      </c>
      <c r="E226" s="51">
        <v>725.86</v>
      </c>
      <c r="F226" s="51" t="s">
        <v>1693</v>
      </c>
      <c r="G226" s="52">
        <v>-0.0022</v>
      </c>
      <c r="H226" s="19">
        <f t="shared" si="1"/>
        <v>-0.002191330549</v>
      </c>
      <c r="I226" s="19">
        <f t="shared" si="2"/>
        <v>0.9978086695</v>
      </c>
      <c r="J226" s="19"/>
      <c r="K226" s="19"/>
      <c r="L226" s="19"/>
    </row>
    <row r="227">
      <c r="A227" s="51" t="s">
        <v>1694</v>
      </c>
      <c r="B227" s="51">
        <v>730.15</v>
      </c>
      <c r="C227" s="51">
        <v>721.67</v>
      </c>
      <c r="D227" s="51">
        <v>731.74</v>
      </c>
      <c r="E227" s="51">
        <v>719.03</v>
      </c>
      <c r="F227" s="51" t="s">
        <v>1373</v>
      </c>
      <c r="G227" s="52">
        <v>0.0176</v>
      </c>
      <c r="H227" s="19">
        <f t="shared" si="1"/>
        <v>0.01757393316</v>
      </c>
      <c r="I227" s="19">
        <f t="shared" si="2"/>
        <v>1.017573933</v>
      </c>
      <c r="J227" s="19"/>
      <c r="K227" s="19"/>
      <c r="L227" s="19"/>
    </row>
    <row r="228">
      <c r="A228" s="51" t="s">
        <v>1695</v>
      </c>
      <c r="B228" s="51">
        <v>717.54</v>
      </c>
      <c r="C228" s="51">
        <v>721.77</v>
      </c>
      <c r="D228" s="51">
        <v>722.47</v>
      </c>
      <c r="E228" s="51">
        <v>716.39</v>
      </c>
      <c r="F228" s="51" t="s">
        <v>1044</v>
      </c>
      <c r="G228" s="52">
        <v>-8.0E-4</v>
      </c>
      <c r="H228" s="19">
        <f t="shared" si="1"/>
        <v>-0.0007520053476</v>
      </c>
      <c r="I228" s="19">
        <f t="shared" si="2"/>
        <v>0.9992479947</v>
      </c>
      <c r="J228" s="19"/>
      <c r="K228" s="19"/>
      <c r="L228" s="19"/>
    </row>
    <row r="229">
      <c r="A229" s="51" t="s">
        <v>1696</v>
      </c>
      <c r="B229" s="51">
        <v>718.08</v>
      </c>
      <c r="C229" s="51">
        <v>713.8</v>
      </c>
      <c r="D229" s="51">
        <v>719.23</v>
      </c>
      <c r="E229" s="51">
        <v>711.3</v>
      </c>
      <c r="F229" s="51" t="s">
        <v>1697</v>
      </c>
      <c r="G229" s="52">
        <v>0.0068</v>
      </c>
      <c r="H229" s="19">
        <f t="shared" si="1"/>
        <v>0.006842400449</v>
      </c>
      <c r="I229" s="19">
        <f t="shared" si="2"/>
        <v>1.0068424</v>
      </c>
      <c r="J229" s="19"/>
      <c r="K229" s="19"/>
      <c r="L229" s="19"/>
    </row>
    <row r="230">
      <c r="A230" s="50">
        <v>45272.0</v>
      </c>
      <c r="B230" s="51">
        <v>713.2</v>
      </c>
      <c r="C230" s="51">
        <v>722.57</v>
      </c>
      <c r="D230" s="51">
        <v>722.57</v>
      </c>
      <c r="E230" s="51">
        <v>710.81</v>
      </c>
      <c r="F230" s="51" t="s">
        <v>1698</v>
      </c>
      <c r="G230" s="52">
        <v>-0.0075</v>
      </c>
      <c r="H230" s="19">
        <f t="shared" si="1"/>
        <v>-0.007486988227</v>
      </c>
      <c r="I230" s="19">
        <f t="shared" si="2"/>
        <v>0.9925130118</v>
      </c>
      <c r="J230" s="19"/>
      <c r="K230" s="19"/>
      <c r="L230" s="19"/>
    </row>
    <row r="231">
      <c r="A231" s="50">
        <v>45242.0</v>
      </c>
      <c r="B231" s="51">
        <v>718.58</v>
      </c>
      <c r="C231" s="51">
        <v>715.59</v>
      </c>
      <c r="D231" s="51">
        <v>724.27</v>
      </c>
      <c r="E231" s="51">
        <v>714.35</v>
      </c>
      <c r="F231" s="51" t="s">
        <v>1699</v>
      </c>
      <c r="G231" s="52">
        <v>0.0087</v>
      </c>
      <c r="H231" s="19">
        <f t="shared" si="1"/>
        <v>0.008745700849</v>
      </c>
      <c r="I231" s="19">
        <f t="shared" si="2"/>
        <v>1.008745701</v>
      </c>
      <c r="J231" s="19"/>
      <c r="K231" s="19"/>
      <c r="L231" s="19"/>
    </row>
    <row r="232">
      <c r="A232" s="53">
        <v>45150.0</v>
      </c>
      <c r="B232" s="51">
        <v>712.35</v>
      </c>
      <c r="C232" s="51">
        <v>719.83</v>
      </c>
      <c r="D232" s="51">
        <v>725.36</v>
      </c>
      <c r="E232" s="51">
        <v>705.32</v>
      </c>
      <c r="F232" s="51" t="s">
        <v>852</v>
      </c>
      <c r="G232" s="52">
        <v>-0.0102</v>
      </c>
      <c r="H232" s="19">
        <f t="shared" si="1"/>
        <v>-0.01025384519</v>
      </c>
      <c r="I232" s="19">
        <f t="shared" si="2"/>
        <v>0.9897461548</v>
      </c>
      <c r="J232" s="19"/>
      <c r="K232" s="19"/>
      <c r="L232" s="19"/>
    </row>
    <row r="233">
      <c r="A233" s="53">
        <v>45119.0</v>
      </c>
      <c r="B233" s="51">
        <v>719.73</v>
      </c>
      <c r="C233" s="51">
        <v>722.77</v>
      </c>
      <c r="D233" s="51">
        <v>725.26</v>
      </c>
      <c r="E233" s="51">
        <v>713.8</v>
      </c>
      <c r="F233" s="51" t="s">
        <v>911</v>
      </c>
      <c r="G233" s="52">
        <v>-7.0E-4</v>
      </c>
      <c r="H233" s="19">
        <f t="shared" si="1"/>
        <v>-0.0006942226789</v>
      </c>
      <c r="I233" s="19">
        <f t="shared" si="2"/>
        <v>0.9993057773</v>
      </c>
      <c r="J233" s="19"/>
      <c r="K233" s="19"/>
      <c r="L233" s="19"/>
    </row>
    <row r="234">
      <c r="A234" s="53">
        <v>45089.0</v>
      </c>
      <c r="B234" s="51">
        <v>720.23</v>
      </c>
      <c r="C234" s="51">
        <v>706.87</v>
      </c>
      <c r="D234" s="51">
        <v>722.57</v>
      </c>
      <c r="E234" s="51">
        <v>706.82</v>
      </c>
      <c r="F234" s="51" t="s">
        <v>1700</v>
      </c>
      <c r="G234" s="52">
        <v>0.019</v>
      </c>
      <c r="H234" s="19">
        <f t="shared" si="1"/>
        <v>0.01904438502</v>
      </c>
      <c r="I234" s="19">
        <f t="shared" si="2"/>
        <v>1.019044385</v>
      </c>
      <c r="J234" s="19"/>
      <c r="K234" s="19"/>
      <c r="L234" s="19"/>
    </row>
    <row r="235">
      <c r="A235" s="53">
        <v>45058.0</v>
      </c>
      <c r="B235" s="51">
        <v>706.77</v>
      </c>
      <c r="C235" s="51">
        <v>703.73</v>
      </c>
      <c r="D235" s="51">
        <v>712.7</v>
      </c>
      <c r="E235" s="51">
        <v>702.83</v>
      </c>
      <c r="F235" s="51" t="s">
        <v>1701</v>
      </c>
      <c r="G235" s="52">
        <v>0.0047</v>
      </c>
      <c r="H235" s="19">
        <f t="shared" si="1"/>
        <v>0.004748162575</v>
      </c>
      <c r="I235" s="19">
        <f t="shared" si="2"/>
        <v>1.004748163</v>
      </c>
      <c r="J235" s="19"/>
      <c r="K235" s="19"/>
      <c r="L235" s="19"/>
    </row>
    <row r="236">
      <c r="A236" s="53">
        <v>45028.0</v>
      </c>
      <c r="B236" s="51">
        <v>703.43</v>
      </c>
      <c r="C236" s="51">
        <v>713.8</v>
      </c>
      <c r="D236" s="51">
        <v>714.79</v>
      </c>
      <c r="E236" s="51">
        <v>702.63</v>
      </c>
      <c r="F236" s="51" t="s">
        <v>1702</v>
      </c>
      <c r="G236" s="52">
        <v>2.0E-4</v>
      </c>
      <c r="H236" s="19">
        <f t="shared" si="1"/>
        <v>0.0002132863155</v>
      </c>
      <c r="I236" s="19">
        <f t="shared" si="2"/>
        <v>1.000213286</v>
      </c>
      <c r="J236" s="19"/>
      <c r="K236" s="19"/>
      <c r="L236" s="19"/>
    </row>
    <row r="237">
      <c r="A237" s="53">
        <v>44938.0</v>
      </c>
      <c r="B237" s="51">
        <v>703.28</v>
      </c>
      <c r="C237" s="51">
        <v>705.82</v>
      </c>
      <c r="D237" s="51">
        <v>708.81</v>
      </c>
      <c r="E237" s="51">
        <v>700.84</v>
      </c>
      <c r="F237" s="51" t="s">
        <v>1703</v>
      </c>
      <c r="G237" s="52">
        <v>-0.0013</v>
      </c>
      <c r="H237" s="19">
        <f t="shared" si="1"/>
        <v>-0.001348991097</v>
      </c>
      <c r="I237" s="19">
        <f t="shared" si="2"/>
        <v>0.9986510089</v>
      </c>
      <c r="J237" s="19"/>
      <c r="K237" s="19"/>
      <c r="L237" s="19"/>
    </row>
    <row r="238">
      <c r="A238" s="51" t="s">
        <v>1704</v>
      </c>
      <c r="B238" s="51">
        <v>704.23</v>
      </c>
      <c r="C238" s="51">
        <v>714.1</v>
      </c>
      <c r="D238" s="51">
        <v>715.04</v>
      </c>
      <c r="E238" s="51">
        <v>694.86</v>
      </c>
      <c r="F238" s="51" t="s">
        <v>1705</v>
      </c>
      <c r="G238" s="52">
        <v>-0.0084</v>
      </c>
      <c r="H238" s="19">
        <f t="shared" si="1"/>
        <v>-0.008350230934</v>
      </c>
      <c r="I238" s="19">
        <f t="shared" si="2"/>
        <v>0.9916497691</v>
      </c>
      <c r="J238" s="19"/>
      <c r="K238" s="19"/>
      <c r="L238" s="19"/>
    </row>
    <row r="239">
      <c r="A239" s="51" t="s">
        <v>1706</v>
      </c>
      <c r="B239" s="51">
        <v>710.16</v>
      </c>
      <c r="C239" s="51">
        <v>700.59</v>
      </c>
      <c r="D239" s="51">
        <v>712.2</v>
      </c>
      <c r="E239" s="51">
        <v>692.21</v>
      </c>
      <c r="F239" s="51" t="s">
        <v>1007</v>
      </c>
      <c r="G239" s="52">
        <v>0.0213</v>
      </c>
      <c r="H239" s="19">
        <f t="shared" si="1"/>
        <v>0.02129862659</v>
      </c>
      <c r="I239" s="19">
        <f t="shared" si="2"/>
        <v>1.021298627</v>
      </c>
      <c r="J239" s="19"/>
      <c r="K239" s="19"/>
      <c r="L239" s="19"/>
    </row>
    <row r="240">
      <c r="A240" s="51" t="s">
        <v>1707</v>
      </c>
      <c r="B240" s="51">
        <v>695.35</v>
      </c>
      <c r="C240" s="51">
        <v>675.37</v>
      </c>
      <c r="D240" s="51">
        <v>697.3</v>
      </c>
      <c r="E240" s="51">
        <v>672.18</v>
      </c>
      <c r="F240" s="51" t="s">
        <v>1708</v>
      </c>
      <c r="G240" s="52">
        <v>0.0353</v>
      </c>
      <c r="H240" s="19">
        <f t="shared" si="1"/>
        <v>0.03531706446</v>
      </c>
      <c r="I240" s="19">
        <f t="shared" si="2"/>
        <v>1.035317064</v>
      </c>
      <c r="J240" s="19"/>
      <c r="K240" s="19"/>
      <c r="L240" s="19"/>
    </row>
    <row r="241">
      <c r="A241" s="51" t="s">
        <v>1709</v>
      </c>
      <c r="B241" s="51">
        <v>671.63</v>
      </c>
      <c r="C241" s="51">
        <v>679.3</v>
      </c>
      <c r="D241" s="51">
        <v>679.85</v>
      </c>
      <c r="E241" s="51">
        <v>669.18</v>
      </c>
      <c r="F241" s="51" t="s">
        <v>1710</v>
      </c>
      <c r="G241" s="52">
        <v>-0.0092</v>
      </c>
      <c r="H241" s="19">
        <f t="shared" si="1"/>
        <v>-0.009190688343</v>
      </c>
      <c r="I241" s="19">
        <f t="shared" si="2"/>
        <v>0.9908093117</v>
      </c>
      <c r="J241" s="19"/>
      <c r="K241" s="19"/>
      <c r="L241" s="19"/>
    </row>
    <row r="242">
      <c r="A242" s="51" t="s">
        <v>1711</v>
      </c>
      <c r="B242" s="51">
        <v>677.86</v>
      </c>
      <c r="C242" s="51">
        <v>681.1</v>
      </c>
      <c r="D242" s="51">
        <v>683.79</v>
      </c>
      <c r="E242" s="51">
        <v>674.97</v>
      </c>
      <c r="F242" s="51" t="s">
        <v>1712</v>
      </c>
      <c r="G242" s="52">
        <v>-0.0018</v>
      </c>
      <c r="H242" s="19">
        <f t="shared" si="1"/>
        <v>-0.001825946105</v>
      </c>
      <c r="I242" s="19">
        <f t="shared" si="2"/>
        <v>0.9981740539</v>
      </c>
      <c r="J242" s="19"/>
      <c r="K242" s="19"/>
      <c r="L242" s="19"/>
    </row>
    <row r="243">
      <c r="A243" s="51" t="s">
        <v>1713</v>
      </c>
      <c r="B243" s="51">
        <v>679.1</v>
      </c>
      <c r="C243" s="51">
        <v>681.85</v>
      </c>
      <c r="D243" s="51">
        <v>685.24</v>
      </c>
      <c r="E243" s="51">
        <v>673.97</v>
      </c>
      <c r="F243" s="51" t="s">
        <v>1714</v>
      </c>
      <c r="G243" s="52">
        <v>-7.0E-4</v>
      </c>
      <c r="H243" s="19">
        <f t="shared" si="1"/>
        <v>-0.0007357268982</v>
      </c>
      <c r="I243" s="19">
        <f t="shared" si="2"/>
        <v>0.9992642731</v>
      </c>
      <c r="J243" s="19"/>
      <c r="K243" s="19"/>
      <c r="L243" s="19"/>
    </row>
    <row r="244">
      <c r="A244" s="51" t="s">
        <v>1715</v>
      </c>
      <c r="B244" s="51">
        <v>679.6</v>
      </c>
      <c r="C244" s="51">
        <v>674.92</v>
      </c>
      <c r="D244" s="51">
        <v>681.2</v>
      </c>
      <c r="E244" s="51">
        <v>672.92</v>
      </c>
      <c r="F244" s="51" t="s">
        <v>1648</v>
      </c>
      <c r="G244" s="52">
        <v>0.011</v>
      </c>
      <c r="H244" s="19">
        <f t="shared" si="1"/>
        <v>0.01096350951</v>
      </c>
      <c r="I244" s="19">
        <f t="shared" si="2"/>
        <v>1.01096351</v>
      </c>
      <c r="J244" s="19"/>
      <c r="K244" s="19"/>
      <c r="L244" s="19"/>
    </row>
    <row r="245">
      <c r="A245" s="51" t="s">
        <v>1716</v>
      </c>
      <c r="B245" s="51">
        <v>672.23</v>
      </c>
      <c r="C245" s="51">
        <v>679.9</v>
      </c>
      <c r="D245" s="51">
        <v>684.64</v>
      </c>
      <c r="E245" s="51">
        <v>668.64</v>
      </c>
      <c r="F245" s="51" t="s">
        <v>1191</v>
      </c>
      <c r="G245" s="52">
        <v>-0.0106</v>
      </c>
      <c r="H245" s="19">
        <f t="shared" si="1"/>
        <v>-0.01062624181</v>
      </c>
      <c r="I245" s="19">
        <f t="shared" si="2"/>
        <v>0.9893737582</v>
      </c>
      <c r="J245" s="19"/>
      <c r="K245" s="19"/>
      <c r="L245" s="19"/>
    </row>
    <row r="246">
      <c r="A246" s="51" t="s">
        <v>1717</v>
      </c>
      <c r="B246" s="51">
        <v>679.45</v>
      </c>
      <c r="C246" s="51">
        <v>680.4</v>
      </c>
      <c r="D246" s="51">
        <v>685.53</v>
      </c>
      <c r="E246" s="51">
        <v>677.51</v>
      </c>
      <c r="F246" s="51" t="s">
        <v>1024</v>
      </c>
      <c r="G246" s="52">
        <v>0.0017</v>
      </c>
      <c r="H246" s="19">
        <f t="shared" si="1"/>
        <v>0.001680647492</v>
      </c>
      <c r="I246" s="19">
        <f t="shared" si="2"/>
        <v>1.001680647</v>
      </c>
      <c r="J246" s="19"/>
      <c r="K246" s="19"/>
      <c r="L246" s="19"/>
    </row>
    <row r="247">
      <c r="A247" s="51" t="s">
        <v>1718</v>
      </c>
      <c r="B247" s="51">
        <v>678.31</v>
      </c>
      <c r="C247" s="51">
        <v>671.93</v>
      </c>
      <c r="D247" s="51">
        <v>683.39</v>
      </c>
      <c r="E247" s="51">
        <v>668.84</v>
      </c>
      <c r="F247" s="51" t="s">
        <v>1719</v>
      </c>
      <c r="G247" s="52">
        <v>0.0132</v>
      </c>
      <c r="H247" s="19">
        <f t="shared" si="1"/>
        <v>0.01318934098</v>
      </c>
      <c r="I247" s="19">
        <f t="shared" si="2"/>
        <v>1.013189341</v>
      </c>
      <c r="J247" s="19"/>
      <c r="K247" s="19"/>
      <c r="L247" s="19"/>
    </row>
    <row r="248">
      <c r="A248" s="51" t="s">
        <v>1720</v>
      </c>
      <c r="B248" s="51">
        <v>669.48</v>
      </c>
      <c r="C248" s="51">
        <v>657.97</v>
      </c>
      <c r="D248" s="51">
        <v>671.43</v>
      </c>
      <c r="E248" s="51">
        <v>654.53</v>
      </c>
      <c r="F248" s="51" t="s">
        <v>1721</v>
      </c>
      <c r="G248" s="52">
        <v>0.028</v>
      </c>
      <c r="H248" s="19">
        <f t="shared" si="1"/>
        <v>0.02800810761</v>
      </c>
      <c r="I248" s="19">
        <f t="shared" si="2"/>
        <v>1.028008108</v>
      </c>
      <c r="J248" s="19"/>
      <c r="K248" s="19"/>
      <c r="L248" s="19"/>
    </row>
    <row r="249">
      <c r="A249" s="51" t="s">
        <v>1722</v>
      </c>
      <c r="B249" s="51">
        <v>651.24</v>
      </c>
      <c r="C249" s="51">
        <v>650.99</v>
      </c>
      <c r="D249" s="51">
        <v>651.99</v>
      </c>
      <c r="E249" s="51">
        <v>647.3</v>
      </c>
      <c r="F249" s="51" t="s">
        <v>1723</v>
      </c>
      <c r="G249" s="52">
        <v>-0.0035</v>
      </c>
      <c r="H249" s="19">
        <f t="shared" si="1"/>
        <v>-0.003534542116</v>
      </c>
      <c r="I249" s="19">
        <f t="shared" si="2"/>
        <v>0.9964654579</v>
      </c>
      <c r="J249" s="19"/>
      <c r="K249" s="19"/>
      <c r="L249" s="19"/>
    </row>
    <row r="250">
      <c r="A250" s="50">
        <v>45271.0</v>
      </c>
      <c r="B250" s="51">
        <v>653.55</v>
      </c>
      <c r="C250" s="51">
        <v>657.95</v>
      </c>
      <c r="D250" s="51">
        <v>657.95</v>
      </c>
      <c r="E250" s="51">
        <v>652.7</v>
      </c>
      <c r="F250" s="51" t="s">
        <v>1724</v>
      </c>
      <c r="G250" s="52">
        <v>0.0069</v>
      </c>
      <c r="H250" s="19">
        <f t="shared" si="1"/>
        <v>0.006933210076</v>
      </c>
      <c r="I250" s="19">
        <f t="shared" si="2"/>
        <v>1.00693321</v>
      </c>
      <c r="J250" s="19"/>
      <c r="K250" s="19"/>
      <c r="L250" s="19"/>
    </row>
    <row r="251">
      <c r="A251" s="50">
        <v>45210.0</v>
      </c>
      <c r="B251" s="51">
        <v>649.05</v>
      </c>
      <c r="C251" s="51">
        <v>647.35</v>
      </c>
      <c r="D251" s="51">
        <v>650.94</v>
      </c>
      <c r="E251" s="51">
        <v>642.02</v>
      </c>
      <c r="F251" s="51" t="s">
        <v>1644</v>
      </c>
      <c r="G251" s="52">
        <v>0.0026</v>
      </c>
      <c r="H251" s="19">
        <f t="shared" si="1"/>
        <v>0.002626090986</v>
      </c>
      <c r="I251" s="19">
        <f t="shared" si="2"/>
        <v>1.002626091</v>
      </c>
      <c r="J251" s="19"/>
      <c r="K251" s="19"/>
      <c r="L251" s="19"/>
    </row>
    <row r="252">
      <c r="A252" s="53">
        <v>45180.0</v>
      </c>
      <c r="B252" s="51">
        <v>647.35</v>
      </c>
      <c r="C252" s="51">
        <v>642.02</v>
      </c>
      <c r="D252" s="51">
        <v>651.64</v>
      </c>
      <c r="E252" s="51">
        <v>640.72</v>
      </c>
      <c r="F252" s="51" t="s">
        <v>1671</v>
      </c>
      <c r="G252" s="52">
        <v>0.0106</v>
      </c>
      <c r="H252" s="19">
        <f t="shared" si="1"/>
        <v>0.01058432334</v>
      </c>
      <c r="I252" s="19">
        <f t="shared" si="2"/>
        <v>1.010584323</v>
      </c>
      <c r="J252" s="19"/>
      <c r="K252" s="19"/>
      <c r="L252" s="19"/>
    </row>
    <row r="253">
      <c r="A253" s="53">
        <v>45149.0</v>
      </c>
      <c r="B253" s="51">
        <v>640.57</v>
      </c>
      <c r="C253" s="51">
        <v>646.01</v>
      </c>
      <c r="D253" s="51">
        <v>647.05</v>
      </c>
      <c r="E253" s="51">
        <v>639.93</v>
      </c>
      <c r="F253" s="51" t="s">
        <v>1725</v>
      </c>
      <c r="G253" s="52">
        <v>-0.0038</v>
      </c>
      <c r="H253" s="19">
        <f t="shared" si="1"/>
        <v>-0.003810145874</v>
      </c>
      <c r="I253" s="19">
        <f t="shared" si="2"/>
        <v>0.9961898541</v>
      </c>
      <c r="J253" s="19"/>
      <c r="K253" s="19"/>
      <c r="L253" s="19"/>
    </row>
    <row r="254">
      <c r="A254" s="53">
        <v>45118.0</v>
      </c>
      <c r="B254" s="51">
        <v>643.02</v>
      </c>
      <c r="C254" s="51">
        <v>643.02</v>
      </c>
      <c r="D254" s="51">
        <v>647.9</v>
      </c>
      <c r="E254" s="51">
        <v>641.32</v>
      </c>
      <c r="F254" s="51" t="s">
        <v>1036</v>
      </c>
      <c r="G254" s="52">
        <v>-0.0016</v>
      </c>
      <c r="H254" s="19">
        <f t="shared" si="1"/>
        <v>-0.001614756389</v>
      </c>
      <c r="I254" s="19">
        <f t="shared" si="2"/>
        <v>0.9983852436</v>
      </c>
      <c r="J254" s="19"/>
      <c r="K254" s="19"/>
      <c r="L254" s="19"/>
    </row>
    <row r="255">
      <c r="A255" s="53">
        <v>45088.0</v>
      </c>
      <c r="B255" s="51">
        <v>644.06</v>
      </c>
      <c r="C255" s="51">
        <v>650.84</v>
      </c>
      <c r="D255" s="51">
        <v>650.84</v>
      </c>
      <c r="E255" s="51">
        <v>641.22</v>
      </c>
      <c r="F255" s="51" t="s">
        <v>1726</v>
      </c>
      <c r="G255" s="52">
        <v>-0.0022</v>
      </c>
      <c r="H255" s="19">
        <f t="shared" si="1"/>
        <v>-0.002246285882</v>
      </c>
      <c r="I255" s="19">
        <f t="shared" si="2"/>
        <v>0.9977537141</v>
      </c>
      <c r="J255" s="19"/>
      <c r="K255" s="19"/>
      <c r="L255" s="19"/>
    </row>
    <row r="256">
      <c r="A256" s="53">
        <v>44996.0</v>
      </c>
      <c r="B256" s="51">
        <v>645.51</v>
      </c>
      <c r="C256" s="51">
        <v>659.96</v>
      </c>
      <c r="D256" s="51">
        <v>663.95</v>
      </c>
      <c r="E256" s="51">
        <v>644.21</v>
      </c>
      <c r="F256" s="51" t="s">
        <v>1727</v>
      </c>
      <c r="G256" s="52">
        <v>0.0174</v>
      </c>
      <c r="H256" s="19">
        <f t="shared" si="1"/>
        <v>0.01736828004</v>
      </c>
      <c r="I256" s="19">
        <f t="shared" si="2"/>
        <v>1.01736828</v>
      </c>
      <c r="J256" s="19"/>
      <c r="K256" s="19"/>
      <c r="L256" s="19"/>
    </row>
    <row r="257">
      <c r="A257" s="53">
        <v>44968.0</v>
      </c>
      <c r="B257" s="51">
        <v>634.49</v>
      </c>
      <c r="C257" s="51">
        <v>630.06</v>
      </c>
      <c r="D257" s="51">
        <v>636.24</v>
      </c>
      <c r="E257" s="51">
        <v>628.16</v>
      </c>
      <c r="F257" s="51" t="s">
        <v>1728</v>
      </c>
      <c r="G257" s="52">
        <v>0.0139</v>
      </c>
      <c r="H257" s="19">
        <f t="shared" si="1"/>
        <v>0.01393483229</v>
      </c>
      <c r="I257" s="19">
        <f t="shared" si="2"/>
        <v>1.013934832</v>
      </c>
      <c r="J257" s="19"/>
      <c r="K257" s="19"/>
      <c r="L257" s="19"/>
    </row>
    <row r="258">
      <c r="A258" s="53">
        <v>44937.0</v>
      </c>
      <c r="B258" s="51">
        <v>625.77</v>
      </c>
      <c r="C258" s="51">
        <v>628.06</v>
      </c>
      <c r="D258" s="51">
        <v>631.85</v>
      </c>
      <c r="E258" s="51">
        <v>624.37</v>
      </c>
      <c r="F258" s="51" t="s">
        <v>980</v>
      </c>
      <c r="G258" s="52">
        <v>-0.0015</v>
      </c>
      <c r="H258" s="19">
        <f t="shared" si="1"/>
        <v>-0.00151582844</v>
      </c>
      <c r="I258" s="19">
        <f t="shared" si="2"/>
        <v>0.9984841716</v>
      </c>
      <c r="J258" s="19"/>
      <c r="K258" s="19"/>
      <c r="L258" s="19"/>
    </row>
    <row r="259">
      <c r="A259" s="51" t="s">
        <v>1729</v>
      </c>
      <c r="B259" s="51">
        <v>626.72</v>
      </c>
      <c r="C259" s="51">
        <v>640.03</v>
      </c>
      <c r="D259" s="51">
        <v>640.03</v>
      </c>
      <c r="E259" s="51">
        <v>625.37</v>
      </c>
      <c r="F259" s="51" t="s">
        <v>1730</v>
      </c>
      <c r="G259" s="52">
        <v>2.0E-4</v>
      </c>
      <c r="H259" s="19">
        <f t="shared" si="1"/>
        <v>0.0002393986306</v>
      </c>
      <c r="I259" s="19">
        <f t="shared" si="2"/>
        <v>1.000239399</v>
      </c>
      <c r="J259" s="19"/>
      <c r="K259" s="19"/>
      <c r="L259" s="19"/>
    </row>
    <row r="260">
      <c r="A260" s="51" t="s">
        <v>1731</v>
      </c>
      <c r="B260" s="51">
        <v>626.57</v>
      </c>
      <c r="C260" s="51">
        <v>641.82</v>
      </c>
      <c r="D260" s="51">
        <v>641.82</v>
      </c>
      <c r="E260" s="51">
        <v>619.94</v>
      </c>
      <c r="F260" s="51" t="s">
        <v>1402</v>
      </c>
      <c r="G260" s="52">
        <v>-0.0196</v>
      </c>
      <c r="H260" s="19">
        <f t="shared" si="1"/>
        <v>-0.01957501408</v>
      </c>
      <c r="I260" s="19">
        <f t="shared" si="2"/>
        <v>0.9804249859</v>
      </c>
      <c r="J260" s="19"/>
      <c r="K260" s="19"/>
      <c r="L260" s="19"/>
    </row>
    <row r="261">
      <c r="A261" s="51" t="s">
        <v>1732</v>
      </c>
      <c r="B261" s="51">
        <v>639.08</v>
      </c>
      <c r="C261" s="51">
        <v>628.06</v>
      </c>
      <c r="D261" s="51">
        <v>641.97</v>
      </c>
      <c r="E261" s="51">
        <v>626.52</v>
      </c>
      <c r="F261" s="51" t="s">
        <v>1733</v>
      </c>
      <c r="G261" s="52">
        <v>0.0231</v>
      </c>
      <c r="H261" s="19">
        <f t="shared" si="1"/>
        <v>0.02315007525</v>
      </c>
      <c r="I261" s="19">
        <f t="shared" si="2"/>
        <v>1.023150075</v>
      </c>
      <c r="J261" s="19"/>
      <c r="K261" s="19"/>
      <c r="L261" s="19"/>
    </row>
    <row r="262">
      <c r="A262" s="51" t="s">
        <v>1734</v>
      </c>
      <c r="B262" s="51">
        <v>624.62</v>
      </c>
      <c r="C262" s="51">
        <v>633.05</v>
      </c>
      <c r="D262" s="51">
        <v>633.7</v>
      </c>
      <c r="E262" s="51">
        <v>622.23</v>
      </c>
      <c r="F262" s="51" t="s">
        <v>1735</v>
      </c>
      <c r="G262" s="52">
        <v>-0.0177</v>
      </c>
      <c r="H262" s="19">
        <f t="shared" si="1"/>
        <v>-0.01772319112</v>
      </c>
      <c r="I262" s="19">
        <f t="shared" si="2"/>
        <v>0.9822768089</v>
      </c>
      <c r="J262" s="19"/>
      <c r="K262" s="19"/>
      <c r="L262" s="19"/>
    </row>
    <row r="263">
      <c r="A263" s="51" t="s">
        <v>1736</v>
      </c>
      <c r="B263" s="51">
        <v>635.89</v>
      </c>
      <c r="C263" s="51">
        <v>648.0</v>
      </c>
      <c r="D263" s="51">
        <v>649.9</v>
      </c>
      <c r="E263" s="51">
        <v>634.09</v>
      </c>
      <c r="F263" s="51" t="s">
        <v>1247</v>
      </c>
      <c r="G263" s="52">
        <v>-0.0147</v>
      </c>
      <c r="H263" s="19">
        <f t="shared" si="1"/>
        <v>-0.01467398041</v>
      </c>
      <c r="I263" s="19">
        <f t="shared" si="2"/>
        <v>0.9853260196</v>
      </c>
      <c r="J263" s="19"/>
      <c r="K263" s="19"/>
      <c r="L263" s="19"/>
    </row>
    <row r="264">
      <c r="A264" s="51" t="s">
        <v>1737</v>
      </c>
      <c r="B264" s="51">
        <v>645.36</v>
      </c>
      <c r="C264" s="51">
        <v>661.61</v>
      </c>
      <c r="D264" s="51">
        <v>665.2</v>
      </c>
      <c r="E264" s="51">
        <v>643.02</v>
      </c>
      <c r="F264" s="51" t="s">
        <v>852</v>
      </c>
      <c r="G264" s="52">
        <v>-0.0239</v>
      </c>
      <c r="H264" s="19">
        <f t="shared" si="1"/>
        <v>-0.02389739246</v>
      </c>
      <c r="I264" s="19">
        <f t="shared" si="2"/>
        <v>0.9761026075</v>
      </c>
      <c r="J264" s="19"/>
      <c r="K264" s="19"/>
      <c r="L264" s="19"/>
    </row>
    <row r="265">
      <c r="A265" s="51" t="s">
        <v>1738</v>
      </c>
      <c r="B265" s="51">
        <v>661.16</v>
      </c>
      <c r="C265" s="51">
        <v>664.6</v>
      </c>
      <c r="D265" s="51">
        <v>674.32</v>
      </c>
      <c r="E265" s="51">
        <v>658.47</v>
      </c>
      <c r="F265" s="51" t="s">
        <v>1342</v>
      </c>
      <c r="G265" s="52">
        <v>-0.0084</v>
      </c>
      <c r="H265" s="19">
        <f t="shared" si="1"/>
        <v>-0.008369079401</v>
      </c>
      <c r="I265" s="19">
        <f t="shared" si="2"/>
        <v>0.9916309206</v>
      </c>
      <c r="J265" s="19"/>
      <c r="K265" s="19"/>
      <c r="L265" s="19"/>
    </row>
    <row r="266">
      <c r="A266" s="51" t="s">
        <v>1739</v>
      </c>
      <c r="B266" s="51">
        <v>666.74</v>
      </c>
      <c r="C266" s="51">
        <v>660.91</v>
      </c>
      <c r="D266" s="51">
        <v>670.23</v>
      </c>
      <c r="E266" s="51">
        <v>656.57</v>
      </c>
      <c r="F266" s="51" t="s">
        <v>1740</v>
      </c>
      <c r="G266" s="52">
        <v>4.0E-4</v>
      </c>
      <c r="H266" s="19">
        <f t="shared" si="1"/>
        <v>0.000450153052</v>
      </c>
      <c r="I266" s="19">
        <f t="shared" si="2"/>
        <v>1.000450153</v>
      </c>
      <c r="J266" s="19"/>
      <c r="K266" s="19"/>
      <c r="L266" s="19"/>
    </row>
    <row r="267">
      <c r="A267" s="51" t="s">
        <v>1741</v>
      </c>
      <c r="B267" s="51">
        <v>666.44</v>
      </c>
      <c r="C267" s="51">
        <v>656.57</v>
      </c>
      <c r="D267" s="51">
        <v>670.18</v>
      </c>
      <c r="E267" s="51">
        <v>651.79</v>
      </c>
      <c r="F267" s="51" t="s">
        <v>954</v>
      </c>
      <c r="G267" s="52">
        <v>0.0195</v>
      </c>
      <c r="H267" s="19">
        <f t="shared" si="1"/>
        <v>0.01952025456</v>
      </c>
      <c r="I267" s="19">
        <f t="shared" si="2"/>
        <v>1.019520255</v>
      </c>
      <c r="J267" s="19"/>
      <c r="K267" s="19"/>
      <c r="L267" s="19"/>
    </row>
    <row r="268">
      <c r="A268" s="51" t="s">
        <v>1742</v>
      </c>
      <c r="B268" s="51">
        <v>653.68</v>
      </c>
      <c r="C268" s="51">
        <v>667.94</v>
      </c>
      <c r="D268" s="51">
        <v>668.84</v>
      </c>
      <c r="E268" s="51">
        <v>652.64</v>
      </c>
      <c r="F268" s="51" t="s">
        <v>1743</v>
      </c>
      <c r="G268" s="52">
        <v>-0.0158</v>
      </c>
      <c r="H268" s="19">
        <f t="shared" si="1"/>
        <v>-0.01576451103</v>
      </c>
      <c r="I268" s="19">
        <f t="shared" si="2"/>
        <v>0.984235489</v>
      </c>
      <c r="J268" s="19"/>
      <c r="K268" s="19"/>
      <c r="L268" s="19"/>
    </row>
    <row r="269">
      <c r="A269" s="51" t="s">
        <v>1744</v>
      </c>
      <c r="B269" s="51">
        <v>664.15</v>
      </c>
      <c r="C269" s="51">
        <v>666.49</v>
      </c>
      <c r="D269" s="51">
        <v>675.72</v>
      </c>
      <c r="E269" s="51">
        <v>659.22</v>
      </c>
      <c r="F269" s="51" t="s">
        <v>1745</v>
      </c>
      <c r="G269" s="52">
        <v>-0.0013</v>
      </c>
      <c r="H269" s="19">
        <f t="shared" si="1"/>
        <v>-0.001353281708</v>
      </c>
      <c r="I269" s="19">
        <f t="shared" si="2"/>
        <v>0.9986467183</v>
      </c>
      <c r="J269" s="19"/>
      <c r="K269" s="19"/>
      <c r="L269" s="19"/>
    </row>
    <row r="270">
      <c r="A270" s="51" t="s">
        <v>1746</v>
      </c>
      <c r="B270" s="51">
        <v>665.05</v>
      </c>
      <c r="C270" s="51">
        <v>632.0</v>
      </c>
      <c r="D270" s="51">
        <v>666.94</v>
      </c>
      <c r="E270" s="51">
        <v>631.05</v>
      </c>
      <c r="F270" s="51" t="s">
        <v>1747</v>
      </c>
      <c r="G270" s="52">
        <v>0.0473</v>
      </c>
      <c r="H270" s="19">
        <f t="shared" si="1"/>
        <v>0.04733932818</v>
      </c>
      <c r="I270" s="19">
        <f t="shared" si="2"/>
        <v>1.047339328</v>
      </c>
      <c r="J270" s="19"/>
      <c r="K270" s="19"/>
      <c r="L270" s="19"/>
    </row>
    <row r="271">
      <c r="A271" s="50">
        <v>45270.0</v>
      </c>
      <c r="B271" s="51">
        <v>634.99</v>
      </c>
      <c r="C271" s="51">
        <v>635.04</v>
      </c>
      <c r="D271" s="51">
        <v>638.23</v>
      </c>
      <c r="E271" s="51">
        <v>633.1</v>
      </c>
      <c r="F271" s="51" t="s">
        <v>1748</v>
      </c>
      <c r="G271" s="52">
        <v>0.0047</v>
      </c>
      <c r="H271" s="19">
        <f t="shared" si="1"/>
        <v>0.004651530733</v>
      </c>
      <c r="I271" s="19">
        <f t="shared" si="2"/>
        <v>1.004651531</v>
      </c>
      <c r="J271" s="19"/>
      <c r="K271" s="19"/>
      <c r="L271" s="19"/>
    </row>
    <row r="272">
      <c r="A272" s="50">
        <v>45240.0</v>
      </c>
      <c r="B272" s="51">
        <v>632.05</v>
      </c>
      <c r="C272" s="51">
        <v>631.05</v>
      </c>
      <c r="D272" s="51">
        <v>635.84</v>
      </c>
      <c r="E272" s="51">
        <v>630.65</v>
      </c>
      <c r="F272" s="51" t="s">
        <v>1688</v>
      </c>
      <c r="G272" s="52">
        <v>0.0055</v>
      </c>
      <c r="H272" s="19">
        <f t="shared" si="1"/>
        <v>0.005472391467</v>
      </c>
      <c r="I272" s="19">
        <f t="shared" si="2"/>
        <v>1.005472391</v>
      </c>
      <c r="J272" s="19"/>
      <c r="K272" s="19"/>
      <c r="L272" s="19"/>
    </row>
    <row r="273">
      <c r="A273" s="50">
        <v>45209.0</v>
      </c>
      <c r="B273" s="51">
        <v>628.61</v>
      </c>
      <c r="C273" s="51">
        <v>618.09</v>
      </c>
      <c r="D273" s="51">
        <v>630.55</v>
      </c>
      <c r="E273" s="51">
        <v>615.7</v>
      </c>
      <c r="F273" s="51" t="s">
        <v>1269</v>
      </c>
      <c r="G273" s="52">
        <v>0.0214</v>
      </c>
      <c r="H273" s="19">
        <f t="shared" si="1"/>
        <v>0.02138272809</v>
      </c>
      <c r="I273" s="19">
        <f t="shared" si="2"/>
        <v>1.021382728</v>
      </c>
      <c r="J273" s="19"/>
      <c r="K273" s="19"/>
      <c r="L273" s="19"/>
    </row>
    <row r="274">
      <c r="A274" s="53">
        <v>45179.0</v>
      </c>
      <c r="B274" s="51">
        <v>615.45</v>
      </c>
      <c r="C274" s="51">
        <v>618.89</v>
      </c>
      <c r="D274" s="51">
        <v>620.09</v>
      </c>
      <c r="E274" s="51">
        <v>611.81</v>
      </c>
      <c r="F274" s="51" t="s">
        <v>1209</v>
      </c>
      <c r="G274" s="52">
        <v>-0.0082</v>
      </c>
      <c r="H274" s="19">
        <f t="shared" si="1"/>
        <v>-0.008186550207</v>
      </c>
      <c r="I274" s="19">
        <f t="shared" si="2"/>
        <v>0.9918134498</v>
      </c>
      <c r="J274" s="19"/>
      <c r="K274" s="19"/>
      <c r="L274" s="19"/>
    </row>
    <row r="275">
      <c r="A275" s="53">
        <v>45087.0</v>
      </c>
      <c r="B275" s="51">
        <v>620.53</v>
      </c>
      <c r="C275" s="51">
        <v>625.07</v>
      </c>
      <c r="D275" s="51">
        <v>625.42</v>
      </c>
      <c r="E275" s="51">
        <v>618.09</v>
      </c>
      <c r="F275" s="51" t="s">
        <v>1749</v>
      </c>
      <c r="G275" s="52">
        <v>0.0046</v>
      </c>
      <c r="H275" s="19">
        <f t="shared" si="1"/>
        <v>0.004597775583</v>
      </c>
      <c r="I275" s="19">
        <f t="shared" si="2"/>
        <v>1.004597776</v>
      </c>
      <c r="J275" s="19"/>
      <c r="K275" s="19"/>
      <c r="L275" s="19"/>
    </row>
    <row r="276">
      <c r="A276" s="53">
        <v>45056.0</v>
      </c>
      <c r="B276" s="51">
        <v>617.69</v>
      </c>
      <c r="C276" s="51">
        <v>617.1</v>
      </c>
      <c r="D276" s="51">
        <v>619.44</v>
      </c>
      <c r="E276" s="51">
        <v>612.76</v>
      </c>
      <c r="F276" s="51" t="s">
        <v>1059</v>
      </c>
      <c r="G276" s="52">
        <v>0.0098</v>
      </c>
      <c r="H276" s="19">
        <f t="shared" si="1"/>
        <v>0.009775874189</v>
      </c>
      <c r="I276" s="19">
        <f t="shared" si="2"/>
        <v>1.009775874</v>
      </c>
      <c r="J276" s="19"/>
      <c r="K276" s="19"/>
      <c r="L276" s="19"/>
    </row>
    <row r="277">
      <c r="A277" s="53">
        <v>45026.0</v>
      </c>
      <c r="B277" s="51">
        <v>611.71</v>
      </c>
      <c r="C277" s="51">
        <v>618.89</v>
      </c>
      <c r="D277" s="51">
        <v>618.89</v>
      </c>
      <c r="E277" s="51">
        <v>606.43</v>
      </c>
      <c r="F277" s="51" t="s">
        <v>1537</v>
      </c>
      <c r="G277" s="52">
        <v>-0.011</v>
      </c>
      <c r="H277" s="19">
        <f t="shared" si="1"/>
        <v>-0.01104213147</v>
      </c>
      <c r="I277" s="19">
        <f t="shared" si="2"/>
        <v>0.9889578685</v>
      </c>
      <c r="J277" s="19"/>
      <c r="K277" s="19"/>
      <c r="L277" s="19"/>
    </row>
    <row r="278">
      <c r="A278" s="53">
        <v>44995.0</v>
      </c>
      <c r="B278" s="51">
        <v>618.54</v>
      </c>
      <c r="C278" s="51">
        <v>630.65</v>
      </c>
      <c r="D278" s="51">
        <v>630.7</v>
      </c>
      <c r="E278" s="51">
        <v>616.7</v>
      </c>
      <c r="F278" s="51" t="s">
        <v>1750</v>
      </c>
      <c r="G278" s="52">
        <v>-0.0155</v>
      </c>
      <c r="H278" s="19">
        <f t="shared" si="1"/>
        <v>-0.01547130169</v>
      </c>
      <c r="I278" s="19">
        <f t="shared" si="2"/>
        <v>0.9845286983</v>
      </c>
      <c r="J278" s="19"/>
      <c r="K278" s="19"/>
      <c r="L278" s="19"/>
    </row>
    <row r="279">
      <c r="A279" s="51" t="s">
        <v>1751</v>
      </c>
      <c r="B279" s="51">
        <v>628.26</v>
      </c>
      <c r="C279" s="51">
        <v>616.8</v>
      </c>
      <c r="D279" s="51">
        <v>631.05</v>
      </c>
      <c r="E279" s="51">
        <v>615.1</v>
      </c>
      <c r="F279" s="51" t="s">
        <v>835</v>
      </c>
      <c r="G279" s="52">
        <v>0.0262</v>
      </c>
      <c r="H279" s="19">
        <f t="shared" si="1"/>
        <v>0.02621649434</v>
      </c>
      <c r="I279" s="19">
        <f t="shared" si="2"/>
        <v>1.026216494</v>
      </c>
      <c r="J279" s="19"/>
      <c r="K279" s="19"/>
      <c r="L279" s="19"/>
    </row>
    <row r="280">
      <c r="A280" s="51" t="s">
        <v>1752</v>
      </c>
      <c r="B280" s="51">
        <v>612.21</v>
      </c>
      <c r="C280" s="51">
        <v>620.98</v>
      </c>
      <c r="D280" s="51">
        <v>621.88</v>
      </c>
      <c r="E280" s="51">
        <v>610.37</v>
      </c>
      <c r="F280" s="51" t="s">
        <v>1753</v>
      </c>
      <c r="G280" s="52">
        <v>-0.0098</v>
      </c>
      <c r="H280" s="19">
        <f t="shared" si="1"/>
        <v>-0.009753493789</v>
      </c>
      <c r="I280" s="19">
        <f t="shared" si="2"/>
        <v>0.9902465062</v>
      </c>
      <c r="J280" s="19"/>
      <c r="K280" s="19"/>
      <c r="L280" s="19"/>
    </row>
    <row r="281">
      <c r="A281" s="51" t="s">
        <v>1754</v>
      </c>
      <c r="B281" s="51">
        <v>618.24</v>
      </c>
      <c r="C281" s="51">
        <v>618.04</v>
      </c>
      <c r="D281" s="51">
        <v>619.99</v>
      </c>
      <c r="E281" s="51">
        <v>614.85</v>
      </c>
      <c r="F281" s="51" t="s">
        <v>1755</v>
      </c>
      <c r="G281" s="52">
        <v>6.0E-4</v>
      </c>
      <c r="H281" s="19">
        <f t="shared" si="1"/>
        <v>0.0005664438654</v>
      </c>
      <c r="I281" s="19">
        <f t="shared" si="2"/>
        <v>1.000566444</v>
      </c>
      <c r="J281" s="19"/>
      <c r="K281" s="19"/>
      <c r="L281" s="19"/>
    </row>
    <row r="282">
      <c r="A282" s="51" t="s">
        <v>1756</v>
      </c>
      <c r="B282" s="51">
        <v>617.89</v>
      </c>
      <c r="C282" s="51">
        <v>616.8</v>
      </c>
      <c r="D282" s="51">
        <v>623.78</v>
      </c>
      <c r="E282" s="51">
        <v>616.05</v>
      </c>
      <c r="F282" s="51" t="s">
        <v>1757</v>
      </c>
      <c r="G282" s="52">
        <v>0.0018</v>
      </c>
      <c r="H282" s="19">
        <f t="shared" si="1"/>
        <v>0.001767185473</v>
      </c>
      <c r="I282" s="19">
        <f t="shared" si="2"/>
        <v>1.001767185</v>
      </c>
      <c r="J282" s="19"/>
      <c r="K282" s="19"/>
      <c r="L282" s="19"/>
    </row>
    <row r="283">
      <c r="A283" s="51" t="s">
        <v>1758</v>
      </c>
      <c r="B283" s="51">
        <v>616.8</v>
      </c>
      <c r="C283" s="51">
        <v>621.93</v>
      </c>
      <c r="D283" s="51">
        <v>623.28</v>
      </c>
      <c r="E283" s="51">
        <v>616.0</v>
      </c>
      <c r="F283" s="51" t="s">
        <v>1759</v>
      </c>
      <c r="G283" s="52">
        <v>-0.0028</v>
      </c>
      <c r="H283" s="19">
        <f t="shared" si="1"/>
        <v>-0.002813075953</v>
      </c>
      <c r="I283" s="19">
        <f t="shared" si="2"/>
        <v>0.997186924</v>
      </c>
      <c r="J283" s="19"/>
      <c r="K283" s="19"/>
      <c r="L283" s="19"/>
    </row>
    <row r="284">
      <c r="A284" s="51" t="s">
        <v>1760</v>
      </c>
      <c r="B284" s="51">
        <v>618.54</v>
      </c>
      <c r="C284" s="51">
        <v>626.07</v>
      </c>
      <c r="D284" s="51">
        <v>628.86</v>
      </c>
      <c r="E284" s="51">
        <v>617.1</v>
      </c>
      <c r="F284" s="51" t="s">
        <v>1725</v>
      </c>
      <c r="G284" s="52">
        <v>-0.0105</v>
      </c>
      <c r="H284" s="19">
        <f t="shared" si="1"/>
        <v>-0.01052597901</v>
      </c>
      <c r="I284" s="19">
        <f t="shared" si="2"/>
        <v>0.989474021</v>
      </c>
      <c r="J284" s="19"/>
      <c r="K284" s="19"/>
      <c r="L284" s="19"/>
    </row>
    <row r="285">
      <c r="A285" s="51" t="s">
        <v>1761</v>
      </c>
      <c r="B285" s="51">
        <v>625.12</v>
      </c>
      <c r="C285" s="51">
        <v>636.54</v>
      </c>
      <c r="D285" s="51">
        <v>639.73</v>
      </c>
      <c r="E285" s="51">
        <v>622.08</v>
      </c>
      <c r="F285" s="51" t="s">
        <v>1762</v>
      </c>
      <c r="G285" s="52">
        <v>-0.0179</v>
      </c>
      <c r="H285" s="19">
        <f t="shared" si="1"/>
        <v>-0.01794074214</v>
      </c>
      <c r="I285" s="19">
        <f t="shared" si="2"/>
        <v>0.9820592579</v>
      </c>
      <c r="J285" s="19"/>
      <c r="K285" s="19"/>
      <c r="L285" s="19"/>
    </row>
    <row r="286">
      <c r="A286" s="51" t="s">
        <v>1763</v>
      </c>
      <c r="B286" s="51">
        <v>636.54</v>
      </c>
      <c r="C286" s="51">
        <v>638.73</v>
      </c>
      <c r="D286" s="51">
        <v>645.01</v>
      </c>
      <c r="E286" s="51">
        <v>635.04</v>
      </c>
      <c r="F286" s="51" t="s">
        <v>1764</v>
      </c>
      <c r="G286" s="52">
        <v>-0.0034</v>
      </c>
      <c r="H286" s="19">
        <f t="shared" si="1"/>
        <v>-0.003350660738</v>
      </c>
      <c r="I286" s="19">
        <f t="shared" si="2"/>
        <v>0.9966493393</v>
      </c>
      <c r="J286" s="19"/>
      <c r="K286" s="19"/>
      <c r="L286" s="19"/>
    </row>
    <row r="287">
      <c r="A287" s="51" t="s">
        <v>1765</v>
      </c>
      <c r="B287" s="51">
        <v>638.68</v>
      </c>
      <c r="C287" s="51">
        <v>633.94</v>
      </c>
      <c r="D287" s="51">
        <v>642.22</v>
      </c>
      <c r="E287" s="51">
        <v>631.2</v>
      </c>
      <c r="F287" s="51" t="s">
        <v>1278</v>
      </c>
      <c r="G287" s="52">
        <v>0.0101</v>
      </c>
      <c r="H287" s="19">
        <f t="shared" si="1"/>
        <v>0.01009014708</v>
      </c>
      <c r="I287" s="19">
        <f t="shared" si="2"/>
        <v>1.010090147</v>
      </c>
      <c r="J287" s="19"/>
      <c r="K287" s="19"/>
      <c r="L287" s="19"/>
    </row>
    <row r="288">
      <c r="A288" s="51" t="s">
        <v>1766</v>
      </c>
      <c r="B288" s="51">
        <v>632.3</v>
      </c>
      <c r="C288" s="51">
        <v>626.77</v>
      </c>
      <c r="D288" s="51">
        <v>634.54</v>
      </c>
      <c r="E288" s="51">
        <v>625.22</v>
      </c>
      <c r="F288" s="51" t="s">
        <v>1767</v>
      </c>
      <c r="G288" s="52">
        <v>0.0154</v>
      </c>
      <c r="H288" s="19">
        <f t="shared" si="1"/>
        <v>0.01544934798</v>
      </c>
      <c r="I288" s="19">
        <f t="shared" si="2"/>
        <v>1.015449348</v>
      </c>
      <c r="J288" s="19"/>
      <c r="K288" s="19"/>
      <c r="L288" s="19"/>
    </row>
    <row r="289">
      <c r="A289" s="51" t="s">
        <v>1768</v>
      </c>
      <c r="B289" s="51">
        <v>622.68</v>
      </c>
      <c r="C289" s="51">
        <v>626.17</v>
      </c>
      <c r="D289" s="51">
        <v>628.86</v>
      </c>
      <c r="E289" s="51">
        <v>621.38</v>
      </c>
      <c r="F289" s="51" t="s">
        <v>1574</v>
      </c>
      <c r="G289" s="52">
        <v>-0.0021</v>
      </c>
      <c r="H289" s="19">
        <f t="shared" si="1"/>
        <v>-0.002067407087</v>
      </c>
      <c r="I289" s="19">
        <f t="shared" si="2"/>
        <v>0.9979325929</v>
      </c>
      <c r="J289" s="19"/>
      <c r="K289" s="19"/>
      <c r="L289" s="19"/>
    </row>
    <row r="290">
      <c r="A290" s="51" t="s">
        <v>1769</v>
      </c>
      <c r="B290" s="51">
        <v>623.97</v>
      </c>
      <c r="C290" s="51">
        <v>619.09</v>
      </c>
      <c r="D290" s="51">
        <v>626.57</v>
      </c>
      <c r="E290" s="51">
        <v>617.64</v>
      </c>
      <c r="F290" s="51" t="s">
        <v>1770</v>
      </c>
      <c r="G290" s="52">
        <v>0.0082</v>
      </c>
      <c r="H290" s="19">
        <f t="shared" si="1"/>
        <v>0.008208243791</v>
      </c>
      <c r="I290" s="19">
        <f t="shared" si="2"/>
        <v>1.008208244</v>
      </c>
      <c r="J290" s="19"/>
      <c r="K290" s="19"/>
      <c r="L290" s="19"/>
    </row>
    <row r="291">
      <c r="A291" s="53">
        <v>45269.0</v>
      </c>
      <c r="B291" s="51">
        <v>618.89</v>
      </c>
      <c r="C291" s="51">
        <v>636.04</v>
      </c>
      <c r="D291" s="51">
        <v>637.03</v>
      </c>
      <c r="E291" s="51">
        <v>613.36</v>
      </c>
      <c r="F291" s="51" t="s">
        <v>1266</v>
      </c>
      <c r="G291" s="52">
        <v>-0.0221</v>
      </c>
      <c r="H291" s="19">
        <f t="shared" si="1"/>
        <v>-0.02213619845</v>
      </c>
      <c r="I291" s="19">
        <f t="shared" si="2"/>
        <v>0.9778638015</v>
      </c>
      <c r="J291" s="19"/>
      <c r="K291" s="19"/>
      <c r="L291" s="19"/>
    </row>
    <row r="292">
      <c r="A292" s="53">
        <v>45239.0</v>
      </c>
      <c r="B292" s="51">
        <v>632.9</v>
      </c>
      <c r="C292" s="51">
        <v>632.7</v>
      </c>
      <c r="D292" s="51">
        <v>633.45</v>
      </c>
      <c r="E292" s="51">
        <v>628.56</v>
      </c>
      <c r="F292" s="51" t="s">
        <v>1771</v>
      </c>
      <c r="G292" s="52">
        <v>0.0121</v>
      </c>
      <c r="H292" s="19">
        <f t="shared" si="1"/>
        <v>0.01212179364</v>
      </c>
      <c r="I292" s="19">
        <f t="shared" si="2"/>
        <v>1.012121794</v>
      </c>
      <c r="J292" s="19"/>
      <c r="K292" s="19"/>
      <c r="L292" s="19"/>
    </row>
    <row r="293">
      <c r="A293" s="53">
        <v>45147.0</v>
      </c>
      <c r="B293" s="51">
        <v>625.32</v>
      </c>
      <c r="C293" s="51">
        <v>616.05</v>
      </c>
      <c r="D293" s="51">
        <v>626.97</v>
      </c>
      <c r="E293" s="51">
        <v>612.31</v>
      </c>
      <c r="F293" s="51" t="s">
        <v>1772</v>
      </c>
      <c r="G293" s="52">
        <v>0.0201</v>
      </c>
      <c r="H293" s="19">
        <f t="shared" si="1"/>
        <v>0.02008123848</v>
      </c>
      <c r="I293" s="19">
        <f t="shared" si="2"/>
        <v>1.020081238</v>
      </c>
      <c r="J293" s="19"/>
      <c r="K293" s="19"/>
      <c r="L293" s="19"/>
    </row>
    <row r="294">
      <c r="A294" s="53">
        <v>45116.0</v>
      </c>
      <c r="B294" s="51">
        <v>613.01</v>
      </c>
      <c r="C294" s="51">
        <v>609.02</v>
      </c>
      <c r="D294" s="51">
        <v>614.6</v>
      </c>
      <c r="E294" s="51">
        <v>607.18</v>
      </c>
      <c r="F294" s="51" t="s">
        <v>1773</v>
      </c>
      <c r="G294" s="52">
        <v>0.0076</v>
      </c>
      <c r="H294" s="19">
        <f t="shared" si="1"/>
        <v>0.007626937554</v>
      </c>
      <c r="I294" s="19">
        <f t="shared" si="2"/>
        <v>1.007626938</v>
      </c>
      <c r="J294" s="19"/>
      <c r="K294" s="19"/>
      <c r="L294" s="19"/>
    </row>
    <row r="295">
      <c r="A295" s="53">
        <v>45086.0</v>
      </c>
      <c r="B295" s="51">
        <v>608.37</v>
      </c>
      <c r="C295" s="51">
        <v>609.27</v>
      </c>
      <c r="D295" s="51">
        <v>610.67</v>
      </c>
      <c r="E295" s="51">
        <v>603.74</v>
      </c>
      <c r="F295" s="51" t="s">
        <v>1773</v>
      </c>
      <c r="G295" s="52">
        <v>-0.0015</v>
      </c>
      <c r="H295" s="19">
        <f t="shared" si="1"/>
        <v>-0.001477177606</v>
      </c>
      <c r="I295" s="19">
        <f t="shared" si="2"/>
        <v>0.9985228224</v>
      </c>
      <c r="J295" s="19"/>
      <c r="K295" s="19"/>
      <c r="L295" s="19"/>
    </row>
    <row r="296">
      <c r="A296" s="53">
        <v>45055.0</v>
      </c>
      <c r="B296" s="51">
        <v>609.27</v>
      </c>
      <c r="C296" s="51">
        <v>608.12</v>
      </c>
      <c r="D296" s="51">
        <v>617.0</v>
      </c>
      <c r="E296" s="51">
        <v>606.18</v>
      </c>
      <c r="F296" s="51" t="s">
        <v>852</v>
      </c>
      <c r="G296" s="52">
        <v>0.0035</v>
      </c>
      <c r="H296" s="19">
        <f t="shared" si="1"/>
        <v>0.003524780525</v>
      </c>
      <c r="I296" s="19">
        <f t="shared" si="2"/>
        <v>1.003524781</v>
      </c>
      <c r="J296" s="19"/>
      <c r="K296" s="19"/>
      <c r="L296" s="19"/>
    </row>
    <row r="297">
      <c r="A297" s="53">
        <v>45025.0</v>
      </c>
      <c r="B297" s="51">
        <v>607.13</v>
      </c>
      <c r="C297" s="51">
        <v>613.71</v>
      </c>
      <c r="D297" s="51">
        <v>613.71</v>
      </c>
      <c r="E297" s="51">
        <v>604.14</v>
      </c>
      <c r="F297" s="51" t="s">
        <v>797</v>
      </c>
      <c r="G297" s="52">
        <v>-0.0036</v>
      </c>
      <c r="H297" s="19">
        <f t="shared" si="1"/>
        <v>-0.003594170551</v>
      </c>
      <c r="I297" s="19">
        <f t="shared" si="2"/>
        <v>0.9964058294</v>
      </c>
      <c r="J297" s="19"/>
      <c r="K297" s="19"/>
      <c r="L297" s="19"/>
    </row>
    <row r="298">
      <c r="A298" s="53">
        <v>44935.0</v>
      </c>
      <c r="B298" s="51">
        <v>609.32</v>
      </c>
      <c r="C298" s="51">
        <v>602.34</v>
      </c>
      <c r="D298" s="51">
        <v>613.01</v>
      </c>
      <c r="E298" s="51">
        <v>600.05</v>
      </c>
      <c r="F298" s="51" t="s">
        <v>1433</v>
      </c>
      <c r="G298" s="52">
        <v>0.017</v>
      </c>
      <c r="H298" s="19">
        <f t="shared" si="1"/>
        <v>0.01697404657</v>
      </c>
      <c r="I298" s="19">
        <f t="shared" si="2"/>
        <v>1.016974047</v>
      </c>
      <c r="J298" s="19"/>
      <c r="K298" s="19"/>
      <c r="L298" s="19"/>
    </row>
    <row r="299">
      <c r="A299" s="51" t="s">
        <v>1774</v>
      </c>
      <c r="B299" s="51">
        <v>599.15</v>
      </c>
      <c r="C299" s="51">
        <v>606.93</v>
      </c>
      <c r="D299" s="51">
        <v>607.78</v>
      </c>
      <c r="E299" s="51">
        <v>597.21</v>
      </c>
      <c r="F299" s="51" t="s">
        <v>1775</v>
      </c>
      <c r="G299" s="52">
        <v>-0.0075</v>
      </c>
      <c r="H299" s="19">
        <f t="shared" si="1"/>
        <v>-0.007520416108</v>
      </c>
      <c r="I299" s="19">
        <f t="shared" si="2"/>
        <v>0.9924795839</v>
      </c>
      <c r="J299" s="19"/>
      <c r="K299" s="19"/>
      <c r="L299" s="19"/>
    </row>
    <row r="300">
      <c r="A300" s="51" t="s">
        <v>1776</v>
      </c>
      <c r="B300" s="51">
        <v>603.69</v>
      </c>
      <c r="C300" s="51">
        <v>609.32</v>
      </c>
      <c r="D300" s="51">
        <v>611.02</v>
      </c>
      <c r="E300" s="51">
        <v>603.14</v>
      </c>
      <c r="F300" s="51" t="s">
        <v>1777</v>
      </c>
      <c r="G300" s="52">
        <v>-0.0026</v>
      </c>
      <c r="H300" s="19">
        <f t="shared" si="1"/>
        <v>-0.002626883426</v>
      </c>
      <c r="I300" s="19">
        <f t="shared" si="2"/>
        <v>0.9973731166</v>
      </c>
      <c r="J300" s="19"/>
      <c r="K300" s="19"/>
      <c r="L300" s="19"/>
    </row>
    <row r="301">
      <c r="A301" s="51" t="s">
        <v>1778</v>
      </c>
      <c r="B301" s="51">
        <v>605.28</v>
      </c>
      <c r="C301" s="51">
        <v>601.74</v>
      </c>
      <c r="D301" s="51">
        <v>608.62</v>
      </c>
      <c r="E301" s="51">
        <v>601.74</v>
      </c>
      <c r="F301" s="51" t="s">
        <v>1779</v>
      </c>
      <c r="G301" s="52">
        <v>0.0079</v>
      </c>
      <c r="H301" s="19">
        <f t="shared" si="1"/>
        <v>0.007876113563</v>
      </c>
      <c r="I301" s="19">
        <f t="shared" si="2"/>
        <v>1.007876114</v>
      </c>
      <c r="J301" s="19"/>
      <c r="K301" s="19"/>
      <c r="L301" s="19"/>
    </row>
    <row r="302">
      <c r="A302" s="51" t="s">
        <v>1780</v>
      </c>
      <c r="B302" s="51">
        <v>600.55</v>
      </c>
      <c r="C302" s="51">
        <v>603.54</v>
      </c>
      <c r="D302" s="51">
        <v>606.63</v>
      </c>
      <c r="E302" s="51">
        <v>599.7</v>
      </c>
      <c r="F302" s="51" t="s">
        <v>1781</v>
      </c>
      <c r="G302" s="52">
        <v>-0.0045</v>
      </c>
      <c r="H302" s="19">
        <f t="shared" si="1"/>
        <v>-0.004459253365</v>
      </c>
      <c r="I302" s="19">
        <f t="shared" si="2"/>
        <v>0.9955407466</v>
      </c>
      <c r="J302" s="19"/>
      <c r="K302" s="19"/>
      <c r="L302" s="19"/>
    </row>
    <row r="303">
      <c r="A303" s="51" t="s">
        <v>1782</v>
      </c>
      <c r="B303" s="51">
        <v>603.24</v>
      </c>
      <c r="C303" s="51">
        <v>608.97</v>
      </c>
      <c r="D303" s="51">
        <v>614.8</v>
      </c>
      <c r="E303" s="51">
        <v>591.47</v>
      </c>
      <c r="F303" s="51" t="s">
        <v>1236</v>
      </c>
      <c r="G303" s="52">
        <v>-0.0096</v>
      </c>
      <c r="H303" s="19">
        <f t="shared" si="1"/>
        <v>-0.009571970381</v>
      </c>
      <c r="I303" s="19">
        <f t="shared" si="2"/>
        <v>0.9904280296</v>
      </c>
      <c r="J303" s="19"/>
      <c r="K303" s="19"/>
      <c r="L303" s="19"/>
    </row>
    <row r="304">
      <c r="A304" s="51" t="s">
        <v>1783</v>
      </c>
      <c r="B304" s="51">
        <v>609.07</v>
      </c>
      <c r="C304" s="51">
        <v>616.1</v>
      </c>
      <c r="D304" s="51">
        <v>617.1</v>
      </c>
      <c r="E304" s="51">
        <v>607.78</v>
      </c>
      <c r="F304" s="51" t="s">
        <v>1234</v>
      </c>
      <c r="G304" s="52">
        <v>-0.0048</v>
      </c>
      <c r="H304" s="19">
        <f t="shared" si="1"/>
        <v>-0.004803843074</v>
      </c>
      <c r="I304" s="19">
        <f t="shared" si="2"/>
        <v>0.9951961569</v>
      </c>
      <c r="J304" s="19"/>
      <c r="K304" s="19"/>
      <c r="L304" s="19"/>
    </row>
    <row r="305">
      <c r="A305" s="51" t="s">
        <v>1784</v>
      </c>
      <c r="B305" s="51">
        <v>612.01</v>
      </c>
      <c r="C305" s="51">
        <v>620.83</v>
      </c>
      <c r="D305" s="51">
        <v>620.83</v>
      </c>
      <c r="E305" s="51">
        <v>611.26</v>
      </c>
      <c r="F305" s="51" t="s">
        <v>1171</v>
      </c>
      <c r="G305" s="52">
        <v>-0.0102</v>
      </c>
      <c r="H305" s="19">
        <f t="shared" si="1"/>
        <v>-0.01015704605</v>
      </c>
      <c r="I305" s="19">
        <f t="shared" si="2"/>
        <v>0.989842954</v>
      </c>
      <c r="J305" s="19"/>
      <c r="K305" s="19"/>
      <c r="L305" s="19"/>
    </row>
    <row r="306">
      <c r="A306" s="51" t="s">
        <v>1785</v>
      </c>
      <c r="B306" s="51">
        <v>618.29</v>
      </c>
      <c r="C306" s="51">
        <v>619.89</v>
      </c>
      <c r="D306" s="51">
        <v>624.57</v>
      </c>
      <c r="E306" s="51">
        <v>616.7</v>
      </c>
      <c r="F306" s="51" t="s">
        <v>1786</v>
      </c>
      <c r="G306" s="52">
        <v>-5.0E-4</v>
      </c>
      <c r="H306" s="19">
        <f t="shared" si="1"/>
        <v>-0.0004849738922</v>
      </c>
      <c r="I306" s="19">
        <f t="shared" si="2"/>
        <v>0.9995150261</v>
      </c>
      <c r="J306" s="19"/>
      <c r="K306" s="19"/>
      <c r="L306" s="19"/>
    </row>
    <row r="307">
      <c r="A307" s="51" t="s">
        <v>1787</v>
      </c>
      <c r="B307" s="51">
        <v>618.59</v>
      </c>
      <c r="C307" s="51">
        <v>615.1</v>
      </c>
      <c r="D307" s="51">
        <v>621.38</v>
      </c>
      <c r="E307" s="51">
        <v>612.91</v>
      </c>
      <c r="F307" s="51" t="s">
        <v>1215</v>
      </c>
      <c r="G307" s="52">
        <v>0.0076</v>
      </c>
      <c r="H307" s="19">
        <f t="shared" si="1"/>
        <v>0.007623267254</v>
      </c>
      <c r="I307" s="19">
        <f t="shared" si="2"/>
        <v>1.007623267</v>
      </c>
      <c r="J307" s="19"/>
      <c r="K307" s="19"/>
      <c r="L307" s="19"/>
    </row>
    <row r="308">
      <c r="A308" s="51" t="s">
        <v>1788</v>
      </c>
      <c r="B308" s="51">
        <v>613.91</v>
      </c>
      <c r="C308" s="51">
        <v>610.91</v>
      </c>
      <c r="D308" s="51">
        <v>618.19</v>
      </c>
      <c r="E308" s="51">
        <v>609.02</v>
      </c>
      <c r="F308" s="51" t="s">
        <v>1789</v>
      </c>
      <c r="G308" s="52">
        <v>0.0033</v>
      </c>
      <c r="H308" s="19">
        <f t="shared" si="1"/>
        <v>0.003350439643</v>
      </c>
      <c r="I308" s="19">
        <f t="shared" si="2"/>
        <v>1.00335044</v>
      </c>
      <c r="J308" s="19"/>
      <c r="K308" s="19"/>
      <c r="L308" s="19"/>
    </row>
    <row r="309">
      <c r="A309" s="51" t="s">
        <v>1790</v>
      </c>
      <c r="B309" s="51">
        <v>611.86</v>
      </c>
      <c r="C309" s="51">
        <v>618.09</v>
      </c>
      <c r="D309" s="51">
        <v>620.09</v>
      </c>
      <c r="E309" s="51">
        <v>609.12</v>
      </c>
      <c r="F309" s="51" t="s">
        <v>1246</v>
      </c>
      <c r="G309" s="52">
        <v>-0.0081</v>
      </c>
      <c r="H309" s="19">
        <f t="shared" si="1"/>
        <v>-0.008089486909</v>
      </c>
      <c r="I309" s="19">
        <f t="shared" si="2"/>
        <v>0.9919105131</v>
      </c>
      <c r="J309" s="19"/>
      <c r="K309" s="19"/>
      <c r="L309" s="19"/>
    </row>
    <row r="310">
      <c r="A310" s="51" t="s">
        <v>1791</v>
      </c>
      <c r="B310" s="51">
        <v>616.85</v>
      </c>
      <c r="C310" s="51">
        <v>604.83</v>
      </c>
      <c r="D310" s="51">
        <v>619.44</v>
      </c>
      <c r="E310" s="51">
        <v>595.46</v>
      </c>
      <c r="F310" s="51" t="s">
        <v>1244</v>
      </c>
      <c r="G310" s="52">
        <v>0.0188</v>
      </c>
      <c r="H310" s="19">
        <f t="shared" si="1"/>
        <v>0.01877848979</v>
      </c>
      <c r="I310" s="19">
        <f t="shared" si="2"/>
        <v>1.01877849</v>
      </c>
      <c r="J310" s="19"/>
      <c r="K310" s="19"/>
      <c r="L310" s="19"/>
    </row>
    <row r="311">
      <c r="A311" s="51" t="s">
        <v>1792</v>
      </c>
      <c r="B311" s="51">
        <v>605.48</v>
      </c>
      <c r="C311" s="51">
        <v>610.12</v>
      </c>
      <c r="D311" s="51">
        <v>610.12</v>
      </c>
      <c r="E311" s="51">
        <v>592.67</v>
      </c>
      <c r="F311" s="51" t="s">
        <v>1793</v>
      </c>
      <c r="G311" s="52">
        <v>-0.0073</v>
      </c>
      <c r="H311" s="19">
        <f t="shared" si="1"/>
        <v>-0.007279643232</v>
      </c>
      <c r="I311" s="19">
        <f t="shared" si="2"/>
        <v>0.9927203568</v>
      </c>
      <c r="J311" s="19"/>
      <c r="K311" s="19"/>
      <c r="L311" s="19"/>
    </row>
    <row r="312">
      <c r="A312" s="53">
        <v>45238.0</v>
      </c>
      <c r="B312" s="51">
        <v>609.92</v>
      </c>
      <c r="C312" s="51">
        <v>617.84</v>
      </c>
      <c r="D312" s="51">
        <v>622.83</v>
      </c>
      <c r="E312" s="51">
        <v>608.12</v>
      </c>
      <c r="F312" s="51" t="s">
        <v>1702</v>
      </c>
      <c r="G312" s="52">
        <v>-0.0104</v>
      </c>
      <c r="H312" s="19">
        <f t="shared" si="1"/>
        <v>-0.0104323842</v>
      </c>
      <c r="I312" s="19">
        <f t="shared" si="2"/>
        <v>0.9895676158</v>
      </c>
      <c r="J312" s="19"/>
      <c r="K312" s="19"/>
      <c r="L312" s="19"/>
    </row>
    <row r="313">
      <c r="A313" s="53">
        <v>45207.0</v>
      </c>
      <c r="B313" s="51">
        <v>616.35</v>
      </c>
      <c r="C313" s="51">
        <v>621.08</v>
      </c>
      <c r="D313" s="51">
        <v>626.37</v>
      </c>
      <c r="E313" s="51">
        <v>596.16</v>
      </c>
      <c r="F313" s="51" t="s">
        <v>1794</v>
      </c>
      <c r="G313" s="52">
        <v>-0.0069</v>
      </c>
      <c r="H313" s="19">
        <f t="shared" si="1"/>
        <v>-0.006912219644</v>
      </c>
      <c r="I313" s="19">
        <f t="shared" si="2"/>
        <v>0.9930877804</v>
      </c>
      <c r="J313" s="19"/>
      <c r="K313" s="19"/>
      <c r="L313" s="19"/>
    </row>
    <row r="314">
      <c r="A314" s="53">
        <v>45177.0</v>
      </c>
      <c r="B314" s="51">
        <v>620.64</v>
      </c>
      <c r="C314" s="51">
        <v>608.72</v>
      </c>
      <c r="D314" s="51">
        <v>622.08</v>
      </c>
      <c r="E314" s="51">
        <v>603.49</v>
      </c>
      <c r="F314" s="51" t="s">
        <v>1073</v>
      </c>
      <c r="G314" s="52">
        <v>0.0251</v>
      </c>
      <c r="H314" s="19">
        <f t="shared" si="1"/>
        <v>0.02512264011</v>
      </c>
      <c r="I314" s="19">
        <f t="shared" si="2"/>
        <v>1.02512264</v>
      </c>
      <c r="J314" s="19"/>
      <c r="K314" s="19"/>
      <c r="L314" s="19"/>
    </row>
    <row r="315">
      <c r="A315" s="53">
        <v>45146.0</v>
      </c>
      <c r="B315" s="51">
        <v>605.43</v>
      </c>
      <c r="C315" s="51">
        <v>610.67</v>
      </c>
      <c r="D315" s="51">
        <v>612.86</v>
      </c>
      <c r="E315" s="51">
        <v>603.39</v>
      </c>
      <c r="F315" s="51" t="s">
        <v>1363</v>
      </c>
      <c r="G315" s="52">
        <v>-0.0036</v>
      </c>
      <c r="H315" s="19">
        <f t="shared" si="1"/>
        <v>-0.003620624393</v>
      </c>
      <c r="I315" s="19">
        <f t="shared" si="2"/>
        <v>0.9963793756</v>
      </c>
      <c r="J315" s="19"/>
      <c r="K315" s="19"/>
      <c r="L315" s="19"/>
    </row>
    <row r="316">
      <c r="A316" s="53">
        <v>45115.0</v>
      </c>
      <c r="B316" s="51">
        <v>607.63</v>
      </c>
      <c r="C316" s="51">
        <v>617.1</v>
      </c>
      <c r="D316" s="51">
        <v>617.1</v>
      </c>
      <c r="E316" s="51">
        <v>606.63</v>
      </c>
      <c r="F316" s="51" t="s">
        <v>1795</v>
      </c>
      <c r="G316" s="52">
        <v>-0.0089</v>
      </c>
      <c r="H316" s="19">
        <f t="shared" si="1"/>
        <v>-0.00893803722</v>
      </c>
      <c r="I316" s="19">
        <f t="shared" si="2"/>
        <v>0.9910619628</v>
      </c>
      <c r="J316" s="19"/>
      <c r="K316" s="19"/>
      <c r="L316" s="19"/>
    </row>
    <row r="317">
      <c r="A317" s="53">
        <v>45024.0</v>
      </c>
      <c r="B317" s="51">
        <v>613.11</v>
      </c>
      <c r="C317" s="51">
        <v>622.93</v>
      </c>
      <c r="D317" s="51">
        <v>623.08</v>
      </c>
      <c r="E317" s="51">
        <v>611.41</v>
      </c>
      <c r="F317" s="51" t="s">
        <v>1796</v>
      </c>
      <c r="G317" s="52">
        <v>-0.0064</v>
      </c>
      <c r="H317" s="19">
        <f t="shared" si="1"/>
        <v>-0.006385219998</v>
      </c>
      <c r="I317" s="19">
        <f t="shared" si="2"/>
        <v>0.99361478</v>
      </c>
      <c r="J317" s="19"/>
      <c r="K317" s="19"/>
      <c r="L317" s="19"/>
    </row>
    <row r="318">
      <c r="A318" s="53">
        <v>44993.0</v>
      </c>
      <c r="B318" s="51">
        <v>617.05</v>
      </c>
      <c r="C318" s="51">
        <v>621.08</v>
      </c>
      <c r="D318" s="51">
        <v>624.52</v>
      </c>
      <c r="E318" s="51">
        <v>612.26</v>
      </c>
      <c r="F318" s="51" t="s">
        <v>1056</v>
      </c>
      <c r="G318" s="52">
        <v>-0.0059</v>
      </c>
      <c r="H318" s="19">
        <f t="shared" si="1"/>
        <v>-0.005928503536</v>
      </c>
      <c r="I318" s="19">
        <f t="shared" si="2"/>
        <v>0.9940714965</v>
      </c>
      <c r="J318" s="19"/>
      <c r="K318" s="19"/>
      <c r="L318" s="19"/>
    </row>
    <row r="319">
      <c r="A319" s="53">
        <v>44965.0</v>
      </c>
      <c r="B319" s="51">
        <v>620.73</v>
      </c>
      <c r="C319" s="51">
        <v>642.02</v>
      </c>
      <c r="D319" s="51">
        <v>642.32</v>
      </c>
      <c r="E319" s="51">
        <v>614.55</v>
      </c>
      <c r="F319" s="51" t="s">
        <v>1797</v>
      </c>
      <c r="G319" s="52">
        <v>-0.0326</v>
      </c>
      <c r="H319" s="19">
        <f t="shared" si="1"/>
        <v>-0.03263359671</v>
      </c>
      <c r="I319" s="19">
        <f t="shared" si="2"/>
        <v>0.9673664033</v>
      </c>
      <c r="J319" s="19"/>
      <c r="K319" s="19"/>
      <c r="L319" s="19"/>
    </row>
    <row r="320">
      <c r="A320" s="53">
        <v>44934.0</v>
      </c>
      <c r="B320" s="51">
        <v>641.67</v>
      </c>
      <c r="C320" s="51">
        <v>643.02</v>
      </c>
      <c r="D320" s="51">
        <v>650.89</v>
      </c>
      <c r="E320" s="51">
        <v>640.03</v>
      </c>
      <c r="F320" s="51" t="s">
        <v>1253</v>
      </c>
      <c r="G320" s="52">
        <v>-0.001</v>
      </c>
      <c r="H320" s="19">
        <f t="shared" si="1"/>
        <v>-0.001011956657</v>
      </c>
      <c r="I320" s="19">
        <f t="shared" si="2"/>
        <v>0.9989880433</v>
      </c>
      <c r="J320" s="19"/>
      <c r="K320" s="19"/>
      <c r="L320" s="19"/>
    </row>
    <row r="321">
      <c r="A321" s="51" t="s">
        <v>1798</v>
      </c>
      <c r="B321" s="51">
        <v>642.32</v>
      </c>
      <c r="C321" s="51">
        <v>638.23</v>
      </c>
      <c r="D321" s="51">
        <v>643.56</v>
      </c>
      <c r="E321" s="51">
        <v>633.94</v>
      </c>
      <c r="F321" s="51" t="s">
        <v>1620</v>
      </c>
      <c r="G321" s="52">
        <v>0.0142</v>
      </c>
      <c r="H321" s="19">
        <f t="shared" si="1"/>
        <v>0.01416278519</v>
      </c>
      <c r="I321" s="19">
        <f t="shared" si="2"/>
        <v>1.014162785</v>
      </c>
      <c r="J321" s="19"/>
      <c r="K321" s="19"/>
      <c r="L321" s="19"/>
    </row>
    <row r="322">
      <c r="A322" s="51" t="s">
        <v>1799</v>
      </c>
      <c r="B322" s="51">
        <v>633.35</v>
      </c>
      <c r="C322" s="51">
        <v>644.01</v>
      </c>
      <c r="D322" s="51">
        <v>644.01</v>
      </c>
      <c r="E322" s="51">
        <v>629.86</v>
      </c>
      <c r="F322" s="51" t="s">
        <v>1800</v>
      </c>
      <c r="G322" s="52">
        <v>-0.013</v>
      </c>
      <c r="H322" s="19">
        <f t="shared" si="1"/>
        <v>-0.01304307174</v>
      </c>
      <c r="I322" s="19">
        <f t="shared" si="2"/>
        <v>0.9869569283</v>
      </c>
      <c r="J322" s="19"/>
      <c r="K322" s="19"/>
      <c r="L322" s="19"/>
    </row>
    <row r="323">
      <c r="A323" s="51" t="s">
        <v>1801</v>
      </c>
      <c r="B323" s="51">
        <v>641.72</v>
      </c>
      <c r="C323" s="51">
        <v>645.01</v>
      </c>
      <c r="D323" s="51">
        <v>646.46</v>
      </c>
      <c r="E323" s="51">
        <v>634.79</v>
      </c>
      <c r="F323" s="51" t="s">
        <v>1174</v>
      </c>
      <c r="G323" s="52">
        <v>0.0041</v>
      </c>
      <c r="H323" s="19">
        <f t="shared" si="1"/>
        <v>0.004052383709</v>
      </c>
      <c r="I323" s="19">
        <f t="shared" si="2"/>
        <v>1.004052384</v>
      </c>
      <c r="J323" s="19"/>
      <c r="K323" s="19"/>
      <c r="L323" s="19"/>
    </row>
    <row r="324">
      <c r="A324" s="51" t="s">
        <v>1802</v>
      </c>
      <c r="B324" s="51">
        <v>639.13</v>
      </c>
      <c r="C324" s="51">
        <v>638.03</v>
      </c>
      <c r="D324" s="51">
        <v>663.35</v>
      </c>
      <c r="E324" s="51">
        <v>637.03</v>
      </c>
      <c r="F324" s="51" t="s">
        <v>1803</v>
      </c>
      <c r="G324" s="52">
        <v>0.0026</v>
      </c>
      <c r="H324" s="19">
        <f t="shared" si="1"/>
        <v>0.002588316496</v>
      </c>
      <c r="I324" s="19">
        <f t="shared" si="2"/>
        <v>1.002588316</v>
      </c>
      <c r="J324" s="19"/>
      <c r="K324" s="19"/>
      <c r="L324" s="19"/>
    </row>
    <row r="325">
      <c r="A325" s="51" t="s">
        <v>1804</v>
      </c>
      <c r="B325" s="51">
        <v>637.48</v>
      </c>
      <c r="C325" s="51">
        <v>634.04</v>
      </c>
      <c r="D325" s="51">
        <v>640.52</v>
      </c>
      <c r="E325" s="51">
        <v>631.4</v>
      </c>
      <c r="F325" s="51" t="s">
        <v>1805</v>
      </c>
      <c r="G325" s="52">
        <v>0.0162</v>
      </c>
      <c r="H325" s="19">
        <f t="shared" si="1"/>
        <v>0.01621208015</v>
      </c>
      <c r="I325" s="19">
        <f t="shared" si="2"/>
        <v>1.01621208</v>
      </c>
      <c r="J325" s="19"/>
      <c r="K325" s="19"/>
      <c r="L325" s="19"/>
    </row>
    <row r="326">
      <c r="A326" s="51" t="s">
        <v>1806</v>
      </c>
      <c r="B326" s="51">
        <v>627.31</v>
      </c>
      <c r="C326" s="51">
        <v>626.02</v>
      </c>
      <c r="D326" s="51">
        <v>632.5</v>
      </c>
      <c r="E326" s="51">
        <v>624.32</v>
      </c>
      <c r="F326" s="51" t="s">
        <v>896</v>
      </c>
      <c r="G326" s="52">
        <v>0.0056</v>
      </c>
      <c r="H326" s="19">
        <f t="shared" si="1"/>
        <v>0.005578442845</v>
      </c>
      <c r="I326" s="19">
        <f t="shared" si="2"/>
        <v>1.005578443</v>
      </c>
      <c r="J326" s="19"/>
      <c r="K326" s="19"/>
      <c r="L326" s="19"/>
    </row>
    <row r="327">
      <c r="A327" s="51" t="s">
        <v>1807</v>
      </c>
      <c r="B327" s="51">
        <v>623.83</v>
      </c>
      <c r="C327" s="51">
        <v>619.09</v>
      </c>
      <c r="D327" s="51">
        <v>629.06</v>
      </c>
      <c r="E327" s="51">
        <v>615.8</v>
      </c>
      <c r="F327" s="51" t="s">
        <v>1161</v>
      </c>
      <c r="G327" s="52">
        <v>0.0066</v>
      </c>
      <c r="H327" s="19">
        <f t="shared" si="1"/>
        <v>0.006599541743</v>
      </c>
      <c r="I327" s="19">
        <f t="shared" si="2"/>
        <v>1.006599542</v>
      </c>
      <c r="J327" s="19"/>
      <c r="K327" s="19"/>
      <c r="L327" s="19"/>
    </row>
    <row r="328">
      <c r="A328" s="51" t="s">
        <v>1808</v>
      </c>
      <c r="B328" s="51">
        <v>619.74</v>
      </c>
      <c r="C328" s="51">
        <v>620.73</v>
      </c>
      <c r="D328" s="51">
        <v>621.68</v>
      </c>
      <c r="E328" s="51">
        <v>614.3</v>
      </c>
      <c r="F328" s="51" t="s">
        <v>1809</v>
      </c>
      <c r="G328" s="52">
        <v>0.0017</v>
      </c>
      <c r="H328" s="19">
        <f t="shared" si="1"/>
        <v>0.001697134268</v>
      </c>
      <c r="I328" s="19">
        <f t="shared" si="2"/>
        <v>1.001697134</v>
      </c>
      <c r="J328" s="19"/>
      <c r="K328" s="19"/>
      <c r="L328" s="19"/>
    </row>
    <row r="329">
      <c r="A329" s="51" t="s">
        <v>1810</v>
      </c>
      <c r="B329" s="51">
        <v>618.69</v>
      </c>
      <c r="C329" s="51">
        <v>612.11</v>
      </c>
      <c r="D329" s="51">
        <v>623.38</v>
      </c>
      <c r="E329" s="51">
        <v>608.27</v>
      </c>
      <c r="F329" s="51" t="s">
        <v>1048</v>
      </c>
      <c r="G329" s="52">
        <v>0.0139</v>
      </c>
      <c r="H329" s="19">
        <f t="shared" si="1"/>
        <v>0.01388023991</v>
      </c>
      <c r="I329" s="19">
        <f t="shared" si="2"/>
        <v>1.01388024</v>
      </c>
      <c r="J329" s="19"/>
      <c r="K329" s="19"/>
      <c r="L329" s="19"/>
    </row>
    <row r="330">
      <c r="A330" s="51" t="s">
        <v>1811</v>
      </c>
      <c r="B330" s="51">
        <v>610.22</v>
      </c>
      <c r="C330" s="51">
        <v>618.49</v>
      </c>
      <c r="D330" s="51">
        <v>618.94</v>
      </c>
      <c r="E330" s="51">
        <v>605.13</v>
      </c>
      <c r="F330" s="51" t="s">
        <v>1444</v>
      </c>
      <c r="G330" s="52">
        <v>-0.0103</v>
      </c>
      <c r="H330" s="19">
        <f t="shared" si="1"/>
        <v>-0.01034706455</v>
      </c>
      <c r="I330" s="19">
        <f t="shared" si="2"/>
        <v>0.9896529355</v>
      </c>
      <c r="J330" s="19"/>
      <c r="K330" s="19"/>
      <c r="L330" s="19"/>
    </row>
    <row r="331">
      <c r="A331" s="51" t="s">
        <v>1812</v>
      </c>
      <c r="B331" s="51">
        <v>616.6</v>
      </c>
      <c r="C331" s="51">
        <v>624.97</v>
      </c>
      <c r="D331" s="51">
        <v>625.07</v>
      </c>
      <c r="E331" s="51">
        <v>615.25</v>
      </c>
      <c r="F331" s="51" t="s">
        <v>1813</v>
      </c>
      <c r="G331" s="52">
        <v>-0.0102</v>
      </c>
      <c r="H331" s="19">
        <f t="shared" si="1"/>
        <v>-0.01024109923</v>
      </c>
      <c r="I331" s="19">
        <f t="shared" si="2"/>
        <v>0.9897589008</v>
      </c>
      <c r="J331" s="19"/>
      <c r="K331" s="19"/>
      <c r="L331" s="19"/>
    </row>
    <row r="332">
      <c r="A332" s="51" t="s">
        <v>1814</v>
      </c>
      <c r="B332" s="51">
        <v>622.98</v>
      </c>
      <c r="C332" s="51">
        <v>621.08</v>
      </c>
      <c r="D332" s="51">
        <v>624.07</v>
      </c>
      <c r="E332" s="51">
        <v>617.59</v>
      </c>
      <c r="F332" s="51" t="s">
        <v>1815</v>
      </c>
      <c r="G332" s="52">
        <v>0.0068</v>
      </c>
      <c r="H332" s="19">
        <f t="shared" si="1"/>
        <v>0.006852636002</v>
      </c>
      <c r="I332" s="19">
        <f t="shared" si="2"/>
        <v>1.006852636</v>
      </c>
      <c r="J332" s="19"/>
      <c r="K332" s="19"/>
      <c r="L332" s="19"/>
    </row>
    <row r="333">
      <c r="A333" s="51" t="s">
        <v>1816</v>
      </c>
      <c r="B333" s="51">
        <v>618.74</v>
      </c>
      <c r="C333" s="51">
        <v>623.08</v>
      </c>
      <c r="D333" s="51">
        <v>624.57</v>
      </c>
      <c r="E333" s="51">
        <v>613.61</v>
      </c>
      <c r="F333" s="51" t="s">
        <v>1202</v>
      </c>
      <c r="G333" s="52">
        <v>-0.0013</v>
      </c>
      <c r="H333" s="19">
        <f t="shared" si="1"/>
        <v>-0.001291280628</v>
      </c>
      <c r="I333" s="19">
        <f t="shared" si="2"/>
        <v>0.9987087194</v>
      </c>
      <c r="J333" s="19"/>
      <c r="K333" s="19"/>
      <c r="L333" s="19"/>
    </row>
    <row r="334">
      <c r="A334" s="53">
        <v>45267.0</v>
      </c>
      <c r="B334" s="51">
        <v>619.54</v>
      </c>
      <c r="C334" s="51">
        <v>628.01</v>
      </c>
      <c r="D334" s="51">
        <v>628.86</v>
      </c>
      <c r="E334" s="51">
        <v>617.45</v>
      </c>
      <c r="F334" s="51" t="s">
        <v>1273</v>
      </c>
      <c r="G334" s="52">
        <v>-0.0112</v>
      </c>
      <c r="H334" s="19">
        <f t="shared" si="1"/>
        <v>-0.01121981582</v>
      </c>
      <c r="I334" s="19">
        <f t="shared" si="2"/>
        <v>0.9887801842</v>
      </c>
      <c r="J334" s="19"/>
      <c r="K334" s="19"/>
      <c r="L334" s="19"/>
    </row>
    <row r="335">
      <c r="A335" s="53">
        <v>45237.0</v>
      </c>
      <c r="B335" s="51">
        <v>626.57</v>
      </c>
      <c r="C335" s="51">
        <v>623.03</v>
      </c>
      <c r="D335" s="51">
        <v>628.51</v>
      </c>
      <c r="E335" s="51">
        <v>620.24</v>
      </c>
      <c r="F335" s="51" t="s">
        <v>1817</v>
      </c>
      <c r="G335" s="52">
        <v>0.0159</v>
      </c>
      <c r="H335" s="19">
        <f t="shared" si="1"/>
        <v>0.01592217268</v>
      </c>
      <c r="I335" s="19">
        <f t="shared" si="2"/>
        <v>1.015922173</v>
      </c>
      <c r="J335" s="19"/>
      <c r="K335" s="19"/>
      <c r="L335" s="19"/>
    </row>
    <row r="336">
      <c r="A336" s="53">
        <v>45206.0</v>
      </c>
      <c r="B336" s="51">
        <v>616.75</v>
      </c>
      <c r="C336" s="51">
        <v>622.08</v>
      </c>
      <c r="D336" s="51">
        <v>632.85</v>
      </c>
      <c r="E336" s="51">
        <v>615.65</v>
      </c>
      <c r="F336" s="51" t="s">
        <v>1818</v>
      </c>
      <c r="G336" s="52">
        <v>7.0E-4</v>
      </c>
      <c r="H336" s="19">
        <f t="shared" si="1"/>
        <v>0.0007301638812</v>
      </c>
      <c r="I336" s="19">
        <f t="shared" si="2"/>
        <v>1.000730164</v>
      </c>
      <c r="J336" s="19"/>
      <c r="K336" s="19"/>
      <c r="L336" s="19"/>
    </row>
    <row r="337">
      <c r="A337" s="53">
        <v>45114.0</v>
      </c>
      <c r="B337" s="51">
        <v>616.3</v>
      </c>
      <c r="C337" s="51">
        <v>598.15</v>
      </c>
      <c r="D337" s="51">
        <v>622.88</v>
      </c>
      <c r="E337" s="51">
        <v>590.38</v>
      </c>
      <c r="F337" s="51" t="s">
        <v>1150</v>
      </c>
      <c r="G337" s="52">
        <v>0.029</v>
      </c>
      <c r="H337" s="19">
        <f t="shared" si="1"/>
        <v>0.02896735955</v>
      </c>
      <c r="I337" s="19">
        <f t="shared" si="2"/>
        <v>1.02896736</v>
      </c>
      <c r="J337" s="19"/>
      <c r="K337" s="19"/>
      <c r="L337" s="19"/>
    </row>
    <row r="338">
      <c r="A338" s="53">
        <v>45084.0</v>
      </c>
      <c r="B338" s="51">
        <v>598.95</v>
      </c>
      <c r="C338" s="51">
        <v>588.98</v>
      </c>
      <c r="D338" s="51">
        <v>603.09</v>
      </c>
      <c r="E338" s="51">
        <v>586.74</v>
      </c>
      <c r="F338" s="51" t="s">
        <v>1819</v>
      </c>
      <c r="G338" s="52">
        <v>0.0213</v>
      </c>
      <c r="H338" s="19">
        <f t="shared" si="1"/>
        <v>0.02133210559</v>
      </c>
      <c r="I338" s="19">
        <f t="shared" si="2"/>
        <v>1.021332106</v>
      </c>
      <c r="J338" s="19"/>
      <c r="K338" s="19"/>
      <c r="L338" s="19"/>
    </row>
    <row r="339">
      <c r="A339" s="53">
        <v>45053.0</v>
      </c>
      <c r="B339" s="51">
        <v>586.44</v>
      </c>
      <c r="C339" s="51">
        <v>590.18</v>
      </c>
      <c r="D339" s="51">
        <v>591.18</v>
      </c>
      <c r="E339" s="51">
        <v>583.15</v>
      </c>
      <c r="F339" s="51" t="s">
        <v>1467</v>
      </c>
      <c r="G339" s="52">
        <v>-0.0054</v>
      </c>
      <c r="H339" s="19">
        <f t="shared" si="1"/>
        <v>-0.005410172481</v>
      </c>
      <c r="I339" s="19">
        <f t="shared" si="2"/>
        <v>0.9945898275</v>
      </c>
      <c r="J339" s="19"/>
      <c r="K339" s="19"/>
      <c r="L339" s="19"/>
    </row>
    <row r="340">
      <c r="A340" s="53">
        <v>45023.0</v>
      </c>
      <c r="B340" s="51">
        <v>589.63</v>
      </c>
      <c r="C340" s="51">
        <v>592.57</v>
      </c>
      <c r="D340" s="51">
        <v>594.57</v>
      </c>
      <c r="E340" s="51">
        <v>587.69</v>
      </c>
      <c r="F340" s="51" t="s">
        <v>1465</v>
      </c>
      <c r="G340" s="52">
        <v>0.0011</v>
      </c>
      <c r="H340" s="19">
        <f t="shared" si="1"/>
        <v>0.001103602839</v>
      </c>
      <c r="I340" s="19">
        <f t="shared" si="2"/>
        <v>1.001103603</v>
      </c>
      <c r="J340" s="19"/>
      <c r="K340" s="19"/>
      <c r="L340" s="19"/>
    </row>
    <row r="341">
      <c r="A341" s="53">
        <v>44992.0</v>
      </c>
      <c r="B341" s="51">
        <v>588.98</v>
      </c>
      <c r="C341" s="51">
        <v>598.15</v>
      </c>
      <c r="D341" s="51">
        <v>600.45</v>
      </c>
      <c r="E341" s="51">
        <v>588.18</v>
      </c>
      <c r="F341" s="51" t="s">
        <v>1048</v>
      </c>
      <c r="G341" s="52">
        <v>-0.008</v>
      </c>
      <c r="H341" s="19">
        <f t="shared" si="1"/>
        <v>-0.007983561275</v>
      </c>
      <c r="I341" s="19">
        <f t="shared" si="2"/>
        <v>0.9920164387</v>
      </c>
      <c r="J341" s="19"/>
      <c r="K341" s="19"/>
      <c r="L341" s="19"/>
    </row>
    <row r="342">
      <c r="A342" s="51" t="s">
        <v>1820</v>
      </c>
      <c r="B342" s="51">
        <v>593.72</v>
      </c>
      <c r="C342" s="51">
        <v>586.54</v>
      </c>
      <c r="D342" s="51">
        <v>597.16</v>
      </c>
      <c r="E342" s="51">
        <v>586.19</v>
      </c>
      <c r="F342" s="51" t="s">
        <v>894</v>
      </c>
      <c r="G342" s="52">
        <v>0.0152</v>
      </c>
      <c r="H342" s="19">
        <f t="shared" si="1"/>
        <v>0.01518363997</v>
      </c>
      <c r="I342" s="19">
        <f t="shared" si="2"/>
        <v>1.01518364</v>
      </c>
      <c r="J342" s="19"/>
      <c r="K342" s="19"/>
      <c r="L342" s="19"/>
    </row>
    <row r="343">
      <c r="A343" s="51" t="s">
        <v>1821</v>
      </c>
      <c r="B343" s="51">
        <v>584.84</v>
      </c>
      <c r="C343" s="51">
        <v>577.22</v>
      </c>
      <c r="D343" s="51">
        <v>588.18</v>
      </c>
      <c r="E343" s="51">
        <v>573.73</v>
      </c>
      <c r="F343" s="51" t="s">
        <v>1822</v>
      </c>
      <c r="G343" s="52">
        <v>0.0236</v>
      </c>
      <c r="H343" s="19">
        <f t="shared" si="1"/>
        <v>0.02362866244</v>
      </c>
      <c r="I343" s="19">
        <f t="shared" si="2"/>
        <v>1.023628662</v>
      </c>
      <c r="J343" s="19"/>
      <c r="K343" s="19"/>
      <c r="L343" s="19"/>
    </row>
    <row r="344">
      <c r="A344" s="51" t="s">
        <v>1823</v>
      </c>
      <c r="B344" s="51">
        <v>571.34</v>
      </c>
      <c r="C344" s="51">
        <v>568.25</v>
      </c>
      <c r="D344" s="51">
        <v>575.13</v>
      </c>
      <c r="E344" s="51">
        <v>566.7</v>
      </c>
      <c r="F344" s="51" t="s">
        <v>1824</v>
      </c>
      <c r="G344" s="52">
        <v>0.0092</v>
      </c>
      <c r="H344" s="19">
        <f t="shared" si="1"/>
        <v>0.009256315139</v>
      </c>
      <c r="I344" s="19">
        <f t="shared" si="2"/>
        <v>1.009256315</v>
      </c>
      <c r="J344" s="19"/>
      <c r="K344" s="19"/>
      <c r="L344" s="19"/>
    </row>
    <row r="345">
      <c r="A345" s="51" t="s">
        <v>1825</v>
      </c>
      <c r="B345" s="51">
        <v>566.1</v>
      </c>
      <c r="C345" s="51">
        <v>558.28</v>
      </c>
      <c r="D345" s="51">
        <v>567.25</v>
      </c>
      <c r="E345" s="51">
        <v>556.08</v>
      </c>
      <c r="F345" s="51" t="s">
        <v>1770</v>
      </c>
      <c r="G345" s="52">
        <v>0.0147</v>
      </c>
      <c r="H345" s="19">
        <f t="shared" si="1"/>
        <v>0.01464341405</v>
      </c>
      <c r="I345" s="19">
        <f t="shared" si="2"/>
        <v>1.014643414</v>
      </c>
      <c r="J345" s="19"/>
      <c r="K345" s="19"/>
      <c r="L345" s="19"/>
    </row>
    <row r="346">
      <c r="A346" s="51" t="s">
        <v>1826</v>
      </c>
      <c r="B346" s="51">
        <v>557.93</v>
      </c>
      <c r="C346" s="51">
        <v>568.25</v>
      </c>
      <c r="D346" s="51">
        <v>569.39</v>
      </c>
      <c r="E346" s="51">
        <v>555.98</v>
      </c>
      <c r="F346" s="51" t="s">
        <v>1827</v>
      </c>
      <c r="G346" s="52">
        <v>-0.017</v>
      </c>
      <c r="H346" s="19">
        <f t="shared" si="1"/>
        <v>-0.01703664553</v>
      </c>
      <c r="I346" s="19">
        <f t="shared" si="2"/>
        <v>0.9829633545</v>
      </c>
      <c r="J346" s="19"/>
      <c r="K346" s="19"/>
      <c r="L346" s="19"/>
    </row>
    <row r="347">
      <c r="A347" s="51" t="s">
        <v>1828</v>
      </c>
      <c r="B347" s="51">
        <v>567.6</v>
      </c>
      <c r="C347" s="51">
        <v>582.2</v>
      </c>
      <c r="D347" s="51">
        <v>582.9</v>
      </c>
      <c r="E347" s="51">
        <v>566.45</v>
      </c>
      <c r="F347" s="51" t="s">
        <v>1829</v>
      </c>
      <c r="G347" s="52">
        <v>-0.0207</v>
      </c>
      <c r="H347" s="19">
        <f t="shared" si="1"/>
        <v>-0.02072082952</v>
      </c>
      <c r="I347" s="19">
        <f t="shared" si="2"/>
        <v>0.9792791705</v>
      </c>
      <c r="J347" s="19"/>
      <c r="K347" s="19"/>
      <c r="L347" s="19"/>
    </row>
    <row r="348">
      <c r="A348" s="51" t="s">
        <v>1830</v>
      </c>
      <c r="B348" s="51">
        <v>579.61</v>
      </c>
      <c r="C348" s="51">
        <v>583.15</v>
      </c>
      <c r="D348" s="51">
        <v>584.1</v>
      </c>
      <c r="E348" s="51">
        <v>572.73</v>
      </c>
      <c r="F348" s="51" t="s">
        <v>1831</v>
      </c>
      <c r="G348" s="52">
        <v>-0.0032</v>
      </c>
      <c r="H348" s="19">
        <f t="shared" si="1"/>
        <v>-0.003181646201</v>
      </c>
      <c r="I348" s="19">
        <f t="shared" si="2"/>
        <v>0.9968183538</v>
      </c>
      <c r="J348" s="19"/>
      <c r="K348" s="19"/>
      <c r="L348" s="19"/>
    </row>
    <row r="349">
      <c r="A349" s="51" t="s">
        <v>1832</v>
      </c>
      <c r="B349" s="51">
        <v>581.46</v>
      </c>
      <c r="C349" s="51">
        <v>564.31</v>
      </c>
      <c r="D349" s="51">
        <v>582.15</v>
      </c>
      <c r="E349" s="51">
        <v>560.77</v>
      </c>
      <c r="F349" s="51" t="s">
        <v>1833</v>
      </c>
      <c r="G349" s="52">
        <v>0.0304</v>
      </c>
      <c r="H349" s="19">
        <f t="shared" si="1"/>
        <v>0.03039109709</v>
      </c>
      <c r="I349" s="19">
        <f t="shared" si="2"/>
        <v>1.030391097</v>
      </c>
      <c r="J349" s="19"/>
      <c r="K349" s="19"/>
      <c r="L349" s="19"/>
    </row>
    <row r="350">
      <c r="A350" s="51" t="s">
        <v>1834</v>
      </c>
      <c r="B350" s="51">
        <v>564.31</v>
      </c>
      <c r="C350" s="51">
        <v>568.9</v>
      </c>
      <c r="D350" s="51">
        <v>571.44</v>
      </c>
      <c r="E350" s="51">
        <v>562.47</v>
      </c>
      <c r="F350" s="51" t="s">
        <v>1835</v>
      </c>
      <c r="G350" s="52">
        <v>-0.0066</v>
      </c>
      <c r="H350" s="19">
        <f t="shared" si="1"/>
        <v>-0.006583927471</v>
      </c>
      <c r="I350" s="19">
        <f t="shared" si="2"/>
        <v>0.9934160725</v>
      </c>
      <c r="J350" s="19"/>
      <c r="K350" s="19"/>
      <c r="L350" s="19"/>
    </row>
    <row r="351">
      <c r="A351" s="51" t="s">
        <v>1836</v>
      </c>
      <c r="B351" s="51">
        <v>568.05</v>
      </c>
      <c r="C351" s="51">
        <v>567.9</v>
      </c>
      <c r="D351" s="51">
        <v>570.44</v>
      </c>
      <c r="E351" s="51">
        <v>564.31</v>
      </c>
      <c r="F351" s="51" t="s">
        <v>1263</v>
      </c>
      <c r="G351" s="52">
        <v>0.0024</v>
      </c>
      <c r="H351" s="19">
        <f t="shared" si="1"/>
        <v>0.002382212811</v>
      </c>
      <c r="I351" s="19">
        <f t="shared" si="2"/>
        <v>1.002382213</v>
      </c>
      <c r="J351" s="19"/>
      <c r="K351" s="19"/>
      <c r="L351" s="19"/>
    </row>
    <row r="352">
      <c r="A352" s="51" t="s">
        <v>1837</v>
      </c>
      <c r="B352" s="51">
        <v>566.7</v>
      </c>
      <c r="C352" s="51">
        <v>570.04</v>
      </c>
      <c r="D352" s="51">
        <v>573.23</v>
      </c>
      <c r="E352" s="51">
        <v>566.0</v>
      </c>
      <c r="F352" s="51" t="s">
        <v>1838</v>
      </c>
      <c r="G352" s="52">
        <v>-0.0032</v>
      </c>
      <c r="H352" s="19">
        <f t="shared" si="1"/>
        <v>-0.003253891478</v>
      </c>
      <c r="I352" s="19">
        <f t="shared" si="2"/>
        <v>0.9967461085</v>
      </c>
      <c r="J352" s="19"/>
      <c r="K352" s="19"/>
      <c r="L352" s="19"/>
    </row>
    <row r="353">
      <c r="A353" s="51" t="s">
        <v>1839</v>
      </c>
      <c r="B353" s="51">
        <v>568.55</v>
      </c>
      <c r="C353" s="51">
        <v>564.26</v>
      </c>
      <c r="D353" s="51">
        <v>569.44</v>
      </c>
      <c r="E353" s="51">
        <v>562.27</v>
      </c>
      <c r="F353" s="51" t="s">
        <v>1650</v>
      </c>
      <c r="G353" s="52">
        <v>0.0144</v>
      </c>
      <c r="H353" s="19">
        <f t="shared" si="1"/>
        <v>0.01441647189</v>
      </c>
      <c r="I353" s="19">
        <f t="shared" si="2"/>
        <v>1.014416472</v>
      </c>
      <c r="J353" s="19"/>
      <c r="K353" s="19"/>
      <c r="L353" s="19"/>
    </row>
    <row r="354">
      <c r="A354" s="51" t="s">
        <v>1840</v>
      </c>
      <c r="B354" s="51">
        <v>560.47</v>
      </c>
      <c r="C354" s="51">
        <v>565.95</v>
      </c>
      <c r="D354" s="51">
        <v>569.29</v>
      </c>
      <c r="E354" s="51">
        <v>559.03</v>
      </c>
      <c r="F354" s="51" t="s">
        <v>1841</v>
      </c>
      <c r="G354" s="52">
        <v>-0.0035</v>
      </c>
      <c r="H354" s="19">
        <f t="shared" si="1"/>
        <v>-0.003449440799</v>
      </c>
      <c r="I354" s="19">
        <f t="shared" si="2"/>
        <v>0.9965505592</v>
      </c>
      <c r="J354" s="19"/>
      <c r="K354" s="19"/>
      <c r="L354" s="19"/>
    </row>
    <row r="355">
      <c r="A355" s="53">
        <v>45266.0</v>
      </c>
      <c r="B355" s="51">
        <v>562.41</v>
      </c>
      <c r="C355" s="51">
        <v>565.26</v>
      </c>
      <c r="D355" s="51">
        <v>567.15</v>
      </c>
      <c r="E355" s="51">
        <v>558.92</v>
      </c>
      <c r="F355" s="51" t="s">
        <v>1842</v>
      </c>
      <c r="G355" s="52">
        <v>0.0033</v>
      </c>
      <c r="H355" s="19">
        <f t="shared" si="1"/>
        <v>0.003282373299</v>
      </c>
      <c r="I355" s="19">
        <f t="shared" si="2"/>
        <v>1.003282373</v>
      </c>
      <c r="J355" s="19"/>
      <c r="K355" s="19"/>
      <c r="L355" s="19"/>
    </row>
    <row r="356">
      <c r="A356" s="53">
        <v>45175.0</v>
      </c>
      <c r="B356" s="51">
        <v>560.57</v>
      </c>
      <c r="C356" s="51">
        <v>562.66</v>
      </c>
      <c r="D356" s="51">
        <v>564.71</v>
      </c>
      <c r="E356" s="51">
        <v>557.58</v>
      </c>
      <c r="F356" s="51" t="s">
        <v>1827</v>
      </c>
      <c r="G356" s="52">
        <v>0.0046</v>
      </c>
      <c r="H356" s="19">
        <f t="shared" si="1"/>
        <v>0.004641743432</v>
      </c>
      <c r="I356" s="19">
        <f t="shared" si="2"/>
        <v>1.004641743</v>
      </c>
      <c r="J356" s="19"/>
      <c r="K356" s="19"/>
      <c r="L356" s="19"/>
    </row>
    <row r="357">
      <c r="A357" s="53">
        <v>45144.0</v>
      </c>
      <c r="B357" s="51">
        <v>557.98</v>
      </c>
      <c r="C357" s="51">
        <v>568.25</v>
      </c>
      <c r="D357" s="51">
        <v>574.78</v>
      </c>
      <c r="E357" s="51">
        <v>555.29</v>
      </c>
      <c r="F357" s="51" t="s">
        <v>1843</v>
      </c>
      <c r="G357" s="52">
        <v>-0.0145</v>
      </c>
      <c r="H357" s="19">
        <f t="shared" si="1"/>
        <v>-0.01451783822</v>
      </c>
      <c r="I357" s="19">
        <f t="shared" si="2"/>
        <v>0.9854821618</v>
      </c>
      <c r="J357" s="19"/>
      <c r="K357" s="19"/>
      <c r="L357" s="19"/>
    </row>
    <row r="358">
      <c r="A358" s="53">
        <v>45113.0</v>
      </c>
      <c r="B358" s="51">
        <v>566.2</v>
      </c>
      <c r="C358" s="51">
        <v>557.08</v>
      </c>
      <c r="D358" s="51">
        <v>573.23</v>
      </c>
      <c r="E358" s="51">
        <v>550.45</v>
      </c>
      <c r="F358" s="51" t="s">
        <v>1221</v>
      </c>
      <c r="G358" s="52">
        <v>0.022</v>
      </c>
      <c r="H358" s="19">
        <f t="shared" si="1"/>
        <v>0.0219478738</v>
      </c>
      <c r="I358" s="19">
        <f t="shared" si="2"/>
        <v>1.021947874</v>
      </c>
      <c r="J358" s="19"/>
      <c r="K358" s="19"/>
      <c r="L358" s="19"/>
    </row>
    <row r="359">
      <c r="A359" s="53">
        <v>45083.0</v>
      </c>
      <c r="B359" s="51">
        <v>554.04</v>
      </c>
      <c r="C359" s="51">
        <v>547.76</v>
      </c>
      <c r="D359" s="51">
        <v>555.29</v>
      </c>
      <c r="E359" s="51">
        <v>543.67</v>
      </c>
      <c r="F359" s="51" t="s">
        <v>1844</v>
      </c>
      <c r="G359" s="52">
        <v>0.0174</v>
      </c>
      <c r="H359" s="19">
        <f t="shared" si="1"/>
        <v>0.01738986723</v>
      </c>
      <c r="I359" s="19">
        <f t="shared" si="2"/>
        <v>1.017389867</v>
      </c>
      <c r="J359" s="19"/>
      <c r="K359" s="19"/>
      <c r="L359" s="19"/>
    </row>
    <row r="360">
      <c r="A360" s="53">
        <v>45052.0</v>
      </c>
      <c r="B360" s="51">
        <v>544.57</v>
      </c>
      <c r="C360" s="51">
        <v>537.34</v>
      </c>
      <c r="D360" s="51">
        <v>547.11</v>
      </c>
      <c r="E360" s="51">
        <v>536.24</v>
      </c>
      <c r="F360" s="51" t="s">
        <v>1845</v>
      </c>
      <c r="G360" s="52">
        <v>0.0193</v>
      </c>
      <c r="H360" s="19">
        <f t="shared" si="1"/>
        <v>0.01931679925</v>
      </c>
      <c r="I360" s="19">
        <f t="shared" si="2"/>
        <v>1.019316799</v>
      </c>
      <c r="J360" s="19"/>
      <c r="K360" s="19"/>
      <c r="L360" s="19"/>
    </row>
    <row r="361">
      <c r="A361" s="53">
        <v>44963.0</v>
      </c>
      <c r="B361" s="51">
        <v>534.25</v>
      </c>
      <c r="C361" s="51">
        <v>535.35</v>
      </c>
      <c r="D361" s="51">
        <v>539.59</v>
      </c>
      <c r="E361" s="51">
        <v>531.11</v>
      </c>
      <c r="F361" s="51" t="s">
        <v>848</v>
      </c>
      <c r="G361" s="52">
        <v>0.0013</v>
      </c>
      <c r="H361" s="19">
        <f t="shared" si="1"/>
        <v>0.001311967013</v>
      </c>
      <c r="I361" s="19">
        <f t="shared" si="2"/>
        <v>1.001311967</v>
      </c>
      <c r="J361" s="19"/>
      <c r="K361" s="19"/>
      <c r="L361" s="19"/>
    </row>
    <row r="362">
      <c r="A362" s="53">
        <v>44932.0</v>
      </c>
      <c r="B362" s="51">
        <v>533.55</v>
      </c>
      <c r="C362" s="51">
        <v>525.88</v>
      </c>
      <c r="D362" s="51">
        <v>534.6</v>
      </c>
      <c r="E362" s="51">
        <v>521.24</v>
      </c>
      <c r="F362" s="51" t="s">
        <v>886</v>
      </c>
      <c r="G362" s="52">
        <v>0.0169</v>
      </c>
      <c r="H362" s="19">
        <f t="shared" si="1"/>
        <v>0.01690554243</v>
      </c>
      <c r="I362" s="19">
        <f t="shared" si="2"/>
        <v>1.016905542</v>
      </c>
      <c r="J362" s="19"/>
      <c r="K362" s="19"/>
      <c r="L362" s="19"/>
    </row>
    <row r="363">
      <c r="A363" s="51" t="s">
        <v>1846</v>
      </c>
      <c r="B363" s="51">
        <v>524.68</v>
      </c>
      <c r="C363" s="51">
        <v>518.35</v>
      </c>
      <c r="D363" s="51">
        <v>525.88</v>
      </c>
      <c r="E363" s="51">
        <v>514.81</v>
      </c>
      <c r="F363" s="51" t="s">
        <v>1168</v>
      </c>
      <c r="G363" s="52">
        <v>0.0145</v>
      </c>
      <c r="H363" s="19">
        <f t="shared" si="1"/>
        <v>0.01446249033</v>
      </c>
      <c r="I363" s="19">
        <f t="shared" si="2"/>
        <v>1.01446249</v>
      </c>
      <c r="J363" s="19"/>
      <c r="K363" s="19"/>
      <c r="L363" s="19"/>
    </row>
    <row r="364">
      <c r="A364" s="51" t="s">
        <v>1847</v>
      </c>
      <c r="B364" s="51">
        <v>517.2</v>
      </c>
      <c r="C364" s="51">
        <v>519.85</v>
      </c>
      <c r="D364" s="51">
        <v>521.89</v>
      </c>
      <c r="E364" s="51">
        <v>516.41</v>
      </c>
      <c r="F364" s="51" t="s">
        <v>1848</v>
      </c>
      <c r="G364" s="52">
        <v>-0.0051</v>
      </c>
      <c r="H364" s="19">
        <f t="shared" si="1"/>
        <v>-0.005097624315</v>
      </c>
      <c r="I364" s="19">
        <f t="shared" si="2"/>
        <v>0.9949023757</v>
      </c>
      <c r="J364" s="19"/>
      <c r="K364" s="19"/>
      <c r="L364" s="19"/>
    </row>
    <row r="365">
      <c r="A365" s="51" t="s">
        <v>1849</v>
      </c>
      <c r="B365" s="51">
        <v>519.85</v>
      </c>
      <c r="C365" s="51">
        <v>523.39</v>
      </c>
      <c r="D365" s="51">
        <v>523.48</v>
      </c>
      <c r="E365" s="51">
        <v>518.1</v>
      </c>
      <c r="F365" s="51" t="s">
        <v>1850</v>
      </c>
      <c r="G365" s="52">
        <v>0.0058</v>
      </c>
      <c r="H365" s="19">
        <f t="shared" si="1"/>
        <v>0.00580439199</v>
      </c>
      <c r="I365" s="19">
        <f t="shared" si="2"/>
        <v>1.005804392</v>
      </c>
      <c r="J365" s="19"/>
      <c r="K365" s="19"/>
      <c r="L365" s="19"/>
    </row>
    <row r="366">
      <c r="A366" s="51" t="s">
        <v>1851</v>
      </c>
      <c r="B366" s="51">
        <v>516.85</v>
      </c>
      <c r="C366" s="51">
        <v>513.32</v>
      </c>
      <c r="D366" s="51">
        <v>518.15</v>
      </c>
      <c r="E366" s="51">
        <v>510.62</v>
      </c>
      <c r="F366" s="51" t="s">
        <v>1852</v>
      </c>
      <c r="G366" s="52">
        <v>0.007</v>
      </c>
      <c r="H366" s="19">
        <f t="shared" si="1"/>
        <v>0.006974886512</v>
      </c>
      <c r="I366" s="19">
        <f t="shared" si="2"/>
        <v>1.006974887</v>
      </c>
      <c r="J366" s="19"/>
      <c r="K366" s="19"/>
      <c r="L366" s="19"/>
    </row>
    <row r="367">
      <c r="A367" s="51" t="s">
        <v>1853</v>
      </c>
      <c r="B367" s="51">
        <v>513.27</v>
      </c>
      <c r="C367" s="51">
        <v>516.41</v>
      </c>
      <c r="D367" s="51">
        <v>516.41</v>
      </c>
      <c r="E367" s="51">
        <v>507.53</v>
      </c>
      <c r="F367" s="51" t="s">
        <v>1854</v>
      </c>
      <c r="G367" s="52">
        <v>-0.0103</v>
      </c>
      <c r="H367" s="19">
        <f t="shared" si="1"/>
        <v>-0.01027767065</v>
      </c>
      <c r="I367" s="19">
        <f t="shared" si="2"/>
        <v>0.9897223293</v>
      </c>
      <c r="J367" s="19"/>
      <c r="K367" s="19"/>
      <c r="L367" s="19"/>
    </row>
    <row r="368">
      <c r="A368" s="51" t="s">
        <v>1855</v>
      </c>
      <c r="B368" s="51">
        <v>518.6</v>
      </c>
      <c r="C368" s="51">
        <v>525.53</v>
      </c>
      <c r="D368" s="51">
        <v>528.02</v>
      </c>
      <c r="E368" s="51">
        <v>517.55</v>
      </c>
      <c r="F368" s="51" t="s">
        <v>1856</v>
      </c>
      <c r="G368" s="52">
        <v>-0.0157</v>
      </c>
      <c r="H368" s="19">
        <f t="shared" si="1"/>
        <v>-0.01569647162</v>
      </c>
      <c r="I368" s="19">
        <f t="shared" si="2"/>
        <v>0.9843035284</v>
      </c>
      <c r="J368" s="19"/>
      <c r="K368" s="19"/>
      <c r="L368" s="19"/>
    </row>
    <row r="369">
      <c r="A369" s="51" t="s">
        <v>1857</v>
      </c>
      <c r="B369" s="51">
        <v>526.87</v>
      </c>
      <c r="C369" s="51">
        <v>520.89</v>
      </c>
      <c r="D369" s="51">
        <v>529.37</v>
      </c>
      <c r="E369" s="51">
        <v>519.55</v>
      </c>
      <c r="F369" s="51" t="s">
        <v>985</v>
      </c>
      <c r="G369" s="52">
        <v>0.0115</v>
      </c>
      <c r="H369" s="19">
        <f t="shared" si="1"/>
        <v>0.01148035094</v>
      </c>
      <c r="I369" s="19">
        <f t="shared" si="2"/>
        <v>1.011480351</v>
      </c>
      <c r="J369" s="19"/>
      <c r="K369" s="19"/>
      <c r="L369" s="19"/>
    </row>
    <row r="370">
      <c r="A370" s="51" t="s">
        <v>1858</v>
      </c>
      <c r="B370" s="51">
        <v>520.89</v>
      </c>
      <c r="C370" s="51">
        <v>523.34</v>
      </c>
      <c r="D370" s="51">
        <v>525.38</v>
      </c>
      <c r="E370" s="51">
        <v>517.75</v>
      </c>
      <c r="F370" s="51" t="s">
        <v>1379</v>
      </c>
      <c r="G370" s="52">
        <v>-0.0047</v>
      </c>
      <c r="H370" s="19">
        <f t="shared" si="1"/>
        <v>-0.004681469026</v>
      </c>
      <c r="I370" s="19">
        <f t="shared" si="2"/>
        <v>0.995318531</v>
      </c>
      <c r="J370" s="19"/>
      <c r="K370" s="19"/>
      <c r="L370" s="19"/>
    </row>
    <row r="371">
      <c r="A371" s="51" t="s">
        <v>1859</v>
      </c>
      <c r="B371" s="51">
        <v>523.34</v>
      </c>
      <c r="C371" s="51">
        <v>508.23</v>
      </c>
      <c r="D371" s="51">
        <v>524.78</v>
      </c>
      <c r="E371" s="51">
        <v>503.2</v>
      </c>
      <c r="F371" s="51" t="s">
        <v>1860</v>
      </c>
      <c r="G371" s="52">
        <v>0.0325</v>
      </c>
      <c r="H371" s="19">
        <f t="shared" si="1"/>
        <v>0.03245280041</v>
      </c>
      <c r="I371" s="19">
        <f t="shared" si="2"/>
        <v>1.0324528</v>
      </c>
      <c r="J371" s="19"/>
      <c r="K371" s="19"/>
      <c r="L371" s="19"/>
    </row>
    <row r="372">
      <c r="A372" s="51" t="s">
        <v>1861</v>
      </c>
      <c r="B372" s="51">
        <v>506.89</v>
      </c>
      <c r="C372" s="51">
        <v>517.2</v>
      </c>
      <c r="D372" s="51">
        <v>519.3</v>
      </c>
      <c r="E372" s="51">
        <v>505.54</v>
      </c>
      <c r="F372" s="51" t="s">
        <v>848</v>
      </c>
      <c r="G372" s="52">
        <v>-0.0137</v>
      </c>
      <c r="H372" s="19">
        <f t="shared" si="1"/>
        <v>-0.01365997937</v>
      </c>
      <c r="I372" s="19">
        <f t="shared" si="2"/>
        <v>0.9863400206</v>
      </c>
      <c r="J372" s="19"/>
      <c r="K372" s="19"/>
      <c r="L372" s="19"/>
    </row>
    <row r="373">
      <c r="A373" s="51" t="s">
        <v>1862</v>
      </c>
      <c r="B373" s="51">
        <v>513.91</v>
      </c>
      <c r="C373" s="51">
        <v>520.89</v>
      </c>
      <c r="D373" s="51">
        <v>522.34</v>
      </c>
      <c r="E373" s="51">
        <v>510.92</v>
      </c>
      <c r="F373" s="51" t="s">
        <v>1863</v>
      </c>
      <c r="G373" s="52">
        <v>-0.0108</v>
      </c>
      <c r="H373" s="19">
        <f t="shared" si="1"/>
        <v>-0.01085554807</v>
      </c>
      <c r="I373" s="19">
        <f t="shared" si="2"/>
        <v>0.9891444519</v>
      </c>
      <c r="J373" s="19"/>
      <c r="K373" s="19"/>
      <c r="L373" s="19"/>
    </row>
    <row r="374">
      <c r="A374" s="51" t="s">
        <v>1864</v>
      </c>
      <c r="B374" s="51">
        <v>519.55</v>
      </c>
      <c r="C374" s="51">
        <v>532.31</v>
      </c>
      <c r="D374" s="51">
        <v>534.3</v>
      </c>
      <c r="E374" s="51">
        <v>517.25</v>
      </c>
      <c r="F374" s="51" t="s">
        <v>1865</v>
      </c>
      <c r="G374" s="52">
        <v>-0.0183</v>
      </c>
      <c r="H374" s="19">
        <f t="shared" si="1"/>
        <v>-0.01827217414</v>
      </c>
      <c r="I374" s="19">
        <f t="shared" si="2"/>
        <v>0.9817278259</v>
      </c>
      <c r="J374" s="19"/>
      <c r="K374" s="19"/>
      <c r="L374" s="19"/>
    </row>
    <row r="375">
      <c r="A375" s="51" t="s">
        <v>1866</v>
      </c>
      <c r="B375" s="51">
        <v>529.22</v>
      </c>
      <c r="C375" s="51">
        <v>522.24</v>
      </c>
      <c r="D375" s="51">
        <v>535.5</v>
      </c>
      <c r="E375" s="51">
        <v>519.9</v>
      </c>
      <c r="F375" s="51" t="s">
        <v>1867</v>
      </c>
      <c r="G375" s="52">
        <v>0.0289</v>
      </c>
      <c r="H375" s="19">
        <f t="shared" si="1"/>
        <v>0.02889027141</v>
      </c>
      <c r="I375" s="19">
        <f t="shared" si="2"/>
        <v>1.028890271</v>
      </c>
      <c r="J375" s="19"/>
      <c r="K375" s="19"/>
      <c r="L375" s="19"/>
    </row>
    <row r="376">
      <c r="A376" s="53">
        <v>45265.0</v>
      </c>
      <c r="B376" s="51">
        <v>514.36</v>
      </c>
      <c r="C376" s="51">
        <v>512.32</v>
      </c>
      <c r="D376" s="51">
        <v>518.9</v>
      </c>
      <c r="E376" s="51">
        <v>508.73</v>
      </c>
      <c r="F376" s="51" t="s">
        <v>1868</v>
      </c>
      <c r="G376" s="52">
        <v>0.0085</v>
      </c>
      <c r="H376" s="19">
        <f t="shared" si="1"/>
        <v>0.008489696685</v>
      </c>
      <c r="I376" s="19">
        <f t="shared" si="2"/>
        <v>1.008489697</v>
      </c>
      <c r="J376" s="19"/>
      <c r="K376" s="19"/>
      <c r="L376" s="19"/>
    </row>
    <row r="377">
      <c r="A377" s="53">
        <v>45235.0</v>
      </c>
      <c r="B377" s="51">
        <v>510.03</v>
      </c>
      <c r="C377" s="51">
        <v>510.42</v>
      </c>
      <c r="D377" s="51">
        <v>512.57</v>
      </c>
      <c r="E377" s="51">
        <v>503.95</v>
      </c>
      <c r="F377" s="51" t="s">
        <v>1043</v>
      </c>
      <c r="G377" s="52">
        <v>0.0041</v>
      </c>
      <c r="H377" s="19">
        <f t="shared" si="1"/>
        <v>0.004134427972</v>
      </c>
      <c r="I377" s="19">
        <f t="shared" si="2"/>
        <v>1.004134428</v>
      </c>
      <c r="J377" s="19"/>
      <c r="K377" s="19"/>
      <c r="L377" s="19"/>
    </row>
    <row r="378">
      <c r="A378" s="53">
        <v>45204.0</v>
      </c>
      <c r="B378" s="51">
        <v>507.93</v>
      </c>
      <c r="C378" s="51">
        <v>506.44</v>
      </c>
      <c r="D378" s="51">
        <v>511.32</v>
      </c>
      <c r="E378" s="51">
        <v>502.8</v>
      </c>
      <c r="F378" s="51" t="s">
        <v>1838</v>
      </c>
      <c r="G378" s="52">
        <v>0.0116</v>
      </c>
      <c r="H378" s="19">
        <f t="shared" si="1"/>
        <v>0.01161123282</v>
      </c>
      <c r="I378" s="19">
        <f t="shared" si="2"/>
        <v>1.011611233</v>
      </c>
      <c r="J378" s="19"/>
      <c r="K378" s="19"/>
      <c r="L378" s="19"/>
    </row>
    <row r="379">
      <c r="A379" s="53">
        <v>45174.0</v>
      </c>
      <c r="B379" s="51">
        <v>502.1</v>
      </c>
      <c r="C379" s="51">
        <v>500.46</v>
      </c>
      <c r="D379" s="51">
        <v>511.22</v>
      </c>
      <c r="E379" s="51">
        <v>500.01</v>
      </c>
      <c r="F379" s="51" t="s">
        <v>1869</v>
      </c>
      <c r="G379" s="52">
        <v>0.0063</v>
      </c>
      <c r="H379" s="19">
        <f t="shared" si="1"/>
        <v>0.006293089626</v>
      </c>
      <c r="I379" s="19">
        <f t="shared" si="2"/>
        <v>1.00629309</v>
      </c>
      <c r="J379" s="19"/>
      <c r="K379" s="19"/>
      <c r="L379" s="19"/>
    </row>
    <row r="380">
      <c r="A380" s="53">
        <v>45143.0</v>
      </c>
      <c r="B380" s="51">
        <v>498.96</v>
      </c>
      <c r="C380" s="51">
        <v>478.52</v>
      </c>
      <c r="D380" s="51">
        <v>500.76</v>
      </c>
      <c r="E380" s="51">
        <v>476.63</v>
      </c>
      <c r="F380" s="51" t="s">
        <v>1870</v>
      </c>
      <c r="G380" s="52">
        <v>0.049</v>
      </c>
      <c r="H380" s="19">
        <f t="shared" si="1"/>
        <v>0.04905073271</v>
      </c>
      <c r="I380" s="19">
        <f t="shared" si="2"/>
        <v>1.049050733</v>
      </c>
      <c r="J380" s="19"/>
      <c r="K380" s="19"/>
      <c r="L380" s="19"/>
    </row>
    <row r="381">
      <c r="A381" s="53">
        <v>45051.0</v>
      </c>
      <c r="B381" s="51">
        <v>475.63</v>
      </c>
      <c r="C381" s="51">
        <v>480.17</v>
      </c>
      <c r="D381" s="51">
        <v>483.21</v>
      </c>
      <c r="E381" s="51">
        <v>474.68</v>
      </c>
      <c r="F381" s="51" t="s">
        <v>1871</v>
      </c>
      <c r="G381" s="52">
        <v>-0.0077</v>
      </c>
      <c r="H381" s="19">
        <f t="shared" si="1"/>
        <v>-0.007698406075</v>
      </c>
      <c r="I381" s="19">
        <f t="shared" si="2"/>
        <v>0.9923015939</v>
      </c>
      <c r="J381" s="19"/>
      <c r="K381" s="19"/>
      <c r="L381" s="19"/>
    </row>
    <row r="382">
      <c r="A382" s="53">
        <v>45021.0</v>
      </c>
      <c r="B382" s="51">
        <v>479.32</v>
      </c>
      <c r="C382" s="51">
        <v>482.11</v>
      </c>
      <c r="D382" s="51">
        <v>484.9</v>
      </c>
      <c r="E382" s="51">
        <v>477.28</v>
      </c>
      <c r="F382" s="51" t="s">
        <v>1872</v>
      </c>
      <c r="G382" s="52">
        <v>-0.006</v>
      </c>
      <c r="H382" s="19">
        <f t="shared" si="1"/>
        <v>-0.00599323946</v>
      </c>
      <c r="I382" s="19">
        <f t="shared" si="2"/>
        <v>0.9940067605</v>
      </c>
      <c r="J382" s="19"/>
      <c r="K382" s="19"/>
      <c r="L382" s="19"/>
    </row>
    <row r="383">
      <c r="A383" s="53">
        <v>44990.0</v>
      </c>
      <c r="B383" s="51">
        <v>482.21</v>
      </c>
      <c r="C383" s="51">
        <v>478.77</v>
      </c>
      <c r="D383" s="51">
        <v>483.61</v>
      </c>
      <c r="E383" s="51">
        <v>476.28</v>
      </c>
      <c r="F383" s="51" t="s">
        <v>1786</v>
      </c>
      <c r="G383" s="52">
        <v>0.0072</v>
      </c>
      <c r="H383" s="19">
        <f t="shared" si="1"/>
        <v>0.00718507843</v>
      </c>
      <c r="I383" s="19">
        <f t="shared" si="2"/>
        <v>1.007185078</v>
      </c>
      <c r="J383" s="19"/>
      <c r="K383" s="19"/>
      <c r="L383" s="19"/>
    </row>
    <row r="384">
      <c r="A384" s="53">
        <v>44962.0</v>
      </c>
      <c r="B384" s="51">
        <v>478.77</v>
      </c>
      <c r="C384" s="51">
        <v>481.02</v>
      </c>
      <c r="D384" s="51">
        <v>482.51</v>
      </c>
      <c r="E384" s="51">
        <v>473.09</v>
      </c>
      <c r="F384" s="51" t="s">
        <v>1854</v>
      </c>
      <c r="G384" s="52">
        <v>-0.0097</v>
      </c>
      <c r="H384" s="19">
        <f t="shared" si="1"/>
        <v>-0.009700905969</v>
      </c>
      <c r="I384" s="19">
        <f t="shared" si="2"/>
        <v>0.990299094</v>
      </c>
      <c r="J384" s="19"/>
      <c r="K384" s="19"/>
      <c r="L384" s="19"/>
    </row>
    <row r="385">
      <c r="A385" s="51" t="s">
        <v>1873</v>
      </c>
      <c r="B385" s="51">
        <v>483.46</v>
      </c>
      <c r="C385" s="51">
        <v>479.92</v>
      </c>
      <c r="D385" s="51">
        <v>486.5</v>
      </c>
      <c r="E385" s="51">
        <v>476.88</v>
      </c>
      <c r="F385" s="51" t="s">
        <v>1874</v>
      </c>
      <c r="G385" s="52">
        <v>0.007</v>
      </c>
      <c r="H385" s="19">
        <f t="shared" si="1"/>
        <v>0.006956594185</v>
      </c>
      <c r="I385" s="19">
        <f t="shared" si="2"/>
        <v>1.006956594</v>
      </c>
      <c r="J385" s="19"/>
      <c r="K385" s="19"/>
      <c r="L385" s="19"/>
    </row>
    <row r="386">
      <c r="A386" s="51" t="s">
        <v>1875</v>
      </c>
      <c r="B386" s="51">
        <v>480.12</v>
      </c>
      <c r="C386" s="51">
        <v>477.03</v>
      </c>
      <c r="D386" s="51">
        <v>480.52</v>
      </c>
      <c r="E386" s="51">
        <v>475.03</v>
      </c>
      <c r="F386" s="51" t="s">
        <v>1876</v>
      </c>
      <c r="G386" s="52">
        <v>0.0071</v>
      </c>
      <c r="H386" s="19">
        <f t="shared" si="1"/>
        <v>0.007110943301</v>
      </c>
      <c r="I386" s="19">
        <f t="shared" si="2"/>
        <v>1.007110943</v>
      </c>
      <c r="J386" s="19"/>
      <c r="K386" s="19"/>
      <c r="L386" s="19"/>
    </row>
    <row r="387">
      <c r="A387" s="51" t="s">
        <v>1877</v>
      </c>
      <c r="B387" s="51">
        <v>476.73</v>
      </c>
      <c r="C387" s="51">
        <v>471.55</v>
      </c>
      <c r="D387" s="51">
        <v>478.02</v>
      </c>
      <c r="E387" s="51">
        <v>471.15</v>
      </c>
      <c r="F387" s="51" t="s">
        <v>1878</v>
      </c>
      <c r="G387" s="52">
        <v>0.0098</v>
      </c>
      <c r="H387" s="19">
        <f t="shared" si="1"/>
        <v>0.009828634371</v>
      </c>
      <c r="I387" s="19">
        <f t="shared" si="2"/>
        <v>1.009828634</v>
      </c>
      <c r="J387" s="19"/>
      <c r="K387" s="19"/>
      <c r="L387" s="19"/>
    </row>
    <row r="388">
      <c r="A388" s="51" t="s">
        <v>1879</v>
      </c>
      <c r="B388" s="51">
        <v>472.09</v>
      </c>
      <c r="C388" s="51">
        <v>473.74</v>
      </c>
      <c r="D388" s="51">
        <v>474.93</v>
      </c>
      <c r="E388" s="51">
        <v>470.45</v>
      </c>
      <c r="F388" s="51" t="s">
        <v>1750</v>
      </c>
      <c r="G388" s="52">
        <v>-0.0035</v>
      </c>
      <c r="H388" s="19">
        <f t="shared" si="1"/>
        <v>-0.003482923122</v>
      </c>
      <c r="I388" s="19">
        <f t="shared" si="2"/>
        <v>0.9965170769</v>
      </c>
      <c r="J388" s="19"/>
      <c r="K388" s="19"/>
      <c r="L388" s="19"/>
    </row>
    <row r="389">
      <c r="A389" s="51" t="s">
        <v>1880</v>
      </c>
      <c r="B389" s="51">
        <v>473.74</v>
      </c>
      <c r="C389" s="51">
        <v>469.75</v>
      </c>
      <c r="D389" s="51">
        <v>474.54</v>
      </c>
      <c r="E389" s="51">
        <v>466.86</v>
      </c>
      <c r="F389" s="51" t="s">
        <v>934</v>
      </c>
      <c r="G389" s="52">
        <v>0.0085</v>
      </c>
      <c r="H389" s="19">
        <f t="shared" si="1"/>
        <v>0.008493879723</v>
      </c>
      <c r="I389" s="19">
        <f t="shared" si="2"/>
        <v>1.00849388</v>
      </c>
      <c r="J389" s="19"/>
      <c r="K389" s="19"/>
      <c r="L389" s="19"/>
    </row>
    <row r="390">
      <c r="A390" s="51" t="s">
        <v>1881</v>
      </c>
      <c r="B390" s="51">
        <v>469.75</v>
      </c>
      <c r="C390" s="51">
        <v>475.23</v>
      </c>
      <c r="D390" s="51">
        <v>475.23</v>
      </c>
      <c r="E390" s="51">
        <v>465.76</v>
      </c>
      <c r="F390" s="51" t="s">
        <v>1882</v>
      </c>
      <c r="G390" s="52">
        <v>-0.0117</v>
      </c>
      <c r="H390" s="19">
        <f t="shared" si="1"/>
        <v>-0.01173921276</v>
      </c>
      <c r="I390" s="19">
        <f t="shared" si="2"/>
        <v>0.9882607872</v>
      </c>
      <c r="J390" s="19"/>
      <c r="K390" s="19"/>
      <c r="L390" s="19"/>
    </row>
    <row r="391">
      <c r="A391" s="51" t="s">
        <v>1883</v>
      </c>
      <c r="B391" s="51">
        <v>475.33</v>
      </c>
      <c r="C391" s="51">
        <v>472.24</v>
      </c>
      <c r="D391" s="51">
        <v>478.22</v>
      </c>
      <c r="E391" s="51">
        <v>467.96</v>
      </c>
      <c r="F391" s="51" t="s">
        <v>1884</v>
      </c>
      <c r="G391" s="52">
        <v>0.0158</v>
      </c>
      <c r="H391" s="19">
        <f t="shared" si="1"/>
        <v>0.01574920933</v>
      </c>
      <c r="I391" s="19">
        <f t="shared" si="2"/>
        <v>1.015749209</v>
      </c>
      <c r="J391" s="19"/>
      <c r="K391" s="19"/>
      <c r="L391" s="19"/>
    </row>
    <row r="392">
      <c r="A392" s="51" t="s">
        <v>1885</v>
      </c>
      <c r="B392" s="51">
        <v>467.96</v>
      </c>
      <c r="C392" s="51">
        <v>471.55</v>
      </c>
      <c r="D392" s="51">
        <v>474.04</v>
      </c>
      <c r="E392" s="51">
        <v>466.41</v>
      </c>
      <c r="F392" s="51" t="s">
        <v>1282</v>
      </c>
      <c r="G392" s="52">
        <v>-0.0076</v>
      </c>
      <c r="H392" s="19">
        <f t="shared" si="1"/>
        <v>-0.007613190542</v>
      </c>
      <c r="I392" s="19">
        <f t="shared" si="2"/>
        <v>0.9923868095</v>
      </c>
      <c r="J392" s="19"/>
      <c r="K392" s="19"/>
      <c r="L392" s="19"/>
    </row>
    <row r="393">
      <c r="A393" s="51" t="s">
        <v>1886</v>
      </c>
      <c r="B393" s="51">
        <v>471.55</v>
      </c>
      <c r="C393" s="51">
        <v>473.54</v>
      </c>
      <c r="D393" s="51">
        <v>481.86</v>
      </c>
      <c r="E393" s="51">
        <v>466.66</v>
      </c>
      <c r="F393" s="51" t="s">
        <v>1165</v>
      </c>
      <c r="G393" s="52">
        <v>0.0018</v>
      </c>
      <c r="H393" s="19">
        <f t="shared" si="1"/>
        <v>0.001805821117</v>
      </c>
      <c r="I393" s="19">
        <f t="shared" si="2"/>
        <v>1.001805821</v>
      </c>
      <c r="J393" s="19"/>
      <c r="K393" s="19"/>
      <c r="L393" s="19"/>
    </row>
    <row r="394">
      <c r="A394" s="51" t="s">
        <v>1887</v>
      </c>
      <c r="B394" s="51">
        <v>470.7</v>
      </c>
      <c r="C394" s="51">
        <v>469.55</v>
      </c>
      <c r="D394" s="51">
        <v>471.55</v>
      </c>
      <c r="E394" s="51">
        <v>464.37</v>
      </c>
      <c r="F394" s="51" t="s">
        <v>1888</v>
      </c>
      <c r="G394" s="52">
        <v>0.0056</v>
      </c>
      <c r="H394" s="19">
        <f t="shared" si="1"/>
        <v>0.005640302525</v>
      </c>
      <c r="I394" s="19">
        <f t="shared" si="2"/>
        <v>1.005640303</v>
      </c>
      <c r="J394" s="19"/>
      <c r="K394" s="19"/>
      <c r="L394" s="19"/>
    </row>
    <row r="395">
      <c r="A395" s="51" t="s">
        <v>1889</v>
      </c>
      <c r="B395" s="51">
        <v>468.06</v>
      </c>
      <c r="C395" s="51">
        <v>463.52</v>
      </c>
      <c r="D395" s="51">
        <v>470.55</v>
      </c>
      <c r="E395" s="51">
        <v>461.83</v>
      </c>
      <c r="F395" s="51" t="s">
        <v>1890</v>
      </c>
      <c r="G395" s="52">
        <v>0.0086</v>
      </c>
      <c r="H395" s="19">
        <f t="shared" si="1"/>
        <v>0.008597840843</v>
      </c>
      <c r="I395" s="19">
        <f t="shared" si="2"/>
        <v>1.008597841</v>
      </c>
      <c r="J395" s="19"/>
      <c r="K395" s="19"/>
      <c r="L395" s="19"/>
    </row>
    <row r="396">
      <c r="A396" s="53">
        <v>45264.0</v>
      </c>
      <c r="B396" s="51">
        <v>464.07</v>
      </c>
      <c r="C396" s="51">
        <v>457.94</v>
      </c>
      <c r="D396" s="51">
        <v>467.16</v>
      </c>
      <c r="E396" s="51">
        <v>456.79</v>
      </c>
      <c r="F396" s="51" t="s">
        <v>808</v>
      </c>
      <c r="G396" s="52">
        <v>0.0148</v>
      </c>
      <c r="H396" s="19">
        <f t="shared" si="1"/>
        <v>0.01482647773</v>
      </c>
      <c r="I396" s="19">
        <f t="shared" si="2"/>
        <v>1.014826478</v>
      </c>
      <c r="J396" s="19"/>
      <c r="K396" s="19"/>
      <c r="L396" s="19"/>
    </row>
    <row r="397">
      <c r="A397" s="53">
        <v>45234.0</v>
      </c>
      <c r="B397" s="51">
        <v>457.29</v>
      </c>
      <c r="C397" s="51">
        <v>462.32</v>
      </c>
      <c r="D397" s="51">
        <v>462.32</v>
      </c>
      <c r="E397" s="51">
        <v>454.4</v>
      </c>
      <c r="F397" s="51" t="s">
        <v>1891</v>
      </c>
      <c r="G397" s="52">
        <v>-0.0056</v>
      </c>
      <c r="H397" s="19">
        <f t="shared" si="1"/>
        <v>-0.005631903975</v>
      </c>
      <c r="I397" s="19">
        <f t="shared" si="2"/>
        <v>0.994368096</v>
      </c>
      <c r="J397" s="19"/>
      <c r="K397" s="19"/>
      <c r="L397" s="19"/>
    </row>
    <row r="398">
      <c r="A398" s="53">
        <v>45203.0</v>
      </c>
      <c r="B398" s="51">
        <v>459.88</v>
      </c>
      <c r="C398" s="51">
        <v>450.66</v>
      </c>
      <c r="D398" s="51">
        <v>471.84</v>
      </c>
      <c r="E398" s="51">
        <v>450.61</v>
      </c>
      <c r="F398" s="51" t="s">
        <v>1892</v>
      </c>
      <c r="G398" s="52">
        <v>0.054</v>
      </c>
      <c r="H398" s="19">
        <f t="shared" si="1"/>
        <v>0.05404538162</v>
      </c>
      <c r="I398" s="19">
        <f t="shared" si="2"/>
        <v>1.054045382</v>
      </c>
      <c r="J398" s="19"/>
      <c r="K398" s="19"/>
      <c r="L398" s="19"/>
    </row>
    <row r="399">
      <c r="A399" s="53">
        <v>45081.0</v>
      </c>
      <c r="B399" s="51">
        <v>436.3</v>
      </c>
      <c r="C399" s="51">
        <v>425.19</v>
      </c>
      <c r="D399" s="51">
        <v>437.95</v>
      </c>
      <c r="E399" s="51">
        <v>422.45</v>
      </c>
      <c r="F399" s="51" t="s">
        <v>1380</v>
      </c>
      <c r="G399" s="52">
        <v>0.026</v>
      </c>
      <c r="H399" s="19">
        <f t="shared" si="1"/>
        <v>0.02600884207</v>
      </c>
      <c r="I399" s="19">
        <f t="shared" si="2"/>
        <v>1.026008842</v>
      </c>
      <c r="J399" s="19"/>
      <c r="K399" s="19"/>
      <c r="L399" s="19"/>
    </row>
    <row r="400">
      <c r="A400" s="53">
        <v>45050.0</v>
      </c>
      <c r="B400" s="51">
        <v>425.24</v>
      </c>
      <c r="C400" s="51">
        <v>422.95</v>
      </c>
      <c r="D400" s="51">
        <v>427.43</v>
      </c>
      <c r="E400" s="51">
        <v>421.85</v>
      </c>
      <c r="F400" s="51" t="s">
        <v>1893</v>
      </c>
      <c r="G400" s="52">
        <v>0.0054</v>
      </c>
      <c r="H400" s="19">
        <f t="shared" si="1"/>
        <v>0.005414351578</v>
      </c>
      <c r="I400" s="19">
        <f t="shared" si="2"/>
        <v>1.005414352</v>
      </c>
      <c r="J400" s="19"/>
      <c r="K400" s="19"/>
      <c r="L400" s="19"/>
    </row>
    <row r="401">
      <c r="A401" s="53">
        <v>44989.0</v>
      </c>
      <c r="B401" s="51">
        <v>422.95</v>
      </c>
      <c r="C401" s="51">
        <v>421.7</v>
      </c>
      <c r="D401" s="51">
        <v>423.64</v>
      </c>
      <c r="E401" s="51">
        <v>418.21</v>
      </c>
      <c r="F401" s="51" t="s">
        <v>1710</v>
      </c>
      <c r="G401" s="52">
        <v>0.0082</v>
      </c>
      <c r="H401" s="19">
        <f t="shared" si="1"/>
        <v>0.008200042907</v>
      </c>
      <c r="I401" s="19">
        <f t="shared" si="2"/>
        <v>1.008200043</v>
      </c>
      <c r="J401" s="19"/>
      <c r="K401" s="19"/>
      <c r="L401" s="19"/>
    </row>
    <row r="402">
      <c r="A402" s="51" t="s">
        <v>1894</v>
      </c>
      <c r="B402" s="51">
        <v>419.51</v>
      </c>
      <c r="C402" s="51">
        <v>410.08</v>
      </c>
      <c r="D402" s="51">
        <v>420.45</v>
      </c>
      <c r="E402" s="51">
        <v>409.74</v>
      </c>
      <c r="F402" s="51" t="s">
        <v>1895</v>
      </c>
      <c r="G402" s="52">
        <v>0.0283</v>
      </c>
      <c r="H402" s="19">
        <f t="shared" si="1"/>
        <v>0.02836201402</v>
      </c>
      <c r="I402" s="19">
        <f t="shared" si="2"/>
        <v>1.028362014</v>
      </c>
      <c r="J402" s="19"/>
      <c r="K402" s="19"/>
      <c r="L402" s="19"/>
    </row>
    <row r="403">
      <c r="A403" s="51" t="s">
        <v>1896</v>
      </c>
      <c r="B403" s="51">
        <v>407.94</v>
      </c>
      <c r="C403" s="51">
        <v>400.36</v>
      </c>
      <c r="D403" s="51">
        <v>409.34</v>
      </c>
      <c r="E403" s="51">
        <v>400.36</v>
      </c>
      <c r="F403" s="51" t="s">
        <v>1046</v>
      </c>
      <c r="G403" s="52">
        <v>0.0189</v>
      </c>
      <c r="H403" s="19">
        <f t="shared" si="1"/>
        <v>0.01893296034</v>
      </c>
      <c r="I403" s="19">
        <f t="shared" si="2"/>
        <v>1.01893296</v>
      </c>
      <c r="J403" s="19"/>
      <c r="K403" s="19"/>
      <c r="L403" s="19"/>
    </row>
    <row r="404">
      <c r="A404" s="51" t="s">
        <v>1897</v>
      </c>
      <c r="B404" s="51">
        <v>400.36</v>
      </c>
      <c r="C404" s="51">
        <v>412.88</v>
      </c>
      <c r="D404" s="51">
        <v>413.23</v>
      </c>
      <c r="E404" s="51">
        <v>399.22</v>
      </c>
      <c r="F404" s="51" t="s">
        <v>1898</v>
      </c>
      <c r="G404" s="52">
        <v>-0.0254</v>
      </c>
      <c r="H404" s="19">
        <f t="shared" si="1"/>
        <v>-0.02536637616</v>
      </c>
      <c r="I404" s="19">
        <f t="shared" si="2"/>
        <v>0.9746336238</v>
      </c>
      <c r="J404" s="19"/>
      <c r="K404" s="19"/>
      <c r="L404" s="19"/>
    </row>
    <row r="405">
      <c r="A405" s="51" t="s">
        <v>1899</v>
      </c>
      <c r="B405" s="51">
        <v>410.78</v>
      </c>
      <c r="C405" s="51">
        <v>414.72</v>
      </c>
      <c r="D405" s="51">
        <v>417.21</v>
      </c>
      <c r="E405" s="51">
        <v>408.99</v>
      </c>
      <c r="F405" s="51" t="s">
        <v>1900</v>
      </c>
      <c r="G405" s="52">
        <v>-0.0107</v>
      </c>
      <c r="H405" s="19">
        <f t="shared" si="1"/>
        <v>-0.01069312654</v>
      </c>
      <c r="I405" s="19">
        <f t="shared" si="2"/>
        <v>0.9893068735</v>
      </c>
      <c r="J405" s="19"/>
      <c r="K405" s="19"/>
      <c r="L405" s="19"/>
    </row>
    <row r="406">
      <c r="A406" s="51" t="s">
        <v>1901</v>
      </c>
      <c r="B406" s="51">
        <v>415.22</v>
      </c>
      <c r="C406" s="51">
        <v>417.71</v>
      </c>
      <c r="D406" s="51">
        <v>419.26</v>
      </c>
      <c r="E406" s="51">
        <v>413.52</v>
      </c>
      <c r="F406" s="51" t="s">
        <v>1902</v>
      </c>
      <c r="G406" s="52">
        <v>-0.0063</v>
      </c>
      <c r="H406" s="19">
        <f t="shared" si="1"/>
        <v>-0.006317905519</v>
      </c>
      <c r="I406" s="19">
        <f t="shared" si="2"/>
        <v>0.9936820945</v>
      </c>
      <c r="J406" s="19"/>
      <c r="K406" s="19"/>
      <c r="L406" s="19"/>
    </row>
    <row r="407">
      <c r="A407" s="51" t="s">
        <v>1903</v>
      </c>
      <c r="B407" s="51">
        <v>417.86</v>
      </c>
      <c r="C407" s="51">
        <v>414.72</v>
      </c>
      <c r="D407" s="51">
        <v>421.2</v>
      </c>
      <c r="E407" s="51">
        <v>414.72</v>
      </c>
      <c r="F407" s="51" t="s">
        <v>1224</v>
      </c>
      <c r="G407" s="52">
        <v>0.0073</v>
      </c>
      <c r="H407" s="19">
        <f t="shared" si="1"/>
        <v>0.007328479823</v>
      </c>
      <c r="I407" s="19">
        <f t="shared" si="2"/>
        <v>1.00732848</v>
      </c>
      <c r="J407" s="19"/>
      <c r="K407" s="19"/>
      <c r="L407" s="19"/>
    </row>
    <row r="408">
      <c r="A408" s="51" t="s">
        <v>1904</v>
      </c>
      <c r="B408" s="51">
        <v>414.82</v>
      </c>
      <c r="C408" s="51">
        <v>414.72</v>
      </c>
      <c r="D408" s="51">
        <v>417.11</v>
      </c>
      <c r="E408" s="51">
        <v>412.48</v>
      </c>
      <c r="F408" s="51" t="s">
        <v>1905</v>
      </c>
      <c r="G408" s="52">
        <v>0.0086</v>
      </c>
      <c r="H408" s="19">
        <f t="shared" si="1"/>
        <v>0.008607274849</v>
      </c>
      <c r="I408" s="19">
        <f t="shared" si="2"/>
        <v>1.008607275</v>
      </c>
      <c r="J408" s="19"/>
      <c r="K408" s="19"/>
      <c r="L408" s="19"/>
    </row>
    <row r="409">
      <c r="A409" s="51" t="s">
        <v>1906</v>
      </c>
      <c r="B409" s="51">
        <v>411.28</v>
      </c>
      <c r="C409" s="51">
        <v>411.58</v>
      </c>
      <c r="D409" s="51">
        <v>412.63</v>
      </c>
      <c r="E409" s="51">
        <v>406.45</v>
      </c>
      <c r="F409" s="51" t="s">
        <v>1428</v>
      </c>
      <c r="G409" s="52">
        <v>0.0044</v>
      </c>
      <c r="H409" s="19">
        <f t="shared" si="1"/>
        <v>0.004371291118</v>
      </c>
      <c r="I409" s="19">
        <f t="shared" si="2"/>
        <v>1.004371291</v>
      </c>
      <c r="J409" s="19"/>
      <c r="K409" s="19"/>
      <c r="L409" s="19"/>
    </row>
    <row r="410">
      <c r="A410" s="51" t="s">
        <v>1907</v>
      </c>
      <c r="B410" s="51">
        <v>409.49</v>
      </c>
      <c r="C410" s="51">
        <v>414.32</v>
      </c>
      <c r="D410" s="51">
        <v>415.67</v>
      </c>
      <c r="E410" s="51">
        <v>404.25</v>
      </c>
      <c r="F410" s="51" t="s">
        <v>1908</v>
      </c>
      <c r="G410" s="52">
        <v>-0.0197</v>
      </c>
      <c r="H410" s="19">
        <f t="shared" si="1"/>
        <v>-0.01967872447</v>
      </c>
      <c r="I410" s="19">
        <f t="shared" si="2"/>
        <v>0.9803212755</v>
      </c>
      <c r="J410" s="19"/>
      <c r="K410" s="19"/>
      <c r="L410" s="19"/>
    </row>
    <row r="411">
      <c r="A411" s="51" t="s">
        <v>1909</v>
      </c>
      <c r="B411" s="51">
        <v>417.71</v>
      </c>
      <c r="C411" s="51">
        <v>417.71</v>
      </c>
      <c r="D411" s="51">
        <v>422.15</v>
      </c>
      <c r="E411" s="51">
        <v>413.27</v>
      </c>
      <c r="F411" s="51" t="s">
        <v>1179</v>
      </c>
      <c r="G411" s="52">
        <v>0.0079</v>
      </c>
      <c r="H411" s="19">
        <f t="shared" si="1"/>
        <v>0.007938806042</v>
      </c>
      <c r="I411" s="19">
        <f t="shared" si="2"/>
        <v>1.007938806</v>
      </c>
      <c r="J411" s="19"/>
      <c r="K411" s="19"/>
      <c r="L411" s="19"/>
    </row>
    <row r="412">
      <c r="A412" s="51" t="s">
        <v>1910</v>
      </c>
      <c r="B412" s="51">
        <v>414.42</v>
      </c>
      <c r="C412" s="51">
        <v>412.03</v>
      </c>
      <c r="D412" s="51">
        <v>417.21</v>
      </c>
      <c r="E412" s="51">
        <v>403.75</v>
      </c>
      <c r="F412" s="51" t="s">
        <v>1503</v>
      </c>
      <c r="G412" s="52">
        <v>0.0106</v>
      </c>
      <c r="H412" s="19">
        <f t="shared" si="1"/>
        <v>0.01058330082</v>
      </c>
      <c r="I412" s="19">
        <f t="shared" si="2"/>
        <v>1.010583301</v>
      </c>
      <c r="J412" s="19"/>
      <c r="K412" s="19"/>
      <c r="L412" s="19"/>
    </row>
    <row r="413">
      <c r="A413" s="51" t="s">
        <v>1911</v>
      </c>
      <c r="B413" s="51">
        <v>410.08</v>
      </c>
      <c r="C413" s="51">
        <v>420.7</v>
      </c>
      <c r="D413" s="51">
        <v>423.69</v>
      </c>
      <c r="E413" s="51">
        <v>408.84</v>
      </c>
      <c r="F413" s="51" t="s">
        <v>993</v>
      </c>
      <c r="G413" s="52">
        <v>-0.0127</v>
      </c>
      <c r="H413" s="19">
        <f t="shared" si="1"/>
        <v>-0.01273563329</v>
      </c>
      <c r="I413" s="19">
        <f t="shared" si="2"/>
        <v>0.9872643667</v>
      </c>
      <c r="J413" s="19"/>
      <c r="K413" s="19"/>
      <c r="L413" s="19"/>
    </row>
    <row r="414">
      <c r="A414" s="51" t="s">
        <v>1912</v>
      </c>
      <c r="B414" s="51">
        <v>415.37</v>
      </c>
      <c r="C414" s="51">
        <v>421.55</v>
      </c>
      <c r="D414" s="51">
        <v>422.89</v>
      </c>
      <c r="E414" s="51">
        <v>412.13</v>
      </c>
      <c r="F414" s="51" t="s">
        <v>1913</v>
      </c>
      <c r="G414" s="52">
        <v>-0.0136</v>
      </c>
      <c r="H414" s="19">
        <f t="shared" si="1"/>
        <v>-0.01360721919</v>
      </c>
      <c r="I414" s="19">
        <f t="shared" si="2"/>
        <v>0.9863927808</v>
      </c>
      <c r="J414" s="19"/>
      <c r="K414" s="19"/>
      <c r="L414" s="19"/>
    </row>
    <row r="415">
      <c r="A415" s="51" t="s">
        <v>1914</v>
      </c>
      <c r="B415" s="51">
        <v>421.1</v>
      </c>
      <c r="C415" s="51">
        <v>434.76</v>
      </c>
      <c r="D415" s="51">
        <v>435.66</v>
      </c>
      <c r="E415" s="51">
        <v>417.81</v>
      </c>
      <c r="F415" s="51" t="s">
        <v>1771</v>
      </c>
      <c r="G415" s="52">
        <v>-0.0309</v>
      </c>
      <c r="H415" s="19">
        <f t="shared" si="1"/>
        <v>-0.03086235069</v>
      </c>
      <c r="I415" s="19">
        <f t="shared" si="2"/>
        <v>0.9691376493</v>
      </c>
      <c r="J415" s="19"/>
      <c r="K415" s="19"/>
      <c r="L415" s="19"/>
    </row>
    <row r="416">
      <c r="A416" s="53">
        <v>45202.0</v>
      </c>
      <c r="B416" s="51">
        <v>434.51</v>
      </c>
      <c r="C416" s="51">
        <v>431.67</v>
      </c>
      <c r="D416" s="51">
        <v>436.45</v>
      </c>
      <c r="E416" s="51">
        <v>429.48</v>
      </c>
      <c r="F416" s="51" t="s">
        <v>1213</v>
      </c>
      <c r="G416" s="52">
        <v>0.0084</v>
      </c>
      <c r="H416" s="19">
        <f t="shared" si="1"/>
        <v>0.008448023766</v>
      </c>
      <c r="I416" s="19">
        <f t="shared" si="2"/>
        <v>1.008448024</v>
      </c>
      <c r="J416" s="19"/>
      <c r="K416" s="19"/>
      <c r="L416" s="19"/>
    </row>
    <row r="417">
      <c r="A417" s="53">
        <v>45172.0</v>
      </c>
      <c r="B417" s="51">
        <v>430.87</v>
      </c>
      <c r="C417" s="51">
        <v>437.75</v>
      </c>
      <c r="D417" s="51">
        <v>440.69</v>
      </c>
      <c r="E417" s="51">
        <v>429.97</v>
      </c>
      <c r="F417" s="51" t="s">
        <v>1915</v>
      </c>
      <c r="G417" s="52">
        <v>-0.0162</v>
      </c>
      <c r="H417" s="19">
        <f t="shared" si="1"/>
        <v>-0.01616622902</v>
      </c>
      <c r="I417" s="19">
        <f t="shared" si="2"/>
        <v>0.983833771</v>
      </c>
      <c r="J417" s="19"/>
      <c r="K417" s="19"/>
      <c r="L417" s="19"/>
    </row>
    <row r="418">
      <c r="A418" s="53">
        <v>45141.0</v>
      </c>
      <c r="B418" s="51">
        <v>437.95</v>
      </c>
      <c r="C418" s="51">
        <v>437.65</v>
      </c>
      <c r="D418" s="51">
        <v>439.89</v>
      </c>
      <c r="E418" s="51">
        <v>434.76</v>
      </c>
      <c r="F418" s="51" t="s">
        <v>1916</v>
      </c>
      <c r="G418" s="52">
        <v>-0.0018</v>
      </c>
      <c r="H418" s="19">
        <f t="shared" si="1"/>
        <v>-0.001823361823</v>
      </c>
      <c r="I418" s="19">
        <f t="shared" si="2"/>
        <v>0.9981766382</v>
      </c>
      <c r="J418" s="19"/>
      <c r="K418" s="19"/>
      <c r="L418" s="19"/>
    </row>
    <row r="419">
      <c r="A419" s="53">
        <v>45080.0</v>
      </c>
      <c r="B419" s="51">
        <v>438.75</v>
      </c>
      <c r="C419" s="51">
        <v>429.62</v>
      </c>
      <c r="D419" s="51">
        <v>440.09</v>
      </c>
      <c r="E419" s="51">
        <v>428.68</v>
      </c>
      <c r="F419" s="51" t="s">
        <v>877</v>
      </c>
      <c r="G419" s="52">
        <v>0.0283</v>
      </c>
      <c r="H419" s="19">
        <f t="shared" si="1"/>
        <v>0.02828817849</v>
      </c>
      <c r="I419" s="19">
        <f t="shared" si="2"/>
        <v>1.028288178</v>
      </c>
      <c r="J419" s="19"/>
      <c r="K419" s="19"/>
      <c r="L419" s="19"/>
    </row>
    <row r="420">
      <c r="A420" s="53">
        <v>44988.0</v>
      </c>
      <c r="B420" s="51">
        <v>426.68</v>
      </c>
      <c r="C420" s="51">
        <v>421.3</v>
      </c>
      <c r="D420" s="51">
        <v>429.18</v>
      </c>
      <c r="E420" s="51">
        <v>420.65</v>
      </c>
      <c r="F420" s="51" t="s">
        <v>1917</v>
      </c>
      <c r="G420" s="52">
        <v>0.018</v>
      </c>
      <c r="H420" s="19">
        <f t="shared" si="1"/>
        <v>0.01794064319</v>
      </c>
      <c r="I420" s="19">
        <f t="shared" si="2"/>
        <v>1.017940643</v>
      </c>
      <c r="J420" s="19"/>
      <c r="K420" s="19"/>
      <c r="L420" s="19"/>
    </row>
    <row r="421">
      <c r="A421" s="53">
        <v>44960.0</v>
      </c>
      <c r="B421" s="51">
        <v>419.16</v>
      </c>
      <c r="C421" s="51">
        <v>424.69</v>
      </c>
      <c r="D421" s="51">
        <v>424.94</v>
      </c>
      <c r="E421" s="51">
        <v>418.26</v>
      </c>
      <c r="F421" s="51" t="s">
        <v>1918</v>
      </c>
      <c r="G421" s="52">
        <v>-0.013</v>
      </c>
      <c r="H421" s="19">
        <f t="shared" si="1"/>
        <v>-0.01302126257</v>
      </c>
      <c r="I421" s="19">
        <f t="shared" si="2"/>
        <v>0.9869787374</v>
      </c>
      <c r="J421" s="19"/>
      <c r="K421" s="19"/>
      <c r="L421" s="19"/>
    </row>
    <row r="422">
      <c r="A422" s="53">
        <v>44929.0</v>
      </c>
      <c r="B422" s="51">
        <v>424.69</v>
      </c>
      <c r="C422" s="51">
        <v>420.2</v>
      </c>
      <c r="D422" s="51">
        <v>426.68</v>
      </c>
      <c r="E422" s="51">
        <v>420.2</v>
      </c>
      <c r="F422" s="51" t="s">
        <v>1842</v>
      </c>
      <c r="G422" s="52">
        <v>0.0126</v>
      </c>
      <c r="H422" s="19">
        <f t="shared" si="1"/>
        <v>0.01258911328</v>
      </c>
      <c r="I422" s="19">
        <f t="shared" si="2"/>
        <v>1.012589113</v>
      </c>
      <c r="J422" s="19"/>
      <c r="K422" s="19"/>
      <c r="L422" s="19"/>
    </row>
    <row r="423">
      <c r="A423" s="51" t="s">
        <v>1919</v>
      </c>
      <c r="B423" s="51">
        <v>419.41</v>
      </c>
      <c r="C423" s="51">
        <v>417.71</v>
      </c>
      <c r="D423" s="51">
        <v>423.49</v>
      </c>
      <c r="E423" s="51">
        <v>417.71</v>
      </c>
      <c r="F423" s="51" t="s">
        <v>1382</v>
      </c>
      <c r="G423" s="52">
        <v>0.0066</v>
      </c>
      <c r="H423" s="19">
        <f t="shared" si="1"/>
        <v>0.006600105602</v>
      </c>
      <c r="I423" s="19">
        <f t="shared" si="2"/>
        <v>1.006600106</v>
      </c>
      <c r="J423" s="19"/>
      <c r="K423" s="19"/>
      <c r="L423" s="19"/>
    </row>
    <row r="424">
      <c r="A424" s="51" t="s">
        <v>1920</v>
      </c>
      <c r="B424" s="51">
        <v>416.66</v>
      </c>
      <c r="C424" s="51">
        <v>426.43</v>
      </c>
      <c r="D424" s="51">
        <v>426.73</v>
      </c>
      <c r="E424" s="51">
        <v>411.78</v>
      </c>
      <c r="F424" s="51" t="s">
        <v>1921</v>
      </c>
      <c r="G424" s="52">
        <v>-0.0229</v>
      </c>
      <c r="H424" s="19">
        <f t="shared" si="1"/>
        <v>-0.02291114603</v>
      </c>
      <c r="I424" s="19">
        <f t="shared" si="2"/>
        <v>0.977088854</v>
      </c>
      <c r="J424" s="19"/>
      <c r="K424" s="19"/>
      <c r="L424" s="19"/>
    </row>
    <row r="425">
      <c r="A425" s="51" t="s">
        <v>1922</v>
      </c>
      <c r="B425" s="51">
        <v>426.43</v>
      </c>
      <c r="C425" s="51">
        <v>434.06</v>
      </c>
      <c r="D425" s="51">
        <v>435.36</v>
      </c>
      <c r="E425" s="51">
        <v>425.69</v>
      </c>
      <c r="F425" s="51" t="s">
        <v>1468</v>
      </c>
      <c r="G425" s="52">
        <v>-0.0126</v>
      </c>
      <c r="H425" s="19">
        <f t="shared" si="1"/>
        <v>-0.01259638317</v>
      </c>
      <c r="I425" s="19">
        <f t="shared" si="2"/>
        <v>0.9874036168</v>
      </c>
      <c r="J425" s="19"/>
      <c r="K425" s="19"/>
      <c r="L425" s="19"/>
    </row>
    <row r="426">
      <c r="A426" s="51" t="s">
        <v>1923</v>
      </c>
      <c r="B426" s="51">
        <v>431.87</v>
      </c>
      <c r="C426" s="51">
        <v>427.33</v>
      </c>
      <c r="D426" s="51">
        <v>435.11</v>
      </c>
      <c r="E426" s="51">
        <v>425.89</v>
      </c>
      <c r="F426" s="51" t="s">
        <v>1714</v>
      </c>
      <c r="G426" s="52">
        <v>0.0087</v>
      </c>
      <c r="H426" s="19">
        <f t="shared" si="1"/>
        <v>0.008735664401</v>
      </c>
      <c r="I426" s="19">
        <f t="shared" si="2"/>
        <v>1.008735664</v>
      </c>
      <c r="J426" s="19"/>
      <c r="K426" s="19"/>
      <c r="L426" s="19"/>
    </row>
    <row r="427">
      <c r="A427" s="51" t="s">
        <v>1924</v>
      </c>
      <c r="B427" s="51">
        <v>428.13</v>
      </c>
      <c r="C427" s="51">
        <v>433.96</v>
      </c>
      <c r="D427" s="51">
        <v>434.51</v>
      </c>
      <c r="E427" s="51">
        <v>426.93</v>
      </c>
      <c r="F427" s="51" t="s">
        <v>1466</v>
      </c>
      <c r="G427" s="52">
        <v>-0.0162</v>
      </c>
      <c r="H427" s="19">
        <f t="shared" si="1"/>
        <v>-0.01615497748</v>
      </c>
      <c r="I427" s="19">
        <f t="shared" si="2"/>
        <v>0.9838450225</v>
      </c>
      <c r="J427" s="19"/>
      <c r="K427" s="19"/>
      <c r="L427" s="19"/>
    </row>
    <row r="428">
      <c r="A428" s="51" t="s">
        <v>1925</v>
      </c>
      <c r="B428" s="51">
        <v>435.16</v>
      </c>
      <c r="C428" s="51">
        <v>443.83</v>
      </c>
      <c r="D428" s="51">
        <v>443.83</v>
      </c>
      <c r="E428" s="51">
        <v>433.91</v>
      </c>
      <c r="F428" s="51" t="s">
        <v>1926</v>
      </c>
      <c r="G428" s="52">
        <v>-0.0147</v>
      </c>
      <c r="H428" s="19">
        <f t="shared" si="1"/>
        <v>-0.01467258401</v>
      </c>
      <c r="I428" s="19">
        <f t="shared" si="2"/>
        <v>0.985327416</v>
      </c>
      <c r="J428" s="19"/>
      <c r="K428" s="19"/>
      <c r="L428" s="19"/>
    </row>
    <row r="429">
      <c r="A429" s="51" t="s">
        <v>1927</v>
      </c>
      <c r="B429" s="51">
        <v>441.64</v>
      </c>
      <c r="C429" s="51">
        <v>440.44</v>
      </c>
      <c r="D429" s="51">
        <v>443.93</v>
      </c>
      <c r="E429" s="51">
        <v>434.91</v>
      </c>
      <c r="F429" s="51" t="s">
        <v>1928</v>
      </c>
      <c r="G429" s="52">
        <v>0.007</v>
      </c>
      <c r="H429" s="19">
        <f t="shared" si="1"/>
        <v>0.00704594687</v>
      </c>
      <c r="I429" s="19">
        <f t="shared" si="2"/>
        <v>1.007045947</v>
      </c>
      <c r="J429" s="19"/>
      <c r="K429" s="19"/>
      <c r="L429" s="19"/>
    </row>
    <row r="430">
      <c r="A430" s="51" t="s">
        <v>1929</v>
      </c>
      <c r="B430" s="51">
        <v>438.55</v>
      </c>
      <c r="C430" s="51">
        <v>434.66</v>
      </c>
      <c r="D430" s="51">
        <v>441.09</v>
      </c>
      <c r="E430" s="51">
        <v>434.66</v>
      </c>
      <c r="F430" s="51" t="s">
        <v>1779</v>
      </c>
      <c r="G430" s="52">
        <v>-0.0039</v>
      </c>
      <c r="H430" s="19">
        <f t="shared" si="1"/>
        <v>-0.003838815192</v>
      </c>
      <c r="I430" s="19">
        <f t="shared" si="2"/>
        <v>0.9961611848</v>
      </c>
      <c r="J430" s="19"/>
      <c r="K430" s="19"/>
      <c r="L430" s="19"/>
    </row>
    <row r="431">
      <c r="A431" s="51" t="s">
        <v>1930</v>
      </c>
      <c r="B431" s="51">
        <v>440.24</v>
      </c>
      <c r="C431" s="51">
        <v>443.63</v>
      </c>
      <c r="D431" s="51">
        <v>446.87</v>
      </c>
      <c r="E431" s="51">
        <v>439.14</v>
      </c>
      <c r="F431" s="51" t="s">
        <v>1676</v>
      </c>
      <c r="G431" s="52">
        <v>-0.0057</v>
      </c>
      <c r="H431" s="19">
        <f t="shared" si="1"/>
        <v>-0.005736483129</v>
      </c>
      <c r="I431" s="19">
        <f t="shared" si="2"/>
        <v>0.9942635169</v>
      </c>
      <c r="J431" s="19"/>
      <c r="K431" s="19"/>
      <c r="L431" s="19"/>
    </row>
    <row r="432">
      <c r="A432" s="51" t="s">
        <v>1931</v>
      </c>
      <c r="B432" s="51">
        <v>442.78</v>
      </c>
      <c r="C432" s="51">
        <v>437.15</v>
      </c>
      <c r="D432" s="51">
        <v>443.53</v>
      </c>
      <c r="E432" s="51">
        <v>436.8</v>
      </c>
      <c r="F432" s="51" t="s">
        <v>1602</v>
      </c>
      <c r="G432" s="52">
        <v>0.0082</v>
      </c>
      <c r="H432" s="19">
        <f t="shared" si="1"/>
        <v>0.008151183971</v>
      </c>
      <c r="I432" s="19">
        <f t="shared" si="2"/>
        <v>1.008151184</v>
      </c>
      <c r="J432" s="19"/>
      <c r="K432" s="19"/>
      <c r="L432" s="19"/>
    </row>
    <row r="433">
      <c r="A433" s="51" t="s">
        <v>1932</v>
      </c>
      <c r="B433" s="51">
        <v>439.2</v>
      </c>
      <c r="C433" s="51">
        <v>440.64</v>
      </c>
      <c r="D433" s="51">
        <v>442.93</v>
      </c>
      <c r="E433" s="51">
        <v>433.06</v>
      </c>
      <c r="F433" s="51" t="s">
        <v>916</v>
      </c>
      <c r="G433" s="52">
        <v>-0.0011</v>
      </c>
      <c r="H433" s="19">
        <f t="shared" si="1"/>
        <v>-0.001114421524</v>
      </c>
      <c r="I433" s="19">
        <f t="shared" si="2"/>
        <v>0.9988855785</v>
      </c>
      <c r="J433" s="19"/>
      <c r="K433" s="19"/>
      <c r="L433" s="19"/>
    </row>
    <row r="434">
      <c r="A434" s="51" t="s">
        <v>1933</v>
      </c>
      <c r="B434" s="51">
        <v>439.69</v>
      </c>
      <c r="C434" s="51">
        <v>444.13</v>
      </c>
      <c r="D434" s="51">
        <v>445.52</v>
      </c>
      <c r="E434" s="51">
        <v>437.55</v>
      </c>
      <c r="F434" s="51" t="s">
        <v>1934</v>
      </c>
      <c r="G434" s="52">
        <v>-0.0108</v>
      </c>
      <c r="H434" s="19">
        <f t="shared" si="1"/>
        <v>-0.01077663787</v>
      </c>
      <c r="I434" s="19">
        <f t="shared" si="2"/>
        <v>0.9892233621</v>
      </c>
      <c r="J434" s="19"/>
      <c r="K434" s="19"/>
      <c r="L434" s="19"/>
    </row>
    <row r="435">
      <c r="A435" s="53">
        <v>45201.0</v>
      </c>
      <c r="B435" s="51">
        <v>444.48</v>
      </c>
      <c r="C435" s="51">
        <v>436.6</v>
      </c>
      <c r="D435" s="51">
        <v>446.42</v>
      </c>
      <c r="E435" s="51">
        <v>429.87</v>
      </c>
      <c r="F435" s="51" t="s">
        <v>1197</v>
      </c>
      <c r="G435" s="52">
        <v>0.0208</v>
      </c>
      <c r="H435" s="19">
        <f t="shared" si="1"/>
        <v>0.02083094095</v>
      </c>
      <c r="I435" s="19">
        <f t="shared" si="2"/>
        <v>1.020830941</v>
      </c>
      <c r="J435" s="19"/>
      <c r="K435" s="19"/>
      <c r="L435" s="19"/>
    </row>
    <row r="436">
      <c r="A436" s="53">
        <v>45171.0</v>
      </c>
      <c r="B436" s="51">
        <v>435.41</v>
      </c>
      <c r="C436" s="51">
        <v>438.65</v>
      </c>
      <c r="D436" s="51">
        <v>439.34</v>
      </c>
      <c r="E436" s="51">
        <v>432.22</v>
      </c>
      <c r="F436" s="51" t="s">
        <v>1523</v>
      </c>
      <c r="G436" s="52">
        <v>-0.0076</v>
      </c>
      <c r="H436" s="19">
        <f t="shared" si="1"/>
        <v>-0.007612535613</v>
      </c>
      <c r="I436" s="19">
        <f t="shared" si="2"/>
        <v>0.9923874644</v>
      </c>
      <c r="J436" s="19"/>
      <c r="K436" s="19"/>
      <c r="L436" s="19"/>
    </row>
    <row r="437">
      <c r="A437" s="53">
        <v>45140.0</v>
      </c>
      <c r="B437" s="51">
        <v>438.75</v>
      </c>
      <c r="C437" s="51">
        <v>434.11</v>
      </c>
      <c r="D437" s="51">
        <v>439.64</v>
      </c>
      <c r="E437" s="51">
        <v>430.22</v>
      </c>
      <c r="F437" s="51" t="s">
        <v>1289</v>
      </c>
      <c r="G437" s="52">
        <v>0.0107</v>
      </c>
      <c r="H437" s="19">
        <f t="shared" si="1"/>
        <v>0.01068853516</v>
      </c>
      <c r="I437" s="19">
        <f t="shared" si="2"/>
        <v>1.010688535</v>
      </c>
      <c r="J437" s="19"/>
      <c r="K437" s="19"/>
      <c r="L437" s="19"/>
    </row>
    <row r="438">
      <c r="A438" s="53">
        <v>45109.0</v>
      </c>
      <c r="B438" s="51">
        <v>434.11</v>
      </c>
      <c r="C438" s="51">
        <v>440.34</v>
      </c>
      <c r="D438" s="51">
        <v>442.04</v>
      </c>
      <c r="E438" s="51">
        <v>431.57</v>
      </c>
      <c r="F438" s="51" t="s">
        <v>1235</v>
      </c>
      <c r="G438" s="52">
        <v>-0.0148</v>
      </c>
      <c r="H438" s="19">
        <f t="shared" si="1"/>
        <v>-0.01481935367</v>
      </c>
      <c r="I438" s="19">
        <f t="shared" si="2"/>
        <v>0.9851806463</v>
      </c>
      <c r="J438" s="19"/>
      <c r="K438" s="19"/>
      <c r="L438" s="19"/>
    </row>
    <row r="439">
      <c r="A439" s="53">
        <v>45079.0</v>
      </c>
      <c r="B439" s="51">
        <v>440.64</v>
      </c>
      <c r="C439" s="51">
        <v>443.08</v>
      </c>
      <c r="D439" s="51">
        <v>445.63</v>
      </c>
      <c r="E439" s="51">
        <v>438.2</v>
      </c>
      <c r="F439" s="51" t="s">
        <v>1935</v>
      </c>
      <c r="G439" s="52">
        <v>-0.0077</v>
      </c>
      <c r="H439" s="19">
        <f t="shared" si="1"/>
        <v>-0.007746352009</v>
      </c>
      <c r="I439" s="19">
        <f t="shared" si="2"/>
        <v>0.992253648</v>
      </c>
      <c r="J439" s="19"/>
      <c r="K439" s="19"/>
      <c r="L439" s="19"/>
    </row>
    <row r="440">
      <c r="A440" s="53">
        <v>44987.0</v>
      </c>
      <c r="B440" s="51">
        <v>444.08</v>
      </c>
      <c r="C440" s="51">
        <v>445.63</v>
      </c>
      <c r="D440" s="51">
        <v>449.41</v>
      </c>
      <c r="E440" s="51">
        <v>440.99</v>
      </c>
      <c r="F440" s="51" t="s">
        <v>1936</v>
      </c>
      <c r="G440" s="52">
        <v>0.0015</v>
      </c>
      <c r="H440" s="19">
        <f t="shared" si="1"/>
        <v>0.001465845793</v>
      </c>
      <c r="I440" s="19">
        <f t="shared" si="2"/>
        <v>1.001465846</v>
      </c>
      <c r="J440" s="19"/>
      <c r="K440" s="19"/>
      <c r="L440" s="19"/>
    </row>
    <row r="441">
      <c r="A441" s="53">
        <v>44959.0</v>
      </c>
      <c r="B441" s="51">
        <v>443.43</v>
      </c>
      <c r="C441" s="51">
        <v>445.38</v>
      </c>
      <c r="D441" s="51">
        <v>447.82</v>
      </c>
      <c r="E441" s="51">
        <v>439.34</v>
      </c>
      <c r="F441" s="51" t="s">
        <v>1208</v>
      </c>
      <c r="G441" s="52">
        <v>-0.0041</v>
      </c>
      <c r="H441" s="19">
        <f t="shared" si="1"/>
        <v>-0.004154689184</v>
      </c>
      <c r="I441" s="19">
        <f t="shared" si="2"/>
        <v>0.9958453108</v>
      </c>
      <c r="J441" s="19"/>
      <c r="K441" s="19"/>
      <c r="L441" s="19"/>
    </row>
    <row r="442">
      <c r="A442" s="53">
        <v>44928.0</v>
      </c>
      <c r="B442" s="51">
        <v>445.28</v>
      </c>
      <c r="C442" s="51">
        <v>455.39</v>
      </c>
      <c r="D442" s="51">
        <v>460.08</v>
      </c>
      <c r="E442" s="51">
        <v>436.3</v>
      </c>
      <c r="F442" s="51" t="s">
        <v>1818</v>
      </c>
      <c r="G442" s="52">
        <v>-0.0121</v>
      </c>
      <c r="H442" s="19">
        <f t="shared" si="1"/>
        <v>-0.01204765814</v>
      </c>
      <c r="I442" s="19">
        <f t="shared" si="2"/>
        <v>0.9879523419</v>
      </c>
      <c r="J442" s="19"/>
      <c r="K442" s="19"/>
      <c r="L442" s="19"/>
    </row>
    <row r="443">
      <c r="A443" s="51" t="s">
        <v>1937</v>
      </c>
      <c r="B443" s="51">
        <v>450.71</v>
      </c>
      <c r="C443" s="51">
        <v>442.33</v>
      </c>
      <c r="D443" s="51">
        <v>453.4</v>
      </c>
      <c r="E443" s="51">
        <v>439.54</v>
      </c>
      <c r="F443" s="51" t="s">
        <v>1938</v>
      </c>
      <c r="G443" s="52">
        <v>0.019</v>
      </c>
      <c r="H443" s="19">
        <f t="shared" si="1"/>
        <v>0.01903728323</v>
      </c>
      <c r="I443" s="19">
        <f t="shared" si="2"/>
        <v>1.019037283</v>
      </c>
      <c r="J443" s="19"/>
      <c r="K443" s="19"/>
      <c r="L443" s="19"/>
    </row>
    <row r="444">
      <c r="A444" s="51" t="s">
        <v>1939</v>
      </c>
      <c r="B444" s="51">
        <v>442.29</v>
      </c>
      <c r="C444" s="51">
        <v>444.23</v>
      </c>
      <c r="D444" s="51">
        <v>448.62</v>
      </c>
      <c r="E444" s="51">
        <v>436.3</v>
      </c>
      <c r="F444" s="51" t="s">
        <v>1940</v>
      </c>
      <c r="G444" s="52">
        <v>-0.0044</v>
      </c>
      <c r="H444" s="19">
        <f t="shared" si="1"/>
        <v>-0.004367107129</v>
      </c>
      <c r="I444" s="19">
        <f t="shared" si="2"/>
        <v>0.9956328929</v>
      </c>
      <c r="J444" s="19"/>
      <c r="K444" s="19"/>
      <c r="L444" s="19"/>
    </row>
    <row r="445">
      <c r="A445" s="51" t="s">
        <v>1941</v>
      </c>
      <c r="B445" s="51">
        <v>444.23</v>
      </c>
      <c r="C445" s="51">
        <v>436.65</v>
      </c>
      <c r="D445" s="51">
        <v>452.01</v>
      </c>
      <c r="E445" s="51">
        <v>433.81</v>
      </c>
      <c r="F445" s="51" t="s">
        <v>1942</v>
      </c>
      <c r="G445" s="52">
        <v>0.0634</v>
      </c>
      <c r="H445" s="19">
        <f t="shared" si="1"/>
        <v>0.0633617388</v>
      </c>
      <c r="I445" s="19">
        <f t="shared" si="2"/>
        <v>1.063361739</v>
      </c>
      <c r="J445" s="19"/>
      <c r="K445" s="19"/>
      <c r="L445" s="19"/>
    </row>
    <row r="446">
      <c r="A446" s="51" t="s">
        <v>1943</v>
      </c>
      <c r="B446" s="51">
        <v>417.76</v>
      </c>
      <c r="C446" s="51">
        <v>422.45</v>
      </c>
      <c r="D446" s="51">
        <v>425.94</v>
      </c>
      <c r="E446" s="51">
        <v>416.42</v>
      </c>
      <c r="F446" s="51" t="s">
        <v>1944</v>
      </c>
      <c r="G446" s="52">
        <v>-0.0073</v>
      </c>
      <c r="H446" s="19">
        <f t="shared" si="1"/>
        <v>-0.007342283474</v>
      </c>
      <c r="I446" s="19">
        <f t="shared" si="2"/>
        <v>0.9926577165</v>
      </c>
      <c r="J446" s="19"/>
      <c r="K446" s="19"/>
      <c r="L446" s="19"/>
    </row>
    <row r="447">
      <c r="A447" s="51" t="s">
        <v>1945</v>
      </c>
      <c r="B447" s="51">
        <v>420.85</v>
      </c>
      <c r="C447" s="51">
        <v>408.74</v>
      </c>
      <c r="D447" s="51">
        <v>422.7</v>
      </c>
      <c r="E447" s="51">
        <v>408.74</v>
      </c>
      <c r="F447" s="51" t="s">
        <v>1946</v>
      </c>
      <c r="G447" s="52">
        <v>0.0337</v>
      </c>
      <c r="H447" s="19">
        <f t="shared" si="1"/>
        <v>0.03367392052</v>
      </c>
      <c r="I447" s="19">
        <f t="shared" si="2"/>
        <v>1.033673921</v>
      </c>
      <c r="J447" s="19"/>
      <c r="K447" s="19"/>
      <c r="L447" s="19"/>
    </row>
    <row r="448">
      <c r="A448" s="51" t="s">
        <v>1947</v>
      </c>
      <c r="B448" s="51">
        <v>407.14</v>
      </c>
      <c r="C448" s="51">
        <v>405.75</v>
      </c>
      <c r="D448" s="51">
        <v>409.69</v>
      </c>
      <c r="E448" s="51">
        <v>403.75</v>
      </c>
      <c r="F448" s="51" t="s">
        <v>1948</v>
      </c>
      <c r="G448" s="52">
        <v>0.013</v>
      </c>
      <c r="H448" s="19">
        <f t="shared" si="1"/>
        <v>0.01301286358</v>
      </c>
      <c r="I448" s="19">
        <f t="shared" si="2"/>
        <v>1.013012864</v>
      </c>
      <c r="J448" s="19"/>
      <c r="K448" s="19"/>
      <c r="L448" s="19"/>
    </row>
    <row r="449">
      <c r="A449" s="51" t="s">
        <v>1949</v>
      </c>
      <c r="B449" s="51">
        <v>401.91</v>
      </c>
      <c r="C449" s="51">
        <v>402.76</v>
      </c>
      <c r="D449" s="51">
        <v>411.23</v>
      </c>
      <c r="E449" s="51">
        <v>399.97</v>
      </c>
      <c r="F449" s="51" t="s">
        <v>1950</v>
      </c>
      <c r="G449" s="52">
        <v>0.006</v>
      </c>
      <c r="H449" s="19">
        <f t="shared" si="1"/>
        <v>0.005982178614</v>
      </c>
      <c r="I449" s="19">
        <f t="shared" si="2"/>
        <v>1.005982179</v>
      </c>
      <c r="J449" s="19"/>
      <c r="K449" s="19"/>
      <c r="L449" s="19"/>
    </row>
    <row r="450">
      <c r="A450" s="51" t="s">
        <v>1951</v>
      </c>
      <c r="B450" s="51">
        <v>399.52</v>
      </c>
      <c r="C450" s="51">
        <v>405.25</v>
      </c>
      <c r="D450" s="51">
        <v>406.55</v>
      </c>
      <c r="E450" s="51">
        <v>398.87</v>
      </c>
      <c r="F450" s="51" t="s">
        <v>1952</v>
      </c>
      <c r="G450" s="52">
        <v>-0.0187</v>
      </c>
      <c r="H450" s="19">
        <f t="shared" si="1"/>
        <v>-0.01871592081</v>
      </c>
      <c r="I450" s="19">
        <f t="shared" si="2"/>
        <v>0.9812840792</v>
      </c>
      <c r="J450" s="19"/>
      <c r="K450" s="19"/>
      <c r="L450" s="19"/>
    </row>
    <row r="451">
      <c r="A451" s="51" t="s">
        <v>1953</v>
      </c>
      <c r="B451" s="51">
        <v>407.14</v>
      </c>
      <c r="C451" s="51">
        <v>414.62</v>
      </c>
      <c r="D451" s="51">
        <v>414.67</v>
      </c>
      <c r="E451" s="51">
        <v>406.2</v>
      </c>
      <c r="F451" s="51" t="s">
        <v>949</v>
      </c>
      <c r="G451" s="52">
        <v>-0.0166</v>
      </c>
      <c r="H451" s="19">
        <f t="shared" si="1"/>
        <v>-0.01661755471</v>
      </c>
      <c r="I451" s="19">
        <f t="shared" si="2"/>
        <v>0.9833824453</v>
      </c>
      <c r="J451" s="19"/>
      <c r="K451" s="19"/>
      <c r="L451" s="19"/>
    </row>
    <row r="452">
      <c r="A452" s="51" t="s">
        <v>1954</v>
      </c>
      <c r="B452" s="51">
        <v>414.02</v>
      </c>
      <c r="C452" s="51">
        <v>411.73</v>
      </c>
      <c r="D452" s="51">
        <v>418.16</v>
      </c>
      <c r="E452" s="51">
        <v>411.23</v>
      </c>
      <c r="F452" s="51" t="s">
        <v>1955</v>
      </c>
      <c r="G452" s="52">
        <v>0.0056</v>
      </c>
      <c r="H452" s="19">
        <f t="shared" si="1"/>
        <v>0.00556189736</v>
      </c>
      <c r="I452" s="19">
        <f t="shared" si="2"/>
        <v>1.005561897</v>
      </c>
      <c r="J452" s="19"/>
      <c r="K452" s="19"/>
      <c r="L452" s="19"/>
    </row>
    <row r="453">
      <c r="A453" s="51" t="s">
        <v>1956</v>
      </c>
      <c r="B453" s="51">
        <v>411.73</v>
      </c>
      <c r="C453" s="51">
        <v>412.23</v>
      </c>
      <c r="D453" s="51">
        <v>413.62</v>
      </c>
      <c r="E453" s="51">
        <v>406.35</v>
      </c>
      <c r="F453" s="51" t="s">
        <v>1056</v>
      </c>
      <c r="G453" s="52">
        <v>0.0036</v>
      </c>
      <c r="H453" s="19">
        <f t="shared" si="1"/>
        <v>0.003656485386</v>
      </c>
      <c r="I453" s="19">
        <f t="shared" si="2"/>
        <v>1.003656485</v>
      </c>
      <c r="J453" s="19"/>
      <c r="K453" s="19"/>
      <c r="L453" s="19"/>
    </row>
    <row r="454">
      <c r="A454" s="51" t="s">
        <v>1957</v>
      </c>
      <c r="B454" s="51">
        <v>410.23</v>
      </c>
      <c r="C454" s="51">
        <v>411.73</v>
      </c>
      <c r="D454" s="51">
        <v>415.07</v>
      </c>
      <c r="E454" s="51">
        <v>406.74</v>
      </c>
      <c r="F454" s="51" t="s">
        <v>911</v>
      </c>
      <c r="G454" s="52">
        <v>-0.0018</v>
      </c>
      <c r="H454" s="19">
        <f t="shared" si="1"/>
        <v>-0.001824906321</v>
      </c>
      <c r="I454" s="19">
        <f t="shared" si="2"/>
        <v>0.9981750937</v>
      </c>
      <c r="J454" s="19"/>
      <c r="K454" s="19"/>
      <c r="L454" s="19"/>
    </row>
    <row r="455">
      <c r="A455" s="53">
        <v>45261.0</v>
      </c>
      <c r="B455" s="51">
        <v>410.98</v>
      </c>
      <c r="C455" s="51">
        <v>419.01</v>
      </c>
      <c r="D455" s="51">
        <v>419.21</v>
      </c>
      <c r="E455" s="51">
        <v>408.79</v>
      </c>
      <c r="F455" s="51" t="s">
        <v>1838</v>
      </c>
      <c r="G455" s="52">
        <v>-0.0142</v>
      </c>
      <c r="H455" s="19">
        <f t="shared" si="1"/>
        <v>-0.01422369336</v>
      </c>
      <c r="I455" s="19">
        <f t="shared" si="2"/>
        <v>0.9857763066</v>
      </c>
      <c r="J455" s="19"/>
      <c r="K455" s="19"/>
      <c r="L455" s="19"/>
    </row>
    <row r="456">
      <c r="A456" s="53">
        <v>45231.0</v>
      </c>
      <c r="B456" s="51">
        <v>416.91</v>
      </c>
      <c r="C456" s="51">
        <v>414.47</v>
      </c>
      <c r="D456" s="51">
        <v>418.71</v>
      </c>
      <c r="E456" s="51">
        <v>412.28</v>
      </c>
      <c r="F456" s="51" t="s">
        <v>1958</v>
      </c>
      <c r="G456" s="52">
        <v>0.0128</v>
      </c>
      <c r="H456" s="19">
        <f t="shared" si="1"/>
        <v>0.01282705342</v>
      </c>
      <c r="I456" s="19">
        <f t="shared" si="2"/>
        <v>1.012827053</v>
      </c>
      <c r="J456" s="19"/>
      <c r="K456" s="19"/>
      <c r="L456" s="19"/>
    </row>
    <row r="457">
      <c r="A457" s="53">
        <v>45200.0</v>
      </c>
      <c r="B457" s="51">
        <v>411.63</v>
      </c>
      <c r="C457" s="51">
        <v>398.77</v>
      </c>
      <c r="D457" s="51">
        <v>416.46</v>
      </c>
      <c r="E457" s="51">
        <v>398.77</v>
      </c>
      <c r="F457" s="51" t="s">
        <v>1959</v>
      </c>
      <c r="G457" s="52">
        <v>0.0602</v>
      </c>
      <c r="H457" s="19">
        <f t="shared" si="1"/>
        <v>0.0602189311</v>
      </c>
      <c r="I457" s="19">
        <f t="shared" si="2"/>
        <v>1.060218931</v>
      </c>
      <c r="J457" s="19"/>
      <c r="K457" s="19"/>
      <c r="L457" s="19"/>
    </row>
    <row r="458">
      <c r="A458" s="53">
        <v>45170.0</v>
      </c>
      <c r="B458" s="51">
        <v>388.25</v>
      </c>
      <c r="C458" s="51">
        <v>385.16</v>
      </c>
      <c r="D458" s="51">
        <v>391.49</v>
      </c>
      <c r="E458" s="51">
        <v>383.82</v>
      </c>
      <c r="F458" s="51" t="s">
        <v>1960</v>
      </c>
      <c r="G458" s="52">
        <v>0.0195</v>
      </c>
      <c r="H458" s="19">
        <f t="shared" si="1"/>
        <v>0.01948375916</v>
      </c>
      <c r="I458" s="19">
        <f t="shared" si="2"/>
        <v>1.019483759</v>
      </c>
      <c r="J458" s="19"/>
      <c r="K458" s="19"/>
      <c r="L458" s="19"/>
    </row>
    <row r="459">
      <c r="A459" s="53">
        <v>45078.0</v>
      </c>
      <c r="B459" s="51">
        <v>380.83</v>
      </c>
      <c r="C459" s="51">
        <v>384.91</v>
      </c>
      <c r="D459" s="51">
        <v>387.2</v>
      </c>
      <c r="E459" s="51">
        <v>379.83</v>
      </c>
      <c r="F459" s="51" t="s">
        <v>1467</v>
      </c>
      <c r="G459" s="52">
        <v>-0.0127</v>
      </c>
      <c r="H459" s="19">
        <f t="shared" si="1"/>
        <v>-0.01265199243</v>
      </c>
      <c r="I459" s="19">
        <f t="shared" si="2"/>
        <v>0.9873480076</v>
      </c>
      <c r="J459" s="19"/>
      <c r="K459" s="19"/>
      <c r="L459" s="19"/>
    </row>
    <row r="460">
      <c r="A460" s="53">
        <v>45047.0</v>
      </c>
      <c r="B460" s="51">
        <v>385.71</v>
      </c>
      <c r="C460" s="51">
        <v>386.71</v>
      </c>
      <c r="D460" s="51">
        <v>387.55</v>
      </c>
      <c r="E460" s="51">
        <v>381.32</v>
      </c>
      <c r="F460" s="51" t="s">
        <v>1921</v>
      </c>
      <c r="G460" s="52">
        <v>0.0034</v>
      </c>
      <c r="H460" s="19">
        <f t="shared" si="1"/>
        <v>0.003381805884</v>
      </c>
      <c r="I460" s="19">
        <f t="shared" si="2"/>
        <v>1.003381806</v>
      </c>
      <c r="J460" s="19"/>
      <c r="K460" s="19"/>
      <c r="L460" s="19"/>
    </row>
    <row r="461">
      <c r="A461" s="53">
        <v>45017.0</v>
      </c>
      <c r="B461" s="51">
        <v>384.41</v>
      </c>
      <c r="C461" s="51">
        <v>393.59</v>
      </c>
      <c r="D461" s="51">
        <v>393.59</v>
      </c>
      <c r="E461" s="51">
        <v>383.82</v>
      </c>
      <c r="F461" s="51" t="s">
        <v>1007</v>
      </c>
      <c r="G461" s="52">
        <v>-0.0211</v>
      </c>
      <c r="H461" s="19">
        <f t="shared" si="1"/>
        <v>-0.02108533449</v>
      </c>
      <c r="I461" s="19">
        <f t="shared" si="2"/>
        <v>0.9789146655</v>
      </c>
      <c r="J461" s="19"/>
      <c r="K461" s="19"/>
      <c r="L461" s="19"/>
    </row>
    <row r="462">
      <c r="A462" s="53">
        <v>44986.0</v>
      </c>
      <c r="B462" s="51">
        <v>392.69</v>
      </c>
      <c r="C462" s="51">
        <v>394.78</v>
      </c>
      <c r="D462" s="51">
        <v>397.13</v>
      </c>
      <c r="E462" s="51">
        <v>391.79</v>
      </c>
      <c r="F462" s="51" t="s">
        <v>1961</v>
      </c>
      <c r="G462" s="52">
        <v>-0.0023</v>
      </c>
      <c r="H462" s="19">
        <f t="shared" si="1"/>
        <v>-0.002286643461</v>
      </c>
      <c r="I462" s="19">
        <f t="shared" si="2"/>
        <v>0.9977133565</v>
      </c>
      <c r="J462" s="19"/>
      <c r="K462" s="19"/>
      <c r="L462" s="19"/>
    </row>
    <row r="463">
      <c r="A463" s="53">
        <v>44958.0</v>
      </c>
      <c r="B463" s="51">
        <v>393.59</v>
      </c>
      <c r="C463" s="51">
        <v>391.29</v>
      </c>
      <c r="D463" s="51">
        <v>394.78</v>
      </c>
      <c r="E463" s="51">
        <v>389.8</v>
      </c>
      <c r="F463" s="51" t="s">
        <v>1962</v>
      </c>
      <c r="G463" s="52">
        <v>0.0177</v>
      </c>
      <c r="H463" s="19">
        <f t="shared" si="1"/>
        <v>0.01765953046</v>
      </c>
      <c r="I463" s="19">
        <f t="shared" si="2"/>
        <v>1.01765953</v>
      </c>
      <c r="J463" s="19"/>
      <c r="K463" s="19"/>
      <c r="L463" s="19"/>
    </row>
    <row r="464">
      <c r="A464" s="51" t="s">
        <v>1963</v>
      </c>
      <c r="B464" s="51">
        <v>386.76</v>
      </c>
      <c r="C464" s="51">
        <v>389.8</v>
      </c>
      <c r="D464" s="51">
        <v>390.99</v>
      </c>
      <c r="E464" s="51">
        <v>385.81</v>
      </c>
      <c r="F464" s="51" t="s">
        <v>1303</v>
      </c>
      <c r="G464" s="52">
        <v>0.0053</v>
      </c>
      <c r="H464" s="19">
        <f t="shared" si="1"/>
        <v>0.005328689142</v>
      </c>
      <c r="I464" s="19">
        <f t="shared" si="2"/>
        <v>1.005328689</v>
      </c>
      <c r="J464" s="19"/>
      <c r="K464" s="19"/>
      <c r="L464" s="19"/>
    </row>
    <row r="465">
      <c r="A465" s="51" t="s">
        <v>1964</v>
      </c>
      <c r="B465" s="51">
        <v>384.71</v>
      </c>
      <c r="C465" s="51">
        <v>387.8</v>
      </c>
      <c r="D465" s="51">
        <v>388.8</v>
      </c>
      <c r="E465" s="51">
        <v>381.87</v>
      </c>
      <c r="F465" s="51" t="s">
        <v>1965</v>
      </c>
      <c r="G465" s="52">
        <v>-0.0138</v>
      </c>
      <c r="H465" s="19">
        <f t="shared" si="1"/>
        <v>-0.01381697001</v>
      </c>
      <c r="I465" s="19">
        <f t="shared" si="2"/>
        <v>0.98618303</v>
      </c>
      <c r="J465" s="19"/>
      <c r="K465" s="19"/>
      <c r="L465" s="19"/>
    </row>
    <row r="466">
      <c r="A466" s="51" t="s">
        <v>1966</v>
      </c>
      <c r="B466" s="51">
        <v>390.1</v>
      </c>
      <c r="C466" s="51">
        <v>392.79</v>
      </c>
      <c r="D466" s="51">
        <v>394.68</v>
      </c>
      <c r="E466" s="51">
        <v>389.2</v>
      </c>
      <c r="F466" s="51" t="s">
        <v>1967</v>
      </c>
      <c r="G466" s="52">
        <v>-0.0072</v>
      </c>
      <c r="H466" s="19">
        <f t="shared" si="1"/>
        <v>-0.00722756655</v>
      </c>
      <c r="I466" s="19">
        <f t="shared" si="2"/>
        <v>0.9927724335</v>
      </c>
      <c r="J466" s="19"/>
      <c r="K466" s="19"/>
      <c r="L466" s="19"/>
    </row>
    <row r="467">
      <c r="A467" s="51" t="s">
        <v>1968</v>
      </c>
      <c r="B467" s="51">
        <v>392.94</v>
      </c>
      <c r="C467" s="51">
        <v>388.8</v>
      </c>
      <c r="D467" s="51">
        <v>396.23</v>
      </c>
      <c r="E467" s="51">
        <v>387.3</v>
      </c>
      <c r="F467" s="51" t="s">
        <v>1969</v>
      </c>
      <c r="G467" s="52">
        <v>0.0243</v>
      </c>
      <c r="H467" s="19">
        <f t="shared" si="1"/>
        <v>0.02429487514</v>
      </c>
      <c r="I467" s="19">
        <f t="shared" si="2"/>
        <v>1.024294875</v>
      </c>
      <c r="J467" s="19"/>
      <c r="K467" s="19"/>
      <c r="L467" s="19"/>
    </row>
    <row r="468">
      <c r="A468" s="51" t="s">
        <v>1970</v>
      </c>
      <c r="B468" s="51">
        <v>383.62</v>
      </c>
      <c r="C468" s="51">
        <v>379.08</v>
      </c>
      <c r="D468" s="51">
        <v>389.5</v>
      </c>
      <c r="E468" s="51">
        <v>374.05</v>
      </c>
      <c r="F468" s="51" t="s">
        <v>1099</v>
      </c>
      <c r="G468" s="52">
        <v>0.017</v>
      </c>
      <c r="H468" s="19">
        <f t="shared" si="1"/>
        <v>0.01704711154</v>
      </c>
      <c r="I468" s="19">
        <f t="shared" si="2"/>
        <v>1.017047112</v>
      </c>
      <c r="J468" s="19"/>
      <c r="K468" s="19"/>
      <c r="L468" s="19"/>
    </row>
    <row r="469">
      <c r="A469" s="51" t="s">
        <v>1971</v>
      </c>
      <c r="B469" s="51">
        <v>377.19</v>
      </c>
      <c r="C469" s="51">
        <v>388.8</v>
      </c>
      <c r="D469" s="51">
        <v>388.8</v>
      </c>
      <c r="E469" s="51">
        <v>375.84</v>
      </c>
      <c r="F469" s="51" t="s">
        <v>1972</v>
      </c>
      <c r="G469" s="52">
        <v>-0.0408</v>
      </c>
      <c r="H469" s="19">
        <f t="shared" si="1"/>
        <v>-0.04081476961</v>
      </c>
      <c r="I469" s="19">
        <f t="shared" si="2"/>
        <v>0.9591852304</v>
      </c>
      <c r="J469" s="19"/>
      <c r="K469" s="19"/>
      <c r="L469" s="19"/>
    </row>
    <row r="470">
      <c r="A470" s="51" t="s">
        <v>1973</v>
      </c>
      <c r="B470" s="51">
        <v>393.24</v>
      </c>
      <c r="C470" s="51">
        <v>402.86</v>
      </c>
      <c r="D470" s="51">
        <v>403.45</v>
      </c>
      <c r="E470" s="51">
        <v>389.0</v>
      </c>
      <c r="F470" s="51" t="s">
        <v>954</v>
      </c>
      <c r="G470" s="52">
        <v>-0.0202</v>
      </c>
      <c r="H470" s="19">
        <f t="shared" si="1"/>
        <v>-0.02023121387</v>
      </c>
      <c r="I470" s="19">
        <f t="shared" si="2"/>
        <v>0.9797687861</v>
      </c>
      <c r="J470" s="19"/>
      <c r="K470" s="19"/>
      <c r="L470" s="19"/>
    </row>
    <row r="471">
      <c r="A471" s="51" t="s">
        <v>1974</v>
      </c>
      <c r="B471" s="51">
        <v>401.36</v>
      </c>
      <c r="C471" s="51">
        <v>411.33</v>
      </c>
      <c r="D471" s="51">
        <v>413.13</v>
      </c>
      <c r="E471" s="51">
        <v>399.77</v>
      </c>
      <c r="F471" s="51" t="s">
        <v>1975</v>
      </c>
      <c r="G471" s="52">
        <v>-0.0192</v>
      </c>
      <c r="H471" s="19">
        <f t="shared" si="1"/>
        <v>-0.01925520477</v>
      </c>
      <c r="I471" s="19">
        <f t="shared" si="2"/>
        <v>0.9807447952</v>
      </c>
      <c r="J471" s="19"/>
      <c r="K471" s="19"/>
      <c r="L471" s="19"/>
    </row>
    <row r="472">
      <c r="A472" s="51" t="s">
        <v>1976</v>
      </c>
      <c r="B472" s="51">
        <v>409.24</v>
      </c>
      <c r="C472" s="51">
        <v>416.71</v>
      </c>
      <c r="D472" s="51">
        <v>416.71</v>
      </c>
      <c r="E472" s="51">
        <v>406.74</v>
      </c>
      <c r="F472" s="51" t="s">
        <v>1955</v>
      </c>
      <c r="G472" s="52">
        <v>-0.0179</v>
      </c>
      <c r="H472" s="19">
        <f t="shared" si="1"/>
        <v>-0.01792613568</v>
      </c>
      <c r="I472" s="19">
        <f t="shared" si="2"/>
        <v>0.9820738643</v>
      </c>
      <c r="J472" s="19"/>
      <c r="K472" s="19"/>
      <c r="L472" s="19"/>
    </row>
    <row r="473">
      <c r="A473" s="51" t="s">
        <v>1977</v>
      </c>
      <c r="B473" s="51">
        <v>416.71</v>
      </c>
      <c r="C473" s="51">
        <v>420.6</v>
      </c>
      <c r="D473" s="51">
        <v>421.55</v>
      </c>
      <c r="E473" s="51">
        <v>414.22</v>
      </c>
      <c r="F473" s="51" t="s">
        <v>1978</v>
      </c>
      <c r="G473" s="52">
        <v>-0.0085</v>
      </c>
      <c r="H473" s="19">
        <f t="shared" si="1"/>
        <v>-0.008541517963</v>
      </c>
      <c r="I473" s="19">
        <f t="shared" si="2"/>
        <v>0.991458482</v>
      </c>
      <c r="J473" s="19"/>
      <c r="K473" s="19"/>
      <c r="L473" s="19"/>
    </row>
    <row r="474">
      <c r="A474" s="51" t="s">
        <v>1979</v>
      </c>
      <c r="B474" s="51">
        <v>420.3</v>
      </c>
      <c r="C474" s="51">
        <v>416.07</v>
      </c>
      <c r="D474" s="51">
        <v>426.48</v>
      </c>
      <c r="E474" s="51">
        <v>411.83</v>
      </c>
      <c r="F474" s="51" t="s">
        <v>1980</v>
      </c>
      <c r="G474" s="52">
        <v>0.0118</v>
      </c>
      <c r="H474" s="19">
        <f t="shared" si="1"/>
        <v>0.01174714747</v>
      </c>
      <c r="I474" s="19">
        <f t="shared" si="2"/>
        <v>1.011747147</v>
      </c>
      <c r="J474" s="19"/>
      <c r="K474" s="19"/>
      <c r="L474" s="19"/>
    </row>
    <row r="475">
      <c r="A475" s="51" t="s">
        <v>1981</v>
      </c>
      <c r="B475" s="51">
        <v>415.42</v>
      </c>
      <c r="C475" s="51">
        <v>417.56</v>
      </c>
      <c r="D475" s="51">
        <v>421.5</v>
      </c>
      <c r="E475" s="51">
        <v>414.42</v>
      </c>
      <c r="F475" s="51" t="s">
        <v>1982</v>
      </c>
      <c r="G475" s="52">
        <v>-0.0029</v>
      </c>
      <c r="H475" s="19">
        <f t="shared" si="1"/>
        <v>-0.002856388469</v>
      </c>
      <c r="I475" s="19">
        <f t="shared" si="2"/>
        <v>0.9971436115</v>
      </c>
      <c r="J475" s="19"/>
      <c r="K475" s="19"/>
      <c r="L475" s="19"/>
    </row>
    <row r="476">
      <c r="A476" s="51" t="s">
        <v>1983</v>
      </c>
      <c r="B476" s="51">
        <v>416.61</v>
      </c>
      <c r="C476" s="51">
        <v>419.26</v>
      </c>
      <c r="D476" s="51">
        <v>420.05</v>
      </c>
      <c r="E476" s="51">
        <v>416.07</v>
      </c>
      <c r="F476" s="51" t="s">
        <v>908</v>
      </c>
      <c r="G476" s="52">
        <v>-0.0014</v>
      </c>
      <c r="H476" s="19">
        <f t="shared" si="1"/>
        <v>-0.001438124685</v>
      </c>
      <c r="I476" s="19">
        <f t="shared" si="2"/>
        <v>0.9985618753</v>
      </c>
      <c r="J476" s="19"/>
      <c r="K476" s="19"/>
      <c r="L476" s="19"/>
    </row>
    <row r="477">
      <c r="A477" s="51" t="s">
        <v>1984</v>
      </c>
      <c r="B477" s="51">
        <v>417.21</v>
      </c>
      <c r="C477" s="51">
        <v>418.66</v>
      </c>
      <c r="D477" s="51">
        <v>420.2</v>
      </c>
      <c r="E477" s="51">
        <v>415.97</v>
      </c>
      <c r="F477" s="51" t="s">
        <v>1928</v>
      </c>
      <c r="G477" s="52">
        <v>0.0105</v>
      </c>
      <c r="H477" s="19">
        <f t="shared" si="1"/>
        <v>0.01048730866</v>
      </c>
      <c r="I477" s="19">
        <f t="shared" si="2"/>
        <v>1.010487309</v>
      </c>
      <c r="J477" s="19"/>
      <c r="K477" s="19"/>
      <c r="L477" s="19"/>
    </row>
    <row r="478">
      <c r="A478" s="50">
        <v>44907.0</v>
      </c>
      <c r="B478" s="51">
        <v>412.88</v>
      </c>
      <c r="C478" s="51">
        <v>410.73</v>
      </c>
      <c r="D478" s="51">
        <v>415.62</v>
      </c>
      <c r="E478" s="51">
        <v>406.74</v>
      </c>
      <c r="F478" s="51" t="s">
        <v>1515</v>
      </c>
      <c r="G478" s="52">
        <v>0.0021</v>
      </c>
      <c r="H478" s="19">
        <f t="shared" si="1"/>
        <v>0.002062956581</v>
      </c>
      <c r="I478" s="19">
        <f t="shared" si="2"/>
        <v>1.002062957</v>
      </c>
      <c r="J478" s="19"/>
      <c r="K478" s="19"/>
      <c r="L478" s="19"/>
    </row>
    <row r="479">
      <c r="A479" s="53">
        <v>44816.0</v>
      </c>
      <c r="B479" s="51">
        <v>412.03</v>
      </c>
      <c r="C479" s="51">
        <v>418.01</v>
      </c>
      <c r="D479" s="51">
        <v>419.65</v>
      </c>
      <c r="E479" s="51">
        <v>408.29</v>
      </c>
      <c r="F479" s="51" t="s">
        <v>1985</v>
      </c>
      <c r="G479" s="52">
        <v>-0.0093</v>
      </c>
      <c r="H479" s="19">
        <f t="shared" si="1"/>
        <v>-0.009352760146</v>
      </c>
      <c r="I479" s="19">
        <f t="shared" si="2"/>
        <v>0.9906472399</v>
      </c>
      <c r="J479" s="19"/>
      <c r="K479" s="19"/>
      <c r="L479" s="19"/>
    </row>
    <row r="480">
      <c r="A480" s="53">
        <v>44785.0</v>
      </c>
      <c r="B480" s="51">
        <v>415.92</v>
      </c>
      <c r="C480" s="51">
        <v>419.7</v>
      </c>
      <c r="D480" s="51">
        <v>420.1</v>
      </c>
      <c r="E480" s="51">
        <v>414.07</v>
      </c>
      <c r="F480" s="51" t="s">
        <v>881</v>
      </c>
      <c r="G480" s="52">
        <v>-0.0069</v>
      </c>
      <c r="H480" s="19">
        <f t="shared" si="1"/>
        <v>-0.006900503808</v>
      </c>
      <c r="I480" s="19">
        <f t="shared" si="2"/>
        <v>0.9930994962</v>
      </c>
      <c r="J480" s="19"/>
      <c r="K480" s="19"/>
      <c r="L480" s="19"/>
    </row>
    <row r="481">
      <c r="A481" s="53">
        <v>44754.0</v>
      </c>
      <c r="B481" s="51">
        <v>418.81</v>
      </c>
      <c r="C481" s="51">
        <v>426.68</v>
      </c>
      <c r="D481" s="51">
        <v>426.68</v>
      </c>
      <c r="E481" s="51">
        <v>417.81</v>
      </c>
      <c r="F481" s="51" t="s">
        <v>1986</v>
      </c>
      <c r="G481" s="52">
        <v>-0.0164</v>
      </c>
      <c r="H481" s="19">
        <f t="shared" si="1"/>
        <v>-0.01639305761</v>
      </c>
      <c r="I481" s="19">
        <f t="shared" si="2"/>
        <v>0.9836069424</v>
      </c>
      <c r="J481" s="19"/>
      <c r="K481" s="19"/>
      <c r="L481" s="19"/>
    </row>
    <row r="482">
      <c r="A482" s="53">
        <v>44724.0</v>
      </c>
      <c r="B482" s="51">
        <v>425.79</v>
      </c>
      <c r="C482" s="51">
        <v>427.48</v>
      </c>
      <c r="D482" s="51">
        <v>430.02</v>
      </c>
      <c r="E482" s="51">
        <v>424.04</v>
      </c>
      <c r="F482" s="51" t="s">
        <v>814</v>
      </c>
      <c r="G482" s="52">
        <v>-0.0038</v>
      </c>
      <c r="H482" s="19">
        <f t="shared" si="1"/>
        <v>-0.003836885572</v>
      </c>
      <c r="I482" s="19">
        <f t="shared" si="2"/>
        <v>0.9961631144</v>
      </c>
      <c r="J482" s="19"/>
      <c r="K482" s="19"/>
      <c r="L482" s="19"/>
    </row>
    <row r="483">
      <c r="A483" s="53">
        <v>44693.0</v>
      </c>
      <c r="B483" s="51">
        <v>427.43</v>
      </c>
      <c r="C483" s="51">
        <v>434.16</v>
      </c>
      <c r="D483" s="51">
        <v>436.15</v>
      </c>
      <c r="E483" s="51">
        <v>426.48</v>
      </c>
      <c r="F483" s="51" t="s">
        <v>1987</v>
      </c>
      <c r="G483" s="52">
        <v>-0.0153</v>
      </c>
      <c r="H483" s="19">
        <f t="shared" si="1"/>
        <v>-0.01527438603</v>
      </c>
      <c r="I483" s="19">
        <f t="shared" si="2"/>
        <v>0.984725614</v>
      </c>
      <c r="J483" s="19"/>
      <c r="K483" s="19"/>
      <c r="L483" s="19"/>
    </row>
    <row r="484">
      <c r="A484" s="53">
        <v>44604.0</v>
      </c>
      <c r="B484" s="51">
        <v>434.06</v>
      </c>
      <c r="C484" s="51">
        <v>437.65</v>
      </c>
      <c r="D484" s="51">
        <v>439.79</v>
      </c>
      <c r="E484" s="51">
        <v>433.66</v>
      </c>
      <c r="F484" s="51" t="s">
        <v>1988</v>
      </c>
      <c r="G484" s="52">
        <v>-0.0065</v>
      </c>
      <c r="H484" s="19">
        <f t="shared" si="1"/>
        <v>-0.006500343328</v>
      </c>
      <c r="I484" s="19">
        <f t="shared" si="2"/>
        <v>0.9934996567</v>
      </c>
      <c r="J484" s="19"/>
      <c r="K484" s="19"/>
      <c r="L484" s="19"/>
    </row>
    <row r="485">
      <c r="A485" s="53">
        <v>44573.0</v>
      </c>
      <c r="B485" s="51">
        <v>436.9</v>
      </c>
      <c r="C485" s="51">
        <v>441.64</v>
      </c>
      <c r="D485" s="51">
        <v>442.23</v>
      </c>
      <c r="E485" s="51">
        <v>435.51</v>
      </c>
      <c r="F485" s="51" t="s">
        <v>1989</v>
      </c>
      <c r="G485" s="52">
        <v>-0.0026</v>
      </c>
      <c r="H485" s="19">
        <f t="shared" si="1"/>
        <v>-0.002625271088</v>
      </c>
      <c r="I485" s="19">
        <f t="shared" si="2"/>
        <v>0.9973747289</v>
      </c>
      <c r="J485" s="19"/>
      <c r="K485" s="19"/>
      <c r="L485" s="19"/>
    </row>
    <row r="486">
      <c r="A486" s="51" t="s">
        <v>1990</v>
      </c>
      <c r="B486" s="51">
        <v>438.05</v>
      </c>
      <c r="C486" s="51">
        <v>433.66</v>
      </c>
      <c r="D486" s="51">
        <v>439.64</v>
      </c>
      <c r="E486" s="51">
        <v>431.97</v>
      </c>
      <c r="F486" s="51" t="s">
        <v>1991</v>
      </c>
      <c r="G486" s="52">
        <v>0.0144</v>
      </c>
      <c r="H486" s="19">
        <f t="shared" si="1"/>
        <v>0.01442730767</v>
      </c>
      <c r="I486" s="19">
        <f t="shared" si="2"/>
        <v>1.014427308</v>
      </c>
      <c r="J486" s="19"/>
      <c r="K486" s="19"/>
      <c r="L486" s="19"/>
    </row>
    <row r="487">
      <c r="A487" s="51" t="s">
        <v>1992</v>
      </c>
      <c r="B487" s="51">
        <v>431.82</v>
      </c>
      <c r="C487" s="51">
        <v>431.17</v>
      </c>
      <c r="D487" s="51">
        <v>436.55</v>
      </c>
      <c r="E487" s="51">
        <v>428.23</v>
      </c>
      <c r="F487" s="51" t="s">
        <v>1600</v>
      </c>
      <c r="G487" s="52">
        <v>-2.0E-4</v>
      </c>
      <c r="H487" s="19">
        <f t="shared" si="1"/>
        <v>-0.0002315243564</v>
      </c>
      <c r="I487" s="19">
        <f t="shared" si="2"/>
        <v>0.9997684756</v>
      </c>
      <c r="J487" s="19"/>
      <c r="K487" s="19"/>
      <c r="L487" s="19"/>
    </row>
    <row r="488">
      <c r="A488" s="51" t="s">
        <v>1993</v>
      </c>
      <c r="B488" s="51">
        <v>431.92</v>
      </c>
      <c r="C488" s="51">
        <v>433.66</v>
      </c>
      <c r="D488" s="51">
        <v>438.99</v>
      </c>
      <c r="E488" s="51">
        <v>431.07</v>
      </c>
      <c r="F488" s="51" t="s">
        <v>1994</v>
      </c>
      <c r="G488" s="52">
        <v>1.0E-4</v>
      </c>
      <c r="H488" s="19">
        <f t="shared" si="1"/>
        <v>0.0001157755806</v>
      </c>
      <c r="I488" s="19">
        <f t="shared" si="2"/>
        <v>1.000115776</v>
      </c>
      <c r="J488" s="19"/>
      <c r="K488" s="19"/>
      <c r="L488" s="19"/>
    </row>
    <row r="489">
      <c r="A489" s="51" t="s">
        <v>1995</v>
      </c>
      <c r="B489" s="51">
        <v>431.87</v>
      </c>
      <c r="C489" s="51">
        <v>423.69</v>
      </c>
      <c r="D489" s="51">
        <v>433.81</v>
      </c>
      <c r="E489" s="51">
        <v>422.7</v>
      </c>
      <c r="F489" s="51" t="s">
        <v>1158</v>
      </c>
      <c r="G489" s="52">
        <v>0.0231</v>
      </c>
      <c r="H489" s="19">
        <f t="shared" si="1"/>
        <v>0.02314617389</v>
      </c>
      <c r="I489" s="19">
        <f t="shared" si="2"/>
        <v>1.023146174</v>
      </c>
      <c r="J489" s="19"/>
      <c r="K489" s="19"/>
      <c r="L489" s="19"/>
    </row>
    <row r="490">
      <c r="A490" s="51" t="s">
        <v>1996</v>
      </c>
      <c r="B490" s="51">
        <v>422.1</v>
      </c>
      <c r="C490" s="51">
        <v>423.19</v>
      </c>
      <c r="D490" s="51">
        <v>423.94</v>
      </c>
      <c r="E490" s="51">
        <v>419.41</v>
      </c>
      <c r="F490" s="51" t="s">
        <v>1753</v>
      </c>
      <c r="G490" s="52">
        <v>-0.0015</v>
      </c>
      <c r="H490" s="19">
        <f t="shared" si="1"/>
        <v>-0.001537551745</v>
      </c>
      <c r="I490" s="19">
        <f t="shared" si="2"/>
        <v>0.9984624483</v>
      </c>
      <c r="J490" s="19"/>
      <c r="K490" s="19"/>
      <c r="L490" s="19"/>
    </row>
    <row r="491">
      <c r="A491" s="51" t="s">
        <v>1997</v>
      </c>
      <c r="B491" s="51">
        <v>422.75</v>
      </c>
      <c r="C491" s="51">
        <v>425.54</v>
      </c>
      <c r="D491" s="51">
        <v>427.98</v>
      </c>
      <c r="E491" s="51">
        <v>421.55</v>
      </c>
      <c r="F491" s="51" t="s">
        <v>1646</v>
      </c>
      <c r="G491" s="52">
        <v>-0.0015</v>
      </c>
      <c r="H491" s="19">
        <f t="shared" si="1"/>
        <v>-0.001511608682</v>
      </c>
      <c r="I491" s="19">
        <f t="shared" si="2"/>
        <v>0.9984883913</v>
      </c>
      <c r="J491" s="19"/>
      <c r="K491" s="19"/>
      <c r="L491" s="19"/>
    </row>
    <row r="492">
      <c r="A492" s="51" t="s">
        <v>1998</v>
      </c>
      <c r="B492" s="51">
        <v>423.39</v>
      </c>
      <c r="C492" s="51">
        <v>419.7</v>
      </c>
      <c r="D492" s="51">
        <v>425.09</v>
      </c>
      <c r="E492" s="51">
        <v>419.21</v>
      </c>
      <c r="F492" s="51" t="s">
        <v>1999</v>
      </c>
      <c r="G492" s="52">
        <v>0.0085</v>
      </c>
      <c r="H492" s="19">
        <f t="shared" si="1"/>
        <v>0.008551691282</v>
      </c>
      <c r="I492" s="19">
        <f t="shared" si="2"/>
        <v>1.008551691</v>
      </c>
      <c r="J492" s="19"/>
      <c r="K492" s="19"/>
      <c r="L492" s="19"/>
    </row>
    <row r="493">
      <c r="A493" s="51" t="s">
        <v>2000</v>
      </c>
      <c r="B493" s="51">
        <v>419.8</v>
      </c>
      <c r="C493" s="51">
        <v>424.29</v>
      </c>
      <c r="D493" s="51">
        <v>426.29</v>
      </c>
      <c r="E493" s="51">
        <v>418.71</v>
      </c>
      <c r="F493" s="51" t="s">
        <v>1559</v>
      </c>
      <c r="G493" s="52">
        <v>-0.0064</v>
      </c>
      <c r="H493" s="19">
        <f t="shared" si="1"/>
        <v>-0.006390532544</v>
      </c>
      <c r="I493" s="19">
        <f t="shared" si="2"/>
        <v>0.9936094675</v>
      </c>
      <c r="J493" s="19"/>
      <c r="K493" s="19"/>
      <c r="L493" s="19"/>
    </row>
    <row r="494">
      <c r="A494" s="51" t="s">
        <v>2001</v>
      </c>
      <c r="B494" s="51">
        <v>422.5</v>
      </c>
      <c r="C494" s="51">
        <v>422.7</v>
      </c>
      <c r="D494" s="51">
        <v>425.14</v>
      </c>
      <c r="E494" s="51">
        <v>419.86</v>
      </c>
      <c r="F494" s="51" t="s">
        <v>927</v>
      </c>
      <c r="G494" s="52">
        <v>0.0015</v>
      </c>
      <c r="H494" s="19">
        <f t="shared" si="1"/>
        <v>0.001540832049</v>
      </c>
      <c r="I494" s="19">
        <f t="shared" si="2"/>
        <v>1.001540832</v>
      </c>
      <c r="J494" s="19"/>
      <c r="K494" s="19"/>
      <c r="L494" s="19"/>
    </row>
    <row r="495">
      <c r="A495" s="51" t="s">
        <v>2002</v>
      </c>
      <c r="B495" s="51">
        <v>421.85</v>
      </c>
      <c r="C495" s="51">
        <v>420.7</v>
      </c>
      <c r="D495" s="51">
        <v>426.23</v>
      </c>
      <c r="E495" s="51">
        <v>418.31</v>
      </c>
      <c r="F495" s="51" t="s">
        <v>2003</v>
      </c>
      <c r="G495" s="52">
        <v>-0.0195</v>
      </c>
      <c r="H495" s="19">
        <f t="shared" si="1"/>
        <v>-0.01945516248</v>
      </c>
      <c r="I495" s="19">
        <f t="shared" si="2"/>
        <v>0.9805448375</v>
      </c>
      <c r="J495" s="19"/>
      <c r="K495" s="19"/>
      <c r="L495" s="19"/>
    </row>
    <row r="496">
      <c r="A496" s="51" t="s">
        <v>2004</v>
      </c>
      <c r="B496" s="51">
        <v>430.22</v>
      </c>
      <c r="C496" s="51">
        <v>435.61</v>
      </c>
      <c r="D496" s="51">
        <v>436.85</v>
      </c>
      <c r="E496" s="51">
        <v>428.28</v>
      </c>
      <c r="F496" s="51" t="s">
        <v>1491</v>
      </c>
      <c r="G496" s="52">
        <v>-0.0128</v>
      </c>
      <c r="H496" s="19">
        <f t="shared" si="1"/>
        <v>-0.01280403855</v>
      </c>
      <c r="I496" s="19">
        <f t="shared" si="2"/>
        <v>0.9871959615</v>
      </c>
      <c r="J496" s="19"/>
      <c r="K496" s="19"/>
      <c r="L496" s="19"/>
    </row>
    <row r="497">
      <c r="A497" s="51" t="s">
        <v>2005</v>
      </c>
      <c r="B497" s="51">
        <v>435.8</v>
      </c>
      <c r="C497" s="51">
        <v>433.56</v>
      </c>
      <c r="D497" s="51">
        <v>437.15</v>
      </c>
      <c r="E497" s="51">
        <v>432.77</v>
      </c>
      <c r="F497" s="51" t="s">
        <v>1994</v>
      </c>
      <c r="G497" s="52">
        <v>0.008</v>
      </c>
      <c r="H497" s="19">
        <f t="shared" si="1"/>
        <v>0.00793302033</v>
      </c>
      <c r="I497" s="19">
        <f t="shared" si="2"/>
        <v>1.00793302</v>
      </c>
      <c r="J497" s="19"/>
      <c r="K497" s="19"/>
      <c r="L497" s="19"/>
    </row>
    <row r="498">
      <c r="A498" s="51" t="s">
        <v>2006</v>
      </c>
      <c r="B498" s="51">
        <v>432.37</v>
      </c>
      <c r="C498" s="51">
        <v>422.7</v>
      </c>
      <c r="D498" s="51">
        <v>436.35</v>
      </c>
      <c r="E498" s="51">
        <v>422.2</v>
      </c>
      <c r="F498" s="51" t="s">
        <v>2007</v>
      </c>
      <c r="G498" s="52">
        <v>0.0241</v>
      </c>
      <c r="H498" s="19">
        <f t="shared" si="1"/>
        <v>0.0240881099</v>
      </c>
      <c r="I498" s="19">
        <f t="shared" si="2"/>
        <v>1.02408811</v>
      </c>
      <c r="J498" s="19"/>
      <c r="K498" s="19"/>
      <c r="L498" s="19"/>
    </row>
    <row r="499">
      <c r="A499" s="50">
        <v>44876.0</v>
      </c>
      <c r="B499" s="51">
        <v>422.2</v>
      </c>
      <c r="C499" s="51">
        <v>418.71</v>
      </c>
      <c r="D499" s="51">
        <v>424.19</v>
      </c>
      <c r="E499" s="51">
        <v>413.42</v>
      </c>
      <c r="F499" s="51" t="s">
        <v>2008</v>
      </c>
      <c r="G499" s="52">
        <v>0.0274</v>
      </c>
      <c r="H499" s="19">
        <f t="shared" si="1"/>
        <v>0.0274255956</v>
      </c>
      <c r="I499" s="19">
        <f t="shared" si="2"/>
        <v>1.027425596</v>
      </c>
      <c r="J499" s="19"/>
      <c r="K499" s="19"/>
      <c r="L499" s="19"/>
    </row>
    <row r="500">
      <c r="A500" s="50">
        <v>44845.0</v>
      </c>
      <c r="B500" s="51">
        <v>410.93</v>
      </c>
      <c r="C500" s="51">
        <v>419.21</v>
      </c>
      <c r="D500" s="51">
        <v>419.26</v>
      </c>
      <c r="E500" s="51">
        <v>407.94</v>
      </c>
      <c r="F500" s="51" t="s">
        <v>2009</v>
      </c>
      <c r="G500" s="52">
        <v>-0.0484</v>
      </c>
      <c r="H500" s="19">
        <f t="shared" si="1"/>
        <v>-0.04837663841</v>
      </c>
      <c r="I500" s="19">
        <f t="shared" si="2"/>
        <v>0.9516233616</v>
      </c>
      <c r="J500" s="19"/>
      <c r="K500" s="19"/>
      <c r="L500" s="19"/>
    </row>
    <row r="501">
      <c r="A501" s="53">
        <v>44815.0</v>
      </c>
      <c r="B501" s="51">
        <v>431.82</v>
      </c>
      <c r="C501" s="51">
        <v>437.85</v>
      </c>
      <c r="D501" s="51">
        <v>439.84</v>
      </c>
      <c r="E501" s="51">
        <v>430.67</v>
      </c>
      <c r="F501" s="51" t="s">
        <v>2010</v>
      </c>
      <c r="G501" s="52">
        <v>-0.0043</v>
      </c>
      <c r="H501" s="19">
        <f t="shared" si="1"/>
        <v>-0.004242955311</v>
      </c>
      <c r="I501" s="19">
        <f t="shared" si="2"/>
        <v>0.9957570447</v>
      </c>
      <c r="J501" s="19"/>
      <c r="K501" s="19"/>
      <c r="L501" s="19"/>
    </row>
    <row r="502">
      <c r="A502" s="53">
        <v>44753.0</v>
      </c>
      <c r="B502" s="51">
        <v>433.66</v>
      </c>
      <c r="C502" s="51">
        <v>426.93</v>
      </c>
      <c r="D502" s="51">
        <v>436.15</v>
      </c>
      <c r="E502" s="51">
        <v>426.93</v>
      </c>
      <c r="F502" s="51" t="s">
        <v>805</v>
      </c>
      <c r="G502" s="52">
        <v>0.0227</v>
      </c>
      <c r="H502" s="19">
        <f t="shared" si="1"/>
        <v>0.02268653901</v>
      </c>
      <c r="I502" s="19">
        <f t="shared" si="2"/>
        <v>1.022686539</v>
      </c>
      <c r="J502" s="19"/>
      <c r="K502" s="19"/>
      <c r="L502" s="19"/>
    </row>
    <row r="503">
      <c r="A503" s="53">
        <v>44662.0</v>
      </c>
      <c r="B503" s="51">
        <v>424.04</v>
      </c>
      <c r="C503" s="51">
        <v>416.91</v>
      </c>
      <c r="D503" s="51">
        <v>424.69</v>
      </c>
      <c r="E503" s="51">
        <v>415.62</v>
      </c>
      <c r="F503" s="51" t="s">
        <v>994</v>
      </c>
      <c r="G503" s="52">
        <v>0.0219</v>
      </c>
      <c r="H503" s="19">
        <f t="shared" si="1"/>
        <v>0.02185700171</v>
      </c>
      <c r="I503" s="19">
        <f t="shared" si="2"/>
        <v>1.021857002</v>
      </c>
      <c r="J503" s="19"/>
      <c r="K503" s="19"/>
      <c r="L503" s="19"/>
    </row>
    <row r="504">
      <c r="A504" s="53">
        <v>44631.0</v>
      </c>
      <c r="B504" s="51">
        <v>414.97</v>
      </c>
      <c r="C504" s="51">
        <v>418.11</v>
      </c>
      <c r="D504" s="51">
        <v>422.0</v>
      </c>
      <c r="E504" s="51">
        <v>413.23</v>
      </c>
      <c r="F504" s="51" t="s">
        <v>2011</v>
      </c>
      <c r="G504" s="52">
        <v>-0.014</v>
      </c>
      <c r="H504" s="19">
        <f t="shared" si="1"/>
        <v>-0.01397172389</v>
      </c>
      <c r="I504" s="19">
        <f t="shared" si="2"/>
        <v>0.9860282761</v>
      </c>
      <c r="J504" s="19"/>
      <c r="K504" s="19"/>
      <c r="L504" s="19"/>
    </row>
    <row r="505">
      <c r="A505" s="53">
        <v>44603.0</v>
      </c>
      <c r="B505" s="51">
        <v>420.85</v>
      </c>
      <c r="C505" s="51">
        <v>421.75</v>
      </c>
      <c r="D505" s="51">
        <v>423.79</v>
      </c>
      <c r="E505" s="51">
        <v>418.86</v>
      </c>
      <c r="F505" s="51" t="s">
        <v>2012</v>
      </c>
      <c r="G505" s="52">
        <v>0.0019</v>
      </c>
      <c r="H505" s="19">
        <f t="shared" si="1"/>
        <v>0.001904535174</v>
      </c>
      <c r="I505" s="19">
        <f t="shared" si="2"/>
        <v>1.001904535</v>
      </c>
      <c r="J505" s="19"/>
      <c r="K505" s="19"/>
      <c r="L505" s="19"/>
    </row>
    <row r="506">
      <c r="A506" s="53">
        <v>44572.0</v>
      </c>
      <c r="B506" s="51">
        <v>420.05</v>
      </c>
      <c r="C506" s="51">
        <v>413.62</v>
      </c>
      <c r="D506" s="51">
        <v>421.1</v>
      </c>
      <c r="E506" s="51">
        <v>411.53</v>
      </c>
      <c r="F506" s="51" t="s">
        <v>2013</v>
      </c>
      <c r="G506" s="52">
        <v>0.0208</v>
      </c>
      <c r="H506" s="19">
        <f t="shared" si="1"/>
        <v>0.0208272577</v>
      </c>
      <c r="I506" s="19">
        <f t="shared" si="2"/>
        <v>1.020827258</v>
      </c>
      <c r="J506" s="19"/>
      <c r="K506" s="19"/>
      <c r="L506" s="19"/>
    </row>
    <row r="507">
      <c r="A507" s="51" t="s">
        <v>2014</v>
      </c>
      <c r="B507" s="51">
        <v>411.48</v>
      </c>
      <c r="C507" s="51">
        <v>413.08</v>
      </c>
      <c r="D507" s="51">
        <v>415.02</v>
      </c>
      <c r="E507" s="51">
        <v>410.33</v>
      </c>
      <c r="F507" s="51" t="s">
        <v>1728</v>
      </c>
      <c r="G507" s="52">
        <v>0.007</v>
      </c>
      <c r="H507" s="19">
        <f t="shared" si="1"/>
        <v>0.006949882537</v>
      </c>
      <c r="I507" s="19">
        <f t="shared" si="2"/>
        <v>1.006949883</v>
      </c>
      <c r="J507" s="19"/>
      <c r="K507" s="19"/>
      <c r="L507" s="19"/>
    </row>
    <row r="508">
      <c r="A508" s="51" t="s">
        <v>2015</v>
      </c>
      <c r="B508" s="51">
        <v>408.64</v>
      </c>
      <c r="C508" s="51">
        <v>406.74</v>
      </c>
      <c r="D508" s="51">
        <v>409.93</v>
      </c>
      <c r="E508" s="51">
        <v>404.85</v>
      </c>
      <c r="F508" s="51" t="s">
        <v>894</v>
      </c>
      <c r="G508" s="52">
        <v>0.0054</v>
      </c>
      <c r="H508" s="19">
        <f t="shared" si="1"/>
        <v>0.00538811662</v>
      </c>
      <c r="I508" s="19">
        <f t="shared" si="2"/>
        <v>1.005388117</v>
      </c>
      <c r="J508" s="19"/>
      <c r="K508" s="19"/>
      <c r="L508" s="19"/>
    </row>
    <row r="509">
      <c r="A509" s="51" t="s">
        <v>2016</v>
      </c>
      <c r="B509" s="51">
        <v>406.45</v>
      </c>
      <c r="C509" s="51">
        <v>407.29</v>
      </c>
      <c r="D509" s="51">
        <v>410.43</v>
      </c>
      <c r="E509" s="51">
        <v>402.76</v>
      </c>
      <c r="F509" s="51" t="s">
        <v>2017</v>
      </c>
      <c r="G509" s="52">
        <v>0.0078</v>
      </c>
      <c r="H509" s="19">
        <f t="shared" si="1"/>
        <v>0.007785574372</v>
      </c>
      <c r="I509" s="19">
        <f t="shared" si="2"/>
        <v>1.007785574</v>
      </c>
      <c r="J509" s="19"/>
      <c r="K509" s="19"/>
      <c r="L509" s="19"/>
    </row>
    <row r="510">
      <c r="A510" s="51" t="s">
        <v>2018</v>
      </c>
      <c r="B510" s="51">
        <v>403.31</v>
      </c>
      <c r="C510" s="51">
        <v>403.11</v>
      </c>
      <c r="D510" s="51">
        <v>409.24</v>
      </c>
      <c r="E510" s="51">
        <v>401.96</v>
      </c>
      <c r="F510" s="51" t="s">
        <v>2019</v>
      </c>
      <c r="G510" s="52">
        <v>0.0073</v>
      </c>
      <c r="H510" s="19">
        <f t="shared" si="1"/>
        <v>0.007368368468</v>
      </c>
      <c r="I510" s="19">
        <f t="shared" si="2"/>
        <v>1.007368368</v>
      </c>
      <c r="J510" s="19"/>
      <c r="K510" s="19"/>
      <c r="L510" s="19"/>
    </row>
    <row r="511">
      <c r="A511" s="51" t="s">
        <v>2020</v>
      </c>
      <c r="B511" s="51">
        <v>400.36</v>
      </c>
      <c r="C511" s="51">
        <v>404.75</v>
      </c>
      <c r="D511" s="51">
        <v>404.75</v>
      </c>
      <c r="E511" s="51">
        <v>398.92</v>
      </c>
      <c r="F511" s="51" t="s">
        <v>2021</v>
      </c>
      <c r="G511" s="52">
        <v>0.0089</v>
      </c>
      <c r="H511" s="19">
        <f t="shared" si="1"/>
        <v>0.008895496812</v>
      </c>
      <c r="I511" s="19">
        <f t="shared" si="2"/>
        <v>1.008895497</v>
      </c>
      <c r="J511" s="19"/>
      <c r="K511" s="19"/>
      <c r="L511" s="19"/>
    </row>
    <row r="512">
      <c r="A512" s="51" t="s">
        <v>2022</v>
      </c>
      <c r="B512" s="51">
        <v>396.83</v>
      </c>
      <c r="C512" s="51">
        <v>395.78</v>
      </c>
      <c r="D512" s="51">
        <v>401.01</v>
      </c>
      <c r="E512" s="51">
        <v>393.49</v>
      </c>
      <c r="F512" s="51" t="s">
        <v>1069</v>
      </c>
      <c r="G512" s="52">
        <v>-1.0E-4</v>
      </c>
      <c r="H512" s="19">
        <f t="shared" si="1"/>
        <v>-0.0001259826648</v>
      </c>
      <c r="I512" s="19">
        <f t="shared" si="2"/>
        <v>0.9998740173</v>
      </c>
      <c r="J512" s="19"/>
      <c r="K512" s="19"/>
      <c r="L512" s="19"/>
    </row>
    <row r="513">
      <c r="A513" s="51" t="s">
        <v>2023</v>
      </c>
      <c r="B513" s="51">
        <v>396.88</v>
      </c>
      <c r="C513" s="51">
        <v>395.78</v>
      </c>
      <c r="D513" s="51">
        <v>398.67</v>
      </c>
      <c r="E513" s="51">
        <v>391.89</v>
      </c>
      <c r="F513" s="51" t="s">
        <v>1116</v>
      </c>
      <c r="G513" s="52">
        <v>-0.0024</v>
      </c>
      <c r="H513" s="19">
        <f t="shared" si="1"/>
        <v>-0.002362877683</v>
      </c>
      <c r="I513" s="19">
        <f t="shared" si="2"/>
        <v>0.9976371223</v>
      </c>
      <c r="J513" s="19"/>
      <c r="K513" s="19"/>
      <c r="L513" s="19"/>
    </row>
    <row r="514">
      <c r="A514" s="51" t="s">
        <v>2024</v>
      </c>
      <c r="B514" s="51">
        <v>397.82</v>
      </c>
      <c r="C514" s="51">
        <v>404.95</v>
      </c>
      <c r="D514" s="51">
        <v>405.7</v>
      </c>
      <c r="E514" s="51">
        <v>396.08</v>
      </c>
      <c r="F514" s="51" t="s">
        <v>1032</v>
      </c>
      <c r="G514" s="52">
        <v>-0.0129</v>
      </c>
      <c r="H514" s="19">
        <f t="shared" si="1"/>
        <v>-0.01287809236</v>
      </c>
      <c r="I514" s="19">
        <f t="shared" si="2"/>
        <v>0.9871219076</v>
      </c>
      <c r="J514" s="19"/>
      <c r="K514" s="19"/>
      <c r="L514" s="19"/>
    </row>
    <row r="515">
      <c r="A515" s="51" t="s">
        <v>2025</v>
      </c>
      <c r="B515" s="51">
        <v>403.01</v>
      </c>
      <c r="C515" s="51">
        <v>399.77</v>
      </c>
      <c r="D515" s="51">
        <v>405.45</v>
      </c>
      <c r="E515" s="51">
        <v>399.47</v>
      </c>
      <c r="F515" s="51" t="s">
        <v>2026</v>
      </c>
      <c r="G515" s="52">
        <v>0.0206</v>
      </c>
      <c r="H515" s="19">
        <f t="shared" si="1"/>
        <v>0.02058853323</v>
      </c>
      <c r="I515" s="19">
        <f t="shared" si="2"/>
        <v>1.020588533</v>
      </c>
      <c r="J515" s="19"/>
      <c r="K515" s="19"/>
      <c r="L515" s="19"/>
    </row>
    <row r="516">
      <c r="A516" s="51" t="s">
        <v>2027</v>
      </c>
      <c r="B516" s="51">
        <v>394.88</v>
      </c>
      <c r="C516" s="51">
        <v>392.79</v>
      </c>
      <c r="D516" s="51">
        <v>397.67</v>
      </c>
      <c r="E516" s="51">
        <v>391.29</v>
      </c>
      <c r="F516" s="51" t="s">
        <v>881</v>
      </c>
      <c r="G516" s="52">
        <v>-4.0E-4</v>
      </c>
      <c r="H516" s="19">
        <f t="shared" si="1"/>
        <v>-0.0003797179961</v>
      </c>
      <c r="I516" s="19">
        <f t="shared" si="2"/>
        <v>0.999620282</v>
      </c>
      <c r="J516" s="19"/>
      <c r="K516" s="19"/>
      <c r="L516" s="19"/>
    </row>
    <row r="517">
      <c r="A517" s="51" t="s">
        <v>2028</v>
      </c>
      <c r="B517" s="51">
        <v>395.03</v>
      </c>
      <c r="C517" s="51">
        <v>405.75</v>
      </c>
      <c r="D517" s="51">
        <v>407.94</v>
      </c>
      <c r="E517" s="51">
        <v>394.08</v>
      </c>
      <c r="F517" s="51" t="s">
        <v>2029</v>
      </c>
      <c r="G517" s="52">
        <v>-0.0069</v>
      </c>
      <c r="H517" s="19">
        <f t="shared" si="1"/>
        <v>-0.006888402846</v>
      </c>
      <c r="I517" s="19">
        <f t="shared" si="2"/>
        <v>0.9931115972</v>
      </c>
      <c r="J517" s="19"/>
      <c r="K517" s="19"/>
      <c r="L517" s="19"/>
    </row>
    <row r="518">
      <c r="A518" s="51" t="s">
        <v>2030</v>
      </c>
      <c r="B518" s="51">
        <v>397.77</v>
      </c>
      <c r="C518" s="51">
        <v>395.33</v>
      </c>
      <c r="D518" s="51">
        <v>402.26</v>
      </c>
      <c r="E518" s="51">
        <v>393.34</v>
      </c>
      <c r="F518" s="51" t="s">
        <v>1087</v>
      </c>
      <c r="G518" s="52">
        <v>0.0062</v>
      </c>
      <c r="H518" s="19">
        <f t="shared" si="1"/>
        <v>0.006172058786</v>
      </c>
      <c r="I518" s="19">
        <f t="shared" si="2"/>
        <v>1.006172059</v>
      </c>
      <c r="J518" s="19"/>
      <c r="K518" s="19"/>
      <c r="L518" s="19"/>
    </row>
    <row r="519">
      <c r="A519" s="50">
        <v>44905.0</v>
      </c>
      <c r="B519" s="51">
        <v>395.33</v>
      </c>
      <c r="C519" s="51">
        <v>393.34</v>
      </c>
      <c r="D519" s="51">
        <v>396.98</v>
      </c>
      <c r="E519" s="51">
        <v>389.9</v>
      </c>
      <c r="F519" s="51" t="s">
        <v>1549</v>
      </c>
      <c r="G519" s="52">
        <v>0.0081</v>
      </c>
      <c r="H519" s="19">
        <f t="shared" si="1"/>
        <v>0.008134849799</v>
      </c>
      <c r="I519" s="19">
        <f t="shared" si="2"/>
        <v>1.00813485</v>
      </c>
      <c r="J519" s="19"/>
      <c r="K519" s="19"/>
      <c r="L519" s="19"/>
    </row>
    <row r="520">
      <c r="A520" s="50">
        <v>44875.0</v>
      </c>
      <c r="B520" s="51">
        <v>392.14</v>
      </c>
      <c r="C520" s="51">
        <v>395.78</v>
      </c>
      <c r="D520" s="51">
        <v>398.27</v>
      </c>
      <c r="E520" s="51">
        <v>390.1</v>
      </c>
      <c r="F520" s="51" t="s">
        <v>1364</v>
      </c>
      <c r="G520" s="52">
        <v>-0.0066</v>
      </c>
      <c r="H520" s="19">
        <f t="shared" si="1"/>
        <v>-0.006561447065</v>
      </c>
      <c r="I520" s="19">
        <f t="shared" si="2"/>
        <v>0.9934385529</v>
      </c>
      <c r="J520" s="19"/>
      <c r="K520" s="19"/>
      <c r="L520" s="19"/>
    </row>
    <row r="521">
      <c r="A521" s="50">
        <v>44844.0</v>
      </c>
      <c r="B521" s="51">
        <v>394.73</v>
      </c>
      <c r="C521" s="51">
        <v>402.16</v>
      </c>
      <c r="D521" s="51">
        <v>402.16</v>
      </c>
      <c r="E521" s="51">
        <v>391.84</v>
      </c>
      <c r="F521" s="51" t="s">
        <v>2031</v>
      </c>
      <c r="G521" s="52">
        <v>-0.0393</v>
      </c>
      <c r="H521" s="19">
        <f t="shared" si="1"/>
        <v>-0.03930588006</v>
      </c>
      <c r="I521" s="19">
        <f t="shared" si="2"/>
        <v>0.9606941199</v>
      </c>
      <c r="J521" s="19"/>
      <c r="K521" s="19"/>
      <c r="L521" s="19"/>
    </row>
    <row r="522">
      <c r="A522" s="53">
        <v>44752.0</v>
      </c>
      <c r="B522" s="51">
        <v>410.88</v>
      </c>
      <c r="C522" s="51">
        <v>412.13</v>
      </c>
      <c r="D522" s="51">
        <v>412.73</v>
      </c>
      <c r="E522" s="51">
        <v>407.44</v>
      </c>
      <c r="F522" s="51" t="s">
        <v>2032</v>
      </c>
      <c r="G522" s="52">
        <v>-0.0047</v>
      </c>
      <c r="H522" s="19">
        <f t="shared" si="1"/>
        <v>-0.004723493932</v>
      </c>
      <c r="I522" s="19">
        <f t="shared" si="2"/>
        <v>0.9952765061</v>
      </c>
      <c r="J522" s="19"/>
      <c r="K522" s="19"/>
      <c r="L522" s="19"/>
    </row>
    <row r="523">
      <c r="A523" s="53">
        <v>44722.0</v>
      </c>
      <c r="B523" s="51">
        <v>412.83</v>
      </c>
      <c r="C523" s="51">
        <v>408.34</v>
      </c>
      <c r="D523" s="51">
        <v>416.36</v>
      </c>
      <c r="E523" s="51">
        <v>408.24</v>
      </c>
      <c r="F523" s="51" t="s">
        <v>1317</v>
      </c>
      <c r="G523" s="52">
        <v>0.0152</v>
      </c>
      <c r="H523" s="19">
        <f t="shared" si="1"/>
        <v>0.01522230966</v>
      </c>
      <c r="I523" s="19">
        <f t="shared" si="2"/>
        <v>1.01522231</v>
      </c>
      <c r="J523" s="19"/>
      <c r="K523" s="19"/>
      <c r="L523" s="19"/>
    </row>
    <row r="524">
      <c r="A524" s="53">
        <v>44661.0</v>
      </c>
      <c r="B524" s="51">
        <v>406.64</v>
      </c>
      <c r="C524" s="51">
        <v>404.75</v>
      </c>
      <c r="D524" s="51">
        <v>407.69</v>
      </c>
      <c r="E524" s="51">
        <v>401.66</v>
      </c>
      <c r="F524" s="51" t="s">
        <v>1450</v>
      </c>
      <c r="G524" s="52">
        <v>0.0258</v>
      </c>
      <c r="H524" s="19">
        <f t="shared" si="1"/>
        <v>0.02575486214</v>
      </c>
      <c r="I524" s="19">
        <f t="shared" si="2"/>
        <v>1.025754862</v>
      </c>
      <c r="J524" s="19"/>
      <c r="K524" s="19"/>
      <c r="L524" s="19"/>
    </row>
    <row r="525">
      <c r="A525" s="53">
        <v>44630.0</v>
      </c>
      <c r="B525" s="51">
        <v>396.43</v>
      </c>
      <c r="C525" s="51">
        <v>404.25</v>
      </c>
      <c r="D525" s="51">
        <v>405.3</v>
      </c>
      <c r="E525" s="51">
        <v>394.28</v>
      </c>
      <c r="F525" s="51" t="s">
        <v>2033</v>
      </c>
      <c r="G525" s="52">
        <v>-0.0172</v>
      </c>
      <c r="H525" s="19">
        <f t="shared" si="1"/>
        <v>-0.01718068227</v>
      </c>
      <c r="I525" s="19">
        <f t="shared" si="2"/>
        <v>0.9828193177</v>
      </c>
      <c r="J525" s="19"/>
      <c r="K525" s="19"/>
      <c r="L525" s="19"/>
    </row>
    <row r="526">
      <c r="A526" s="51" t="s">
        <v>2034</v>
      </c>
      <c r="B526" s="51">
        <v>403.36</v>
      </c>
      <c r="C526" s="51">
        <v>396.78</v>
      </c>
      <c r="D526" s="51">
        <v>406.99</v>
      </c>
      <c r="E526" s="51">
        <v>391.29</v>
      </c>
      <c r="F526" s="51" t="s">
        <v>2035</v>
      </c>
      <c r="G526" s="52">
        <v>0.0058</v>
      </c>
      <c r="H526" s="19">
        <f t="shared" si="1"/>
        <v>0.005860202987</v>
      </c>
      <c r="I526" s="19">
        <f t="shared" si="2"/>
        <v>1.005860203</v>
      </c>
      <c r="J526" s="19"/>
      <c r="K526" s="19"/>
      <c r="L526" s="19"/>
    </row>
    <row r="527">
      <c r="A527" s="51" t="s">
        <v>2036</v>
      </c>
      <c r="B527" s="51">
        <v>401.01</v>
      </c>
      <c r="C527" s="51">
        <v>409.74</v>
      </c>
      <c r="D527" s="51">
        <v>411.98</v>
      </c>
      <c r="E527" s="51">
        <v>398.37</v>
      </c>
      <c r="F527" s="51" t="s">
        <v>2037</v>
      </c>
      <c r="G527" s="52">
        <v>0.0079</v>
      </c>
      <c r="H527" s="19">
        <f t="shared" si="1"/>
        <v>0.007892025033</v>
      </c>
      <c r="I527" s="19">
        <f t="shared" si="2"/>
        <v>1.007892025</v>
      </c>
      <c r="J527" s="19"/>
      <c r="K527" s="19"/>
      <c r="L527" s="19"/>
    </row>
    <row r="528">
      <c r="A528" s="51" t="s">
        <v>2038</v>
      </c>
      <c r="B528" s="51">
        <v>397.87</v>
      </c>
      <c r="C528" s="51">
        <v>393.68</v>
      </c>
      <c r="D528" s="51">
        <v>405.35</v>
      </c>
      <c r="E528" s="51">
        <v>391.64</v>
      </c>
      <c r="F528" s="51" t="s">
        <v>2039</v>
      </c>
      <c r="G528" s="52">
        <v>8.0E-4</v>
      </c>
      <c r="H528" s="19">
        <f t="shared" si="1"/>
        <v>0.0007545840984</v>
      </c>
      <c r="I528" s="19">
        <f t="shared" si="2"/>
        <v>1.000754584</v>
      </c>
      <c r="J528" s="19"/>
      <c r="K528" s="19"/>
      <c r="L528" s="19"/>
    </row>
    <row r="529">
      <c r="A529" s="51" t="s">
        <v>2040</v>
      </c>
      <c r="B529" s="51">
        <v>397.57</v>
      </c>
      <c r="C529" s="51">
        <v>402.66</v>
      </c>
      <c r="D529" s="51">
        <v>402.76</v>
      </c>
      <c r="E529" s="51">
        <v>389.15</v>
      </c>
      <c r="F529" s="51" t="s">
        <v>2041</v>
      </c>
      <c r="G529" s="52">
        <v>0.0033</v>
      </c>
      <c r="H529" s="19">
        <f t="shared" si="1"/>
        <v>0.003255274049</v>
      </c>
      <c r="I529" s="19">
        <f t="shared" si="2"/>
        <v>1.003255274</v>
      </c>
      <c r="J529" s="19"/>
      <c r="K529" s="19"/>
      <c r="L529" s="19"/>
    </row>
    <row r="530">
      <c r="A530" s="51" t="s">
        <v>2042</v>
      </c>
      <c r="B530" s="51">
        <v>396.28</v>
      </c>
      <c r="C530" s="51">
        <v>414.72</v>
      </c>
      <c r="D530" s="51">
        <v>416.61</v>
      </c>
      <c r="E530" s="51">
        <v>391.94</v>
      </c>
      <c r="F530" s="51" t="s">
        <v>2043</v>
      </c>
      <c r="G530" s="52">
        <v>-0.0605</v>
      </c>
      <c r="H530" s="19">
        <f t="shared" si="1"/>
        <v>-0.06050260787</v>
      </c>
      <c r="I530" s="19">
        <f t="shared" si="2"/>
        <v>0.9394973921</v>
      </c>
      <c r="J530" s="19"/>
      <c r="K530" s="19"/>
      <c r="L530" s="19"/>
    </row>
    <row r="531">
      <c r="A531" s="51" t="s">
        <v>2044</v>
      </c>
      <c r="B531" s="51">
        <v>421.8</v>
      </c>
      <c r="C531" s="51">
        <v>430.57</v>
      </c>
      <c r="D531" s="51">
        <v>430.57</v>
      </c>
      <c r="E531" s="51">
        <v>419.26</v>
      </c>
      <c r="F531" s="51" t="s">
        <v>2045</v>
      </c>
      <c r="G531" s="52">
        <v>-0.0211</v>
      </c>
      <c r="H531" s="19">
        <f t="shared" si="1"/>
        <v>-0.02105043285</v>
      </c>
      <c r="I531" s="19">
        <f t="shared" si="2"/>
        <v>0.9789495672</v>
      </c>
      <c r="J531" s="19"/>
      <c r="K531" s="19"/>
      <c r="L531" s="19"/>
    </row>
    <row r="532">
      <c r="A532" s="51" t="s">
        <v>2046</v>
      </c>
      <c r="B532" s="51">
        <v>430.87</v>
      </c>
      <c r="C532" s="51">
        <v>423.69</v>
      </c>
      <c r="D532" s="51">
        <v>433.26</v>
      </c>
      <c r="E532" s="51">
        <v>421.25</v>
      </c>
      <c r="F532" s="51" t="s">
        <v>2047</v>
      </c>
      <c r="G532" s="52">
        <v>0.0106</v>
      </c>
      <c r="H532" s="19">
        <f t="shared" si="1"/>
        <v>0.01064902775</v>
      </c>
      <c r="I532" s="19">
        <f t="shared" si="2"/>
        <v>1.010649028</v>
      </c>
      <c r="J532" s="19"/>
      <c r="K532" s="19"/>
      <c r="L532" s="19"/>
    </row>
    <row r="533">
      <c r="A533" s="51" t="s">
        <v>2048</v>
      </c>
      <c r="B533" s="51">
        <v>426.33</v>
      </c>
      <c r="C533" s="51">
        <v>432.61</v>
      </c>
      <c r="D533" s="51">
        <v>434.66</v>
      </c>
      <c r="E533" s="51">
        <v>424.19</v>
      </c>
      <c r="F533" s="51" t="s">
        <v>2049</v>
      </c>
      <c r="G533" s="52">
        <v>-0.0152</v>
      </c>
      <c r="H533" s="19">
        <f t="shared" si="1"/>
        <v>-0.01519946409</v>
      </c>
      <c r="I533" s="19">
        <f t="shared" si="2"/>
        <v>0.9848005359</v>
      </c>
      <c r="J533" s="19"/>
      <c r="K533" s="19"/>
      <c r="L533" s="19"/>
    </row>
    <row r="534">
      <c r="A534" s="51" t="s">
        <v>2050</v>
      </c>
      <c r="B534" s="51">
        <v>432.91</v>
      </c>
      <c r="C534" s="51">
        <v>429.27</v>
      </c>
      <c r="D534" s="51">
        <v>441.99</v>
      </c>
      <c r="E534" s="51">
        <v>429.27</v>
      </c>
      <c r="F534" s="51" t="s">
        <v>2051</v>
      </c>
      <c r="G534" s="52">
        <v>0.0207</v>
      </c>
      <c r="H534" s="19">
        <f t="shared" si="1"/>
        <v>0.02067713491</v>
      </c>
      <c r="I534" s="19">
        <f t="shared" si="2"/>
        <v>1.020677135</v>
      </c>
      <c r="J534" s="19"/>
      <c r="K534" s="19"/>
      <c r="L534" s="19"/>
    </row>
    <row r="535">
      <c r="A535" s="51" t="s">
        <v>2052</v>
      </c>
      <c r="B535" s="51">
        <v>424.14</v>
      </c>
      <c r="C535" s="51">
        <v>430.17</v>
      </c>
      <c r="D535" s="51">
        <v>430.27</v>
      </c>
      <c r="E535" s="51">
        <v>422.75</v>
      </c>
      <c r="F535" s="51" t="s">
        <v>2053</v>
      </c>
      <c r="G535" s="52">
        <v>-0.0163</v>
      </c>
      <c r="H535" s="19">
        <f t="shared" si="1"/>
        <v>-0.01630447387</v>
      </c>
      <c r="I535" s="19">
        <f t="shared" si="2"/>
        <v>0.9836955261</v>
      </c>
      <c r="J535" s="19"/>
      <c r="K535" s="19"/>
      <c r="L535" s="19"/>
    </row>
    <row r="536">
      <c r="A536" s="51" t="s">
        <v>2054</v>
      </c>
      <c r="B536" s="51">
        <v>431.17</v>
      </c>
      <c r="C536" s="51">
        <v>444.63</v>
      </c>
      <c r="D536" s="51">
        <v>445.03</v>
      </c>
      <c r="E536" s="51">
        <v>427.78</v>
      </c>
      <c r="F536" s="51" t="s">
        <v>2055</v>
      </c>
      <c r="G536" s="52">
        <v>-0.033</v>
      </c>
      <c r="H536" s="19">
        <f t="shared" si="1"/>
        <v>-0.03296925113</v>
      </c>
      <c r="I536" s="19">
        <f t="shared" si="2"/>
        <v>0.9670307489</v>
      </c>
      <c r="J536" s="19"/>
      <c r="K536" s="19"/>
      <c r="L536" s="19"/>
    </row>
    <row r="537">
      <c r="A537" s="51" t="s">
        <v>2056</v>
      </c>
      <c r="B537" s="51">
        <v>445.87</v>
      </c>
      <c r="C537" s="51">
        <v>451.01</v>
      </c>
      <c r="D537" s="51">
        <v>454.45</v>
      </c>
      <c r="E537" s="51">
        <v>444.68</v>
      </c>
      <c r="F537" s="51" t="s">
        <v>1444</v>
      </c>
      <c r="G537" s="52">
        <v>-0.0066</v>
      </c>
      <c r="H537" s="19">
        <f t="shared" si="1"/>
        <v>-0.006572790874</v>
      </c>
      <c r="I537" s="19">
        <f t="shared" si="2"/>
        <v>0.9934272091</v>
      </c>
      <c r="J537" s="19"/>
      <c r="K537" s="19"/>
      <c r="L537" s="19"/>
    </row>
    <row r="538">
      <c r="A538" s="51" t="s">
        <v>2057</v>
      </c>
      <c r="B538" s="51">
        <v>448.82</v>
      </c>
      <c r="C538" s="51">
        <v>446.22</v>
      </c>
      <c r="D538" s="51">
        <v>453.3</v>
      </c>
      <c r="E538" s="51">
        <v>445.63</v>
      </c>
      <c r="F538" s="51" t="s">
        <v>1444</v>
      </c>
      <c r="G538" s="52">
        <v>-0.0144</v>
      </c>
      <c r="H538" s="19">
        <f t="shared" si="1"/>
        <v>-0.01442719427</v>
      </c>
      <c r="I538" s="19">
        <f t="shared" si="2"/>
        <v>0.9855728057</v>
      </c>
      <c r="J538" s="19"/>
      <c r="K538" s="19"/>
      <c r="L538" s="19"/>
    </row>
    <row r="539">
      <c r="A539" s="51" t="s">
        <v>2058</v>
      </c>
      <c r="B539" s="51">
        <v>455.39</v>
      </c>
      <c r="C539" s="51">
        <v>452.9</v>
      </c>
      <c r="D539" s="51">
        <v>457.54</v>
      </c>
      <c r="E539" s="51">
        <v>452.15</v>
      </c>
      <c r="F539" s="51" t="s">
        <v>2059</v>
      </c>
      <c r="G539" s="52">
        <v>0.0129</v>
      </c>
      <c r="H539" s="19">
        <f t="shared" si="1"/>
        <v>0.01285558595</v>
      </c>
      <c r="I539" s="19">
        <f t="shared" si="2"/>
        <v>1.012855586</v>
      </c>
      <c r="J539" s="19"/>
      <c r="K539" s="19"/>
      <c r="L539" s="19"/>
    </row>
    <row r="540">
      <c r="A540" s="53">
        <v>44904.0</v>
      </c>
      <c r="B540" s="51">
        <v>449.61</v>
      </c>
      <c r="C540" s="51">
        <v>446.32</v>
      </c>
      <c r="D540" s="51">
        <v>451.61</v>
      </c>
      <c r="E540" s="51">
        <v>445.63</v>
      </c>
      <c r="F540" s="51" t="s">
        <v>1926</v>
      </c>
      <c r="G540" s="52">
        <v>0.0114</v>
      </c>
      <c r="H540" s="19">
        <f t="shared" si="1"/>
        <v>0.01142780015</v>
      </c>
      <c r="I540" s="19">
        <f t="shared" si="2"/>
        <v>1.0114278</v>
      </c>
      <c r="J540" s="19"/>
      <c r="K540" s="19"/>
      <c r="L540" s="19"/>
    </row>
    <row r="541">
      <c r="A541" s="53">
        <v>44813.0</v>
      </c>
      <c r="B541" s="51">
        <v>444.53</v>
      </c>
      <c r="C541" s="51">
        <v>446.12</v>
      </c>
      <c r="D541" s="51">
        <v>448.27</v>
      </c>
      <c r="E541" s="51">
        <v>439.24</v>
      </c>
      <c r="F541" s="51" t="s">
        <v>1549</v>
      </c>
      <c r="G541" s="52">
        <v>0.0084</v>
      </c>
      <c r="H541" s="19">
        <f t="shared" si="1"/>
        <v>0.008370383813</v>
      </c>
      <c r="I541" s="19">
        <f t="shared" si="2"/>
        <v>1.008370384</v>
      </c>
      <c r="J541" s="19"/>
      <c r="K541" s="19"/>
      <c r="L541" s="19"/>
    </row>
    <row r="542">
      <c r="A542" s="53">
        <v>44782.0</v>
      </c>
      <c r="B542" s="51">
        <v>440.84</v>
      </c>
      <c r="C542" s="51">
        <v>451.06</v>
      </c>
      <c r="D542" s="51">
        <v>451.16</v>
      </c>
      <c r="E542" s="51">
        <v>438.65</v>
      </c>
      <c r="F542" s="51" t="s">
        <v>1860</v>
      </c>
      <c r="G542" s="52">
        <v>-0.0082</v>
      </c>
      <c r="H542" s="19">
        <f t="shared" si="1"/>
        <v>-0.008189344852</v>
      </c>
      <c r="I542" s="19">
        <f t="shared" si="2"/>
        <v>0.9918106551</v>
      </c>
      <c r="J542" s="19"/>
      <c r="K542" s="19"/>
      <c r="L542" s="19"/>
    </row>
    <row r="543">
      <c r="A543" s="53">
        <v>44751.0</v>
      </c>
      <c r="B543" s="51">
        <v>444.48</v>
      </c>
      <c r="C543" s="51">
        <v>451.81</v>
      </c>
      <c r="D543" s="51">
        <v>455.1</v>
      </c>
      <c r="E543" s="51">
        <v>442.29</v>
      </c>
      <c r="F543" s="51" t="s">
        <v>2060</v>
      </c>
      <c r="G543" s="52">
        <v>-0.026</v>
      </c>
      <c r="H543" s="19">
        <f t="shared" si="1"/>
        <v>-0.02598939387</v>
      </c>
      <c r="I543" s="19">
        <f t="shared" si="2"/>
        <v>0.9740106061</v>
      </c>
      <c r="J543" s="19"/>
      <c r="K543" s="19"/>
      <c r="L543" s="19"/>
    </row>
    <row r="544">
      <c r="A544" s="53">
        <v>44721.0</v>
      </c>
      <c r="B544" s="51">
        <v>456.34</v>
      </c>
      <c r="C544" s="51">
        <v>461.28</v>
      </c>
      <c r="D544" s="51">
        <v>462.27</v>
      </c>
      <c r="E544" s="51">
        <v>455.2</v>
      </c>
      <c r="F544" s="51" t="s">
        <v>1978</v>
      </c>
      <c r="G544" s="52">
        <v>-0.0027</v>
      </c>
      <c r="H544" s="19">
        <f t="shared" si="1"/>
        <v>-0.002731703053</v>
      </c>
      <c r="I544" s="19">
        <f t="shared" si="2"/>
        <v>0.9972682969</v>
      </c>
      <c r="J544" s="19"/>
      <c r="K544" s="19"/>
      <c r="L544" s="19"/>
    </row>
    <row r="545">
      <c r="A545" s="53">
        <v>44690.0</v>
      </c>
      <c r="B545" s="51">
        <v>457.59</v>
      </c>
      <c r="C545" s="51">
        <v>458.34</v>
      </c>
      <c r="D545" s="51">
        <v>462.52</v>
      </c>
      <c r="E545" s="51">
        <v>455.59</v>
      </c>
      <c r="F545" s="51" t="s">
        <v>1223</v>
      </c>
      <c r="G545" s="52">
        <v>-0.006</v>
      </c>
      <c r="H545" s="19">
        <f t="shared" si="1"/>
        <v>-0.005952251646</v>
      </c>
      <c r="I545" s="19">
        <f t="shared" si="2"/>
        <v>0.9940477484</v>
      </c>
      <c r="J545" s="19"/>
      <c r="K545" s="19"/>
      <c r="L545" s="19"/>
    </row>
    <row r="546">
      <c r="A546" s="53">
        <v>44601.0</v>
      </c>
      <c r="B546" s="51">
        <v>460.33</v>
      </c>
      <c r="C546" s="51">
        <v>469.4</v>
      </c>
      <c r="D546" s="51">
        <v>470.35</v>
      </c>
      <c r="E546" s="51">
        <v>458.73</v>
      </c>
      <c r="F546" s="51" t="s">
        <v>847</v>
      </c>
      <c r="G546" s="52">
        <v>-0.011</v>
      </c>
      <c r="H546" s="19">
        <f t="shared" si="1"/>
        <v>-0.01102135522</v>
      </c>
      <c r="I546" s="19">
        <f t="shared" si="2"/>
        <v>0.9889786448</v>
      </c>
      <c r="J546" s="19"/>
      <c r="K546" s="19"/>
      <c r="L546" s="19"/>
    </row>
    <row r="547">
      <c r="A547" s="53">
        <v>44570.0</v>
      </c>
      <c r="B547" s="51">
        <v>465.46</v>
      </c>
      <c r="C547" s="51">
        <v>461.08</v>
      </c>
      <c r="D547" s="51">
        <v>472.94</v>
      </c>
      <c r="E547" s="51">
        <v>460.73</v>
      </c>
      <c r="F547" s="51" t="s">
        <v>2061</v>
      </c>
      <c r="G547" s="52">
        <v>-0.0089</v>
      </c>
      <c r="H547" s="19">
        <f t="shared" si="1"/>
        <v>-0.008921537315</v>
      </c>
      <c r="I547" s="19">
        <f t="shared" si="2"/>
        <v>0.9910784627</v>
      </c>
      <c r="J547" s="19"/>
      <c r="K547" s="19"/>
      <c r="L547" s="19"/>
    </row>
    <row r="548">
      <c r="A548" s="51" t="s">
        <v>2062</v>
      </c>
      <c r="B548" s="51">
        <v>469.65</v>
      </c>
      <c r="C548" s="51">
        <v>457.24</v>
      </c>
      <c r="D548" s="51">
        <v>470.95</v>
      </c>
      <c r="E548" s="51">
        <v>455.69</v>
      </c>
      <c r="F548" s="51" t="s">
        <v>1170</v>
      </c>
      <c r="G548" s="52">
        <v>0.0392</v>
      </c>
      <c r="H548" s="19">
        <f t="shared" si="1"/>
        <v>0.03916362429</v>
      </c>
      <c r="I548" s="19">
        <f t="shared" si="2"/>
        <v>1.039163624</v>
      </c>
      <c r="J548" s="19"/>
      <c r="K548" s="19"/>
      <c r="L548" s="19"/>
    </row>
    <row r="549">
      <c r="A549" s="51" t="s">
        <v>2063</v>
      </c>
      <c r="B549" s="51">
        <v>451.95</v>
      </c>
      <c r="C549" s="51">
        <v>449.61</v>
      </c>
      <c r="D549" s="51">
        <v>455.49</v>
      </c>
      <c r="E549" s="51">
        <v>448.77</v>
      </c>
      <c r="F549" s="51" t="s">
        <v>2064</v>
      </c>
      <c r="G549" s="52">
        <v>-0.0252</v>
      </c>
      <c r="H549" s="19">
        <f t="shared" si="1"/>
        <v>-0.02517147664</v>
      </c>
      <c r="I549" s="19">
        <f t="shared" si="2"/>
        <v>0.9748285234</v>
      </c>
      <c r="J549" s="19"/>
      <c r="K549" s="19"/>
      <c r="L549" s="19"/>
    </row>
    <row r="550">
      <c r="A550" s="51" t="s">
        <v>2065</v>
      </c>
      <c r="B550" s="51">
        <v>463.62</v>
      </c>
      <c r="C550" s="51">
        <v>463.57</v>
      </c>
      <c r="D550" s="51">
        <v>469.0</v>
      </c>
      <c r="E550" s="51">
        <v>462.52</v>
      </c>
      <c r="F550" s="51" t="s">
        <v>1113</v>
      </c>
      <c r="G550" s="52">
        <v>0.0127</v>
      </c>
      <c r="H550" s="19">
        <f t="shared" si="1"/>
        <v>0.01273509688</v>
      </c>
      <c r="I550" s="19">
        <f t="shared" si="2"/>
        <v>1.012735097</v>
      </c>
      <c r="J550" s="19"/>
      <c r="K550" s="19"/>
      <c r="L550" s="19"/>
    </row>
    <row r="551">
      <c r="A551" s="51" t="s">
        <v>2066</v>
      </c>
      <c r="B551" s="51">
        <v>457.79</v>
      </c>
      <c r="C551" s="51">
        <v>464.57</v>
      </c>
      <c r="D551" s="51">
        <v>467.36</v>
      </c>
      <c r="E551" s="51">
        <v>455.99</v>
      </c>
      <c r="F551" s="51" t="s">
        <v>1226</v>
      </c>
      <c r="G551" s="52">
        <v>-0.0086</v>
      </c>
      <c r="H551" s="19">
        <f t="shared" si="1"/>
        <v>-0.008619009464</v>
      </c>
      <c r="I551" s="19">
        <f t="shared" si="2"/>
        <v>0.9913809905</v>
      </c>
      <c r="J551" s="19"/>
      <c r="K551" s="19"/>
      <c r="L551" s="19"/>
    </row>
    <row r="552">
      <c r="A552" s="51" t="s">
        <v>2067</v>
      </c>
      <c r="B552" s="51">
        <v>461.77</v>
      </c>
      <c r="C552" s="51">
        <v>457.59</v>
      </c>
      <c r="D552" s="51">
        <v>463.47</v>
      </c>
      <c r="E552" s="51">
        <v>456.29</v>
      </c>
      <c r="F552" s="51" t="s">
        <v>876</v>
      </c>
      <c r="G552" s="52">
        <v>0.006</v>
      </c>
      <c r="H552" s="19">
        <f t="shared" si="1"/>
        <v>0.005969108773</v>
      </c>
      <c r="I552" s="19">
        <f t="shared" si="2"/>
        <v>1.005969109</v>
      </c>
      <c r="J552" s="19"/>
      <c r="K552" s="19"/>
      <c r="L552" s="19"/>
    </row>
    <row r="553">
      <c r="A553" s="51" t="s">
        <v>2068</v>
      </c>
      <c r="B553" s="51">
        <v>459.03</v>
      </c>
      <c r="C553" s="51">
        <v>447.62</v>
      </c>
      <c r="D553" s="51">
        <v>460.68</v>
      </c>
      <c r="E553" s="51">
        <v>446.22</v>
      </c>
      <c r="F553" s="51" t="s">
        <v>2069</v>
      </c>
      <c r="G553" s="52">
        <v>0.0129</v>
      </c>
      <c r="H553" s="19">
        <f t="shared" si="1"/>
        <v>0.01286407767</v>
      </c>
      <c r="I553" s="19">
        <f t="shared" si="2"/>
        <v>1.012864078</v>
      </c>
      <c r="J553" s="19"/>
      <c r="K553" s="19"/>
      <c r="L553" s="19"/>
    </row>
    <row r="554">
      <c r="A554" s="51" t="s">
        <v>2070</v>
      </c>
      <c r="B554" s="51">
        <v>453.2</v>
      </c>
      <c r="C554" s="51">
        <v>467.06</v>
      </c>
      <c r="D554" s="51">
        <v>467.51</v>
      </c>
      <c r="E554" s="51">
        <v>451.16</v>
      </c>
      <c r="F554" s="51" t="s">
        <v>1683</v>
      </c>
      <c r="G554" s="52">
        <v>-0.0348</v>
      </c>
      <c r="H554" s="19">
        <f t="shared" si="1"/>
        <v>-0.03482057289</v>
      </c>
      <c r="I554" s="19">
        <f t="shared" si="2"/>
        <v>0.9651794271</v>
      </c>
      <c r="J554" s="19"/>
      <c r="K554" s="19"/>
      <c r="L554" s="19"/>
    </row>
    <row r="555">
      <c r="A555" s="51" t="s">
        <v>2071</v>
      </c>
      <c r="B555" s="51">
        <v>469.55</v>
      </c>
      <c r="C555" s="51">
        <v>485.25</v>
      </c>
      <c r="D555" s="51">
        <v>486.6</v>
      </c>
      <c r="E555" s="51">
        <v>466.66</v>
      </c>
      <c r="F555" s="51" t="s">
        <v>2072</v>
      </c>
      <c r="G555" s="52">
        <v>-0.0285</v>
      </c>
      <c r="H555" s="19">
        <f t="shared" si="1"/>
        <v>-0.02847033995</v>
      </c>
      <c r="I555" s="19">
        <f t="shared" si="2"/>
        <v>0.9715296601</v>
      </c>
      <c r="J555" s="19"/>
      <c r="K555" s="19"/>
      <c r="L555" s="19"/>
    </row>
    <row r="556">
      <c r="A556" s="51" t="s">
        <v>2073</v>
      </c>
      <c r="B556" s="51">
        <v>483.31</v>
      </c>
      <c r="C556" s="51">
        <v>482.51</v>
      </c>
      <c r="D556" s="51">
        <v>485.3</v>
      </c>
      <c r="E556" s="51">
        <v>477.78</v>
      </c>
      <c r="F556" s="51" t="s">
        <v>1100</v>
      </c>
      <c r="G556" s="52">
        <v>-0.0012</v>
      </c>
      <c r="H556" s="19">
        <f t="shared" si="1"/>
        <v>-0.001239899981</v>
      </c>
      <c r="I556" s="19">
        <f t="shared" si="2"/>
        <v>0.9987601</v>
      </c>
      <c r="J556" s="19"/>
      <c r="K556" s="19"/>
      <c r="L556" s="19"/>
    </row>
    <row r="557">
      <c r="A557" s="51" t="s">
        <v>2074</v>
      </c>
      <c r="B557" s="51">
        <v>483.91</v>
      </c>
      <c r="C557" s="51">
        <v>489.39</v>
      </c>
      <c r="D557" s="51">
        <v>492.88</v>
      </c>
      <c r="E557" s="51">
        <v>482.71</v>
      </c>
      <c r="F557" s="51" t="s">
        <v>960</v>
      </c>
      <c r="G557" s="52">
        <v>-0.0091</v>
      </c>
      <c r="H557" s="19">
        <f t="shared" si="1"/>
        <v>-0.009071548511</v>
      </c>
      <c r="I557" s="19">
        <f t="shared" si="2"/>
        <v>0.9909284515</v>
      </c>
      <c r="J557" s="19"/>
      <c r="K557" s="19"/>
      <c r="L557" s="19"/>
    </row>
    <row r="558">
      <c r="A558" s="51" t="s">
        <v>2075</v>
      </c>
      <c r="B558" s="51">
        <v>488.34</v>
      </c>
      <c r="C558" s="51">
        <v>478.13</v>
      </c>
      <c r="D558" s="51">
        <v>489.89</v>
      </c>
      <c r="E558" s="51">
        <v>476.73</v>
      </c>
      <c r="F558" s="51" t="s">
        <v>1183</v>
      </c>
      <c r="G558" s="52">
        <v>0.0258</v>
      </c>
      <c r="H558" s="19">
        <f t="shared" si="1"/>
        <v>0.02575197446</v>
      </c>
      <c r="I558" s="19">
        <f t="shared" si="2"/>
        <v>1.025751974</v>
      </c>
      <c r="J558" s="19"/>
      <c r="K558" s="19"/>
      <c r="L558" s="19"/>
    </row>
    <row r="559">
      <c r="A559" s="53">
        <v>44903.0</v>
      </c>
      <c r="B559" s="51">
        <v>476.08</v>
      </c>
      <c r="C559" s="51">
        <v>474.29</v>
      </c>
      <c r="D559" s="51">
        <v>479.97</v>
      </c>
      <c r="E559" s="51">
        <v>468.55</v>
      </c>
      <c r="F559" s="51" t="s">
        <v>2076</v>
      </c>
      <c r="G559" s="52">
        <v>0.0019</v>
      </c>
      <c r="H559" s="19">
        <f t="shared" si="1"/>
        <v>0.001894019109</v>
      </c>
      <c r="I559" s="19">
        <f t="shared" si="2"/>
        <v>1.001894019</v>
      </c>
      <c r="J559" s="19"/>
      <c r="K559" s="19"/>
      <c r="L559" s="19"/>
    </row>
    <row r="560">
      <c r="A560" s="53">
        <v>44873.0</v>
      </c>
      <c r="B560" s="51">
        <v>475.18</v>
      </c>
      <c r="C560" s="51">
        <v>481.07</v>
      </c>
      <c r="D560" s="51">
        <v>483.51</v>
      </c>
      <c r="E560" s="51">
        <v>474.14</v>
      </c>
      <c r="F560" s="51" t="s">
        <v>1089</v>
      </c>
      <c r="G560" s="52">
        <v>0.0023</v>
      </c>
      <c r="H560" s="19">
        <f t="shared" si="1"/>
        <v>0.002299141513</v>
      </c>
      <c r="I560" s="19">
        <f t="shared" si="2"/>
        <v>1.002299142</v>
      </c>
      <c r="J560" s="19"/>
      <c r="K560" s="19"/>
      <c r="L560" s="19"/>
    </row>
    <row r="561">
      <c r="A561" s="53">
        <v>44842.0</v>
      </c>
      <c r="B561" s="51">
        <v>474.09</v>
      </c>
      <c r="C561" s="51">
        <v>468.55</v>
      </c>
      <c r="D561" s="51">
        <v>475.73</v>
      </c>
      <c r="E561" s="51">
        <v>461.92</v>
      </c>
      <c r="F561" s="51" t="s">
        <v>1073</v>
      </c>
      <c r="G561" s="52">
        <v>0.0156</v>
      </c>
      <c r="H561" s="19">
        <f t="shared" si="1"/>
        <v>0.01559521004</v>
      </c>
      <c r="I561" s="19">
        <f t="shared" si="2"/>
        <v>1.01559521</v>
      </c>
      <c r="J561" s="19"/>
      <c r="K561" s="19"/>
      <c r="L561" s="19"/>
    </row>
    <row r="562">
      <c r="A562" s="53">
        <v>44781.0</v>
      </c>
      <c r="B562" s="51">
        <v>466.81</v>
      </c>
      <c r="C562" s="51">
        <v>464.57</v>
      </c>
      <c r="D562" s="51">
        <v>470.45</v>
      </c>
      <c r="E562" s="51">
        <v>463.02</v>
      </c>
      <c r="F562" s="51" t="s">
        <v>1019</v>
      </c>
      <c r="G562" s="52">
        <v>0.0064</v>
      </c>
      <c r="H562" s="19">
        <f t="shared" si="1"/>
        <v>0.006446466302</v>
      </c>
      <c r="I562" s="19">
        <f t="shared" si="2"/>
        <v>1.006446466</v>
      </c>
      <c r="J562" s="19"/>
      <c r="K562" s="19"/>
      <c r="L562" s="19"/>
    </row>
    <row r="563">
      <c r="A563" s="53">
        <v>44689.0</v>
      </c>
      <c r="B563" s="51">
        <v>463.82</v>
      </c>
      <c r="C563" s="51">
        <v>467.46</v>
      </c>
      <c r="D563" s="51">
        <v>471.45</v>
      </c>
      <c r="E563" s="51">
        <v>462.57</v>
      </c>
      <c r="F563" s="51" t="s">
        <v>2077</v>
      </c>
      <c r="G563" s="52">
        <v>-0.0078</v>
      </c>
      <c r="H563" s="19">
        <f t="shared" si="1"/>
        <v>-0.007786762504</v>
      </c>
      <c r="I563" s="19">
        <f t="shared" si="2"/>
        <v>0.9922132375</v>
      </c>
      <c r="J563" s="19"/>
      <c r="K563" s="19"/>
      <c r="L563" s="19"/>
    </row>
    <row r="564">
      <c r="A564" s="53">
        <v>44659.0</v>
      </c>
      <c r="B564" s="51">
        <v>467.46</v>
      </c>
      <c r="C564" s="51">
        <v>471.7</v>
      </c>
      <c r="D564" s="51">
        <v>472.49</v>
      </c>
      <c r="E564" s="51">
        <v>455.05</v>
      </c>
      <c r="F564" s="51" t="s">
        <v>2078</v>
      </c>
      <c r="G564" s="52">
        <v>0.0024</v>
      </c>
      <c r="H564" s="19">
        <f t="shared" si="1"/>
        <v>0.002358692855</v>
      </c>
      <c r="I564" s="19">
        <f t="shared" si="2"/>
        <v>1.002358693</v>
      </c>
      <c r="J564" s="19"/>
      <c r="K564" s="19"/>
      <c r="L564" s="19"/>
    </row>
    <row r="565">
      <c r="A565" s="53">
        <v>44628.0</v>
      </c>
      <c r="B565" s="51">
        <v>466.36</v>
      </c>
      <c r="C565" s="51">
        <v>473.54</v>
      </c>
      <c r="D565" s="51">
        <v>474.79</v>
      </c>
      <c r="E565" s="51">
        <v>458.19</v>
      </c>
      <c r="F565" s="51" t="s">
        <v>2079</v>
      </c>
      <c r="G565" s="52">
        <v>-0.0177</v>
      </c>
      <c r="H565" s="19">
        <f t="shared" si="1"/>
        <v>-0.0177552181</v>
      </c>
      <c r="I565" s="19">
        <f t="shared" si="2"/>
        <v>0.9822447819</v>
      </c>
      <c r="J565" s="19"/>
      <c r="K565" s="19"/>
      <c r="L565" s="19"/>
    </row>
    <row r="566">
      <c r="A566" s="53">
        <v>44600.0</v>
      </c>
      <c r="B566" s="51">
        <v>474.79</v>
      </c>
      <c r="C566" s="51">
        <v>477.43</v>
      </c>
      <c r="D566" s="51">
        <v>478.42</v>
      </c>
      <c r="E566" s="51">
        <v>467.81</v>
      </c>
      <c r="F566" s="51" t="s">
        <v>2080</v>
      </c>
      <c r="G566" s="52">
        <v>-0.0062</v>
      </c>
      <c r="H566" s="19">
        <f t="shared" si="1"/>
        <v>-0.006154103782</v>
      </c>
      <c r="I566" s="19">
        <f t="shared" si="2"/>
        <v>0.9938458962</v>
      </c>
      <c r="J566" s="19"/>
      <c r="K566" s="19"/>
      <c r="L566" s="19"/>
    </row>
    <row r="567">
      <c r="A567" s="53">
        <v>44569.0</v>
      </c>
      <c r="B567" s="51">
        <v>477.73</v>
      </c>
      <c r="C567" s="51">
        <v>450.56</v>
      </c>
      <c r="D567" s="51">
        <v>479.52</v>
      </c>
      <c r="E567" s="51">
        <v>449.66</v>
      </c>
      <c r="F567" s="51" t="s">
        <v>2081</v>
      </c>
      <c r="G567" s="52">
        <v>0.0658</v>
      </c>
      <c r="H567" s="19">
        <f t="shared" si="1"/>
        <v>0.06583820445</v>
      </c>
      <c r="I567" s="19">
        <f t="shared" si="2"/>
        <v>1.065838204</v>
      </c>
      <c r="J567" s="19"/>
      <c r="K567" s="19"/>
      <c r="L567" s="19"/>
    </row>
    <row r="568">
      <c r="A568" s="51" t="s">
        <v>2082</v>
      </c>
      <c r="B568" s="51">
        <v>448.22</v>
      </c>
      <c r="C568" s="51">
        <v>443.78</v>
      </c>
      <c r="D568" s="51">
        <v>451.31</v>
      </c>
      <c r="E568" s="51">
        <v>443.78</v>
      </c>
      <c r="F568" s="51" t="s">
        <v>2083</v>
      </c>
      <c r="G568" s="52">
        <v>0.0166</v>
      </c>
      <c r="H568" s="19">
        <f t="shared" si="1"/>
        <v>0.01662546213</v>
      </c>
      <c r="I568" s="19">
        <f t="shared" si="2"/>
        <v>1.016625462</v>
      </c>
      <c r="J568" s="19"/>
      <c r="K568" s="19"/>
      <c r="L568" s="19"/>
    </row>
    <row r="569">
      <c r="A569" s="51" t="s">
        <v>2084</v>
      </c>
      <c r="B569" s="51">
        <v>440.89</v>
      </c>
      <c r="C569" s="51">
        <v>438.9</v>
      </c>
      <c r="D569" s="51">
        <v>447.87</v>
      </c>
      <c r="E569" s="51">
        <v>426.08</v>
      </c>
      <c r="F569" s="51" t="s">
        <v>2085</v>
      </c>
      <c r="G569" s="52">
        <v>-0.0041</v>
      </c>
      <c r="H569" s="19">
        <f t="shared" si="1"/>
        <v>-0.004043552905</v>
      </c>
      <c r="I569" s="19">
        <f t="shared" si="2"/>
        <v>0.9959564471</v>
      </c>
      <c r="J569" s="19"/>
      <c r="K569" s="19"/>
      <c r="L569" s="19"/>
    </row>
    <row r="570">
      <c r="A570" s="51" t="s">
        <v>2086</v>
      </c>
      <c r="B570" s="51">
        <v>442.68</v>
      </c>
      <c r="C570" s="51">
        <v>439.79</v>
      </c>
      <c r="D570" s="51">
        <v>443.63</v>
      </c>
      <c r="E570" s="51">
        <v>434.76</v>
      </c>
      <c r="F570" s="51" t="s">
        <v>1908</v>
      </c>
      <c r="G570" s="52">
        <v>0.0066</v>
      </c>
      <c r="H570" s="19">
        <f t="shared" si="1"/>
        <v>0.006571318129</v>
      </c>
      <c r="I570" s="19">
        <f t="shared" si="2"/>
        <v>1.006571318</v>
      </c>
      <c r="J570" s="19"/>
      <c r="K570" s="19"/>
      <c r="L570" s="19"/>
    </row>
    <row r="571">
      <c r="A571" s="51" t="s">
        <v>2087</v>
      </c>
      <c r="B571" s="51">
        <v>439.79</v>
      </c>
      <c r="C571" s="51">
        <v>447.32</v>
      </c>
      <c r="D571" s="51">
        <v>447.32</v>
      </c>
      <c r="E571" s="51">
        <v>438.4</v>
      </c>
      <c r="F571" s="51" t="s">
        <v>1243</v>
      </c>
      <c r="G571" s="52">
        <v>-0.0187</v>
      </c>
      <c r="H571" s="19">
        <f t="shared" si="1"/>
        <v>-0.01869826182</v>
      </c>
      <c r="I571" s="19">
        <f t="shared" si="2"/>
        <v>0.9813017382</v>
      </c>
      <c r="J571" s="19"/>
      <c r="K571" s="19"/>
      <c r="L571" s="19"/>
    </row>
    <row r="572">
      <c r="A572" s="51" t="s">
        <v>2088</v>
      </c>
      <c r="B572" s="51">
        <v>448.17</v>
      </c>
      <c r="C572" s="51">
        <v>454.6</v>
      </c>
      <c r="D572" s="51">
        <v>456.19</v>
      </c>
      <c r="E572" s="51">
        <v>444.93</v>
      </c>
      <c r="F572" s="51" t="s">
        <v>886</v>
      </c>
      <c r="G572" s="52">
        <v>-0.0118</v>
      </c>
      <c r="H572" s="19">
        <f t="shared" si="1"/>
        <v>-0.01175303197</v>
      </c>
      <c r="I572" s="19">
        <f t="shared" si="2"/>
        <v>0.988246968</v>
      </c>
      <c r="J572" s="19"/>
      <c r="K572" s="19"/>
      <c r="L572" s="19"/>
    </row>
    <row r="573">
      <c r="A573" s="51" t="s">
        <v>2089</v>
      </c>
      <c r="B573" s="51">
        <v>453.5</v>
      </c>
      <c r="C573" s="51">
        <v>455.2</v>
      </c>
      <c r="D573" s="51">
        <v>458.54</v>
      </c>
      <c r="E573" s="51">
        <v>450.91</v>
      </c>
      <c r="F573" s="51" t="s">
        <v>1027</v>
      </c>
      <c r="G573" s="52">
        <v>1.0E-4</v>
      </c>
      <c r="H573" s="19">
        <f t="shared" si="1"/>
        <v>0.0001102657404</v>
      </c>
      <c r="I573" s="19">
        <f t="shared" si="2"/>
        <v>1.000110266</v>
      </c>
      <c r="J573" s="19"/>
      <c r="K573" s="19"/>
      <c r="L573" s="19"/>
    </row>
    <row r="574">
      <c r="A574" s="51" t="s">
        <v>2090</v>
      </c>
      <c r="B574" s="51">
        <v>453.45</v>
      </c>
      <c r="C574" s="51">
        <v>451.56</v>
      </c>
      <c r="D574" s="51">
        <v>454.1</v>
      </c>
      <c r="E574" s="51">
        <v>448.71</v>
      </c>
      <c r="F574" s="51" t="s">
        <v>1403</v>
      </c>
      <c r="G574" s="52">
        <v>0.0031</v>
      </c>
      <c r="H574" s="19">
        <f t="shared" si="1"/>
        <v>0.003097002544</v>
      </c>
      <c r="I574" s="19">
        <f t="shared" si="2"/>
        <v>1.003097003</v>
      </c>
      <c r="J574" s="19"/>
      <c r="K574" s="19"/>
      <c r="L574" s="19"/>
    </row>
    <row r="575">
      <c r="A575" s="51" t="s">
        <v>2091</v>
      </c>
      <c r="B575" s="51">
        <v>452.05</v>
      </c>
      <c r="C575" s="51">
        <v>452.95</v>
      </c>
      <c r="D575" s="51">
        <v>459.33</v>
      </c>
      <c r="E575" s="51">
        <v>450.36</v>
      </c>
      <c r="F575" s="51" t="s">
        <v>2092</v>
      </c>
      <c r="G575" s="52">
        <v>0.0098</v>
      </c>
      <c r="H575" s="19">
        <f t="shared" si="1"/>
        <v>0.009783992673</v>
      </c>
      <c r="I575" s="19">
        <f t="shared" si="2"/>
        <v>1.009783993</v>
      </c>
      <c r="J575" s="19"/>
      <c r="K575" s="19"/>
      <c r="L575" s="19"/>
    </row>
    <row r="576">
      <c r="A576" s="51" t="s">
        <v>2093</v>
      </c>
      <c r="B576" s="51">
        <v>447.67</v>
      </c>
      <c r="C576" s="51">
        <v>445.38</v>
      </c>
      <c r="D576" s="51">
        <v>450.46</v>
      </c>
      <c r="E576" s="51">
        <v>443.08</v>
      </c>
      <c r="F576" s="51" t="s">
        <v>2094</v>
      </c>
      <c r="G576" s="52">
        <v>-0.0041</v>
      </c>
      <c r="H576" s="19">
        <f t="shared" si="1"/>
        <v>-0.004093346088</v>
      </c>
      <c r="I576" s="19">
        <f t="shared" si="2"/>
        <v>0.9959066539</v>
      </c>
      <c r="J576" s="19"/>
      <c r="K576" s="19"/>
      <c r="L576" s="19"/>
    </row>
    <row r="577">
      <c r="A577" s="51" t="s">
        <v>2095</v>
      </c>
      <c r="B577" s="51">
        <v>449.51</v>
      </c>
      <c r="C577" s="51">
        <v>442.58</v>
      </c>
      <c r="D577" s="51">
        <v>452.4</v>
      </c>
      <c r="E577" s="51">
        <v>441.84</v>
      </c>
      <c r="F577" s="51" t="s">
        <v>2096</v>
      </c>
      <c r="G577" s="52">
        <v>0.0243</v>
      </c>
      <c r="H577" s="19">
        <f t="shared" si="1"/>
        <v>0.02429075994</v>
      </c>
      <c r="I577" s="19">
        <f t="shared" si="2"/>
        <v>1.02429076</v>
      </c>
      <c r="J577" s="19"/>
      <c r="K577" s="19"/>
      <c r="L577" s="19"/>
    </row>
    <row r="578">
      <c r="A578" s="51" t="s">
        <v>2097</v>
      </c>
      <c r="B578" s="51">
        <v>438.85</v>
      </c>
      <c r="C578" s="51">
        <v>429.33</v>
      </c>
      <c r="D578" s="51">
        <v>440.39</v>
      </c>
      <c r="E578" s="51">
        <v>428.38</v>
      </c>
      <c r="F578" s="51" t="s">
        <v>2098</v>
      </c>
      <c r="G578" s="52">
        <v>0.0284</v>
      </c>
      <c r="H578" s="19">
        <f t="shared" si="1"/>
        <v>0.02840203407</v>
      </c>
      <c r="I578" s="19">
        <f t="shared" si="2"/>
        <v>1.028402034</v>
      </c>
      <c r="J578" s="19"/>
      <c r="K578" s="19"/>
      <c r="L578" s="19"/>
    </row>
    <row r="579">
      <c r="A579" s="51" t="s">
        <v>2099</v>
      </c>
      <c r="B579" s="51">
        <v>426.73</v>
      </c>
      <c r="C579" s="51">
        <v>426.68</v>
      </c>
      <c r="D579" s="51">
        <v>429.92</v>
      </c>
      <c r="E579" s="51">
        <v>422.0</v>
      </c>
      <c r="F579" s="51" t="s">
        <v>863</v>
      </c>
      <c r="G579" s="52">
        <v>0.0022</v>
      </c>
      <c r="H579" s="19">
        <f t="shared" si="1"/>
        <v>0.002207661054</v>
      </c>
      <c r="I579" s="19">
        <f t="shared" si="2"/>
        <v>1.002207661</v>
      </c>
      <c r="J579" s="19"/>
      <c r="K579" s="19"/>
      <c r="L579" s="19"/>
    </row>
    <row r="580">
      <c r="A580" s="51" t="s">
        <v>2100</v>
      </c>
      <c r="B580" s="51">
        <v>425.79</v>
      </c>
      <c r="C580" s="51">
        <v>431.37</v>
      </c>
      <c r="D580" s="51">
        <v>434.51</v>
      </c>
      <c r="E580" s="51">
        <v>424.34</v>
      </c>
      <c r="F580" s="51" t="s">
        <v>1480</v>
      </c>
      <c r="G580" s="52">
        <v>-0.008</v>
      </c>
      <c r="H580" s="19">
        <f t="shared" si="1"/>
        <v>-0.00801435128</v>
      </c>
      <c r="I580" s="19">
        <f t="shared" si="2"/>
        <v>0.9919856487</v>
      </c>
      <c r="J580" s="19"/>
      <c r="K580" s="19"/>
      <c r="L580" s="19"/>
    </row>
    <row r="581">
      <c r="A581" s="53">
        <v>44902.0</v>
      </c>
      <c r="B581" s="51">
        <v>429.23</v>
      </c>
      <c r="C581" s="51">
        <v>431.67</v>
      </c>
      <c r="D581" s="51">
        <v>433.66</v>
      </c>
      <c r="E581" s="51">
        <v>426.83</v>
      </c>
      <c r="F581" s="51" t="s">
        <v>2101</v>
      </c>
      <c r="G581" s="52">
        <v>-0.0149</v>
      </c>
      <c r="H581" s="19">
        <f t="shared" si="1"/>
        <v>-0.01487227743</v>
      </c>
      <c r="I581" s="19">
        <f t="shared" si="2"/>
        <v>0.9851277226</v>
      </c>
      <c r="J581" s="19"/>
      <c r="K581" s="19"/>
      <c r="L581" s="19"/>
    </row>
    <row r="582">
      <c r="A582" s="53">
        <v>44872.0</v>
      </c>
      <c r="B582" s="51">
        <v>435.71</v>
      </c>
      <c r="C582" s="51">
        <v>436.7</v>
      </c>
      <c r="D582" s="51">
        <v>439.84</v>
      </c>
      <c r="E582" s="51">
        <v>432.12</v>
      </c>
      <c r="F582" s="51" t="s">
        <v>825</v>
      </c>
      <c r="G582" s="52">
        <v>-0.0102</v>
      </c>
      <c r="H582" s="19">
        <f t="shared" si="1"/>
        <v>-0.01017742339</v>
      </c>
      <c r="I582" s="19">
        <f t="shared" si="2"/>
        <v>0.9898225766</v>
      </c>
      <c r="J582" s="19"/>
      <c r="K582" s="19"/>
      <c r="L582" s="19"/>
    </row>
    <row r="583">
      <c r="A583" s="53">
        <v>44780.0</v>
      </c>
      <c r="B583" s="51">
        <v>440.19</v>
      </c>
      <c r="C583" s="51">
        <v>434.91</v>
      </c>
      <c r="D583" s="51">
        <v>442.48</v>
      </c>
      <c r="E583" s="51">
        <v>427.98</v>
      </c>
      <c r="F583" s="51" t="s">
        <v>2102</v>
      </c>
      <c r="G583" s="52">
        <v>0.0248</v>
      </c>
      <c r="H583" s="19">
        <f t="shared" si="1"/>
        <v>0.02484168374</v>
      </c>
      <c r="I583" s="19">
        <f t="shared" si="2"/>
        <v>1.024841684</v>
      </c>
      <c r="J583" s="19"/>
      <c r="K583" s="19"/>
      <c r="L583" s="19"/>
    </row>
    <row r="584">
      <c r="A584" s="53">
        <v>44749.0</v>
      </c>
      <c r="B584" s="51">
        <v>429.52</v>
      </c>
      <c r="C584" s="51">
        <v>418.61</v>
      </c>
      <c r="D584" s="51">
        <v>431.62</v>
      </c>
      <c r="E584" s="51">
        <v>418.01</v>
      </c>
      <c r="F584" s="51" t="s">
        <v>2103</v>
      </c>
      <c r="G584" s="52">
        <v>0.0348</v>
      </c>
      <c r="H584" s="19">
        <f t="shared" si="1"/>
        <v>0.03481340497</v>
      </c>
      <c r="I584" s="19">
        <f t="shared" si="2"/>
        <v>1.034813405</v>
      </c>
      <c r="J584" s="19"/>
      <c r="K584" s="19"/>
      <c r="L584" s="19"/>
    </row>
    <row r="585">
      <c r="A585" s="53">
        <v>44719.0</v>
      </c>
      <c r="B585" s="51">
        <v>415.07</v>
      </c>
      <c r="C585" s="51">
        <v>412.73</v>
      </c>
      <c r="D585" s="51">
        <v>416.02</v>
      </c>
      <c r="E585" s="51">
        <v>409.39</v>
      </c>
      <c r="F585" s="51" t="s">
        <v>1017</v>
      </c>
      <c r="G585" s="52">
        <v>0.0106</v>
      </c>
      <c r="H585" s="19">
        <f t="shared" si="1"/>
        <v>0.01056655224</v>
      </c>
      <c r="I585" s="19">
        <f t="shared" si="2"/>
        <v>1.010566552</v>
      </c>
      <c r="J585" s="19"/>
      <c r="K585" s="19"/>
      <c r="L585" s="19"/>
    </row>
    <row r="586">
      <c r="A586" s="53">
        <v>44688.0</v>
      </c>
      <c r="B586" s="51">
        <v>410.73</v>
      </c>
      <c r="C586" s="51">
        <v>413.72</v>
      </c>
      <c r="D586" s="51">
        <v>417.51</v>
      </c>
      <c r="E586" s="51">
        <v>408.94</v>
      </c>
      <c r="F586" s="51" t="s">
        <v>2104</v>
      </c>
      <c r="G586" s="52">
        <v>0.0087</v>
      </c>
      <c r="H586" s="19">
        <f t="shared" si="1"/>
        <v>0.0086937302</v>
      </c>
      <c r="I586" s="19">
        <f t="shared" si="2"/>
        <v>1.00869373</v>
      </c>
      <c r="J586" s="19"/>
      <c r="K586" s="19"/>
      <c r="L586" s="19"/>
    </row>
    <row r="587">
      <c r="A587" s="53">
        <v>44658.0</v>
      </c>
      <c r="B587" s="51">
        <v>407.19</v>
      </c>
      <c r="C587" s="51">
        <v>410.28</v>
      </c>
      <c r="D587" s="51">
        <v>413.62</v>
      </c>
      <c r="E587" s="51">
        <v>403.75</v>
      </c>
      <c r="F587" s="51" t="s">
        <v>1430</v>
      </c>
      <c r="G587" s="52">
        <v>-0.0103</v>
      </c>
      <c r="H587" s="19">
        <f t="shared" si="1"/>
        <v>-0.01030551977</v>
      </c>
      <c r="I587" s="19">
        <f t="shared" si="2"/>
        <v>0.9896944802</v>
      </c>
      <c r="J587" s="19"/>
      <c r="K587" s="19"/>
      <c r="L587" s="19"/>
    </row>
    <row r="588">
      <c r="A588" s="53">
        <v>44568.0</v>
      </c>
      <c r="B588" s="51">
        <v>411.43</v>
      </c>
      <c r="C588" s="51">
        <v>409.39</v>
      </c>
      <c r="D588" s="51">
        <v>413.33</v>
      </c>
      <c r="E588" s="51">
        <v>401.06</v>
      </c>
      <c r="F588" s="51" t="s">
        <v>1991</v>
      </c>
      <c r="G588" s="52">
        <v>-9.0E-4</v>
      </c>
      <c r="H588" s="19">
        <f t="shared" si="1"/>
        <v>-0.0008984944148</v>
      </c>
      <c r="I588" s="19">
        <f t="shared" si="2"/>
        <v>0.9991015056</v>
      </c>
      <c r="J588" s="19"/>
      <c r="K588" s="19"/>
      <c r="L588" s="19"/>
    </row>
    <row r="589">
      <c r="A589" s="51" t="s">
        <v>2105</v>
      </c>
      <c r="B589" s="51">
        <v>411.8</v>
      </c>
      <c r="C589" s="51">
        <v>418.3</v>
      </c>
      <c r="D589" s="51">
        <v>424.0</v>
      </c>
      <c r="E589" s="51">
        <v>410.0</v>
      </c>
      <c r="F589" s="51" t="s">
        <v>869</v>
      </c>
      <c r="G589" s="52">
        <v>-0.0124</v>
      </c>
      <c r="H589" s="19">
        <f t="shared" si="1"/>
        <v>-0.01235160091</v>
      </c>
      <c r="I589" s="19">
        <f t="shared" si="2"/>
        <v>0.9876483991</v>
      </c>
      <c r="J589" s="19"/>
      <c r="K589" s="19"/>
      <c r="L589" s="19"/>
    </row>
    <row r="590">
      <c r="A590" s="51" t="s">
        <v>2106</v>
      </c>
      <c r="B590" s="51">
        <v>416.95</v>
      </c>
      <c r="C590" s="51">
        <v>412.05</v>
      </c>
      <c r="D590" s="51">
        <v>419.9</v>
      </c>
      <c r="E590" s="51">
        <v>411.55</v>
      </c>
      <c r="F590" s="51" t="s">
        <v>1222</v>
      </c>
      <c r="G590" s="52">
        <v>-4.0E-4</v>
      </c>
      <c r="H590" s="19">
        <f t="shared" si="1"/>
        <v>-0.000359625989</v>
      </c>
      <c r="I590" s="19">
        <f t="shared" si="2"/>
        <v>0.999640374</v>
      </c>
      <c r="J590" s="19"/>
      <c r="K590" s="19"/>
      <c r="L590" s="19"/>
    </row>
    <row r="591">
      <c r="A591" s="51" t="s">
        <v>2107</v>
      </c>
      <c r="B591" s="51">
        <v>417.1</v>
      </c>
      <c r="C591" s="51">
        <v>411.3</v>
      </c>
      <c r="D591" s="51">
        <v>418.2</v>
      </c>
      <c r="E591" s="51">
        <v>409.15</v>
      </c>
      <c r="F591" s="51" t="s">
        <v>1302</v>
      </c>
      <c r="G591" s="52">
        <v>0.0063</v>
      </c>
      <c r="H591" s="19">
        <f t="shared" si="1"/>
        <v>0.006272617612</v>
      </c>
      <c r="I591" s="19">
        <f t="shared" si="2"/>
        <v>1.006272618</v>
      </c>
      <c r="J591" s="19"/>
      <c r="K591" s="19"/>
      <c r="L591" s="19"/>
    </row>
    <row r="592">
      <c r="A592" s="51" t="s">
        <v>2108</v>
      </c>
      <c r="B592" s="51">
        <v>414.5</v>
      </c>
      <c r="C592" s="51">
        <v>417.55</v>
      </c>
      <c r="D592" s="51">
        <v>419.45</v>
      </c>
      <c r="E592" s="51">
        <v>412.35</v>
      </c>
      <c r="F592" s="51" t="s">
        <v>2109</v>
      </c>
      <c r="G592" s="52">
        <v>0.0127</v>
      </c>
      <c r="H592" s="19">
        <f t="shared" si="1"/>
        <v>0.01270461764</v>
      </c>
      <c r="I592" s="19">
        <f t="shared" si="2"/>
        <v>1.012704618</v>
      </c>
      <c r="J592" s="19"/>
      <c r="K592" s="19"/>
      <c r="L592" s="19"/>
    </row>
    <row r="593">
      <c r="A593" s="51" t="s">
        <v>2110</v>
      </c>
      <c r="B593" s="51">
        <v>409.3</v>
      </c>
      <c r="C593" s="51">
        <v>410.0</v>
      </c>
      <c r="D593" s="51">
        <v>412.85</v>
      </c>
      <c r="E593" s="51">
        <v>406.15</v>
      </c>
      <c r="F593" s="51" t="s">
        <v>2111</v>
      </c>
      <c r="G593" s="52">
        <v>0.0052</v>
      </c>
      <c r="H593" s="19">
        <f t="shared" si="1"/>
        <v>0.005157170923</v>
      </c>
      <c r="I593" s="19">
        <f t="shared" si="2"/>
        <v>1.005157171</v>
      </c>
      <c r="J593" s="19"/>
      <c r="K593" s="19"/>
      <c r="L593" s="19"/>
    </row>
    <row r="594">
      <c r="A594" s="51" t="s">
        <v>2112</v>
      </c>
      <c r="B594" s="51">
        <v>407.2</v>
      </c>
      <c r="C594" s="51">
        <v>396.3</v>
      </c>
      <c r="D594" s="51">
        <v>409.9</v>
      </c>
      <c r="E594" s="51">
        <v>394.55</v>
      </c>
      <c r="F594" s="51" t="s">
        <v>2113</v>
      </c>
      <c r="G594" s="52">
        <v>0.0359</v>
      </c>
      <c r="H594" s="19">
        <f t="shared" si="1"/>
        <v>0.03586873569</v>
      </c>
      <c r="I594" s="19">
        <f t="shared" si="2"/>
        <v>1.035868736</v>
      </c>
      <c r="J594" s="19"/>
      <c r="K594" s="19"/>
      <c r="L594" s="19"/>
    </row>
    <row r="595">
      <c r="A595" s="51" t="s">
        <v>2114</v>
      </c>
      <c r="B595" s="51">
        <v>393.1</v>
      </c>
      <c r="C595" s="51">
        <v>396.4</v>
      </c>
      <c r="D595" s="51">
        <v>397.0</v>
      </c>
      <c r="E595" s="51">
        <v>390.5</v>
      </c>
      <c r="F595" s="51" t="s">
        <v>2012</v>
      </c>
      <c r="G595" s="52">
        <v>-0.0113</v>
      </c>
      <c r="H595" s="19">
        <f t="shared" si="1"/>
        <v>-0.01131790744</v>
      </c>
      <c r="I595" s="19">
        <f t="shared" si="2"/>
        <v>0.9886820926</v>
      </c>
      <c r="J595" s="19"/>
      <c r="K595" s="19"/>
      <c r="L595" s="19"/>
    </row>
    <row r="596">
      <c r="A596" s="51" t="s">
        <v>2115</v>
      </c>
      <c r="B596" s="51">
        <v>397.6</v>
      </c>
      <c r="C596" s="51">
        <v>389.0</v>
      </c>
      <c r="D596" s="51">
        <v>399.0</v>
      </c>
      <c r="E596" s="51">
        <v>387.0</v>
      </c>
      <c r="F596" s="51" t="s">
        <v>2116</v>
      </c>
      <c r="G596" s="52">
        <v>0.0389</v>
      </c>
      <c r="H596" s="19">
        <f t="shared" si="1"/>
        <v>0.03893389078</v>
      </c>
      <c r="I596" s="19">
        <f t="shared" si="2"/>
        <v>1.038933891</v>
      </c>
      <c r="J596" s="19"/>
      <c r="K596" s="19"/>
      <c r="L596" s="19"/>
    </row>
    <row r="597">
      <c r="A597" s="51" t="s">
        <v>2117</v>
      </c>
      <c r="B597" s="51">
        <v>382.7</v>
      </c>
      <c r="C597" s="51">
        <v>390.55</v>
      </c>
      <c r="D597" s="51">
        <v>392.95</v>
      </c>
      <c r="E597" s="51">
        <v>376.65</v>
      </c>
      <c r="F597" s="51" t="s">
        <v>1154</v>
      </c>
      <c r="G597" s="52">
        <v>-0.0161</v>
      </c>
      <c r="H597" s="19">
        <f t="shared" si="1"/>
        <v>-0.01606890346</v>
      </c>
      <c r="I597" s="19">
        <f t="shared" si="2"/>
        <v>0.9839310965</v>
      </c>
      <c r="J597" s="19"/>
      <c r="K597" s="19"/>
      <c r="L597" s="19"/>
    </row>
    <row r="598">
      <c r="A598" s="51" t="s">
        <v>2118</v>
      </c>
      <c r="B598" s="51">
        <v>388.95</v>
      </c>
      <c r="C598" s="51">
        <v>387.95</v>
      </c>
      <c r="D598" s="51">
        <v>394.45</v>
      </c>
      <c r="E598" s="51">
        <v>382.65</v>
      </c>
      <c r="F598" s="51" t="s">
        <v>2119</v>
      </c>
      <c r="G598" s="52">
        <v>-0.0102</v>
      </c>
      <c r="H598" s="19">
        <f t="shared" si="1"/>
        <v>-0.01017941214</v>
      </c>
      <c r="I598" s="19">
        <f t="shared" si="2"/>
        <v>0.9898205879</v>
      </c>
      <c r="J598" s="19"/>
      <c r="K598" s="19"/>
      <c r="L598" s="19"/>
    </row>
    <row r="599">
      <c r="A599" s="51" t="s">
        <v>2120</v>
      </c>
      <c r="B599" s="51">
        <v>392.95</v>
      </c>
      <c r="C599" s="51">
        <v>420.0</v>
      </c>
      <c r="D599" s="51">
        <v>420.9</v>
      </c>
      <c r="E599" s="51">
        <v>390.1</v>
      </c>
      <c r="F599" s="51" t="s">
        <v>2121</v>
      </c>
      <c r="G599" s="52">
        <v>-0.0511</v>
      </c>
      <c r="H599" s="19">
        <f t="shared" si="1"/>
        <v>-0.05107461966</v>
      </c>
      <c r="I599" s="19">
        <f t="shared" si="2"/>
        <v>0.9489253803</v>
      </c>
      <c r="J599" s="19"/>
      <c r="K599" s="19"/>
      <c r="L599" s="19"/>
    </row>
    <row r="600">
      <c r="A600" s="51" t="s">
        <v>2122</v>
      </c>
      <c r="B600" s="51">
        <v>414.1</v>
      </c>
      <c r="C600" s="51">
        <v>410.0</v>
      </c>
      <c r="D600" s="51">
        <v>416.4</v>
      </c>
      <c r="E600" s="51">
        <v>407.45</v>
      </c>
      <c r="F600" s="51" t="s">
        <v>2123</v>
      </c>
      <c r="G600" s="52">
        <v>0.0221</v>
      </c>
      <c r="H600" s="19">
        <f t="shared" si="1"/>
        <v>0.02209058373</v>
      </c>
      <c r="I600" s="19">
        <f t="shared" si="2"/>
        <v>1.022090584</v>
      </c>
      <c r="J600" s="19"/>
      <c r="K600" s="19"/>
      <c r="L600" s="19"/>
    </row>
    <row r="601">
      <c r="A601" s="51" t="s">
        <v>2124</v>
      </c>
      <c r="B601" s="51">
        <v>405.15</v>
      </c>
      <c r="C601" s="51">
        <v>403.0</v>
      </c>
      <c r="D601" s="51">
        <v>411.85</v>
      </c>
      <c r="E601" s="51">
        <v>397.7</v>
      </c>
      <c r="F601" s="51" t="s">
        <v>2125</v>
      </c>
      <c r="G601" s="52">
        <v>-0.0038</v>
      </c>
      <c r="H601" s="19">
        <f t="shared" si="1"/>
        <v>-0.003811163019</v>
      </c>
      <c r="I601" s="19">
        <f t="shared" si="2"/>
        <v>0.996188837</v>
      </c>
      <c r="J601" s="19"/>
      <c r="K601" s="19"/>
      <c r="L601" s="19"/>
    </row>
    <row r="602">
      <c r="A602" s="51" t="s">
        <v>2126</v>
      </c>
      <c r="B602" s="51">
        <v>406.7</v>
      </c>
      <c r="C602" s="51">
        <v>414.9</v>
      </c>
      <c r="D602" s="51">
        <v>418.15</v>
      </c>
      <c r="E602" s="51">
        <v>405.6</v>
      </c>
      <c r="F602" s="51" t="s">
        <v>1316</v>
      </c>
      <c r="G602" s="52">
        <v>-0.0499</v>
      </c>
      <c r="H602" s="19">
        <f t="shared" si="1"/>
        <v>-0.04987735078</v>
      </c>
      <c r="I602" s="19">
        <f t="shared" si="2"/>
        <v>0.9501226492</v>
      </c>
      <c r="J602" s="19"/>
      <c r="K602" s="19"/>
      <c r="L602" s="19"/>
    </row>
    <row r="603">
      <c r="A603" s="53">
        <v>44840.0</v>
      </c>
      <c r="B603" s="51">
        <v>428.05</v>
      </c>
      <c r="C603" s="51">
        <v>423.0</v>
      </c>
      <c r="D603" s="51">
        <v>428.85</v>
      </c>
      <c r="E603" s="51">
        <v>422.0</v>
      </c>
      <c r="F603" s="51" t="s">
        <v>2127</v>
      </c>
      <c r="G603" s="52">
        <v>-0.0011</v>
      </c>
      <c r="H603" s="19">
        <f t="shared" si="1"/>
        <v>-0.001050175029</v>
      </c>
      <c r="I603" s="19">
        <f t="shared" si="2"/>
        <v>0.998949825</v>
      </c>
      <c r="J603" s="19"/>
      <c r="K603" s="19"/>
      <c r="L603" s="19"/>
    </row>
    <row r="604">
      <c r="A604" s="53">
        <v>44810.0</v>
      </c>
      <c r="B604" s="51">
        <v>428.5</v>
      </c>
      <c r="C604" s="51">
        <v>431.9</v>
      </c>
      <c r="D604" s="51">
        <v>435.65</v>
      </c>
      <c r="E604" s="51">
        <v>426.1</v>
      </c>
      <c r="F604" s="51" t="s">
        <v>2128</v>
      </c>
      <c r="G604" s="52">
        <v>-0.0164</v>
      </c>
      <c r="H604" s="19">
        <f t="shared" si="1"/>
        <v>-0.01641225755</v>
      </c>
      <c r="I604" s="19">
        <f t="shared" si="2"/>
        <v>0.9835877425</v>
      </c>
      <c r="J604" s="19"/>
      <c r="K604" s="19"/>
      <c r="L604" s="19"/>
    </row>
    <row r="605">
      <c r="A605" s="53">
        <v>44779.0</v>
      </c>
      <c r="B605" s="51">
        <v>435.65</v>
      </c>
      <c r="C605" s="51">
        <v>438.7</v>
      </c>
      <c r="D605" s="51">
        <v>440.4</v>
      </c>
      <c r="E605" s="51">
        <v>432.0</v>
      </c>
      <c r="F605" s="51" t="s">
        <v>2129</v>
      </c>
      <c r="G605" s="52">
        <v>-5.0E-4</v>
      </c>
      <c r="H605" s="19">
        <f t="shared" si="1"/>
        <v>-0.0004588734656</v>
      </c>
      <c r="I605" s="19">
        <f t="shared" si="2"/>
        <v>0.9995411265</v>
      </c>
      <c r="J605" s="19"/>
      <c r="K605" s="19"/>
      <c r="L605" s="19"/>
    </row>
    <row r="606">
      <c r="A606" s="53">
        <v>44748.0</v>
      </c>
      <c r="B606" s="51">
        <v>435.85</v>
      </c>
      <c r="C606" s="51">
        <v>432.5</v>
      </c>
      <c r="D606" s="51">
        <v>438.2</v>
      </c>
      <c r="E606" s="51">
        <v>429.1</v>
      </c>
      <c r="F606" s="51" t="s">
        <v>2130</v>
      </c>
      <c r="G606" s="52">
        <v>0.0081</v>
      </c>
      <c r="H606" s="19">
        <f t="shared" si="1"/>
        <v>0.008095293165</v>
      </c>
      <c r="I606" s="19">
        <f t="shared" si="2"/>
        <v>1.008095293</v>
      </c>
      <c r="J606" s="19"/>
      <c r="K606" s="19"/>
      <c r="L606" s="19"/>
    </row>
    <row r="607">
      <c r="A607" s="53">
        <v>44718.0</v>
      </c>
      <c r="B607" s="51">
        <v>432.35</v>
      </c>
      <c r="C607" s="51">
        <v>427.9</v>
      </c>
      <c r="D607" s="51">
        <v>433.95</v>
      </c>
      <c r="E607" s="51">
        <v>424.6</v>
      </c>
      <c r="F607" s="51" t="s">
        <v>1415</v>
      </c>
      <c r="G607" s="52">
        <v>0.001</v>
      </c>
      <c r="H607" s="19">
        <f t="shared" si="1"/>
        <v>0.001041907849</v>
      </c>
      <c r="I607" s="19">
        <f t="shared" si="2"/>
        <v>1.001041908</v>
      </c>
      <c r="J607" s="19"/>
      <c r="K607" s="19"/>
      <c r="L607" s="19"/>
    </row>
    <row r="608">
      <c r="A608" s="53">
        <v>44626.0</v>
      </c>
      <c r="B608" s="51">
        <v>431.9</v>
      </c>
      <c r="C608" s="51">
        <v>444.9</v>
      </c>
      <c r="D608" s="51">
        <v>445.05</v>
      </c>
      <c r="E608" s="51">
        <v>430.5</v>
      </c>
      <c r="F608" s="51" t="s">
        <v>1089</v>
      </c>
      <c r="G608" s="52">
        <v>-0.0165</v>
      </c>
      <c r="H608" s="19">
        <f t="shared" si="1"/>
        <v>-0.01650916543</v>
      </c>
      <c r="I608" s="19">
        <f t="shared" si="2"/>
        <v>0.9834908346</v>
      </c>
      <c r="J608" s="19"/>
      <c r="K608" s="19"/>
      <c r="L608" s="19"/>
    </row>
    <row r="609">
      <c r="A609" s="53">
        <v>44598.0</v>
      </c>
      <c r="B609" s="51">
        <v>439.15</v>
      </c>
      <c r="C609" s="51">
        <v>445.0</v>
      </c>
      <c r="D609" s="51">
        <v>445.6</v>
      </c>
      <c r="E609" s="51">
        <v>435.65</v>
      </c>
      <c r="F609" s="51" t="s">
        <v>2131</v>
      </c>
      <c r="G609" s="52">
        <v>-0.0123</v>
      </c>
      <c r="H609" s="19">
        <f t="shared" si="1"/>
        <v>-0.01225820963</v>
      </c>
      <c r="I609" s="19">
        <f t="shared" si="2"/>
        <v>0.9877417904</v>
      </c>
      <c r="J609" s="19"/>
      <c r="K609" s="19"/>
      <c r="L609" s="19"/>
    </row>
    <row r="610">
      <c r="A610" s="53">
        <v>44567.0</v>
      </c>
      <c r="B610" s="51">
        <v>444.6</v>
      </c>
      <c r="C610" s="51">
        <v>445.1</v>
      </c>
      <c r="D610" s="51">
        <v>446.0</v>
      </c>
      <c r="E610" s="51">
        <v>439.6</v>
      </c>
      <c r="F610" s="51" t="s">
        <v>2132</v>
      </c>
      <c r="G610" s="52">
        <v>0.0024</v>
      </c>
      <c r="H610" s="19">
        <f t="shared" si="1"/>
        <v>0.002367264119</v>
      </c>
      <c r="I610" s="19">
        <f t="shared" si="2"/>
        <v>1.002367264</v>
      </c>
      <c r="J610" s="19"/>
      <c r="K610" s="19"/>
      <c r="L610" s="19"/>
    </row>
    <row r="611">
      <c r="A611" s="51" t="s">
        <v>2133</v>
      </c>
      <c r="B611" s="51">
        <v>443.55</v>
      </c>
      <c r="C611" s="51">
        <v>443.95</v>
      </c>
      <c r="D611" s="51">
        <v>449.5</v>
      </c>
      <c r="E611" s="51">
        <v>440.4</v>
      </c>
      <c r="F611" s="51" t="s">
        <v>2134</v>
      </c>
      <c r="G611" s="52">
        <v>0.0026</v>
      </c>
      <c r="H611" s="19">
        <f t="shared" si="1"/>
        <v>0.002599457505</v>
      </c>
      <c r="I611" s="19">
        <f t="shared" si="2"/>
        <v>1.002599458</v>
      </c>
      <c r="J611" s="19"/>
      <c r="K611" s="19"/>
      <c r="L611" s="19"/>
    </row>
    <row r="612">
      <c r="A612" s="51" t="s">
        <v>2135</v>
      </c>
      <c r="B612" s="51">
        <v>442.4</v>
      </c>
      <c r="C612" s="51">
        <v>437.0</v>
      </c>
      <c r="D612" s="51">
        <v>445.2</v>
      </c>
      <c r="E612" s="51">
        <v>436.0</v>
      </c>
      <c r="F612" s="51" t="s">
        <v>2136</v>
      </c>
      <c r="G612" s="52">
        <v>0.0298</v>
      </c>
      <c r="H612" s="19">
        <f t="shared" si="1"/>
        <v>0.02979515829</v>
      </c>
      <c r="I612" s="19">
        <f t="shared" si="2"/>
        <v>1.029795158</v>
      </c>
      <c r="J612" s="19"/>
      <c r="K612" s="19"/>
      <c r="L612" s="19"/>
    </row>
    <row r="613">
      <c r="A613" s="51" t="s">
        <v>2137</v>
      </c>
      <c r="B613" s="51">
        <v>429.6</v>
      </c>
      <c r="C613" s="51">
        <v>426.05</v>
      </c>
      <c r="D613" s="51">
        <v>433.25</v>
      </c>
      <c r="E613" s="51">
        <v>425.2</v>
      </c>
      <c r="F613" s="51" t="s">
        <v>1072</v>
      </c>
      <c r="G613" s="52">
        <v>0.0213</v>
      </c>
      <c r="H613" s="19">
        <f t="shared" si="1"/>
        <v>0.02127659574</v>
      </c>
      <c r="I613" s="19">
        <f t="shared" si="2"/>
        <v>1.021276596</v>
      </c>
      <c r="J613" s="19"/>
      <c r="K613" s="19"/>
      <c r="L613" s="19"/>
    </row>
    <row r="614">
      <c r="A614" s="51" t="s">
        <v>2138</v>
      </c>
      <c r="B614" s="51">
        <v>420.65</v>
      </c>
      <c r="C614" s="51">
        <v>422.0</v>
      </c>
      <c r="D614" s="51">
        <v>422.65</v>
      </c>
      <c r="E614" s="51">
        <v>405.0</v>
      </c>
      <c r="F614" s="51" t="s">
        <v>2139</v>
      </c>
      <c r="G614" s="52">
        <v>0.0088</v>
      </c>
      <c r="H614" s="19">
        <f t="shared" si="1"/>
        <v>0.008752997602</v>
      </c>
      <c r="I614" s="19">
        <f t="shared" si="2"/>
        <v>1.008752998</v>
      </c>
      <c r="J614" s="19"/>
      <c r="K614" s="19"/>
      <c r="L614" s="19"/>
    </row>
    <row r="615">
      <c r="A615" s="51" t="s">
        <v>2140</v>
      </c>
      <c r="B615" s="51">
        <v>417.0</v>
      </c>
      <c r="C615" s="51">
        <v>428.45</v>
      </c>
      <c r="D615" s="51">
        <v>429.0</v>
      </c>
      <c r="E615" s="51">
        <v>413.45</v>
      </c>
      <c r="F615" s="51" t="s">
        <v>1589</v>
      </c>
      <c r="G615" s="52">
        <v>-0.0206</v>
      </c>
      <c r="H615" s="19">
        <f t="shared" si="1"/>
        <v>-0.02055196712</v>
      </c>
      <c r="I615" s="19">
        <f t="shared" si="2"/>
        <v>0.9794480329</v>
      </c>
      <c r="J615" s="19"/>
      <c r="K615" s="19"/>
      <c r="L615" s="19"/>
    </row>
    <row r="616">
      <c r="A616" s="51" t="s">
        <v>2141</v>
      </c>
      <c r="B616" s="51">
        <v>425.75</v>
      </c>
      <c r="C616" s="51">
        <v>423.9</v>
      </c>
      <c r="D616" s="51">
        <v>427.5</v>
      </c>
      <c r="E616" s="51">
        <v>416.0</v>
      </c>
      <c r="F616" s="51" t="s">
        <v>2142</v>
      </c>
      <c r="G616" s="52">
        <v>0.0102</v>
      </c>
      <c r="H616" s="19">
        <f t="shared" si="1"/>
        <v>0.01020287104</v>
      </c>
      <c r="I616" s="19">
        <f t="shared" si="2"/>
        <v>1.010202871</v>
      </c>
      <c r="J616" s="19"/>
      <c r="K616" s="19"/>
      <c r="L616" s="19"/>
    </row>
    <row r="617">
      <c r="A617" s="51" t="s">
        <v>2143</v>
      </c>
      <c r="B617" s="51">
        <v>421.45</v>
      </c>
      <c r="C617" s="51">
        <v>421.65</v>
      </c>
      <c r="D617" s="51">
        <v>431.15</v>
      </c>
      <c r="E617" s="51">
        <v>419.55</v>
      </c>
      <c r="F617" s="51" t="s">
        <v>2144</v>
      </c>
      <c r="G617" s="52">
        <v>0.0083</v>
      </c>
      <c r="H617" s="19">
        <f t="shared" si="1"/>
        <v>0.008253588517</v>
      </c>
      <c r="I617" s="19">
        <f t="shared" si="2"/>
        <v>1.008253589</v>
      </c>
      <c r="J617" s="19"/>
      <c r="K617" s="19"/>
      <c r="L617" s="19"/>
    </row>
    <row r="618">
      <c r="A618" s="51" t="s">
        <v>2145</v>
      </c>
      <c r="B618" s="51">
        <v>418.0</v>
      </c>
      <c r="C618" s="51">
        <v>410.0</v>
      </c>
      <c r="D618" s="51">
        <v>421.4</v>
      </c>
      <c r="E618" s="51">
        <v>410.0</v>
      </c>
      <c r="F618" s="51" t="s">
        <v>804</v>
      </c>
      <c r="G618" s="52">
        <v>0.0485</v>
      </c>
      <c r="H618" s="19">
        <f t="shared" si="1"/>
        <v>0.04853881851</v>
      </c>
      <c r="I618" s="19">
        <f t="shared" si="2"/>
        <v>1.048538819</v>
      </c>
      <c r="J618" s="19"/>
      <c r="K618" s="19"/>
      <c r="L618" s="19"/>
    </row>
    <row r="619">
      <c r="A619" s="51" t="s">
        <v>2146</v>
      </c>
      <c r="B619" s="51">
        <v>398.65</v>
      </c>
      <c r="C619" s="51">
        <v>400.0</v>
      </c>
      <c r="D619" s="51">
        <v>406.8</v>
      </c>
      <c r="E619" s="51">
        <v>396.2</v>
      </c>
      <c r="F619" s="51" t="s">
        <v>2139</v>
      </c>
      <c r="G619" s="52">
        <v>-0.0397</v>
      </c>
      <c r="H619" s="19">
        <f t="shared" si="1"/>
        <v>-0.0397446706</v>
      </c>
      <c r="I619" s="19">
        <f t="shared" si="2"/>
        <v>0.9602553294</v>
      </c>
      <c r="J619" s="19"/>
      <c r="K619" s="19"/>
      <c r="L619" s="19"/>
    </row>
    <row r="620">
      <c r="A620" s="51" t="s">
        <v>2147</v>
      </c>
      <c r="B620" s="51">
        <v>415.15</v>
      </c>
      <c r="C620" s="51">
        <v>424.0</v>
      </c>
      <c r="D620" s="51">
        <v>427.35</v>
      </c>
      <c r="E620" s="51">
        <v>414.05</v>
      </c>
      <c r="F620" s="51" t="s">
        <v>1132</v>
      </c>
      <c r="G620" s="52">
        <v>-0.0212</v>
      </c>
      <c r="H620" s="19">
        <f t="shared" si="1"/>
        <v>-0.02121890841</v>
      </c>
      <c r="I620" s="19">
        <f t="shared" si="2"/>
        <v>0.9787810916</v>
      </c>
      <c r="J620" s="19"/>
      <c r="K620" s="19"/>
      <c r="L620" s="19"/>
    </row>
    <row r="621">
      <c r="A621" s="51" t="s">
        <v>2148</v>
      </c>
      <c r="B621" s="51">
        <v>424.15</v>
      </c>
      <c r="C621" s="51">
        <v>408.4</v>
      </c>
      <c r="D621" s="51">
        <v>425.65</v>
      </c>
      <c r="E621" s="51">
        <v>405.0</v>
      </c>
      <c r="F621" s="51" t="s">
        <v>1346</v>
      </c>
      <c r="G621" s="52">
        <v>0.0464</v>
      </c>
      <c r="H621" s="19">
        <f t="shared" si="1"/>
        <v>0.04637967189</v>
      </c>
      <c r="I621" s="19">
        <f t="shared" si="2"/>
        <v>1.046379672</v>
      </c>
      <c r="J621" s="19"/>
      <c r="K621" s="19"/>
      <c r="L621" s="19"/>
    </row>
    <row r="622">
      <c r="A622" s="51" t="s">
        <v>2149</v>
      </c>
      <c r="B622" s="51">
        <v>405.35</v>
      </c>
      <c r="C622" s="51">
        <v>411.9</v>
      </c>
      <c r="D622" s="51">
        <v>411.9</v>
      </c>
      <c r="E622" s="51">
        <v>396.25</v>
      </c>
      <c r="F622" s="51" t="s">
        <v>2150</v>
      </c>
      <c r="G622" s="52">
        <v>0.0026</v>
      </c>
      <c r="H622" s="19">
        <f t="shared" si="1"/>
        <v>0.002597081375</v>
      </c>
      <c r="I622" s="19">
        <f t="shared" si="2"/>
        <v>1.002597081</v>
      </c>
      <c r="J622" s="19"/>
      <c r="K622" s="19"/>
      <c r="L622" s="19"/>
    </row>
    <row r="623">
      <c r="A623" s="51" t="s">
        <v>2151</v>
      </c>
      <c r="B623" s="51">
        <v>404.3</v>
      </c>
      <c r="C623" s="51">
        <v>387.0</v>
      </c>
      <c r="D623" s="51">
        <v>419.35</v>
      </c>
      <c r="E623" s="51">
        <v>387.0</v>
      </c>
      <c r="F623" s="51" t="s">
        <v>2152</v>
      </c>
      <c r="G623" s="52">
        <v>0.086</v>
      </c>
      <c r="H623" s="19">
        <f t="shared" si="1"/>
        <v>0.08595218909</v>
      </c>
      <c r="I623" s="19">
        <f t="shared" si="2"/>
        <v>1.085952189</v>
      </c>
      <c r="J623" s="19"/>
      <c r="K623" s="19"/>
      <c r="L623" s="19"/>
    </row>
    <row r="624">
      <c r="A624" s="53">
        <v>44900.0</v>
      </c>
      <c r="B624" s="51">
        <v>372.3</v>
      </c>
      <c r="C624" s="51">
        <v>382.0</v>
      </c>
      <c r="D624" s="51">
        <v>384.65</v>
      </c>
      <c r="E624" s="51">
        <v>366.2</v>
      </c>
      <c r="F624" s="51" t="s">
        <v>2153</v>
      </c>
      <c r="G624" s="52">
        <v>-0.0408</v>
      </c>
      <c r="H624" s="19">
        <f t="shared" si="1"/>
        <v>-0.04083472884</v>
      </c>
      <c r="I624" s="19">
        <f t="shared" si="2"/>
        <v>0.9591652712</v>
      </c>
      <c r="J624" s="19"/>
      <c r="K624" s="19"/>
      <c r="L624" s="19"/>
    </row>
    <row r="625">
      <c r="A625" s="53">
        <v>44870.0</v>
      </c>
      <c r="B625" s="51">
        <v>388.15</v>
      </c>
      <c r="C625" s="51">
        <v>396.0</v>
      </c>
      <c r="D625" s="51">
        <v>397.0</v>
      </c>
      <c r="E625" s="51">
        <v>377.55</v>
      </c>
      <c r="F625" s="51" t="s">
        <v>2154</v>
      </c>
      <c r="G625" s="52">
        <v>-0.0092</v>
      </c>
      <c r="H625" s="19">
        <f t="shared" si="1"/>
        <v>-0.009189534142</v>
      </c>
      <c r="I625" s="19">
        <f t="shared" si="2"/>
        <v>0.9908104659</v>
      </c>
      <c r="J625" s="19"/>
      <c r="K625" s="19"/>
      <c r="L625" s="19"/>
    </row>
    <row r="626">
      <c r="A626" s="53">
        <v>44839.0</v>
      </c>
      <c r="B626" s="51">
        <v>391.75</v>
      </c>
      <c r="C626" s="51">
        <v>400.0</v>
      </c>
      <c r="D626" s="51">
        <v>408.5</v>
      </c>
      <c r="E626" s="51">
        <v>389.6</v>
      </c>
      <c r="F626" s="51" t="s">
        <v>2155</v>
      </c>
      <c r="G626" s="52">
        <v>-0.0302</v>
      </c>
      <c r="H626" s="19">
        <f t="shared" si="1"/>
        <v>-0.03020175764</v>
      </c>
      <c r="I626" s="19">
        <f t="shared" si="2"/>
        <v>0.9697982424</v>
      </c>
      <c r="J626" s="19"/>
      <c r="K626" s="19"/>
      <c r="L626" s="19"/>
    </row>
    <row r="627">
      <c r="A627" s="53">
        <v>44809.0</v>
      </c>
      <c r="B627" s="51">
        <v>403.95</v>
      </c>
      <c r="C627" s="51">
        <v>407.15</v>
      </c>
      <c r="D627" s="51">
        <v>407.4</v>
      </c>
      <c r="E627" s="51">
        <v>395.0</v>
      </c>
      <c r="F627" s="51" t="s">
        <v>2156</v>
      </c>
      <c r="G627" s="52">
        <v>-0.0113</v>
      </c>
      <c r="H627" s="19">
        <f t="shared" si="1"/>
        <v>-0.01125933178</v>
      </c>
      <c r="I627" s="19">
        <f t="shared" si="2"/>
        <v>0.9887406682</v>
      </c>
      <c r="J627" s="19"/>
      <c r="K627" s="19"/>
      <c r="L627" s="19"/>
    </row>
    <row r="628">
      <c r="A628" s="53">
        <v>44717.0</v>
      </c>
      <c r="B628" s="51">
        <v>408.55</v>
      </c>
      <c r="C628" s="51">
        <v>418.85</v>
      </c>
      <c r="D628" s="51">
        <v>420.2</v>
      </c>
      <c r="E628" s="51">
        <v>407.0</v>
      </c>
      <c r="F628" s="51" t="s">
        <v>2157</v>
      </c>
      <c r="G628" s="52">
        <v>-0.0416</v>
      </c>
      <c r="H628" s="19">
        <f t="shared" si="1"/>
        <v>-0.04163734459</v>
      </c>
      <c r="I628" s="19">
        <f t="shared" si="2"/>
        <v>0.9583626554</v>
      </c>
      <c r="J628" s="19"/>
      <c r="K628" s="19"/>
      <c r="L628" s="19"/>
    </row>
    <row r="629">
      <c r="A629" s="53">
        <v>44686.0</v>
      </c>
      <c r="B629" s="51">
        <v>426.3</v>
      </c>
      <c r="C629" s="51">
        <v>429.0</v>
      </c>
      <c r="D629" s="51">
        <v>434.0</v>
      </c>
      <c r="E629" s="51">
        <v>423.7</v>
      </c>
      <c r="F629" s="51" t="s">
        <v>2158</v>
      </c>
      <c r="G629" s="52">
        <v>0.0066</v>
      </c>
      <c r="H629" s="19">
        <f t="shared" si="1"/>
        <v>0.006611570248</v>
      </c>
      <c r="I629" s="19">
        <f t="shared" si="2"/>
        <v>1.00661157</v>
      </c>
      <c r="J629" s="19"/>
      <c r="K629" s="19"/>
      <c r="L629" s="19"/>
    </row>
    <row r="630">
      <c r="A630" s="53">
        <v>44656.0</v>
      </c>
      <c r="B630" s="51">
        <v>423.5</v>
      </c>
      <c r="C630" s="51">
        <v>437.95</v>
      </c>
      <c r="D630" s="51">
        <v>440.6</v>
      </c>
      <c r="E630" s="51">
        <v>420.7</v>
      </c>
      <c r="F630" s="51" t="s">
        <v>2159</v>
      </c>
      <c r="G630" s="52">
        <v>-0.0216</v>
      </c>
      <c r="H630" s="19">
        <f t="shared" si="1"/>
        <v>-0.02160101652</v>
      </c>
      <c r="I630" s="19">
        <f t="shared" si="2"/>
        <v>0.9783989835</v>
      </c>
      <c r="J630" s="19"/>
      <c r="K630" s="19"/>
      <c r="L630" s="19"/>
    </row>
    <row r="631">
      <c r="A631" s="53">
        <v>44597.0</v>
      </c>
      <c r="B631" s="51">
        <v>432.85</v>
      </c>
      <c r="C631" s="51">
        <v>437.95</v>
      </c>
      <c r="D631" s="51">
        <v>442.95</v>
      </c>
      <c r="E631" s="51">
        <v>428.5</v>
      </c>
      <c r="F631" s="51" t="s">
        <v>2160</v>
      </c>
      <c r="G631" s="52">
        <v>-0.0109</v>
      </c>
      <c r="H631" s="19">
        <f t="shared" si="1"/>
        <v>-0.01085466179</v>
      </c>
      <c r="I631" s="19">
        <f t="shared" si="2"/>
        <v>0.9891453382</v>
      </c>
      <c r="J631" s="19"/>
      <c r="K631" s="19"/>
      <c r="L631" s="19"/>
    </row>
    <row r="632">
      <c r="A632" s="51" t="s">
        <v>2161</v>
      </c>
      <c r="B632" s="51">
        <v>437.6</v>
      </c>
      <c r="C632" s="51">
        <v>440.2</v>
      </c>
      <c r="D632" s="51">
        <v>447.75</v>
      </c>
      <c r="E632" s="51">
        <v>436.0</v>
      </c>
      <c r="F632" s="51" t="s">
        <v>2162</v>
      </c>
      <c r="G632" s="52">
        <v>0.0036</v>
      </c>
      <c r="H632" s="19">
        <f t="shared" si="1"/>
        <v>0.00355463823</v>
      </c>
      <c r="I632" s="19">
        <f t="shared" si="2"/>
        <v>1.003554638</v>
      </c>
      <c r="J632" s="19"/>
      <c r="K632" s="19"/>
      <c r="L632" s="19"/>
    </row>
    <row r="633">
      <c r="A633" s="51" t="s">
        <v>2163</v>
      </c>
      <c r="B633" s="51">
        <v>436.05</v>
      </c>
      <c r="C633" s="51">
        <v>434.8</v>
      </c>
      <c r="D633" s="51">
        <v>439.2</v>
      </c>
      <c r="E633" s="51">
        <v>430.8</v>
      </c>
      <c r="F633" s="51" t="s">
        <v>1173</v>
      </c>
      <c r="G633" s="52">
        <v>0.0135</v>
      </c>
      <c r="H633" s="19">
        <f t="shared" si="1"/>
        <v>0.01348053457</v>
      </c>
      <c r="I633" s="19">
        <f t="shared" si="2"/>
        <v>1.013480535</v>
      </c>
      <c r="J633" s="19"/>
      <c r="K633" s="19"/>
      <c r="L633" s="19"/>
    </row>
    <row r="634">
      <c r="A634" s="51" t="s">
        <v>2164</v>
      </c>
      <c r="B634" s="51">
        <v>430.25</v>
      </c>
      <c r="C634" s="51">
        <v>429.25</v>
      </c>
      <c r="D634" s="51">
        <v>432.95</v>
      </c>
      <c r="E634" s="51">
        <v>425.1</v>
      </c>
      <c r="F634" s="51" t="s">
        <v>2165</v>
      </c>
      <c r="G634" s="52">
        <v>-0.0107</v>
      </c>
      <c r="H634" s="19">
        <f t="shared" si="1"/>
        <v>-0.01069211313</v>
      </c>
      <c r="I634" s="19">
        <f t="shared" si="2"/>
        <v>0.9893078869</v>
      </c>
      <c r="J634" s="19"/>
      <c r="K634" s="19"/>
      <c r="L634" s="19"/>
    </row>
    <row r="635">
      <c r="A635" s="51" t="s">
        <v>2166</v>
      </c>
      <c r="B635" s="51">
        <v>434.9</v>
      </c>
      <c r="C635" s="51">
        <v>433.9</v>
      </c>
      <c r="D635" s="51">
        <v>437.45</v>
      </c>
      <c r="E635" s="51">
        <v>431.6</v>
      </c>
      <c r="F635" s="51" t="s">
        <v>862</v>
      </c>
      <c r="G635" s="52">
        <v>0.0229</v>
      </c>
      <c r="H635" s="19">
        <f t="shared" si="1"/>
        <v>0.02293308244</v>
      </c>
      <c r="I635" s="19">
        <f t="shared" si="2"/>
        <v>1.022933082</v>
      </c>
      <c r="J635" s="19"/>
      <c r="K635" s="19"/>
      <c r="L635" s="19"/>
    </row>
    <row r="636">
      <c r="A636" s="51" t="s">
        <v>2167</v>
      </c>
      <c r="B636" s="51">
        <v>425.15</v>
      </c>
      <c r="C636" s="51">
        <v>432.75</v>
      </c>
      <c r="D636" s="51">
        <v>436.0</v>
      </c>
      <c r="E636" s="51">
        <v>423.15</v>
      </c>
      <c r="F636" s="51" t="s">
        <v>1991</v>
      </c>
      <c r="G636" s="52">
        <v>-0.0312</v>
      </c>
      <c r="H636" s="19">
        <f t="shared" si="1"/>
        <v>-0.03121795602</v>
      </c>
      <c r="I636" s="19">
        <f t="shared" si="2"/>
        <v>0.968782044</v>
      </c>
      <c r="J636" s="19"/>
      <c r="K636" s="19"/>
      <c r="L636" s="19"/>
    </row>
    <row r="637">
      <c r="A637" s="51" t="s">
        <v>2168</v>
      </c>
      <c r="B637" s="51">
        <v>438.85</v>
      </c>
      <c r="C637" s="51">
        <v>442.05</v>
      </c>
      <c r="D637" s="51">
        <v>447.25</v>
      </c>
      <c r="E637" s="51">
        <v>438.0</v>
      </c>
      <c r="F637" s="51" t="s">
        <v>1819</v>
      </c>
      <c r="G637" s="52">
        <v>-0.0205</v>
      </c>
      <c r="H637" s="19">
        <f t="shared" si="1"/>
        <v>-0.02053342261</v>
      </c>
      <c r="I637" s="19">
        <f t="shared" si="2"/>
        <v>0.9794665774</v>
      </c>
      <c r="J637" s="19"/>
      <c r="K637" s="19"/>
      <c r="L637" s="19"/>
    </row>
    <row r="638">
      <c r="A638" s="51" t="s">
        <v>2169</v>
      </c>
      <c r="B638" s="51">
        <v>448.05</v>
      </c>
      <c r="C638" s="51">
        <v>444.5</v>
      </c>
      <c r="D638" s="51">
        <v>449.35</v>
      </c>
      <c r="E638" s="51">
        <v>441.05</v>
      </c>
      <c r="F638" s="51" t="s">
        <v>1389</v>
      </c>
      <c r="G638" s="52">
        <v>0.017</v>
      </c>
      <c r="H638" s="19">
        <f t="shared" si="1"/>
        <v>0.01702417433</v>
      </c>
      <c r="I638" s="19">
        <f t="shared" si="2"/>
        <v>1.017024174</v>
      </c>
      <c r="J638" s="19"/>
      <c r="K638" s="19"/>
      <c r="L638" s="19"/>
    </row>
    <row r="639">
      <c r="A639" s="51" t="s">
        <v>2170</v>
      </c>
      <c r="B639" s="51">
        <v>440.55</v>
      </c>
      <c r="C639" s="51">
        <v>431.0</v>
      </c>
      <c r="D639" s="51">
        <v>441.7</v>
      </c>
      <c r="E639" s="51">
        <v>428.25</v>
      </c>
      <c r="F639" s="51" t="s">
        <v>2171</v>
      </c>
      <c r="G639" s="52">
        <v>0.0367</v>
      </c>
      <c r="H639" s="19">
        <f t="shared" si="1"/>
        <v>0.0367102012</v>
      </c>
      <c r="I639" s="19">
        <f t="shared" si="2"/>
        <v>1.036710201</v>
      </c>
      <c r="J639" s="19"/>
      <c r="K639" s="19"/>
      <c r="L639" s="19"/>
    </row>
    <row r="640">
      <c r="A640" s="51" t="s">
        <v>2172</v>
      </c>
      <c r="B640" s="51">
        <v>424.95</v>
      </c>
      <c r="C640" s="51">
        <v>436.75</v>
      </c>
      <c r="D640" s="51">
        <v>440.25</v>
      </c>
      <c r="E640" s="51">
        <v>417.0</v>
      </c>
      <c r="F640" s="51" t="s">
        <v>2173</v>
      </c>
      <c r="G640" s="52">
        <v>-0.0204</v>
      </c>
      <c r="H640" s="19">
        <f t="shared" si="1"/>
        <v>-0.0204011065</v>
      </c>
      <c r="I640" s="19">
        <f t="shared" si="2"/>
        <v>0.9795988935</v>
      </c>
      <c r="J640" s="19"/>
      <c r="K640" s="19"/>
      <c r="L640" s="19"/>
    </row>
    <row r="641">
      <c r="A641" s="51" t="s">
        <v>2174</v>
      </c>
      <c r="B641" s="51">
        <v>433.8</v>
      </c>
      <c r="C641" s="51">
        <v>430.0</v>
      </c>
      <c r="D641" s="51">
        <v>436.35</v>
      </c>
      <c r="E641" s="51">
        <v>423.65</v>
      </c>
      <c r="F641" s="51" t="s">
        <v>2175</v>
      </c>
      <c r="G641" s="52">
        <v>0.0064</v>
      </c>
      <c r="H641" s="19">
        <f t="shared" si="1"/>
        <v>0.006379770328</v>
      </c>
      <c r="I641" s="19">
        <f t="shared" si="2"/>
        <v>1.00637977</v>
      </c>
      <c r="J641" s="19"/>
      <c r="K641" s="19"/>
      <c r="L641" s="19"/>
    </row>
    <row r="642">
      <c r="A642" s="51" t="s">
        <v>2176</v>
      </c>
      <c r="B642" s="51">
        <v>431.05</v>
      </c>
      <c r="C642" s="51">
        <v>441.8</v>
      </c>
      <c r="D642" s="51">
        <v>442.85</v>
      </c>
      <c r="E642" s="51">
        <v>430.1</v>
      </c>
      <c r="F642" s="51" t="s">
        <v>2177</v>
      </c>
      <c r="G642" s="52">
        <v>-0.0165</v>
      </c>
      <c r="H642" s="19">
        <f t="shared" si="1"/>
        <v>-0.01654118184</v>
      </c>
      <c r="I642" s="19">
        <f t="shared" si="2"/>
        <v>0.9834588182</v>
      </c>
      <c r="J642" s="19"/>
      <c r="K642" s="19"/>
      <c r="L642" s="19"/>
    </row>
    <row r="643">
      <c r="A643" s="53">
        <v>44899.0</v>
      </c>
      <c r="B643" s="51">
        <v>438.3</v>
      </c>
      <c r="C643" s="51">
        <v>450.8</v>
      </c>
      <c r="D643" s="51">
        <v>450.8</v>
      </c>
      <c r="E643" s="51">
        <v>435.0</v>
      </c>
      <c r="F643" s="51" t="s">
        <v>2178</v>
      </c>
      <c r="G643" s="52">
        <v>-0.0304</v>
      </c>
      <c r="H643" s="19">
        <f t="shared" si="1"/>
        <v>-0.03041698927</v>
      </c>
      <c r="I643" s="19">
        <f t="shared" si="2"/>
        <v>0.9695830107</v>
      </c>
      <c r="J643" s="19"/>
      <c r="K643" s="19"/>
      <c r="L643" s="19"/>
    </row>
    <row r="644">
      <c r="A644" s="53">
        <v>44869.0</v>
      </c>
      <c r="B644" s="51">
        <v>452.05</v>
      </c>
      <c r="C644" s="51">
        <v>457.0</v>
      </c>
      <c r="D644" s="51">
        <v>458.9</v>
      </c>
      <c r="E644" s="51">
        <v>451.0</v>
      </c>
      <c r="F644" s="51" t="s">
        <v>997</v>
      </c>
      <c r="G644" s="52">
        <v>0.0</v>
      </c>
      <c r="H644" s="19">
        <f t="shared" si="1"/>
        <v>0</v>
      </c>
      <c r="I644" s="19">
        <f t="shared" si="2"/>
        <v>1</v>
      </c>
      <c r="J644" s="19"/>
      <c r="K644" s="19"/>
      <c r="L644" s="19"/>
    </row>
    <row r="645">
      <c r="A645" s="53">
        <v>44777.0</v>
      </c>
      <c r="B645" s="51">
        <v>452.05</v>
      </c>
      <c r="C645" s="51">
        <v>450.0</v>
      </c>
      <c r="D645" s="51">
        <v>456.25</v>
      </c>
      <c r="E645" s="51">
        <v>449.7</v>
      </c>
      <c r="F645" s="51" t="s">
        <v>1003</v>
      </c>
      <c r="G645" s="52">
        <v>0.0057</v>
      </c>
      <c r="H645" s="19">
        <f t="shared" si="1"/>
        <v>0.005672969967</v>
      </c>
      <c r="I645" s="19">
        <f t="shared" si="2"/>
        <v>1.00567297</v>
      </c>
      <c r="J645" s="19"/>
      <c r="K645" s="19"/>
      <c r="L645" s="19"/>
    </row>
    <row r="646">
      <c r="A646" s="53">
        <v>44746.0</v>
      </c>
      <c r="B646" s="51">
        <v>449.5</v>
      </c>
      <c r="C646" s="51">
        <v>456.5</v>
      </c>
      <c r="D646" s="51">
        <v>459.1</v>
      </c>
      <c r="E646" s="51">
        <v>448.5</v>
      </c>
      <c r="F646" s="51" t="s">
        <v>2179</v>
      </c>
      <c r="G646" s="52">
        <v>-0.0146</v>
      </c>
      <c r="H646" s="19">
        <f t="shared" si="1"/>
        <v>-0.01457853776</v>
      </c>
      <c r="I646" s="19">
        <f t="shared" si="2"/>
        <v>0.9854214622</v>
      </c>
      <c r="J646" s="19"/>
      <c r="K646" s="19"/>
      <c r="L646" s="19"/>
    </row>
    <row r="647">
      <c r="A647" s="53">
        <v>44716.0</v>
      </c>
      <c r="B647" s="51">
        <v>456.15</v>
      </c>
      <c r="C647" s="51">
        <v>455.9</v>
      </c>
      <c r="D647" s="51">
        <v>462.7</v>
      </c>
      <c r="E647" s="51">
        <v>452.6</v>
      </c>
      <c r="F647" s="51" t="s">
        <v>2180</v>
      </c>
      <c r="G647" s="52">
        <v>-0.0041</v>
      </c>
      <c r="H647" s="19">
        <f t="shared" si="1"/>
        <v>-0.004148018775</v>
      </c>
      <c r="I647" s="19">
        <f t="shared" si="2"/>
        <v>0.9958519812</v>
      </c>
      <c r="J647" s="19"/>
      <c r="K647" s="19"/>
      <c r="L647" s="19"/>
    </row>
    <row r="648">
      <c r="A648" s="53">
        <v>44685.0</v>
      </c>
      <c r="B648" s="51">
        <v>458.05</v>
      </c>
      <c r="C648" s="51">
        <v>450.0</v>
      </c>
      <c r="D648" s="51">
        <v>461.9</v>
      </c>
      <c r="E648" s="51">
        <v>448.3</v>
      </c>
      <c r="F648" s="51" t="s">
        <v>2181</v>
      </c>
      <c r="G648" s="52">
        <v>0.0253</v>
      </c>
      <c r="H648" s="19">
        <f t="shared" si="1"/>
        <v>0.02529378847</v>
      </c>
      <c r="I648" s="19">
        <f t="shared" si="2"/>
        <v>1.025293788</v>
      </c>
      <c r="J648" s="19"/>
      <c r="K648" s="19"/>
      <c r="L648" s="19"/>
    </row>
    <row r="649">
      <c r="A649" s="53">
        <v>44655.0</v>
      </c>
      <c r="B649" s="51">
        <v>446.75</v>
      </c>
      <c r="C649" s="51">
        <v>444.4</v>
      </c>
      <c r="D649" s="51">
        <v>449.5</v>
      </c>
      <c r="E649" s="51">
        <v>441.3</v>
      </c>
      <c r="F649" s="51" t="s">
        <v>2182</v>
      </c>
      <c r="G649" s="52">
        <v>0.0127</v>
      </c>
      <c r="H649" s="19">
        <f t="shared" si="1"/>
        <v>0.01269409498</v>
      </c>
      <c r="I649" s="19">
        <f t="shared" si="2"/>
        <v>1.012694095</v>
      </c>
      <c r="J649" s="19"/>
      <c r="K649" s="19"/>
      <c r="L649" s="19"/>
    </row>
    <row r="650">
      <c r="A650" s="53">
        <v>44565.0</v>
      </c>
      <c r="B650" s="51">
        <v>441.15</v>
      </c>
      <c r="C650" s="51">
        <v>434.0</v>
      </c>
      <c r="D650" s="51">
        <v>442.25</v>
      </c>
      <c r="E650" s="51">
        <v>430.85</v>
      </c>
      <c r="F650" s="51" t="s">
        <v>2183</v>
      </c>
      <c r="G650" s="52">
        <v>0.0171</v>
      </c>
      <c r="H650" s="19">
        <f t="shared" si="1"/>
        <v>0.01706051873</v>
      </c>
      <c r="I650" s="19">
        <f t="shared" si="2"/>
        <v>1.017060519</v>
      </c>
      <c r="J650" s="19"/>
      <c r="K650" s="19"/>
      <c r="L650" s="19"/>
    </row>
    <row r="651">
      <c r="A651" s="51" t="s">
        <v>2184</v>
      </c>
      <c r="B651" s="51">
        <v>433.75</v>
      </c>
      <c r="C651" s="51">
        <v>436.0</v>
      </c>
      <c r="D651" s="51">
        <v>438.3</v>
      </c>
      <c r="E651" s="51">
        <v>432.6</v>
      </c>
      <c r="F651" s="51" t="s">
        <v>2185</v>
      </c>
      <c r="G651" s="52">
        <v>-0.0044</v>
      </c>
      <c r="H651" s="19">
        <f t="shared" si="1"/>
        <v>-0.004361299208</v>
      </c>
      <c r="I651" s="19">
        <f t="shared" si="2"/>
        <v>0.9956387008</v>
      </c>
      <c r="J651" s="19"/>
      <c r="K651" s="19"/>
      <c r="L651" s="19"/>
    </row>
    <row r="652">
      <c r="A652" s="51" t="s">
        <v>2186</v>
      </c>
      <c r="B652" s="51">
        <v>435.65</v>
      </c>
      <c r="C652" s="51">
        <v>438.45</v>
      </c>
      <c r="D652" s="51">
        <v>442.5</v>
      </c>
      <c r="E652" s="51">
        <v>434.25</v>
      </c>
      <c r="F652" s="51" t="s">
        <v>2187</v>
      </c>
      <c r="G652" s="52">
        <v>0.0045</v>
      </c>
      <c r="H652" s="19">
        <f t="shared" si="1"/>
        <v>0.004496195527</v>
      </c>
      <c r="I652" s="19">
        <f t="shared" si="2"/>
        <v>1.004496196</v>
      </c>
      <c r="J652" s="19"/>
      <c r="K652" s="19"/>
      <c r="L652" s="19"/>
    </row>
    <row r="653">
      <c r="A653" s="51" t="s">
        <v>2188</v>
      </c>
      <c r="B653" s="51">
        <v>433.7</v>
      </c>
      <c r="C653" s="51">
        <v>436.0</v>
      </c>
      <c r="D653" s="51">
        <v>439.35</v>
      </c>
      <c r="E653" s="51">
        <v>431.4</v>
      </c>
      <c r="F653" s="51" t="s">
        <v>966</v>
      </c>
      <c r="G653" s="52">
        <v>0.0023</v>
      </c>
      <c r="H653" s="19">
        <f t="shared" si="1"/>
        <v>0.002311070025</v>
      </c>
      <c r="I653" s="19">
        <f t="shared" si="2"/>
        <v>1.00231107</v>
      </c>
      <c r="J653" s="19"/>
      <c r="K653" s="19"/>
      <c r="L653" s="19"/>
    </row>
    <row r="654">
      <c r="A654" s="51" t="s">
        <v>2189</v>
      </c>
      <c r="B654" s="51">
        <v>432.7</v>
      </c>
      <c r="C654" s="51">
        <v>432.0</v>
      </c>
      <c r="D654" s="51">
        <v>434.95</v>
      </c>
      <c r="E654" s="51">
        <v>426.5</v>
      </c>
      <c r="F654" s="51" t="s">
        <v>1454</v>
      </c>
      <c r="G654" s="52">
        <v>0.0014</v>
      </c>
      <c r="H654" s="19">
        <f t="shared" si="1"/>
        <v>0.001388567461</v>
      </c>
      <c r="I654" s="19">
        <f t="shared" si="2"/>
        <v>1.001388567</v>
      </c>
      <c r="J654" s="19"/>
      <c r="K654" s="19"/>
      <c r="L654" s="19"/>
    </row>
    <row r="655">
      <c r="A655" s="51" t="s">
        <v>2190</v>
      </c>
      <c r="B655" s="51">
        <v>432.1</v>
      </c>
      <c r="C655" s="51">
        <v>437.0</v>
      </c>
      <c r="D655" s="51">
        <v>437.0</v>
      </c>
      <c r="E655" s="51">
        <v>427.65</v>
      </c>
      <c r="F655" s="51" t="s">
        <v>919</v>
      </c>
      <c r="G655" s="52">
        <v>-0.0025</v>
      </c>
      <c r="H655" s="19">
        <f t="shared" si="1"/>
        <v>-0.002539242844</v>
      </c>
      <c r="I655" s="19">
        <f t="shared" si="2"/>
        <v>0.9974607572</v>
      </c>
      <c r="J655" s="19"/>
      <c r="K655" s="19"/>
      <c r="L655" s="19"/>
    </row>
    <row r="656">
      <c r="A656" s="51" t="s">
        <v>2191</v>
      </c>
      <c r="B656" s="51">
        <v>433.2</v>
      </c>
      <c r="C656" s="51">
        <v>430.0</v>
      </c>
      <c r="D656" s="51">
        <v>435.4</v>
      </c>
      <c r="E656" s="51">
        <v>427.55</v>
      </c>
      <c r="F656" s="51" t="s">
        <v>2192</v>
      </c>
      <c r="G656" s="52">
        <v>-0.006</v>
      </c>
      <c r="H656" s="19">
        <f t="shared" si="1"/>
        <v>-0.005966039468</v>
      </c>
      <c r="I656" s="19">
        <f t="shared" si="2"/>
        <v>0.9940339605</v>
      </c>
      <c r="J656" s="19"/>
      <c r="K656" s="19"/>
      <c r="L656" s="19"/>
    </row>
    <row r="657">
      <c r="A657" s="51" t="s">
        <v>2193</v>
      </c>
      <c r="B657" s="51">
        <v>435.8</v>
      </c>
      <c r="C657" s="51">
        <v>443.5</v>
      </c>
      <c r="D657" s="51">
        <v>447.0</v>
      </c>
      <c r="E657" s="51">
        <v>434.6</v>
      </c>
      <c r="F657" s="51" t="s">
        <v>2194</v>
      </c>
      <c r="G657" s="52">
        <v>-0.0103</v>
      </c>
      <c r="H657" s="19">
        <f t="shared" si="1"/>
        <v>-0.01033268991</v>
      </c>
      <c r="I657" s="19">
        <f t="shared" si="2"/>
        <v>0.9896673101</v>
      </c>
      <c r="J657" s="19"/>
      <c r="K657" s="19"/>
      <c r="L657" s="19"/>
    </row>
    <row r="658">
      <c r="A658" s="51" t="s">
        <v>2195</v>
      </c>
      <c r="B658" s="51">
        <v>440.35</v>
      </c>
      <c r="C658" s="51">
        <v>428.1</v>
      </c>
      <c r="D658" s="51">
        <v>441.45</v>
      </c>
      <c r="E658" s="51">
        <v>421.2</v>
      </c>
      <c r="F658" s="51" t="s">
        <v>2196</v>
      </c>
      <c r="G658" s="52">
        <v>0.029</v>
      </c>
      <c r="H658" s="19">
        <f t="shared" si="1"/>
        <v>0.02897534759</v>
      </c>
      <c r="I658" s="19">
        <f t="shared" si="2"/>
        <v>1.028975348</v>
      </c>
      <c r="J658" s="19"/>
      <c r="K658" s="19"/>
      <c r="L658" s="19"/>
    </row>
    <row r="659">
      <c r="A659" s="51" t="s">
        <v>2197</v>
      </c>
      <c r="B659" s="51">
        <v>427.95</v>
      </c>
      <c r="C659" s="51">
        <v>435.5</v>
      </c>
      <c r="D659" s="51">
        <v>436.3</v>
      </c>
      <c r="E659" s="51">
        <v>427.1</v>
      </c>
      <c r="F659" s="51" t="s">
        <v>2198</v>
      </c>
      <c r="G659" s="52">
        <v>-0.0135</v>
      </c>
      <c r="H659" s="19">
        <f t="shared" si="1"/>
        <v>-0.01348547718</v>
      </c>
      <c r="I659" s="19">
        <f t="shared" si="2"/>
        <v>0.9865145228</v>
      </c>
      <c r="J659" s="19"/>
      <c r="K659" s="19"/>
      <c r="L659" s="19"/>
    </row>
    <row r="660">
      <c r="A660" s="51" t="s">
        <v>2199</v>
      </c>
      <c r="B660" s="51">
        <v>433.8</v>
      </c>
      <c r="C660" s="51">
        <v>432.0</v>
      </c>
      <c r="D660" s="51">
        <v>435.7</v>
      </c>
      <c r="E660" s="51">
        <v>429.55</v>
      </c>
      <c r="F660" s="51" t="s">
        <v>1143</v>
      </c>
      <c r="G660" s="52">
        <v>0.0209</v>
      </c>
      <c r="H660" s="19">
        <f t="shared" si="1"/>
        <v>0.02094610497</v>
      </c>
      <c r="I660" s="19">
        <f t="shared" si="2"/>
        <v>1.020946105</v>
      </c>
      <c r="J660" s="19"/>
      <c r="K660" s="19"/>
      <c r="L660" s="19"/>
    </row>
    <row r="661">
      <c r="A661" s="51" t="s">
        <v>2200</v>
      </c>
      <c r="B661" s="51">
        <v>424.9</v>
      </c>
      <c r="C661" s="51">
        <v>427.05</v>
      </c>
      <c r="D661" s="51">
        <v>428.55</v>
      </c>
      <c r="E661" s="51">
        <v>420.7</v>
      </c>
      <c r="F661" s="51" t="s">
        <v>2201</v>
      </c>
      <c r="G661" s="52">
        <v>0.0272</v>
      </c>
      <c r="H661" s="19">
        <f t="shared" si="1"/>
        <v>0.0271969056</v>
      </c>
      <c r="I661" s="19">
        <f t="shared" si="2"/>
        <v>1.027196906</v>
      </c>
      <c r="J661" s="19"/>
      <c r="K661" s="19"/>
      <c r="L661" s="19"/>
    </row>
    <row r="662">
      <c r="A662" s="51" t="s">
        <v>2202</v>
      </c>
      <c r="B662" s="51">
        <v>413.65</v>
      </c>
      <c r="C662" s="51">
        <v>409.85</v>
      </c>
      <c r="D662" s="51">
        <v>424.2</v>
      </c>
      <c r="E662" s="51">
        <v>408.0</v>
      </c>
      <c r="F662" s="51" t="s">
        <v>2203</v>
      </c>
      <c r="G662" s="52">
        <v>0.0047</v>
      </c>
      <c r="H662" s="19">
        <f t="shared" si="1"/>
        <v>0.004736458586</v>
      </c>
      <c r="I662" s="19">
        <f t="shared" si="2"/>
        <v>1.004736459</v>
      </c>
      <c r="J662" s="19"/>
      <c r="K662" s="19"/>
      <c r="L662" s="19"/>
    </row>
    <row r="663">
      <c r="A663" s="51" t="s">
        <v>2204</v>
      </c>
      <c r="B663" s="51">
        <v>411.7</v>
      </c>
      <c r="C663" s="51">
        <v>418.75</v>
      </c>
      <c r="D663" s="51">
        <v>419.0</v>
      </c>
      <c r="E663" s="51">
        <v>404.0</v>
      </c>
      <c r="F663" s="51" t="s">
        <v>2205</v>
      </c>
      <c r="G663" s="52">
        <v>-0.0154</v>
      </c>
      <c r="H663" s="19">
        <f t="shared" si="1"/>
        <v>-0.01542508669</v>
      </c>
      <c r="I663" s="19">
        <f t="shared" si="2"/>
        <v>0.9845749133</v>
      </c>
      <c r="J663" s="19"/>
      <c r="K663" s="19"/>
      <c r="L663" s="19"/>
    </row>
    <row r="664">
      <c r="A664" s="53">
        <v>44868.0</v>
      </c>
      <c r="B664" s="51">
        <v>418.15</v>
      </c>
      <c r="C664" s="51">
        <v>413.6</v>
      </c>
      <c r="D664" s="51">
        <v>421.15</v>
      </c>
      <c r="E664" s="51">
        <v>407.4</v>
      </c>
      <c r="F664" s="51" t="s">
        <v>2206</v>
      </c>
      <c r="G664" s="52">
        <v>-0.0035</v>
      </c>
      <c r="H664" s="19">
        <f t="shared" si="1"/>
        <v>-0.003455672069</v>
      </c>
      <c r="I664" s="19">
        <f t="shared" si="2"/>
        <v>0.9965443279</v>
      </c>
      <c r="J664" s="19"/>
      <c r="K664" s="19"/>
      <c r="L664" s="19"/>
    </row>
    <row r="665">
      <c r="A665" s="53">
        <v>44837.0</v>
      </c>
      <c r="B665" s="51">
        <v>419.6</v>
      </c>
      <c r="C665" s="51">
        <v>427.0</v>
      </c>
      <c r="D665" s="51">
        <v>434.95</v>
      </c>
      <c r="E665" s="51">
        <v>414.0</v>
      </c>
      <c r="F665" s="51" t="s">
        <v>2207</v>
      </c>
      <c r="G665" s="52">
        <v>0.0338</v>
      </c>
      <c r="H665" s="19">
        <f t="shared" si="1"/>
        <v>0.0337521557</v>
      </c>
      <c r="I665" s="19">
        <f t="shared" si="2"/>
        <v>1.033752156</v>
      </c>
      <c r="J665" s="19"/>
      <c r="K665" s="19"/>
      <c r="L665" s="19"/>
    </row>
    <row r="666">
      <c r="A666" s="53">
        <v>44807.0</v>
      </c>
      <c r="B666" s="51">
        <v>405.9</v>
      </c>
      <c r="C666" s="51">
        <v>394.95</v>
      </c>
      <c r="D666" s="51">
        <v>409.25</v>
      </c>
      <c r="E666" s="51">
        <v>389.5</v>
      </c>
      <c r="F666" s="51" t="s">
        <v>2208</v>
      </c>
      <c r="G666" s="52">
        <v>0.0361</v>
      </c>
      <c r="H666" s="19">
        <f t="shared" si="1"/>
        <v>0.03611997447</v>
      </c>
      <c r="I666" s="19">
        <f t="shared" si="2"/>
        <v>1.036119974</v>
      </c>
      <c r="J666" s="19"/>
      <c r="K666" s="19"/>
      <c r="L666" s="19"/>
    </row>
    <row r="667">
      <c r="A667" s="53">
        <v>44776.0</v>
      </c>
      <c r="B667" s="51">
        <v>391.75</v>
      </c>
      <c r="C667" s="51">
        <v>390.5</v>
      </c>
      <c r="D667" s="51">
        <v>395.45</v>
      </c>
      <c r="E667" s="51">
        <v>376.35</v>
      </c>
      <c r="F667" s="51" t="s">
        <v>2209</v>
      </c>
      <c r="G667" s="52">
        <v>-0.0057</v>
      </c>
      <c r="H667" s="19">
        <f t="shared" si="1"/>
        <v>-0.005710659898</v>
      </c>
      <c r="I667" s="19">
        <f t="shared" si="2"/>
        <v>0.9942893401</v>
      </c>
      <c r="J667" s="19"/>
      <c r="K667" s="19"/>
      <c r="L667" s="19"/>
    </row>
    <row r="668">
      <c r="A668" s="53">
        <v>44745.0</v>
      </c>
      <c r="B668" s="51">
        <v>394.0</v>
      </c>
      <c r="C668" s="51">
        <v>401.75</v>
      </c>
      <c r="D668" s="51">
        <v>401.75</v>
      </c>
      <c r="E668" s="51">
        <v>387.5</v>
      </c>
      <c r="F668" s="51" t="s">
        <v>2210</v>
      </c>
      <c r="G668" s="52">
        <v>-0.0557</v>
      </c>
      <c r="H668" s="19">
        <f t="shared" si="1"/>
        <v>-0.05572198922</v>
      </c>
      <c r="I668" s="19">
        <f t="shared" si="2"/>
        <v>0.9442780108</v>
      </c>
      <c r="J668" s="19"/>
      <c r="K668" s="19"/>
      <c r="L668" s="19"/>
    </row>
    <row r="669">
      <c r="A669" s="53">
        <v>44654.0</v>
      </c>
      <c r="B669" s="51">
        <v>417.25</v>
      </c>
      <c r="C669" s="51">
        <v>431.85</v>
      </c>
      <c r="D669" s="51">
        <v>431.85</v>
      </c>
      <c r="E669" s="51">
        <v>414.75</v>
      </c>
      <c r="F669" s="51" t="s">
        <v>2211</v>
      </c>
      <c r="G669" s="52">
        <v>-0.0454</v>
      </c>
      <c r="H669" s="19">
        <f t="shared" si="1"/>
        <v>-0.04541294898</v>
      </c>
      <c r="I669" s="19">
        <f t="shared" si="2"/>
        <v>0.954587051</v>
      </c>
      <c r="J669" s="19"/>
      <c r="K669" s="19"/>
      <c r="L669" s="19"/>
    </row>
    <row r="670">
      <c r="A670" s="53">
        <v>44623.0</v>
      </c>
      <c r="B670" s="51">
        <v>437.1</v>
      </c>
      <c r="C670" s="51">
        <v>458.5</v>
      </c>
      <c r="D670" s="51">
        <v>458.5</v>
      </c>
      <c r="E670" s="51">
        <v>435.0</v>
      </c>
      <c r="F670" s="51" t="s">
        <v>2212</v>
      </c>
      <c r="G670" s="52">
        <v>-0.0235</v>
      </c>
      <c r="H670" s="19">
        <f t="shared" si="1"/>
        <v>-0.02345844504</v>
      </c>
      <c r="I670" s="19">
        <f t="shared" si="2"/>
        <v>0.976541555</v>
      </c>
      <c r="J670" s="19"/>
      <c r="K670" s="19"/>
      <c r="L670" s="19"/>
    </row>
    <row r="671">
      <c r="A671" s="53">
        <v>44595.0</v>
      </c>
      <c r="B671" s="51">
        <v>447.6</v>
      </c>
      <c r="C671" s="51">
        <v>452.95</v>
      </c>
      <c r="D671" s="51">
        <v>454.25</v>
      </c>
      <c r="E671" s="51">
        <v>444.55</v>
      </c>
      <c r="F671" s="51" t="s">
        <v>2213</v>
      </c>
      <c r="G671" s="52">
        <v>-0.0142</v>
      </c>
      <c r="H671" s="19">
        <f t="shared" si="1"/>
        <v>-0.01420548398</v>
      </c>
      <c r="I671" s="19">
        <f t="shared" si="2"/>
        <v>0.985794516</v>
      </c>
      <c r="J671" s="19"/>
      <c r="K671" s="19"/>
      <c r="L671" s="19"/>
    </row>
    <row r="672">
      <c r="A672" s="51" t="s">
        <v>2214</v>
      </c>
      <c r="B672" s="51">
        <v>454.05</v>
      </c>
      <c r="C672" s="51">
        <v>445.0</v>
      </c>
      <c r="D672" s="51">
        <v>457.35</v>
      </c>
      <c r="E672" s="51">
        <v>440.45</v>
      </c>
      <c r="F672" s="51" t="s">
        <v>2215</v>
      </c>
      <c r="G672" s="52">
        <v>-0.0124</v>
      </c>
      <c r="H672" s="19">
        <f t="shared" si="1"/>
        <v>-0.01239804241</v>
      </c>
      <c r="I672" s="19">
        <f t="shared" si="2"/>
        <v>0.9876019576</v>
      </c>
      <c r="J672" s="19"/>
      <c r="K672" s="19"/>
      <c r="L672" s="19"/>
    </row>
    <row r="673">
      <c r="A673" s="51" t="s">
        <v>2216</v>
      </c>
      <c r="B673" s="51">
        <v>459.75</v>
      </c>
      <c r="C673" s="51">
        <v>444.85</v>
      </c>
      <c r="D673" s="51">
        <v>465.7</v>
      </c>
      <c r="E673" s="51">
        <v>441.6</v>
      </c>
      <c r="F673" s="51" t="s">
        <v>2217</v>
      </c>
      <c r="G673" s="52">
        <v>0.0743</v>
      </c>
      <c r="H673" s="19">
        <f t="shared" si="1"/>
        <v>0.07430774623</v>
      </c>
      <c r="I673" s="19">
        <f t="shared" si="2"/>
        <v>1.074307746</v>
      </c>
      <c r="J673" s="19"/>
      <c r="K673" s="19"/>
      <c r="L673" s="19"/>
    </row>
    <row r="674">
      <c r="A674" s="51" t="s">
        <v>2218</v>
      </c>
      <c r="B674" s="51">
        <v>427.95</v>
      </c>
      <c r="C674" s="51">
        <v>455.95</v>
      </c>
      <c r="D674" s="51">
        <v>461.55</v>
      </c>
      <c r="E674" s="51">
        <v>405.45</v>
      </c>
      <c r="F674" s="51" t="s">
        <v>2219</v>
      </c>
      <c r="G674" s="52">
        <v>-0.1028</v>
      </c>
      <c r="H674" s="19">
        <f t="shared" si="1"/>
        <v>-0.1028301887</v>
      </c>
      <c r="I674" s="19">
        <f t="shared" si="2"/>
        <v>0.8971698113</v>
      </c>
      <c r="J674" s="19"/>
      <c r="K674" s="19"/>
      <c r="L674" s="19"/>
    </row>
    <row r="675">
      <c r="A675" s="51" t="s">
        <v>2220</v>
      </c>
      <c r="B675" s="51">
        <v>477.0</v>
      </c>
      <c r="C675" s="51">
        <v>481.75</v>
      </c>
      <c r="D675" s="51">
        <v>485.4</v>
      </c>
      <c r="E675" s="51">
        <v>475.3</v>
      </c>
      <c r="F675" s="51" t="s">
        <v>2221</v>
      </c>
      <c r="G675" s="52">
        <v>-0.0026</v>
      </c>
      <c r="H675" s="19">
        <f t="shared" si="1"/>
        <v>-0.002613695766</v>
      </c>
      <c r="I675" s="19">
        <f t="shared" si="2"/>
        <v>0.9973863042</v>
      </c>
      <c r="J675" s="19"/>
      <c r="K675" s="19"/>
      <c r="L675" s="19"/>
    </row>
    <row r="676">
      <c r="A676" s="51" t="s">
        <v>2222</v>
      </c>
      <c r="B676" s="51">
        <v>478.25</v>
      </c>
      <c r="C676" s="51">
        <v>480.55</v>
      </c>
      <c r="D676" s="51">
        <v>486.3</v>
      </c>
      <c r="E676" s="51">
        <v>471.45</v>
      </c>
      <c r="F676" s="51" t="s">
        <v>2223</v>
      </c>
      <c r="G676" s="52">
        <v>-0.0328</v>
      </c>
      <c r="H676" s="19">
        <f t="shared" si="1"/>
        <v>-0.03276367681</v>
      </c>
      <c r="I676" s="19">
        <f t="shared" si="2"/>
        <v>0.9672363232</v>
      </c>
      <c r="J676" s="19"/>
      <c r="K676" s="19"/>
      <c r="L676" s="19"/>
    </row>
    <row r="677">
      <c r="A677" s="51" t="s">
        <v>2224</v>
      </c>
      <c r="B677" s="51">
        <v>494.45</v>
      </c>
      <c r="C677" s="51">
        <v>490.15</v>
      </c>
      <c r="D677" s="51">
        <v>500.4</v>
      </c>
      <c r="E677" s="51">
        <v>486.1</v>
      </c>
      <c r="F677" s="51" t="s">
        <v>2225</v>
      </c>
      <c r="G677" s="52">
        <v>0.0026</v>
      </c>
      <c r="H677" s="19">
        <f t="shared" si="1"/>
        <v>0.002636114772</v>
      </c>
      <c r="I677" s="19">
        <f t="shared" si="2"/>
        <v>1.002636115</v>
      </c>
      <c r="J677" s="19"/>
      <c r="K677" s="19"/>
      <c r="L677" s="19"/>
    </row>
    <row r="678">
      <c r="A678" s="51" t="s">
        <v>2226</v>
      </c>
      <c r="B678" s="51">
        <v>493.15</v>
      </c>
      <c r="C678" s="51">
        <v>498.0</v>
      </c>
      <c r="D678" s="51">
        <v>502.65</v>
      </c>
      <c r="E678" s="51">
        <v>491.5</v>
      </c>
      <c r="F678" s="51" t="s">
        <v>891</v>
      </c>
      <c r="G678" s="52">
        <v>-0.0136</v>
      </c>
      <c r="H678" s="19">
        <f t="shared" si="1"/>
        <v>-0.01360136014</v>
      </c>
      <c r="I678" s="19">
        <f t="shared" si="2"/>
        <v>0.9863986399</v>
      </c>
      <c r="J678" s="19"/>
      <c r="K678" s="19"/>
      <c r="L678" s="19"/>
    </row>
    <row r="679">
      <c r="A679" s="51" t="s">
        <v>2227</v>
      </c>
      <c r="B679" s="51">
        <v>499.95</v>
      </c>
      <c r="C679" s="51">
        <v>505.9</v>
      </c>
      <c r="D679" s="51">
        <v>511.5</v>
      </c>
      <c r="E679" s="51">
        <v>498.3</v>
      </c>
      <c r="F679" s="51" t="s">
        <v>2228</v>
      </c>
      <c r="G679" s="52">
        <v>0.003</v>
      </c>
      <c r="H679" s="19">
        <f t="shared" si="1"/>
        <v>0.00300932892</v>
      </c>
      <c r="I679" s="19">
        <f t="shared" si="2"/>
        <v>1.003009329</v>
      </c>
      <c r="J679" s="19"/>
      <c r="K679" s="19"/>
      <c r="L679" s="19"/>
    </row>
    <row r="680">
      <c r="A680" s="51" t="s">
        <v>2229</v>
      </c>
      <c r="B680" s="51">
        <v>498.45</v>
      </c>
      <c r="C680" s="51">
        <v>504.0</v>
      </c>
      <c r="D680" s="51">
        <v>507.9</v>
      </c>
      <c r="E680" s="51">
        <v>496.6</v>
      </c>
      <c r="F680" s="51" t="s">
        <v>2230</v>
      </c>
      <c r="G680" s="52">
        <v>-0.011</v>
      </c>
      <c r="H680" s="19">
        <f t="shared" si="1"/>
        <v>-0.01101190476</v>
      </c>
      <c r="I680" s="19">
        <f t="shared" si="2"/>
        <v>0.9889880952</v>
      </c>
      <c r="J680" s="19"/>
      <c r="K680" s="19"/>
      <c r="L680" s="19"/>
    </row>
    <row r="681">
      <c r="A681" s="51" t="s">
        <v>2231</v>
      </c>
      <c r="B681" s="51">
        <v>504.0</v>
      </c>
      <c r="C681" s="51">
        <v>476.15</v>
      </c>
      <c r="D681" s="51">
        <v>505.5</v>
      </c>
      <c r="E681" s="51">
        <v>467.3</v>
      </c>
      <c r="F681" s="51" t="s">
        <v>2232</v>
      </c>
      <c r="G681" s="52">
        <v>0.069</v>
      </c>
      <c r="H681" s="19">
        <f t="shared" si="1"/>
        <v>0.06904231626</v>
      </c>
      <c r="I681" s="19">
        <f t="shared" si="2"/>
        <v>1.069042316</v>
      </c>
      <c r="J681" s="19"/>
      <c r="K681" s="19"/>
      <c r="L681" s="19"/>
    </row>
    <row r="682">
      <c r="A682" s="51" t="s">
        <v>2233</v>
      </c>
      <c r="B682" s="51">
        <v>471.45</v>
      </c>
      <c r="C682" s="51">
        <v>487.0</v>
      </c>
      <c r="D682" s="51">
        <v>488.5</v>
      </c>
      <c r="E682" s="51">
        <v>468.8</v>
      </c>
      <c r="F682" s="51" t="s">
        <v>2234</v>
      </c>
      <c r="G682" s="52">
        <v>-0.0549</v>
      </c>
      <c r="H682" s="19">
        <f t="shared" si="1"/>
        <v>-0.05492633056</v>
      </c>
      <c r="I682" s="19">
        <f t="shared" si="2"/>
        <v>0.9450736694</v>
      </c>
      <c r="J682" s="19"/>
      <c r="K682" s="19"/>
      <c r="L682" s="19"/>
    </row>
    <row r="683">
      <c r="A683" s="53">
        <v>44867.0</v>
      </c>
      <c r="B683" s="51">
        <v>498.85</v>
      </c>
      <c r="C683" s="51">
        <v>503.25</v>
      </c>
      <c r="D683" s="51">
        <v>507.0</v>
      </c>
      <c r="E683" s="51">
        <v>497.0</v>
      </c>
      <c r="F683" s="51" t="s">
        <v>1114</v>
      </c>
      <c r="G683" s="52">
        <v>-0.0169</v>
      </c>
      <c r="H683" s="19">
        <f t="shared" si="1"/>
        <v>-0.01694748251</v>
      </c>
      <c r="I683" s="19">
        <f t="shared" si="2"/>
        <v>0.9830525175</v>
      </c>
      <c r="J683" s="19"/>
      <c r="K683" s="19"/>
      <c r="L683" s="19"/>
    </row>
    <row r="684">
      <c r="A684" s="53">
        <v>44836.0</v>
      </c>
      <c r="B684" s="51">
        <v>507.45</v>
      </c>
      <c r="C684" s="51">
        <v>506.7</v>
      </c>
      <c r="D684" s="51">
        <v>510.5</v>
      </c>
      <c r="E684" s="51">
        <v>504.2</v>
      </c>
      <c r="F684" s="51" t="s">
        <v>2235</v>
      </c>
      <c r="G684" s="52">
        <v>0.0124</v>
      </c>
      <c r="H684" s="19">
        <f t="shared" si="1"/>
        <v>0.01236907731</v>
      </c>
      <c r="I684" s="19">
        <f t="shared" si="2"/>
        <v>1.012369077</v>
      </c>
      <c r="J684" s="19"/>
      <c r="K684" s="19"/>
      <c r="L684" s="19"/>
    </row>
    <row r="685">
      <c r="A685" s="53">
        <v>44806.0</v>
      </c>
      <c r="B685" s="51">
        <v>501.25</v>
      </c>
      <c r="C685" s="51">
        <v>496.5</v>
      </c>
      <c r="D685" s="51">
        <v>503.7</v>
      </c>
      <c r="E685" s="51">
        <v>494.7</v>
      </c>
      <c r="F685" s="51" t="s">
        <v>2012</v>
      </c>
      <c r="G685" s="52">
        <v>0.0173</v>
      </c>
      <c r="H685" s="19">
        <f t="shared" si="1"/>
        <v>0.01725012684</v>
      </c>
      <c r="I685" s="19">
        <f t="shared" si="2"/>
        <v>1.017250127</v>
      </c>
      <c r="J685" s="19"/>
      <c r="K685" s="19"/>
      <c r="L685" s="19"/>
    </row>
    <row r="686">
      <c r="A686" s="53">
        <v>44775.0</v>
      </c>
      <c r="B686" s="51">
        <v>492.75</v>
      </c>
      <c r="C686" s="51">
        <v>498.0</v>
      </c>
      <c r="D686" s="51">
        <v>498.5</v>
      </c>
      <c r="E686" s="51">
        <v>479.15</v>
      </c>
      <c r="F686" s="51" t="s">
        <v>2236</v>
      </c>
      <c r="G686" s="52">
        <v>-0.0037</v>
      </c>
      <c r="H686" s="19">
        <f t="shared" si="1"/>
        <v>-0.00374039628</v>
      </c>
      <c r="I686" s="19">
        <f t="shared" si="2"/>
        <v>0.9962596037</v>
      </c>
      <c r="J686" s="19"/>
      <c r="K686" s="19"/>
      <c r="L686" s="19"/>
    </row>
    <row r="687">
      <c r="A687" s="53">
        <v>44744.0</v>
      </c>
      <c r="B687" s="51">
        <v>494.6</v>
      </c>
      <c r="C687" s="51">
        <v>502.9</v>
      </c>
      <c r="D687" s="51">
        <v>504.35</v>
      </c>
      <c r="E687" s="51">
        <v>492.5</v>
      </c>
      <c r="F687" s="51" t="s">
        <v>2061</v>
      </c>
      <c r="G687" s="52">
        <v>-0.012</v>
      </c>
      <c r="H687" s="19">
        <f t="shared" si="1"/>
        <v>-0.01198561726</v>
      </c>
      <c r="I687" s="19">
        <f t="shared" si="2"/>
        <v>0.9880143827</v>
      </c>
      <c r="J687" s="19"/>
      <c r="K687" s="19"/>
      <c r="L687" s="19"/>
    </row>
    <row r="688">
      <c r="A688" s="53">
        <v>44653.0</v>
      </c>
      <c r="B688" s="51">
        <v>500.6</v>
      </c>
      <c r="C688" s="51">
        <v>503.8</v>
      </c>
      <c r="D688" s="51">
        <v>507.8</v>
      </c>
      <c r="E688" s="51">
        <v>499.0</v>
      </c>
      <c r="F688" s="51" t="s">
        <v>1335</v>
      </c>
      <c r="G688" s="52">
        <v>-0.0077</v>
      </c>
      <c r="H688" s="19">
        <f t="shared" si="1"/>
        <v>-0.007730426165</v>
      </c>
      <c r="I688" s="19">
        <f t="shared" si="2"/>
        <v>0.9922695738</v>
      </c>
      <c r="J688" s="19"/>
      <c r="K688" s="19"/>
      <c r="L688" s="19"/>
    </row>
    <row r="689">
      <c r="A689" s="53">
        <v>44622.0</v>
      </c>
      <c r="B689" s="51">
        <v>504.5</v>
      </c>
      <c r="C689" s="51">
        <v>509.1</v>
      </c>
      <c r="D689" s="51">
        <v>514.3</v>
      </c>
      <c r="E689" s="51">
        <v>502.85</v>
      </c>
      <c r="F689" s="51" t="s">
        <v>2237</v>
      </c>
      <c r="G689" s="52">
        <v>-0.0038</v>
      </c>
      <c r="H689" s="19">
        <f t="shared" si="1"/>
        <v>-0.003751974724</v>
      </c>
      <c r="I689" s="19">
        <f t="shared" si="2"/>
        <v>0.9962480253</v>
      </c>
      <c r="J689" s="19"/>
      <c r="K689" s="19"/>
      <c r="L689" s="19"/>
    </row>
    <row r="690">
      <c r="A690" s="53">
        <v>44594.0</v>
      </c>
      <c r="B690" s="51">
        <v>506.4</v>
      </c>
      <c r="C690" s="51">
        <v>508.6</v>
      </c>
      <c r="D690" s="51">
        <v>514.45</v>
      </c>
      <c r="E690" s="51">
        <v>505.15</v>
      </c>
      <c r="F690" s="51" t="s">
        <v>802</v>
      </c>
      <c r="G690" s="52">
        <v>0.0042</v>
      </c>
      <c r="H690" s="19">
        <f t="shared" si="1"/>
        <v>0.004164187983</v>
      </c>
      <c r="I690" s="19">
        <f t="shared" si="2"/>
        <v>1.004164188</v>
      </c>
      <c r="J690" s="19"/>
      <c r="K690" s="19"/>
      <c r="L690" s="19"/>
    </row>
    <row r="691">
      <c r="A691" s="53">
        <v>44563.0</v>
      </c>
      <c r="B691" s="51">
        <v>504.3</v>
      </c>
      <c r="C691" s="51">
        <v>508.0</v>
      </c>
      <c r="D691" s="51">
        <v>514.75</v>
      </c>
      <c r="E691" s="51">
        <v>493.0</v>
      </c>
      <c r="F691" s="51" t="s">
        <v>2238</v>
      </c>
      <c r="G691" s="52">
        <v>-0.026</v>
      </c>
      <c r="H691" s="19">
        <f t="shared" si="1"/>
        <v>-0.02597778851</v>
      </c>
      <c r="I691" s="19">
        <f t="shared" si="2"/>
        <v>0.9740222115</v>
      </c>
      <c r="J691" s="19"/>
      <c r="K691" s="19"/>
      <c r="L691" s="19"/>
    </row>
    <row r="692">
      <c r="A692" s="51" t="s">
        <v>2239</v>
      </c>
      <c r="B692" s="51">
        <v>517.75</v>
      </c>
      <c r="C692" s="51">
        <v>505.0</v>
      </c>
      <c r="D692" s="51">
        <v>520.0</v>
      </c>
      <c r="E692" s="51">
        <v>498.2</v>
      </c>
      <c r="F692" s="51" t="s">
        <v>889</v>
      </c>
      <c r="G692" s="52">
        <v>0.0411</v>
      </c>
      <c r="H692" s="19">
        <f t="shared" si="1"/>
        <v>0.04112205912</v>
      </c>
      <c r="I692" s="19">
        <f t="shared" si="2"/>
        <v>1.041122059</v>
      </c>
      <c r="J692" s="19"/>
      <c r="K692" s="19"/>
      <c r="L692" s="19"/>
    </row>
    <row r="693">
      <c r="A693" s="51" t="s">
        <v>2240</v>
      </c>
      <c r="B693" s="51">
        <v>497.3</v>
      </c>
      <c r="C693" s="51">
        <v>500.5</v>
      </c>
      <c r="D693" s="51">
        <v>509.35</v>
      </c>
      <c r="E693" s="51">
        <v>495.3</v>
      </c>
      <c r="F693" s="51" t="s">
        <v>2241</v>
      </c>
      <c r="G693" s="52">
        <v>0.0059</v>
      </c>
      <c r="H693" s="19">
        <f t="shared" si="1"/>
        <v>0.005865695793</v>
      </c>
      <c r="I693" s="19">
        <f t="shared" si="2"/>
        <v>1.005865696</v>
      </c>
      <c r="J693" s="19"/>
      <c r="K693" s="19"/>
      <c r="L693" s="19"/>
    </row>
    <row r="694">
      <c r="A694" s="51" t="s">
        <v>2242</v>
      </c>
      <c r="B694" s="51">
        <v>494.4</v>
      </c>
      <c r="C694" s="51">
        <v>480.75</v>
      </c>
      <c r="D694" s="51">
        <v>502.7</v>
      </c>
      <c r="E694" s="51">
        <v>476.6</v>
      </c>
      <c r="F694" s="51" t="s">
        <v>2243</v>
      </c>
      <c r="G694" s="52">
        <v>0.0078</v>
      </c>
      <c r="H694" s="19">
        <f t="shared" si="1"/>
        <v>0.007848333503</v>
      </c>
      <c r="I694" s="19">
        <f t="shared" si="2"/>
        <v>1.007848334</v>
      </c>
      <c r="J694" s="19"/>
      <c r="K694" s="19"/>
      <c r="L694" s="19"/>
    </row>
    <row r="695">
      <c r="A695" s="51" t="s">
        <v>2244</v>
      </c>
      <c r="B695" s="51">
        <v>490.55</v>
      </c>
      <c r="C695" s="51">
        <v>473.8</v>
      </c>
      <c r="D695" s="51">
        <v>492.5</v>
      </c>
      <c r="E695" s="51">
        <v>467.65</v>
      </c>
      <c r="F695" s="51" t="s">
        <v>2245</v>
      </c>
      <c r="G695" s="52">
        <v>0.0253</v>
      </c>
      <c r="H695" s="19">
        <f t="shared" si="1"/>
        <v>0.02528999895</v>
      </c>
      <c r="I695" s="19">
        <f t="shared" si="2"/>
        <v>1.025289999</v>
      </c>
      <c r="J695" s="19"/>
      <c r="K695" s="19"/>
      <c r="L695" s="19"/>
    </row>
    <row r="696">
      <c r="A696" s="51" t="s">
        <v>2246</v>
      </c>
      <c r="B696" s="51">
        <v>478.45</v>
      </c>
      <c r="C696" s="51">
        <v>499.7</v>
      </c>
      <c r="D696" s="51">
        <v>504.3</v>
      </c>
      <c r="E696" s="51">
        <v>473.35</v>
      </c>
      <c r="F696" s="51" t="s">
        <v>2247</v>
      </c>
      <c r="G696" s="52">
        <v>-0.0466</v>
      </c>
      <c r="H696" s="19">
        <f t="shared" si="1"/>
        <v>-0.04662747833</v>
      </c>
      <c r="I696" s="19">
        <f t="shared" si="2"/>
        <v>0.9533725217</v>
      </c>
      <c r="J696" s="19"/>
      <c r="K696" s="19"/>
      <c r="L696" s="19"/>
    </row>
    <row r="697">
      <c r="A697" s="51" t="s">
        <v>2248</v>
      </c>
      <c r="B697" s="51">
        <v>501.85</v>
      </c>
      <c r="C697" s="51">
        <v>510.4</v>
      </c>
      <c r="D697" s="51">
        <v>513.85</v>
      </c>
      <c r="E697" s="51">
        <v>494.25</v>
      </c>
      <c r="F697" s="51" t="s">
        <v>2249</v>
      </c>
      <c r="G697" s="52">
        <v>-0.0269</v>
      </c>
      <c r="H697" s="19">
        <f t="shared" si="1"/>
        <v>-0.02685669963</v>
      </c>
      <c r="I697" s="19">
        <f t="shared" si="2"/>
        <v>0.9731433004</v>
      </c>
      <c r="J697" s="19"/>
      <c r="K697" s="19"/>
      <c r="L697" s="19"/>
    </row>
    <row r="698">
      <c r="A698" s="51" t="s">
        <v>2250</v>
      </c>
      <c r="B698" s="51">
        <v>515.7</v>
      </c>
      <c r="C698" s="51">
        <v>519.95</v>
      </c>
      <c r="D698" s="51">
        <v>523.2</v>
      </c>
      <c r="E698" s="51">
        <v>512.0</v>
      </c>
      <c r="F698" s="51" t="s">
        <v>2251</v>
      </c>
      <c r="G698" s="52">
        <v>-0.0099</v>
      </c>
      <c r="H698" s="19">
        <f t="shared" si="1"/>
        <v>-0.009887683594</v>
      </c>
      <c r="I698" s="19">
        <f t="shared" si="2"/>
        <v>0.9901123164</v>
      </c>
      <c r="J698" s="19"/>
      <c r="K698" s="19"/>
      <c r="L698" s="19"/>
    </row>
    <row r="699">
      <c r="A699" s="51" t="s">
        <v>2252</v>
      </c>
      <c r="B699" s="51">
        <v>520.85</v>
      </c>
      <c r="C699" s="51">
        <v>510.0</v>
      </c>
      <c r="D699" s="51">
        <v>522.2</v>
      </c>
      <c r="E699" s="51">
        <v>504.8</v>
      </c>
      <c r="F699" s="51" t="s">
        <v>950</v>
      </c>
      <c r="G699" s="52">
        <v>0.0197</v>
      </c>
      <c r="H699" s="19">
        <f t="shared" si="1"/>
        <v>0.01967501958</v>
      </c>
      <c r="I699" s="19">
        <f t="shared" si="2"/>
        <v>1.01967502</v>
      </c>
      <c r="J699" s="19"/>
      <c r="K699" s="19"/>
      <c r="L699" s="19"/>
    </row>
    <row r="700">
      <c r="A700" s="51" t="s">
        <v>2253</v>
      </c>
      <c r="B700" s="51">
        <v>510.8</v>
      </c>
      <c r="C700" s="51">
        <v>527.9</v>
      </c>
      <c r="D700" s="51">
        <v>528.5</v>
      </c>
      <c r="E700" s="51">
        <v>507.15</v>
      </c>
      <c r="F700" s="51" t="s">
        <v>1112</v>
      </c>
      <c r="G700" s="52">
        <v>-0.027</v>
      </c>
      <c r="H700" s="19">
        <f t="shared" si="1"/>
        <v>-0.02704761905</v>
      </c>
      <c r="I700" s="19">
        <f t="shared" si="2"/>
        <v>0.972952381</v>
      </c>
      <c r="J700" s="19"/>
      <c r="K700" s="19"/>
      <c r="L700" s="19"/>
    </row>
    <row r="701">
      <c r="A701" s="51" t="s">
        <v>2254</v>
      </c>
      <c r="B701" s="51">
        <v>525.0</v>
      </c>
      <c r="C701" s="51">
        <v>514.8</v>
      </c>
      <c r="D701" s="51">
        <v>526.9</v>
      </c>
      <c r="E701" s="51">
        <v>512.0</v>
      </c>
      <c r="F701" s="51" t="s">
        <v>2228</v>
      </c>
      <c r="G701" s="52">
        <v>0.0296</v>
      </c>
      <c r="H701" s="19">
        <f t="shared" si="1"/>
        <v>0.02961364974</v>
      </c>
      <c r="I701" s="19">
        <f t="shared" si="2"/>
        <v>1.02961365</v>
      </c>
      <c r="J701" s="19"/>
      <c r="K701" s="19"/>
      <c r="L701" s="19"/>
    </row>
    <row r="702">
      <c r="A702" s="51" t="s">
        <v>2255</v>
      </c>
      <c r="B702" s="51">
        <v>509.9</v>
      </c>
      <c r="C702" s="51">
        <v>509.0</v>
      </c>
      <c r="D702" s="51">
        <v>515.4</v>
      </c>
      <c r="E702" s="51">
        <v>505.65</v>
      </c>
      <c r="F702" s="51" t="s">
        <v>1335</v>
      </c>
      <c r="G702" s="52">
        <v>-0.004</v>
      </c>
      <c r="H702" s="19">
        <f t="shared" si="1"/>
        <v>-0.004004297295</v>
      </c>
      <c r="I702" s="19">
        <f t="shared" si="2"/>
        <v>0.9959957027</v>
      </c>
      <c r="J702" s="19"/>
      <c r="K702" s="19"/>
      <c r="L702" s="19"/>
    </row>
    <row r="703">
      <c r="A703" s="51" t="s">
        <v>2256</v>
      </c>
      <c r="B703" s="51">
        <v>511.95</v>
      </c>
      <c r="C703" s="51">
        <v>504.0</v>
      </c>
      <c r="D703" s="51">
        <v>513.8</v>
      </c>
      <c r="E703" s="51">
        <v>494.8</v>
      </c>
      <c r="F703" s="51" t="s">
        <v>2257</v>
      </c>
      <c r="G703" s="52">
        <v>0.0093</v>
      </c>
      <c r="H703" s="19">
        <f t="shared" si="1"/>
        <v>0.009265648103</v>
      </c>
      <c r="I703" s="19">
        <f t="shared" si="2"/>
        <v>1.009265648</v>
      </c>
      <c r="J703" s="19"/>
      <c r="K703" s="19"/>
      <c r="L703" s="19"/>
    </row>
    <row r="704">
      <c r="A704" s="53">
        <v>44896.0</v>
      </c>
      <c r="B704" s="51">
        <v>507.25</v>
      </c>
      <c r="C704" s="51">
        <v>505.85</v>
      </c>
      <c r="D704" s="51">
        <v>511.85</v>
      </c>
      <c r="E704" s="51">
        <v>503.5</v>
      </c>
      <c r="F704" s="51" t="s">
        <v>992</v>
      </c>
      <c r="G704" s="52">
        <v>0.0119</v>
      </c>
      <c r="H704" s="19">
        <f t="shared" si="1"/>
        <v>0.01186914024</v>
      </c>
      <c r="I704" s="19">
        <f t="shared" si="2"/>
        <v>1.01186914</v>
      </c>
      <c r="J704" s="19"/>
      <c r="K704" s="19"/>
      <c r="L704" s="19"/>
    </row>
    <row r="705">
      <c r="A705" s="53">
        <v>44866.0</v>
      </c>
      <c r="B705" s="51">
        <v>501.3</v>
      </c>
      <c r="C705" s="51">
        <v>503.0</v>
      </c>
      <c r="D705" s="51">
        <v>507.9</v>
      </c>
      <c r="E705" s="51">
        <v>498.15</v>
      </c>
      <c r="F705" s="51" t="s">
        <v>1065</v>
      </c>
      <c r="G705" s="52">
        <v>-0.0048</v>
      </c>
      <c r="H705" s="19">
        <f t="shared" si="1"/>
        <v>-0.004764740917</v>
      </c>
      <c r="I705" s="19">
        <f t="shared" si="2"/>
        <v>0.9952352591</v>
      </c>
      <c r="J705" s="19"/>
      <c r="K705" s="19"/>
      <c r="L705" s="19"/>
    </row>
    <row r="706">
      <c r="A706" s="53">
        <v>44835.0</v>
      </c>
      <c r="B706" s="51">
        <v>503.7</v>
      </c>
      <c r="C706" s="51">
        <v>493.1</v>
      </c>
      <c r="D706" s="51">
        <v>504.9</v>
      </c>
      <c r="E706" s="51">
        <v>491.3</v>
      </c>
      <c r="F706" s="51" t="s">
        <v>2258</v>
      </c>
      <c r="G706" s="52">
        <v>0.0267</v>
      </c>
      <c r="H706" s="19">
        <f t="shared" si="1"/>
        <v>0.02670199755</v>
      </c>
      <c r="I706" s="19">
        <f t="shared" si="2"/>
        <v>1.026701998</v>
      </c>
      <c r="J706" s="19"/>
      <c r="K706" s="19"/>
      <c r="L706" s="19"/>
    </row>
    <row r="707">
      <c r="A707" s="53">
        <v>44743.0</v>
      </c>
      <c r="B707" s="51">
        <v>490.6</v>
      </c>
      <c r="C707" s="51">
        <v>490.05</v>
      </c>
      <c r="D707" s="51">
        <v>495.5</v>
      </c>
      <c r="E707" s="51">
        <v>483.75</v>
      </c>
      <c r="F707" s="51" t="s">
        <v>2259</v>
      </c>
      <c r="G707" s="52">
        <v>0.0036</v>
      </c>
      <c r="H707" s="19">
        <f t="shared" si="1"/>
        <v>0.003579830214</v>
      </c>
      <c r="I707" s="19">
        <f t="shared" si="2"/>
        <v>1.00357983</v>
      </c>
      <c r="J707" s="19"/>
      <c r="K707" s="19"/>
      <c r="L707" s="19"/>
    </row>
    <row r="708">
      <c r="A708" s="53">
        <v>44713.0</v>
      </c>
      <c r="B708" s="51">
        <v>488.85</v>
      </c>
      <c r="C708" s="51">
        <v>481.5</v>
      </c>
      <c r="D708" s="51">
        <v>492.95</v>
      </c>
      <c r="E708" s="51">
        <v>477.1</v>
      </c>
      <c r="F708" s="51" t="s">
        <v>930</v>
      </c>
      <c r="G708" s="52">
        <v>-0.0018</v>
      </c>
      <c r="H708" s="19">
        <f t="shared" si="1"/>
        <v>-0.001837672282</v>
      </c>
      <c r="I708" s="19">
        <f t="shared" si="2"/>
        <v>0.9981623277</v>
      </c>
      <c r="J708" s="19"/>
      <c r="K708" s="19"/>
      <c r="L708" s="19"/>
    </row>
    <row r="709">
      <c r="A709" s="53">
        <v>44682.0</v>
      </c>
      <c r="B709" s="51">
        <v>489.75</v>
      </c>
      <c r="C709" s="51">
        <v>486.95</v>
      </c>
      <c r="D709" s="51">
        <v>492.75</v>
      </c>
      <c r="E709" s="51">
        <v>483.55</v>
      </c>
      <c r="F709" s="51" t="s">
        <v>2260</v>
      </c>
      <c r="G709" s="52">
        <v>3.0E-4</v>
      </c>
      <c r="H709" s="19">
        <f t="shared" si="1"/>
        <v>0.000306372549</v>
      </c>
      <c r="I709" s="19">
        <f t="shared" si="2"/>
        <v>1.000306373</v>
      </c>
      <c r="J709" s="19"/>
      <c r="K709" s="19"/>
      <c r="L709" s="19"/>
    </row>
    <row r="710">
      <c r="A710" s="53">
        <v>44652.0</v>
      </c>
      <c r="B710" s="51">
        <v>489.6</v>
      </c>
      <c r="C710" s="51">
        <v>496.8</v>
      </c>
      <c r="D710" s="51">
        <v>499.0</v>
      </c>
      <c r="E710" s="51">
        <v>484.05</v>
      </c>
      <c r="F710" s="51" t="s">
        <v>807</v>
      </c>
      <c r="G710" s="52">
        <v>-0.0161</v>
      </c>
      <c r="H710" s="19">
        <f t="shared" si="1"/>
        <v>-0.01607717042</v>
      </c>
      <c r="I710" s="19">
        <f t="shared" si="2"/>
        <v>0.9839228296</v>
      </c>
      <c r="J710" s="19"/>
      <c r="K710" s="19"/>
      <c r="L710" s="19"/>
    </row>
    <row r="711">
      <c r="A711" s="53">
        <v>44621.0</v>
      </c>
      <c r="B711" s="51">
        <v>497.6</v>
      </c>
      <c r="C711" s="51">
        <v>493.5</v>
      </c>
      <c r="D711" s="51">
        <v>500.85</v>
      </c>
      <c r="E711" s="51">
        <v>492.0</v>
      </c>
      <c r="F711" s="51" t="s">
        <v>2261</v>
      </c>
      <c r="G711" s="52">
        <v>0.0315</v>
      </c>
      <c r="H711" s="19">
        <f t="shared" si="1"/>
        <v>0.03150912106</v>
      </c>
      <c r="I711" s="19">
        <f t="shared" si="2"/>
        <v>1.031509121</v>
      </c>
      <c r="J711" s="19"/>
      <c r="K711" s="19"/>
      <c r="L711" s="19"/>
    </row>
    <row r="712">
      <c r="A712" s="51" t="s">
        <v>2262</v>
      </c>
      <c r="B712" s="51">
        <v>482.4</v>
      </c>
      <c r="C712" s="51">
        <v>472.7</v>
      </c>
      <c r="D712" s="51">
        <v>483.6</v>
      </c>
      <c r="E712" s="51">
        <v>471.85</v>
      </c>
      <c r="F712" s="51" t="s">
        <v>2263</v>
      </c>
      <c r="G712" s="52">
        <v>0.0255</v>
      </c>
      <c r="H712" s="19">
        <f t="shared" si="1"/>
        <v>0.02551020408</v>
      </c>
      <c r="I712" s="19">
        <f t="shared" si="2"/>
        <v>1.025510204</v>
      </c>
      <c r="J712" s="19"/>
      <c r="K712" s="19"/>
      <c r="L712" s="19"/>
    </row>
    <row r="713">
      <c r="A713" s="51" t="s">
        <v>2264</v>
      </c>
      <c r="B713" s="51">
        <v>470.4</v>
      </c>
      <c r="C713" s="51">
        <v>472.55</v>
      </c>
      <c r="D713" s="51">
        <v>476.4</v>
      </c>
      <c r="E713" s="51">
        <v>468.6</v>
      </c>
      <c r="F713" s="51" t="s">
        <v>2077</v>
      </c>
      <c r="G713" s="52">
        <v>-0.0118</v>
      </c>
      <c r="H713" s="19">
        <f t="shared" si="1"/>
        <v>-0.01176470588</v>
      </c>
      <c r="I713" s="19">
        <f t="shared" si="2"/>
        <v>0.9882352941</v>
      </c>
      <c r="J713" s="19"/>
      <c r="K713" s="19"/>
      <c r="L713" s="19"/>
    </row>
    <row r="714">
      <c r="A714" s="51" t="s">
        <v>2265</v>
      </c>
      <c r="B714" s="51">
        <v>476.0</v>
      </c>
      <c r="C714" s="51">
        <v>478.75</v>
      </c>
      <c r="D714" s="51">
        <v>481.6</v>
      </c>
      <c r="E714" s="51">
        <v>474.25</v>
      </c>
      <c r="F714" s="51" t="s">
        <v>1743</v>
      </c>
      <c r="G714" s="52">
        <v>-0.0087</v>
      </c>
      <c r="H714" s="19">
        <f t="shared" si="1"/>
        <v>-0.008746355685</v>
      </c>
      <c r="I714" s="19">
        <f t="shared" si="2"/>
        <v>0.9912536443</v>
      </c>
      <c r="J714" s="19"/>
      <c r="K714" s="19"/>
      <c r="L714" s="19"/>
    </row>
    <row r="715">
      <c r="A715" s="51" t="s">
        <v>2266</v>
      </c>
      <c r="B715" s="51">
        <v>480.2</v>
      </c>
      <c r="C715" s="51">
        <v>475.2</v>
      </c>
      <c r="D715" s="51">
        <v>482.8</v>
      </c>
      <c r="E715" s="51">
        <v>472.65</v>
      </c>
      <c r="F715" s="51" t="s">
        <v>2267</v>
      </c>
      <c r="G715" s="52">
        <v>0.0192</v>
      </c>
      <c r="H715" s="19">
        <f t="shared" si="1"/>
        <v>0.01920832007</v>
      </c>
      <c r="I715" s="19">
        <f t="shared" si="2"/>
        <v>1.01920832</v>
      </c>
      <c r="J715" s="19"/>
      <c r="K715" s="19"/>
      <c r="L715" s="19"/>
    </row>
    <row r="716">
      <c r="A716" s="51" t="s">
        <v>2268</v>
      </c>
      <c r="B716" s="51">
        <v>471.15</v>
      </c>
      <c r="C716" s="51">
        <v>465.7</v>
      </c>
      <c r="D716" s="51">
        <v>472.45</v>
      </c>
      <c r="E716" s="51">
        <v>460.1</v>
      </c>
      <c r="F716" s="51" t="s">
        <v>2269</v>
      </c>
      <c r="G716" s="52">
        <v>0.0076</v>
      </c>
      <c r="H716" s="19">
        <f t="shared" si="1"/>
        <v>0.007591958939</v>
      </c>
      <c r="I716" s="19">
        <f t="shared" si="2"/>
        <v>1.007591959</v>
      </c>
      <c r="J716" s="19"/>
      <c r="K716" s="19"/>
      <c r="L716" s="19"/>
    </row>
    <row r="717">
      <c r="A717" s="51" t="s">
        <v>2270</v>
      </c>
      <c r="B717" s="51">
        <v>467.6</v>
      </c>
      <c r="C717" s="51">
        <v>474.9</v>
      </c>
      <c r="D717" s="51">
        <v>474.9</v>
      </c>
      <c r="E717" s="51">
        <v>460.0</v>
      </c>
      <c r="F717" s="51" t="s">
        <v>2271</v>
      </c>
      <c r="G717" s="52">
        <v>-0.0101</v>
      </c>
      <c r="H717" s="19">
        <f t="shared" si="1"/>
        <v>-0.01005610247</v>
      </c>
      <c r="I717" s="19">
        <f t="shared" si="2"/>
        <v>0.9899438975</v>
      </c>
      <c r="J717" s="19"/>
      <c r="K717" s="19"/>
      <c r="L717" s="19"/>
    </row>
    <row r="718">
      <c r="A718" s="51" t="s">
        <v>2272</v>
      </c>
      <c r="B718" s="51">
        <v>472.35</v>
      </c>
      <c r="C718" s="51">
        <v>476.0</v>
      </c>
      <c r="D718" s="51">
        <v>478.0</v>
      </c>
      <c r="E718" s="51">
        <v>470.95</v>
      </c>
      <c r="F718" s="51" t="s">
        <v>1246</v>
      </c>
      <c r="G718" s="52">
        <v>0.0039</v>
      </c>
      <c r="H718" s="19">
        <f t="shared" si="1"/>
        <v>0.003931987248</v>
      </c>
      <c r="I718" s="19">
        <f t="shared" si="2"/>
        <v>1.003931987</v>
      </c>
      <c r="J718" s="19"/>
      <c r="K718" s="19"/>
      <c r="L718" s="19"/>
    </row>
    <row r="719">
      <c r="A719" s="51" t="s">
        <v>2273</v>
      </c>
      <c r="B719" s="51">
        <v>470.5</v>
      </c>
      <c r="C719" s="51">
        <v>458.15</v>
      </c>
      <c r="D719" s="51">
        <v>472.15</v>
      </c>
      <c r="E719" s="51">
        <v>458.15</v>
      </c>
      <c r="F719" s="51" t="s">
        <v>2274</v>
      </c>
      <c r="G719" s="52">
        <v>0.0373</v>
      </c>
      <c r="H719" s="19">
        <f t="shared" si="1"/>
        <v>0.03725749559</v>
      </c>
      <c r="I719" s="19">
        <f t="shared" si="2"/>
        <v>1.037257496</v>
      </c>
      <c r="J719" s="19"/>
      <c r="K719" s="19"/>
      <c r="L719" s="19"/>
    </row>
    <row r="720">
      <c r="A720" s="51" t="s">
        <v>2275</v>
      </c>
      <c r="B720" s="51">
        <v>453.6</v>
      </c>
      <c r="C720" s="51">
        <v>452.1</v>
      </c>
      <c r="D720" s="51">
        <v>460.9</v>
      </c>
      <c r="E720" s="51">
        <v>449.85</v>
      </c>
      <c r="F720" s="51" t="s">
        <v>2276</v>
      </c>
      <c r="G720" s="52">
        <v>0.0147</v>
      </c>
      <c r="H720" s="19">
        <f t="shared" si="1"/>
        <v>0.01465160497</v>
      </c>
      <c r="I720" s="19">
        <f t="shared" si="2"/>
        <v>1.014651605</v>
      </c>
      <c r="J720" s="19"/>
      <c r="K720" s="19"/>
      <c r="L720" s="19"/>
    </row>
    <row r="721">
      <c r="A721" s="51" t="s">
        <v>2277</v>
      </c>
      <c r="B721" s="51">
        <v>447.05</v>
      </c>
      <c r="C721" s="51">
        <v>459.9</v>
      </c>
      <c r="D721" s="51">
        <v>460.0</v>
      </c>
      <c r="E721" s="51">
        <v>440.0</v>
      </c>
      <c r="F721" s="51" t="s">
        <v>2278</v>
      </c>
      <c r="G721" s="52">
        <v>-0.0492</v>
      </c>
      <c r="H721" s="19">
        <f t="shared" si="1"/>
        <v>-0.04923436835</v>
      </c>
      <c r="I721" s="19">
        <f t="shared" si="2"/>
        <v>0.9507656316</v>
      </c>
      <c r="J721" s="19"/>
      <c r="K721" s="19"/>
      <c r="L721" s="19"/>
    </row>
    <row r="722">
      <c r="A722" s="51" t="s">
        <v>2279</v>
      </c>
      <c r="B722" s="51">
        <v>470.2</v>
      </c>
      <c r="C722" s="51">
        <v>488.0</v>
      </c>
      <c r="D722" s="51">
        <v>488.85</v>
      </c>
      <c r="E722" s="51">
        <v>468.2</v>
      </c>
      <c r="F722" s="51" t="s">
        <v>2280</v>
      </c>
      <c r="G722" s="52">
        <v>-0.0442</v>
      </c>
      <c r="H722" s="19">
        <f t="shared" si="1"/>
        <v>-0.04421181014</v>
      </c>
      <c r="I722" s="19">
        <f t="shared" si="2"/>
        <v>0.9557881899</v>
      </c>
      <c r="J722" s="19"/>
      <c r="K722" s="19"/>
      <c r="L722" s="19"/>
    </row>
    <row r="723">
      <c r="A723" s="51" t="s">
        <v>2281</v>
      </c>
      <c r="B723" s="51">
        <v>491.95</v>
      </c>
      <c r="C723" s="51">
        <v>495.0</v>
      </c>
      <c r="D723" s="51">
        <v>496.5</v>
      </c>
      <c r="E723" s="51">
        <v>487.4</v>
      </c>
      <c r="F723" s="51" t="s">
        <v>862</v>
      </c>
      <c r="G723" s="52">
        <v>6.0E-4</v>
      </c>
      <c r="H723" s="19">
        <f t="shared" si="1"/>
        <v>0.0006101901759</v>
      </c>
      <c r="I723" s="19">
        <f t="shared" si="2"/>
        <v>1.00061019</v>
      </c>
      <c r="J723" s="19"/>
      <c r="K723" s="19"/>
      <c r="L723" s="19"/>
    </row>
    <row r="724">
      <c r="A724" s="51" t="s">
        <v>2282</v>
      </c>
      <c r="B724" s="51">
        <v>491.65</v>
      </c>
      <c r="C724" s="51">
        <v>487.8</v>
      </c>
      <c r="D724" s="51">
        <v>497.7</v>
      </c>
      <c r="E724" s="51">
        <v>487.25</v>
      </c>
      <c r="F724" s="51" t="s">
        <v>992</v>
      </c>
      <c r="G724" s="52">
        <v>0.0046</v>
      </c>
      <c r="H724" s="19">
        <f t="shared" si="1"/>
        <v>0.004597466285</v>
      </c>
      <c r="I724" s="19">
        <f t="shared" si="2"/>
        <v>1.004597466</v>
      </c>
      <c r="J724" s="19"/>
      <c r="K724" s="19"/>
      <c r="L724" s="19"/>
    </row>
    <row r="725">
      <c r="A725" s="51" t="s">
        <v>2283</v>
      </c>
      <c r="B725" s="51">
        <v>489.4</v>
      </c>
      <c r="C725" s="51">
        <v>491.95</v>
      </c>
      <c r="D725" s="51">
        <v>491.95</v>
      </c>
      <c r="E725" s="51">
        <v>483.3</v>
      </c>
      <c r="F725" s="51" t="s">
        <v>2284</v>
      </c>
      <c r="G725" s="52">
        <v>-0.012</v>
      </c>
      <c r="H725" s="19">
        <f t="shared" si="1"/>
        <v>-0.01201170889</v>
      </c>
      <c r="I725" s="19">
        <f t="shared" si="2"/>
        <v>0.9879882911</v>
      </c>
      <c r="J725" s="19"/>
      <c r="K725" s="19"/>
      <c r="L725" s="19"/>
    </row>
    <row r="726">
      <c r="A726" s="51" t="s">
        <v>2285</v>
      </c>
      <c r="B726" s="51">
        <v>495.35</v>
      </c>
      <c r="C726" s="51">
        <v>499.45</v>
      </c>
      <c r="D726" s="51">
        <v>506.4</v>
      </c>
      <c r="E726" s="51">
        <v>494.2</v>
      </c>
      <c r="F726" s="51" t="s">
        <v>1396</v>
      </c>
      <c r="G726" s="52">
        <v>0.0018</v>
      </c>
      <c r="H726" s="19">
        <f t="shared" si="1"/>
        <v>0.001820204267</v>
      </c>
      <c r="I726" s="19">
        <f t="shared" si="2"/>
        <v>1.001820204</v>
      </c>
      <c r="J726" s="19"/>
      <c r="K726" s="19"/>
      <c r="L726" s="19"/>
    </row>
    <row r="727">
      <c r="A727" s="50">
        <v>44481.0</v>
      </c>
      <c r="B727" s="51">
        <v>494.45</v>
      </c>
      <c r="C727" s="51">
        <v>487.75</v>
      </c>
      <c r="D727" s="51">
        <v>496.8</v>
      </c>
      <c r="E727" s="51">
        <v>486.55</v>
      </c>
      <c r="F727" s="51" t="s">
        <v>2286</v>
      </c>
      <c r="G727" s="52">
        <v>0.001</v>
      </c>
      <c r="H727" s="19">
        <f t="shared" si="1"/>
        <v>0.001012248203</v>
      </c>
      <c r="I727" s="19">
        <f t="shared" si="2"/>
        <v>1.001012248</v>
      </c>
      <c r="J727" s="19"/>
      <c r="K727" s="19"/>
      <c r="L727" s="19"/>
    </row>
    <row r="728">
      <c r="A728" s="53">
        <v>44451.0</v>
      </c>
      <c r="B728" s="51">
        <v>493.95</v>
      </c>
      <c r="C728" s="51">
        <v>498.0</v>
      </c>
      <c r="D728" s="51">
        <v>498.5</v>
      </c>
      <c r="E728" s="51">
        <v>489.55</v>
      </c>
      <c r="F728" s="51" t="s">
        <v>2287</v>
      </c>
      <c r="G728" s="52">
        <v>1.0E-4</v>
      </c>
      <c r="H728" s="19">
        <f t="shared" si="1"/>
        <v>0.0001012350678</v>
      </c>
      <c r="I728" s="19">
        <f t="shared" si="2"/>
        <v>1.000101235</v>
      </c>
      <c r="J728" s="31"/>
      <c r="K728" s="31"/>
      <c r="L728" s="31"/>
      <c r="M728" s="2"/>
      <c r="N728" s="2"/>
      <c r="O728" s="2"/>
      <c r="P728" s="2"/>
      <c r="Q728" s="2"/>
      <c r="R728" s="2"/>
      <c r="S728" s="2"/>
      <c r="T728" s="2"/>
      <c r="U728" s="2"/>
      <c r="V728" s="2"/>
      <c r="W728" s="2"/>
      <c r="X728" s="2"/>
      <c r="Y728" s="2"/>
      <c r="Z728" s="2"/>
    </row>
    <row r="729">
      <c r="A729" s="53">
        <v>44420.0</v>
      </c>
      <c r="B729" s="51">
        <v>493.9</v>
      </c>
      <c r="C729" s="51">
        <v>484.5</v>
      </c>
      <c r="D729" s="51">
        <v>495.95</v>
      </c>
      <c r="E729" s="51">
        <v>483.5</v>
      </c>
      <c r="F729" s="51" t="s">
        <v>1082</v>
      </c>
      <c r="G729" s="52">
        <v>0.0251</v>
      </c>
      <c r="H729" s="19">
        <f t="shared" si="1"/>
        <v>0.02511415525</v>
      </c>
      <c r="I729" s="19">
        <f t="shared" si="2"/>
        <v>1.025114155</v>
      </c>
      <c r="J729" s="19"/>
      <c r="K729" s="19"/>
      <c r="L729" s="19"/>
    </row>
    <row r="730">
      <c r="A730" s="53">
        <v>44389.0</v>
      </c>
      <c r="B730" s="51">
        <v>481.8</v>
      </c>
      <c r="C730" s="51">
        <v>476.85</v>
      </c>
      <c r="D730" s="51">
        <v>484.9</v>
      </c>
      <c r="E730" s="51">
        <v>471.0</v>
      </c>
      <c r="F730" s="51" t="s">
        <v>2288</v>
      </c>
      <c r="G730" s="52">
        <v>0.0312</v>
      </c>
      <c r="H730" s="19">
        <f t="shared" si="1"/>
        <v>0.03125</v>
      </c>
      <c r="I730" s="19">
        <f t="shared" si="2"/>
        <v>1.03125</v>
      </c>
      <c r="J730" s="19"/>
      <c r="K730" s="19"/>
      <c r="L730" s="19"/>
    </row>
    <row r="731">
      <c r="A731" s="53">
        <v>44359.0</v>
      </c>
      <c r="B731" s="51">
        <v>467.2</v>
      </c>
      <c r="C731" s="51">
        <v>480.1</v>
      </c>
      <c r="D731" s="51">
        <v>480.9</v>
      </c>
      <c r="E731" s="51">
        <v>466.0</v>
      </c>
      <c r="F731" s="51" t="s">
        <v>2289</v>
      </c>
      <c r="G731" s="52">
        <v>-0.0269</v>
      </c>
      <c r="H731" s="19">
        <f t="shared" si="1"/>
        <v>-0.02686940221</v>
      </c>
      <c r="I731" s="19">
        <f t="shared" si="2"/>
        <v>0.9731305978</v>
      </c>
      <c r="J731" s="19"/>
      <c r="K731" s="19"/>
      <c r="L731" s="19"/>
    </row>
    <row r="732">
      <c r="A732" s="53">
        <v>44267.0</v>
      </c>
      <c r="B732" s="51">
        <v>480.1</v>
      </c>
      <c r="C732" s="51">
        <v>480.0</v>
      </c>
      <c r="D732" s="51">
        <v>484.7</v>
      </c>
      <c r="E732" s="51">
        <v>477.3</v>
      </c>
      <c r="F732" s="51" t="s">
        <v>2035</v>
      </c>
      <c r="G732" s="52">
        <v>0.0021</v>
      </c>
      <c r="H732" s="19">
        <f t="shared" si="1"/>
        <v>0.002087246921</v>
      </c>
      <c r="I732" s="19">
        <f t="shared" si="2"/>
        <v>1.002087247</v>
      </c>
      <c r="J732" s="19"/>
      <c r="K732" s="19"/>
      <c r="L732" s="19"/>
    </row>
    <row r="733">
      <c r="A733" s="53">
        <v>44239.0</v>
      </c>
      <c r="B733" s="51">
        <v>479.1</v>
      </c>
      <c r="C733" s="51">
        <v>479.4</v>
      </c>
      <c r="D733" s="51">
        <v>480.45</v>
      </c>
      <c r="E733" s="51">
        <v>471.7</v>
      </c>
      <c r="F733" s="51" t="s">
        <v>2290</v>
      </c>
      <c r="G733" s="52">
        <v>0.0081</v>
      </c>
      <c r="H733" s="19">
        <f t="shared" si="1"/>
        <v>0.008100999474</v>
      </c>
      <c r="I733" s="19">
        <f t="shared" si="2"/>
        <v>1.008100999</v>
      </c>
      <c r="J733" s="19"/>
      <c r="K733" s="19"/>
      <c r="L733" s="19"/>
    </row>
    <row r="734">
      <c r="A734" s="53">
        <v>44208.0</v>
      </c>
      <c r="B734" s="51">
        <v>475.25</v>
      </c>
      <c r="C734" s="51">
        <v>467.85</v>
      </c>
      <c r="D734" s="51">
        <v>478.4</v>
      </c>
      <c r="E734" s="51">
        <v>463.55</v>
      </c>
      <c r="F734" s="51" t="s">
        <v>2291</v>
      </c>
      <c r="G734" s="52">
        <v>0.0363</v>
      </c>
      <c r="H734" s="19">
        <f t="shared" si="1"/>
        <v>0.03630614915</v>
      </c>
      <c r="I734" s="19">
        <f t="shared" si="2"/>
        <v>1.036306149</v>
      </c>
      <c r="J734" s="19"/>
      <c r="K734" s="19"/>
      <c r="L734" s="19"/>
    </row>
    <row r="735">
      <c r="A735" s="51" t="s">
        <v>2292</v>
      </c>
      <c r="B735" s="51">
        <v>458.6</v>
      </c>
      <c r="C735" s="51">
        <v>466.55</v>
      </c>
      <c r="D735" s="51">
        <v>478.0</v>
      </c>
      <c r="E735" s="51">
        <v>455.65</v>
      </c>
      <c r="F735" s="51" t="s">
        <v>2293</v>
      </c>
      <c r="G735" s="52">
        <v>-0.0062</v>
      </c>
      <c r="H735" s="19">
        <f t="shared" si="1"/>
        <v>-0.006176183769</v>
      </c>
      <c r="I735" s="19">
        <f t="shared" si="2"/>
        <v>0.9938238162</v>
      </c>
      <c r="J735" s="19"/>
      <c r="K735" s="19"/>
      <c r="L735" s="19"/>
    </row>
    <row r="736">
      <c r="A736" s="51" t="s">
        <v>2294</v>
      </c>
      <c r="B736" s="51">
        <v>461.45</v>
      </c>
      <c r="C736" s="51">
        <v>457.0</v>
      </c>
      <c r="D736" s="51">
        <v>470.75</v>
      </c>
      <c r="E736" s="51">
        <v>443.1</v>
      </c>
      <c r="F736" s="51" t="s">
        <v>2295</v>
      </c>
      <c r="G736" s="52">
        <v>0.0027</v>
      </c>
      <c r="H736" s="19">
        <f t="shared" si="1"/>
        <v>0.002716210343</v>
      </c>
      <c r="I736" s="19">
        <f t="shared" si="2"/>
        <v>1.00271621</v>
      </c>
      <c r="J736" s="19"/>
      <c r="K736" s="19"/>
      <c r="L736" s="19"/>
    </row>
    <row r="737">
      <c r="A737" s="51" t="s">
        <v>2296</v>
      </c>
      <c r="B737" s="51">
        <v>460.2</v>
      </c>
      <c r="C737" s="51">
        <v>486.0</v>
      </c>
      <c r="D737" s="51">
        <v>486.75</v>
      </c>
      <c r="E737" s="51">
        <v>458.0</v>
      </c>
      <c r="F737" s="51" t="s">
        <v>2297</v>
      </c>
      <c r="G737" s="52">
        <v>-0.0661</v>
      </c>
      <c r="H737" s="19">
        <f t="shared" si="1"/>
        <v>-0.06605783866</v>
      </c>
      <c r="I737" s="19">
        <f t="shared" si="2"/>
        <v>0.9339421613</v>
      </c>
      <c r="J737" s="19"/>
      <c r="K737" s="19"/>
      <c r="L737" s="19"/>
    </row>
    <row r="738">
      <c r="A738" s="51" t="s">
        <v>2298</v>
      </c>
      <c r="B738" s="51">
        <v>492.75</v>
      </c>
      <c r="C738" s="51">
        <v>490.8</v>
      </c>
      <c r="D738" s="51">
        <v>495.15</v>
      </c>
      <c r="E738" s="51">
        <v>486.5</v>
      </c>
      <c r="F738" s="51" t="s">
        <v>935</v>
      </c>
      <c r="G738" s="52">
        <v>0.0084</v>
      </c>
      <c r="H738" s="19">
        <f t="shared" si="1"/>
        <v>0.008390463522</v>
      </c>
      <c r="I738" s="19">
        <f t="shared" si="2"/>
        <v>1.008390464</v>
      </c>
      <c r="J738" s="19"/>
      <c r="K738" s="19"/>
      <c r="L738" s="19"/>
    </row>
    <row r="739">
      <c r="A739" s="51" t="s">
        <v>2299</v>
      </c>
      <c r="B739" s="51">
        <v>488.65</v>
      </c>
      <c r="C739" s="51">
        <v>499.0</v>
      </c>
      <c r="D739" s="51">
        <v>501.8</v>
      </c>
      <c r="E739" s="51">
        <v>485.3</v>
      </c>
      <c r="F739" s="51" t="s">
        <v>2300</v>
      </c>
      <c r="G739" s="52">
        <v>-0.0138</v>
      </c>
      <c r="H739" s="19">
        <f t="shared" si="1"/>
        <v>-0.01382441978</v>
      </c>
      <c r="I739" s="19">
        <f t="shared" si="2"/>
        <v>0.9861755802</v>
      </c>
      <c r="J739" s="19"/>
      <c r="K739" s="19"/>
      <c r="L739" s="19"/>
    </row>
    <row r="740">
      <c r="A740" s="51" t="s">
        <v>2301</v>
      </c>
      <c r="B740" s="51">
        <v>495.5</v>
      </c>
      <c r="C740" s="51">
        <v>484.4</v>
      </c>
      <c r="D740" s="51">
        <v>499.35</v>
      </c>
      <c r="E740" s="51">
        <v>477.0</v>
      </c>
      <c r="F740" s="51" t="s">
        <v>2302</v>
      </c>
      <c r="G740" s="52">
        <v>0.0193</v>
      </c>
      <c r="H740" s="19">
        <f t="shared" si="1"/>
        <v>0.01933758486</v>
      </c>
      <c r="I740" s="19">
        <f t="shared" si="2"/>
        <v>1.019337585</v>
      </c>
      <c r="J740" s="19"/>
      <c r="K740" s="19"/>
      <c r="L740" s="19"/>
    </row>
    <row r="741">
      <c r="A741" s="51" t="s">
        <v>2303</v>
      </c>
      <c r="B741" s="51">
        <v>486.1</v>
      </c>
      <c r="C741" s="51">
        <v>512.25</v>
      </c>
      <c r="D741" s="51">
        <v>512.25</v>
      </c>
      <c r="E741" s="51">
        <v>478.4</v>
      </c>
      <c r="F741" s="51" t="s">
        <v>2304</v>
      </c>
      <c r="G741" s="52">
        <v>-0.0463</v>
      </c>
      <c r="H741" s="19">
        <f t="shared" si="1"/>
        <v>-0.04630174613</v>
      </c>
      <c r="I741" s="19">
        <f t="shared" si="2"/>
        <v>0.9536982539</v>
      </c>
      <c r="J741" s="19"/>
      <c r="K741" s="19"/>
      <c r="L741" s="19"/>
    </row>
    <row r="742">
      <c r="A742" s="51" t="s">
        <v>2305</v>
      </c>
      <c r="B742" s="51">
        <v>509.7</v>
      </c>
      <c r="C742" s="51">
        <v>531.45</v>
      </c>
      <c r="D742" s="51">
        <v>534.2</v>
      </c>
      <c r="E742" s="51">
        <v>501.3</v>
      </c>
      <c r="F742" s="51" t="s">
        <v>2306</v>
      </c>
      <c r="G742" s="52">
        <v>-0.0386</v>
      </c>
      <c r="H742" s="19">
        <f t="shared" si="1"/>
        <v>-0.03857398849</v>
      </c>
      <c r="I742" s="19">
        <f t="shared" si="2"/>
        <v>0.9614260115</v>
      </c>
      <c r="J742" s="19"/>
      <c r="K742" s="19"/>
      <c r="L742" s="19"/>
    </row>
    <row r="743">
      <c r="A743" s="51" t="s">
        <v>2307</v>
      </c>
      <c r="B743" s="51">
        <v>530.15</v>
      </c>
      <c r="C743" s="51">
        <v>520.25</v>
      </c>
      <c r="D743" s="51">
        <v>536.7</v>
      </c>
      <c r="E743" s="51">
        <v>520.25</v>
      </c>
      <c r="F743" s="51" t="s">
        <v>2308</v>
      </c>
      <c r="G743" s="52">
        <v>0.0214</v>
      </c>
      <c r="H743" s="19">
        <f t="shared" si="1"/>
        <v>0.021385223</v>
      </c>
      <c r="I743" s="19">
        <f t="shared" si="2"/>
        <v>1.021385223</v>
      </c>
      <c r="J743" s="19"/>
      <c r="K743" s="19"/>
      <c r="L743" s="19"/>
    </row>
    <row r="744">
      <c r="A744" s="51" t="s">
        <v>2309</v>
      </c>
      <c r="B744" s="51">
        <v>519.05</v>
      </c>
      <c r="C744" s="51">
        <v>506.9</v>
      </c>
      <c r="D744" s="51">
        <v>526.85</v>
      </c>
      <c r="E744" s="51">
        <v>506.2</v>
      </c>
      <c r="F744" s="51" t="s">
        <v>2310</v>
      </c>
      <c r="G744" s="52">
        <v>0.0269</v>
      </c>
      <c r="H744" s="19">
        <f t="shared" si="1"/>
        <v>0.02690671679</v>
      </c>
      <c r="I744" s="19">
        <f t="shared" si="2"/>
        <v>1.026906717</v>
      </c>
      <c r="J744" s="19"/>
      <c r="K744" s="19"/>
      <c r="L744" s="19"/>
    </row>
    <row r="745">
      <c r="A745" s="51" t="s">
        <v>2311</v>
      </c>
      <c r="B745" s="51">
        <v>505.45</v>
      </c>
      <c r="C745" s="51">
        <v>506.25</v>
      </c>
      <c r="D745" s="51">
        <v>514.9</v>
      </c>
      <c r="E745" s="51">
        <v>504.5</v>
      </c>
      <c r="F745" s="51" t="s">
        <v>2312</v>
      </c>
      <c r="G745" s="52">
        <v>-0.0032</v>
      </c>
      <c r="H745" s="19">
        <f t="shared" si="1"/>
        <v>-0.003155507346</v>
      </c>
      <c r="I745" s="19">
        <f t="shared" si="2"/>
        <v>0.9968444927</v>
      </c>
      <c r="J745" s="19"/>
      <c r="K745" s="19"/>
      <c r="L745" s="19"/>
    </row>
    <row r="746">
      <c r="A746" s="50">
        <v>44541.0</v>
      </c>
      <c r="B746" s="51">
        <v>507.05</v>
      </c>
      <c r="C746" s="51">
        <v>506.95</v>
      </c>
      <c r="D746" s="51">
        <v>509.55</v>
      </c>
      <c r="E746" s="51">
        <v>497.35</v>
      </c>
      <c r="F746" s="51" t="s">
        <v>2037</v>
      </c>
      <c r="G746" s="52">
        <v>0.0072</v>
      </c>
      <c r="H746" s="19">
        <f t="shared" si="1"/>
        <v>0.007150660443</v>
      </c>
      <c r="I746" s="19">
        <f t="shared" si="2"/>
        <v>1.00715066</v>
      </c>
      <c r="J746" s="19"/>
      <c r="K746" s="19"/>
      <c r="L746" s="19"/>
    </row>
    <row r="747">
      <c r="A747" s="50">
        <v>44511.0</v>
      </c>
      <c r="B747" s="51">
        <v>503.45</v>
      </c>
      <c r="C747" s="51">
        <v>510.0</v>
      </c>
      <c r="D747" s="51">
        <v>519.0</v>
      </c>
      <c r="E747" s="51">
        <v>501.0</v>
      </c>
      <c r="F747" s="51" t="s">
        <v>2313</v>
      </c>
      <c r="G747" s="52">
        <v>-0.0143</v>
      </c>
      <c r="H747" s="19"/>
      <c r="I747" s="19"/>
      <c r="J747" s="19"/>
      <c r="K747" s="19"/>
      <c r="L747" s="19"/>
    </row>
    <row r="748">
      <c r="A748" s="55"/>
      <c r="B748" s="55"/>
      <c r="C748" s="55"/>
      <c r="D748" s="55"/>
      <c r="E748" s="55"/>
      <c r="F748" s="56"/>
      <c r="G748" s="57"/>
    </row>
    <row r="749">
      <c r="A749" s="55"/>
      <c r="B749" s="55"/>
      <c r="C749" s="55"/>
      <c r="D749" s="55"/>
      <c r="E749" s="55"/>
      <c r="F749" s="56"/>
      <c r="G749" s="57"/>
    </row>
    <row r="750">
      <c r="A750" s="58"/>
      <c r="B750" s="55"/>
      <c r="C750" s="55"/>
      <c r="D750" s="55"/>
      <c r="E750" s="55"/>
      <c r="F750" s="56"/>
      <c r="G750" s="57"/>
    </row>
    <row r="751">
      <c r="A751" s="58"/>
      <c r="B751" s="55"/>
      <c r="C751" s="55"/>
      <c r="D751" s="55"/>
      <c r="E751" s="55"/>
      <c r="F751" s="56"/>
      <c r="G751" s="57"/>
    </row>
    <row r="752">
      <c r="A752" s="59"/>
      <c r="B752" s="55"/>
      <c r="C752" s="55"/>
      <c r="D752" s="55"/>
      <c r="E752" s="55"/>
      <c r="F752" s="56"/>
      <c r="G752" s="57"/>
    </row>
    <row r="753">
      <c r="A753" s="59"/>
      <c r="B753" s="55"/>
      <c r="C753" s="55"/>
      <c r="D753" s="55"/>
      <c r="E753" s="55"/>
      <c r="F753" s="56"/>
      <c r="G753" s="57"/>
    </row>
    <row r="754">
      <c r="A754" s="59"/>
      <c r="B754" s="55"/>
      <c r="C754" s="55"/>
      <c r="D754" s="55"/>
      <c r="E754" s="55"/>
      <c r="F754" s="56"/>
      <c r="G754" s="57"/>
    </row>
    <row r="755">
      <c r="A755" s="59"/>
      <c r="B755" s="55"/>
      <c r="C755" s="55"/>
      <c r="D755" s="55"/>
      <c r="E755" s="55"/>
      <c r="F755" s="56"/>
      <c r="G755" s="57"/>
    </row>
    <row r="756">
      <c r="A756" s="59"/>
      <c r="B756" s="55"/>
      <c r="C756" s="55"/>
      <c r="D756" s="55"/>
      <c r="E756" s="55"/>
      <c r="F756" s="56"/>
      <c r="G756" s="57"/>
    </row>
    <row r="757">
      <c r="A757" s="59"/>
      <c r="B757" s="55"/>
      <c r="C757" s="55"/>
      <c r="D757" s="55"/>
      <c r="E757" s="55"/>
      <c r="F757" s="56"/>
      <c r="G757" s="57"/>
    </row>
    <row r="758">
      <c r="A758" s="55"/>
      <c r="B758" s="55"/>
      <c r="C758" s="55"/>
      <c r="D758" s="55"/>
      <c r="E758" s="55"/>
      <c r="F758" s="56"/>
      <c r="G758" s="57"/>
    </row>
    <row r="759">
      <c r="A759" s="55"/>
      <c r="B759" s="55"/>
      <c r="C759" s="55"/>
      <c r="D759" s="60"/>
      <c r="E759" s="55"/>
      <c r="F759" s="56"/>
      <c r="G759" s="57"/>
    </row>
    <row r="760">
      <c r="A760" s="55"/>
      <c r="B760" s="55"/>
      <c r="C760" s="55"/>
      <c r="D760" s="55"/>
      <c r="E760" s="55"/>
      <c r="F760" s="56"/>
      <c r="G760" s="57"/>
    </row>
    <row r="761">
      <c r="A761" s="55"/>
      <c r="B761" s="55"/>
      <c r="C761" s="55"/>
      <c r="D761" s="55"/>
      <c r="E761" s="55"/>
      <c r="F761" s="56"/>
      <c r="G761" s="57"/>
    </row>
    <row r="762">
      <c r="A762" s="55"/>
      <c r="B762" s="55"/>
      <c r="C762" s="55"/>
      <c r="D762" s="55"/>
      <c r="E762" s="55"/>
      <c r="F762" s="56"/>
      <c r="G762" s="57"/>
    </row>
    <row r="763">
      <c r="A763" s="55"/>
      <c r="B763" s="55"/>
      <c r="C763" s="55"/>
      <c r="D763" s="55"/>
      <c r="E763" s="55"/>
      <c r="F763" s="56"/>
      <c r="G763" s="57"/>
    </row>
    <row r="764">
      <c r="A764" s="55"/>
      <c r="B764" s="55"/>
      <c r="C764" s="55"/>
      <c r="D764" s="55"/>
      <c r="E764" s="55"/>
      <c r="F764" s="56"/>
      <c r="G764" s="57"/>
    </row>
    <row r="765">
      <c r="A765" s="55"/>
      <c r="B765" s="55"/>
      <c r="C765" s="55"/>
      <c r="D765" s="55"/>
      <c r="E765" s="55"/>
      <c r="F765" s="56"/>
      <c r="G765" s="57"/>
    </row>
    <row r="766">
      <c r="A766" s="55"/>
      <c r="B766" s="55"/>
      <c r="C766" s="55"/>
      <c r="D766" s="55"/>
      <c r="E766" s="55"/>
      <c r="F766" s="56"/>
      <c r="G766" s="57"/>
    </row>
    <row r="767">
      <c r="A767" s="55"/>
      <c r="B767" s="55"/>
      <c r="C767" s="55"/>
      <c r="D767" s="55"/>
      <c r="E767" s="55"/>
      <c r="F767" s="56"/>
      <c r="G767" s="57"/>
    </row>
    <row r="768">
      <c r="A768" s="55"/>
      <c r="B768" s="55"/>
      <c r="C768" s="55"/>
      <c r="D768" s="55"/>
      <c r="E768" s="55"/>
      <c r="F768" s="56"/>
      <c r="G768" s="57"/>
    </row>
    <row r="769">
      <c r="A769" s="55"/>
      <c r="B769" s="55"/>
      <c r="C769" s="55"/>
      <c r="D769" s="60"/>
      <c r="E769" s="55"/>
      <c r="F769" s="56"/>
      <c r="G769" s="57"/>
    </row>
    <row r="770">
      <c r="A770" s="59"/>
      <c r="B770" s="55"/>
      <c r="C770" s="55"/>
      <c r="D770" s="55"/>
      <c r="E770" s="55"/>
      <c r="F770" s="56"/>
      <c r="G770" s="57"/>
    </row>
    <row r="771">
      <c r="A771" s="59"/>
      <c r="B771" s="55"/>
      <c r="C771" s="60"/>
      <c r="D771" s="60"/>
      <c r="E771" s="55"/>
      <c r="F771" s="56"/>
      <c r="G771" s="57"/>
    </row>
    <row r="772">
      <c r="A772" s="59"/>
      <c r="B772" s="60"/>
      <c r="C772" s="60"/>
      <c r="D772" s="60"/>
      <c r="E772" s="60"/>
      <c r="F772" s="56"/>
      <c r="G772" s="57"/>
    </row>
    <row r="773">
      <c r="A773" s="59"/>
      <c r="B773" s="60"/>
      <c r="C773" s="60"/>
      <c r="D773" s="60"/>
      <c r="E773" s="60"/>
      <c r="F773" s="56"/>
      <c r="G773" s="57"/>
    </row>
    <row r="774">
      <c r="A774" s="59"/>
      <c r="B774" s="60"/>
      <c r="C774" s="60"/>
      <c r="D774" s="60"/>
      <c r="E774" s="60"/>
      <c r="F774" s="56"/>
      <c r="G774" s="57"/>
    </row>
    <row r="775">
      <c r="A775" s="59"/>
      <c r="B775" s="60"/>
      <c r="C775" s="60"/>
      <c r="D775" s="60"/>
      <c r="E775" s="60"/>
      <c r="F775" s="56"/>
      <c r="G775" s="57"/>
    </row>
    <row r="776">
      <c r="A776" s="59"/>
      <c r="B776" s="60"/>
      <c r="C776" s="60"/>
      <c r="D776" s="60"/>
      <c r="E776" s="60"/>
      <c r="F776" s="56"/>
      <c r="G776" s="57"/>
    </row>
    <row r="777">
      <c r="A777" s="59"/>
      <c r="B777" s="60"/>
      <c r="C777" s="60"/>
      <c r="D777" s="60"/>
      <c r="E777" s="60"/>
      <c r="F777" s="56"/>
      <c r="G777" s="57"/>
    </row>
    <row r="778">
      <c r="A778" s="59"/>
      <c r="B778" s="60"/>
      <c r="C778" s="60"/>
      <c r="D778" s="60"/>
      <c r="E778" s="60"/>
      <c r="F778" s="56"/>
      <c r="G778" s="57"/>
    </row>
    <row r="779">
      <c r="A779" s="55"/>
      <c r="B779" s="60"/>
      <c r="C779" s="60"/>
      <c r="D779" s="60"/>
      <c r="E779" s="60"/>
      <c r="F779" s="56"/>
      <c r="G779" s="57"/>
    </row>
    <row r="780">
      <c r="A780" s="55"/>
      <c r="B780" s="60"/>
      <c r="C780" s="60"/>
      <c r="D780" s="60"/>
      <c r="E780" s="60"/>
      <c r="F780" s="56"/>
      <c r="G780" s="57"/>
    </row>
    <row r="781">
      <c r="A781" s="55"/>
      <c r="B781" s="60"/>
      <c r="C781" s="60"/>
      <c r="D781" s="60"/>
      <c r="E781" s="60"/>
      <c r="F781" s="56"/>
      <c r="G781" s="57"/>
    </row>
    <row r="782">
      <c r="A782" s="55"/>
      <c r="B782" s="60"/>
      <c r="C782" s="60"/>
      <c r="D782" s="60"/>
      <c r="E782" s="60"/>
      <c r="F782" s="56"/>
      <c r="G782" s="57"/>
    </row>
    <row r="783">
      <c r="A783" s="55"/>
      <c r="B783" s="60"/>
      <c r="C783" s="60"/>
      <c r="D783" s="60"/>
      <c r="E783" s="60"/>
      <c r="F783" s="56"/>
      <c r="G783" s="57"/>
    </row>
    <row r="784">
      <c r="A784" s="55"/>
      <c r="B784" s="60"/>
      <c r="C784" s="60"/>
      <c r="D784" s="60"/>
      <c r="E784" s="60"/>
      <c r="F784" s="56"/>
      <c r="G784" s="57"/>
    </row>
    <row r="785">
      <c r="A785" s="55"/>
      <c r="B785" s="60"/>
      <c r="C785" s="60"/>
      <c r="D785" s="60"/>
      <c r="E785" s="60"/>
      <c r="F785" s="56"/>
      <c r="G785" s="57"/>
    </row>
    <row r="786">
      <c r="A786" s="55"/>
      <c r="B786" s="60"/>
      <c r="C786" s="60"/>
      <c r="D786" s="60"/>
      <c r="E786" s="60"/>
      <c r="F786" s="56"/>
      <c r="G786" s="57"/>
    </row>
    <row r="787">
      <c r="A787" s="55"/>
      <c r="B787" s="60"/>
      <c r="C787" s="60"/>
      <c r="D787" s="60"/>
      <c r="E787" s="60"/>
      <c r="F787" s="56"/>
      <c r="G787" s="57"/>
    </row>
    <row r="788">
      <c r="A788" s="55"/>
      <c r="B788" s="60"/>
      <c r="C788" s="60"/>
      <c r="D788" s="60"/>
      <c r="E788" s="60"/>
      <c r="F788" s="56"/>
      <c r="G788" s="57"/>
    </row>
    <row r="789">
      <c r="A789" s="55"/>
      <c r="B789" s="60"/>
      <c r="C789" s="60"/>
      <c r="D789" s="60"/>
      <c r="E789" s="60"/>
      <c r="F789" s="56"/>
      <c r="G789" s="57"/>
    </row>
    <row r="790">
      <c r="A790" s="55"/>
      <c r="B790" s="60"/>
      <c r="C790" s="60"/>
      <c r="D790" s="60"/>
      <c r="E790" s="60"/>
      <c r="F790" s="56"/>
      <c r="G790" s="57"/>
    </row>
    <row r="791">
      <c r="A791" s="55"/>
      <c r="B791" s="60"/>
      <c r="C791" s="60"/>
      <c r="D791" s="60"/>
      <c r="E791" s="60"/>
      <c r="F791" s="56"/>
      <c r="G791" s="57"/>
    </row>
    <row r="792">
      <c r="A792" s="59"/>
      <c r="B792" s="60"/>
      <c r="C792" s="60"/>
      <c r="D792" s="60"/>
      <c r="E792" s="60"/>
      <c r="F792" s="56"/>
      <c r="G792" s="57"/>
    </row>
    <row r="793">
      <c r="A793" s="59"/>
      <c r="B793" s="60"/>
      <c r="C793" s="60"/>
      <c r="D793" s="60"/>
      <c r="E793" s="60"/>
      <c r="F793" s="56"/>
      <c r="G793" s="57"/>
    </row>
    <row r="794">
      <c r="A794" s="59"/>
      <c r="B794" s="60"/>
      <c r="C794" s="60"/>
      <c r="D794" s="60"/>
      <c r="E794" s="60"/>
      <c r="F794" s="56"/>
      <c r="G794" s="57"/>
    </row>
    <row r="795">
      <c r="A795" s="59"/>
      <c r="B795" s="60"/>
      <c r="C795" s="60"/>
      <c r="D795" s="60"/>
      <c r="E795" s="60"/>
      <c r="F795" s="56"/>
      <c r="G795" s="57"/>
    </row>
    <row r="796">
      <c r="A796" s="59"/>
      <c r="B796" s="60"/>
      <c r="C796" s="60"/>
      <c r="D796" s="60"/>
      <c r="E796" s="60"/>
      <c r="F796" s="56"/>
      <c r="G796" s="57"/>
    </row>
    <row r="797">
      <c r="A797" s="59"/>
      <c r="B797" s="60"/>
      <c r="C797" s="60"/>
      <c r="D797" s="60"/>
      <c r="E797" s="60"/>
      <c r="F797" s="56"/>
      <c r="G797" s="57"/>
    </row>
    <row r="798">
      <c r="A798" s="59"/>
      <c r="B798" s="60"/>
      <c r="C798" s="60"/>
      <c r="D798" s="60"/>
      <c r="E798" s="60"/>
      <c r="F798" s="56"/>
      <c r="G798" s="57"/>
    </row>
    <row r="799">
      <c r="A799" s="59"/>
      <c r="B799" s="60"/>
      <c r="C799" s="60"/>
      <c r="D799" s="60"/>
      <c r="E799" s="60"/>
      <c r="F799" s="56"/>
      <c r="G799" s="57"/>
    </row>
    <row r="800">
      <c r="A800" s="55"/>
      <c r="B800" s="60"/>
      <c r="C800" s="60"/>
      <c r="D800" s="60"/>
      <c r="E800" s="60"/>
      <c r="F800" s="56"/>
      <c r="G800" s="57"/>
    </row>
    <row r="801">
      <c r="A801" s="55"/>
      <c r="B801" s="60"/>
      <c r="C801" s="60"/>
      <c r="D801" s="60"/>
      <c r="E801" s="60"/>
      <c r="F801" s="56"/>
      <c r="G801" s="57"/>
    </row>
    <row r="802">
      <c r="A802" s="55"/>
      <c r="B802" s="60"/>
      <c r="C802" s="60"/>
      <c r="D802" s="60"/>
      <c r="E802" s="60"/>
      <c r="F802" s="56"/>
      <c r="G802" s="57"/>
    </row>
    <row r="803">
      <c r="A803" s="55"/>
      <c r="B803" s="60"/>
      <c r="C803" s="60"/>
      <c r="D803" s="60"/>
      <c r="E803" s="60"/>
      <c r="F803" s="56"/>
      <c r="G803" s="57"/>
    </row>
    <row r="804">
      <c r="A804" s="55"/>
      <c r="B804" s="60"/>
      <c r="C804" s="60"/>
      <c r="D804" s="60"/>
      <c r="E804" s="60"/>
      <c r="F804" s="56"/>
      <c r="G804" s="57"/>
    </row>
    <row r="805">
      <c r="A805" s="55"/>
      <c r="B805" s="60"/>
      <c r="C805" s="55"/>
      <c r="D805" s="60"/>
      <c r="E805" s="55"/>
      <c r="F805" s="56"/>
      <c r="G805" s="57"/>
    </row>
    <row r="806">
      <c r="A806" s="55"/>
      <c r="B806" s="60"/>
      <c r="C806" s="60"/>
      <c r="D806" s="60"/>
      <c r="E806" s="55"/>
      <c r="F806" s="56"/>
      <c r="G806" s="57"/>
    </row>
    <row r="807">
      <c r="A807" s="55"/>
      <c r="B807" s="60"/>
      <c r="C807" s="55"/>
      <c r="D807" s="60"/>
      <c r="E807" s="55"/>
      <c r="F807" s="56"/>
      <c r="G807" s="57"/>
    </row>
    <row r="808">
      <c r="A808" s="55"/>
      <c r="B808" s="55"/>
      <c r="C808" s="60"/>
      <c r="D808" s="60"/>
      <c r="E808" s="55"/>
      <c r="F808" s="56"/>
      <c r="G808" s="57"/>
    </row>
    <row r="809">
      <c r="A809" s="55"/>
      <c r="B809" s="60"/>
      <c r="C809" s="60"/>
      <c r="D809" s="60"/>
      <c r="E809" s="60"/>
      <c r="F809" s="56"/>
      <c r="G809" s="57"/>
    </row>
    <row r="810">
      <c r="A810" s="55"/>
      <c r="B810" s="60"/>
      <c r="C810" s="60"/>
      <c r="D810" s="60"/>
      <c r="E810" s="60"/>
      <c r="F810" s="56"/>
      <c r="G810" s="57"/>
    </row>
    <row r="811">
      <c r="A811" s="55"/>
      <c r="B811" s="60"/>
      <c r="C811" s="60"/>
      <c r="D811" s="60"/>
      <c r="E811" s="60"/>
      <c r="F811" s="56"/>
      <c r="G811" s="57"/>
    </row>
    <row r="812">
      <c r="A812" s="59"/>
      <c r="B812" s="60"/>
      <c r="C812" s="60"/>
      <c r="D812" s="60"/>
      <c r="E812" s="60"/>
      <c r="F812" s="56"/>
      <c r="G812" s="57"/>
    </row>
    <row r="813">
      <c r="A813" s="59"/>
      <c r="B813" s="60"/>
      <c r="C813" s="60"/>
      <c r="D813" s="60"/>
      <c r="E813" s="60"/>
      <c r="F813" s="56"/>
      <c r="G813" s="57"/>
    </row>
    <row r="814">
      <c r="A814" s="59"/>
      <c r="B814" s="60"/>
      <c r="C814" s="60"/>
      <c r="D814" s="60"/>
      <c r="E814" s="55"/>
      <c r="F814" s="56"/>
      <c r="G814" s="57"/>
    </row>
    <row r="815">
      <c r="A815" s="59"/>
      <c r="B815" s="60"/>
      <c r="C815" s="60"/>
      <c r="D815" s="60"/>
      <c r="E815" s="55"/>
      <c r="F815" s="56"/>
      <c r="G815" s="57"/>
    </row>
    <row r="816">
      <c r="A816" s="59"/>
      <c r="B816" s="60"/>
      <c r="C816" s="60"/>
      <c r="D816" s="60"/>
      <c r="E816" s="55"/>
      <c r="F816" s="56"/>
      <c r="G816" s="57"/>
    </row>
    <row r="817">
      <c r="A817" s="59"/>
      <c r="B817" s="55"/>
      <c r="C817" s="60"/>
      <c r="D817" s="60"/>
      <c r="E817" s="55"/>
      <c r="F817" s="56"/>
      <c r="G817" s="57"/>
    </row>
    <row r="818">
      <c r="A818" s="59"/>
      <c r="B818" s="55"/>
      <c r="C818" s="55"/>
      <c r="D818" s="60"/>
      <c r="E818" s="55"/>
      <c r="F818" s="56"/>
      <c r="G818" s="57"/>
    </row>
    <row r="819">
      <c r="A819" s="59"/>
      <c r="B819" s="55"/>
      <c r="C819" s="55"/>
      <c r="D819" s="55"/>
      <c r="E819" s="55"/>
      <c r="F819" s="56"/>
      <c r="G819" s="57"/>
    </row>
    <row r="820">
      <c r="A820" s="59"/>
      <c r="B820" s="55"/>
      <c r="C820" s="60"/>
      <c r="D820" s="60"/>
      <c r="E820" s="55"/>
      <c r="F820" s="56"/>
      <c r="G820" s="57"/>
    </row>
    <row r="821">
      <c r="A821" s="59"/>
      <c r="B821" s="60"/>
      <c r="C821" s="55"/>
      <c r="D821" s="60"/>
      <c r="E821" s="55"/>
      <c r="F821" s="56"/>
      <c r="G821" s="57"/>
    </row>
    <row r="822">
      <c r="A822" s="55"/>
      <c r="B822" s="55"/>
      <c r="C822" s="55"/>
      <c r="D822" s="55"/>
      <c r="E822" s="55"/>
      <c r="F822" s="56"/>
      <c r="G822" s="57"/>
    </row>
    <row r="823">
      <c r="A823" s="55"/>
      <c r="B823" s="55"/>
      <c r="C823" s="55"/>
      <c r="D823" s="55"/>
      <c r="E823" s="55"/>
      <c r="F823" s="56"/>
      <c r="G823" s="57"/>
    </row>
    <row r="824">
      <c r="A824" s="55"/>
      <c r="B824" s="55"/>
      <c r="C824" s="55"/>
      <c r="D824" s="55"/>
      <c r="E824" s="55"/>
      <c r="F824" s="56"/>
      <c r="G824" s="57"/>
    </row>
    <row r="825">
      <c r="A825" s="55"/>
      <c r="B825" s="55"/>
      <c r="C825" s="55"/>
      <c r="D825" s="55"/>
      <c r="E825" s="55"/>
      <c r="F825" s="56"/>
      <c r="G825" s="57"/>
    </row>
    <row r="826">
      <c r="A826" s="55"/>
      <c r="B826" s="55"/>
      <c r="C826" s="55"/>
      <c r="D826" s="55"/>
      <c r="E826" s="55"/>
      <c r="F826" s="56"/>
      <c r="G826" s="57"/>
    </row>
    <row r="827">
      <c r="A827" s="55"/>
      <c r="B827" s="55"/>
      <c r="C827" s="55"/>
      <c r="D827" s="55"/>
      <c r="E827" s="55"/>
      <c r="F827" s="56"/>
      <c r="G827" s="57"/>
    </row>
    <row r="828">
      <c r="A828" s="55"/>
      <c r="B828" s="55"/>
      <c r="C828" s="55"/>
      <c r="D828" s="55"/>
      <c r="E828" s="55"/>
      <c r="F828" s="56"/>
      <c r="G828" s="57"/>
    </row>
    <row r="829">
      <c r="A829" s="55"/>
      <c r="B829" s="55"/>
      <c r="C829" s="55"/>
      <c r="D829" s="55"/>
      <c r="E829" s="55"/>
      <c r="F829" s="56"/>
      <c r="G829" s="57"/>
    </row>
    <row r="830">
      <c r="A830" s="55"/>
      <c r="B830" s="55"/>
      <c r="C830" s="60"/>
      <c r="D830" s="60"/>
      <c r="E830" s="55"/>
      <c r="F830" s="56"/>
      <c r="G830" s="57"/>
    </row>
    <row r="831">
      <c r="A831" s="55"/>
      <c r="B831" s="55"/>
      <c r="C831" s="55"/>
      <c r="D831" s="55"/>
      <c r="E831" s="55"/>
      <c r="F831" s="56"/>
      <c r="G831" s="57"/>
    </row>
    <row r="832">
      <c r="A832" s="55"/>
      <c r="B832" s="55"/>
      <c r="C832" s="60"/>
      <c r="D832" s="60"/>
      <c r="E832" s="55"/>
      <c r="F832" s="56"/>
      <c r="G832" s="57"/>
    </row>
    <row r="833">
      <c r="A833" s="59"/>
      <c r="B833" s="55"/>
      <c r="C833" s="55"/>
      <c r="D833" s="60"/>
      <c r="E833" s="55"/>
      <c r="F833" s="56"/>
      <c r="G833" s="57"/>
    </row>
    <row r="834">
      <c r="A834" s="59"/>
      <c r="B834" s="55"/>
      <c r="C834" s="55"/>
      <c r="D834" s="55"/>
      <c r="E834" s="55"/>
      <c r="F834" s="56"/>
      <c r="G834" s="57"/>
    </row>
    <row r="835">
      <c r="A835" s="59"/>
      <c r="B835" s="55"/>
      <c r="C835" s="55"/>
      <c r="D835" s="55"/>
      <c r="E835" s="55"/>
      <c r="F835" s="56"/>
      <c r="G835" s="57"/>
    </row>
    <row r="836">
      <c r="A836" s="59"/>
      <c r="B836" s="55"/>
      <c r="C836" s="55"/>
      <c r="D836" s="55"/>
      <c r="E836" s="55"/>
      <c r="F836" s="56"/>
      <c r="G836" s="57"/>
    </row>
    <row r="837">
      <c r="A837" s="59"/>
      <c r="B837" s="55"/>
      <c r="C837" s="55"/>
      <c r="D837" s="55"/>
      <c r="E837" s="55"/>
      <c r="F837" s="56"/>
      <c r="G837" s="57"/>
    </row>
    <row r="838">
      <c r="A838" s="59"/>
      <c r="B838" s="55"/>
      <c r="C838" s="55"/>
      <c r="D838" s="55"/>
      <c r="E838" s="55"/>
      <c r="F838" s="56"/>
      <c r="G838" s="57"/>
    </row>
    <row r="839">
      <c r="A839" s="59"/>
      <c r="B839" s="55"/>
      <c r="C839" s="55"/>
      <c r="D839" s="55"/>
      <c r="E839" s="55"/>
      <c r="F839" s="56"/>
      <c r="G839" s="57"/>
    </row>
    <row r="840">
      <c r="A840" s="59"/>
      <c r="B840" s="55"/>
      <c r="C840" s="55"/>
      <c r="D840" s="55"/>
      <c r="E840" s="55"/>
      <c r="F840" s="56"/>
      <c r="G840" s="57"/>
    </row>
    <row r="841">
      <c r="A841" s="55"/>
      <c r="B841" s="55"/>
      <c r="C841" s="55"/>
      <c r="D841" s="55"/>
      <c r="E841" s="55"/>
      <c r="F841" s="56"/>
      <c r="G841" s="57"/>
    </row>
    <row r="842">
      <c r="A842" s="55"/>
      <c r="B842" s="55"/>
      <c r="C842" s="55"/>
      <c r="D842" s="55"/>
      <c r="E842" s="55"/>
      <c r="F842" s="56"/>
      <c r="G842" s="57"/>
    </row>
    <row r="843">
      <c r="A843" s="55"/>
      <c r="B843" s="55"/>
      <c r="C843" s="55"/>
      <c r="D843" s="55"/>
      <c r="E843" s="55"/>
      <c r="F843" s="56"/>
      <c r="G843" s="57"/>
    </row>
    <row r="844">
      <c r="A844" s="55"/>
      <c r="B844" s="55"/>
      <c r="C844" s="55"/>
      <c r="D844" s="55"/>
      <c r="E844" s="55"/>
      <c r="F844" s="56"/>
      <c r="G844" s="57"/>
    </row>
    <row r="845">
      <c r="A845" s="55"/>
      <c r="B845" s="55"/>
      <c r="C845" s="55"/>
      <c r="D845" s="55"/>
      <c r="E845" s="55"/>
      <c r="F845" s="56"/>
      <c r="G845" s="57"/>
    </row>
    <row r="846">
      <c r="A846" s="55"/>
      <c r="B846" s="55"/>
      <c r="C846" s="55"/>
      <c r="D846" s="55"/>
      <c r="E846" s="55"/>
      <c r="F846" s="56"/>
      <c r="G846" s="57"/>
    </row>
    <row r="847">
      <c r="A847" s="55"/>
      <c r="B847" s="55"/>
      <c r="C847" s="55"/>
      <c r="D847" s="55"/>
      <c r="E847" s="55"/>
      <c r="F847" s="56"/>
      <c r="G847" s="57"/>
    </row>
    <row r="848">
      <c r="A848" s="55"/>
      <c r="B848" s="55"/>
      <c r="C848" s="55"/>
      <c r="D848" s="55"/>
      <c r="E848" s="55"/>
      <c r="F848" s="56"/>
      <c r="G848" s="57"/>
    </row>
    <row r="849">
      <c r="A849" s="55"/>
      <c r="B849" s="55"/>
      <c r="C849" s="55"/>
      <c r="D849" s="55"/>
      <c r="E849" s="55"/>
      <c r="F849" s="56"/>
      <c r="G849" s="57"/>
    </row>
    <row r="850">
      <c r="A850" s="55"/>
      <c r="B850" s="55"/>
      <c r="C850" s="55"/>
      <c r="D850" s="55"/>
      <c r="E850" s="55"/>
      <c r="F850" s="56"/>
      <c r="G850" s="57"/>
    </row>
    <row r="851">
      <c r="A851" s="55"/>
      <c r="B851" s="55"/>
      <c r="C851" s="55"/>
      <c r="D851" s="55"/>
      <c r="E851" s="55"/>
      <c r="F851" s="56"/>
      <c r="G851" s="57"/>
    </row>
    <row r="852">
      <c r="A852" s="55"/>
      <c r="B852" s="55"/>
      <c r="C852" s="55"/>
      <c r="D852" s="55"/>
      <c r="E852" s="55"/>
      <c r="F852" s="56"/>
      <c r="G852" s="57"/>
    </row>
    <row r="853">
      <c r="A853" s="55"/>
      <c r="B853" s="55"/>
      <c r="C853" s="55"/>
      <c r="D853" s="55"/>
      <c r="E853" s="55"/>
      <c r="F853" s="56"/>
      <c r="G853" s="57"/>
    </row>
    <row r="854">
      <c r="A854" s="55"/>
      <c r="B854" s="55"/>
      <c r="C854" s="55"/>
      <c r="D854" s="55"/>
      <c r="E854" s="55"/>
      <c r="F854" s="56"/>
      <c r="G854" s="57"/>
    </row>
    <row r="855">
      <c r="A855" s="55"/>
      <c r="B855" s="55"/>
      <c r="C855" s="60"/>
      <c r="D855" s="60"/>
      <c r="E855" s="55"/>
      <c r="F855" s="56"/>
      <c r="G855" s="57"/>
    </row>
    <row r="856">
      <c r="A856" s="59"/>
      <c r="B856" s="60"/>
      <c r="C856" s="60"/>
      <c r="D856" s="60"/>
      <c r="E856" s="60"/>
      <c r="F856" s="56"/>
      <c r="G856" s="57"/>
    </row>
    <row r="857">
      <c r="A857" s="59"/>
      <c r="B857" s="60"/>
      <c r="C857" s="60"/>
      <c r="D857" s="60"/>
      <c r="E857" s="60"/>
      <c r="F857" s="56"/>
      <c r="G857" s="57"/>
    </row>
    <row r="858">
      <c r="A858" s="59"/>
      <c r="B858" s="60"/>
      <c r="C858" s="55"/>
      <c r="D858" s="60"/>
      <c r="E858" s="55"/>
      <c r="F858" s="56"/>
      <c r="G858" s="57"/>
    </row>
    <row r="859">
      <c r="A859" s="59"/>
      <c r="B859" s="55"/>
      <c r="C859" s="60"/>
      <c r="D859" s="60"/>
      <c r="E859" s="55"/>
      <c r="F859" s="56"/>
      <c r="G859" s="57"/>
    </row>
    <row r="860">
      <c r="A860" s="59"/>
      <c r="B860" s="60"/>
      <c r="C860" s="60"/>
      <c r="D860" s="60"/>
      <c r="E860" s="60"/>
      <c r="F860" s="56"/>
      <c r="G860" s="57"/>
    </row>
    <row r="861">
      <c r="A861" s="59"/>
      <c r="B861" s="60"/>
      <c r="C861" s="60"/>
      <c r="D861" s="60"/>
      <c r="E861" s="55"/>
      <c r="F861" s="56"/>
      <c r="G861" s="57"/>
    </row>
    <row r="862">
      <c r="A862" s="59"/>
      <c r="B862" s="60"/>
      <c r="C862" s="60"/>
      <c r="D862" s="60"/>
      <c r="E862" s="60"/>
      <c r="F862" s="56"/>
      <c r="G862" s="57"/>
    </row>
    <row r="863">
      <c r="A863" s="55"/>
      <c r="B863" s="60"/>
      <c r="C863" s="60"/>
      <c r="D863" s="60"/>
      <c r="E863" s="55"/>
      <c r="F863" s="56"/>
      <c r="G863" s="57"/>
    </row>
    <row r="864">
      <c r="A864" s="55"/>
      <c r="B864" s="55"/>
      <c r="C864" s="55"/>
      <c r="D864" s="60"/>
      <c r="E864" s="55"/>
      <c r="F864" s="56"/>
      <c r="G864" s="57"/>
    </row>
    <row r="865">
      <c r="A865" s="55"/>
      <c r="B865" s="55"/>
      <c r="C865" s="60"/>
      <c r="D865" s="60"/>
      <c r="E865" s="55"/>
      <c r="F865" s="56"/>
      <c r="G865" s="57"/>
    </row>
    <row r="866">
      <c r="A866" s="55"/>
      <c r="B866" s="55"/>
      <c r="C866" s="55"/>
      <c r="D866" s="60"/>
      <c r="E866" s="55"/>
      <c r="F866" s="56"/>
      <c r="G866" s="57"/>
    </row>
    <row r="867">
      <c r="A867" s="55"/>
      <c r="B867" s="55"/>
      <c r="C867" s="55"/>
      <c r="D867" s="55"/>
      <c r="E867" s="55"/>
      <c r="F867" s="56"/>
      <c r="G867" s="57"/>
    </row>
    <row r="868">
      <c r="A868" s="55"/>
      <c r="B868" s="55"/>
      <c r="C868" s="55"/>
      <c r="D868" s="55"/>
      <c r="E868" s="55"/>
      <c r="F868" s="56"/>
      <c r="G868" s="57"/>
    </row>
    <row r="869">
      <c r="A869" s="55"/>
      <c r="B869" s="55"/>
      <c r="C869" s="55"/>
      <c r="D869" s="55"/>
      <c r="E869" s="55"/>
      <c r="F869" s="56"/>
      <c r="G869" s="57"/>
    </row>
    <row r="870">
      <c r="A870" s="55"/>
      <c r="B870" s="55"/>
      <c r="C870" s="55"/>
      <c r="D870" s="55"/>
      <c r="E870" s="55"/>
      <c r="F870" s="56"/>
      <c r="G870" s="57"/>
    </row>
    <row r="871">
      <c r="A871" s="55"/>
      <c r="B871" s="55"/>
      <c r="C871" s="55"/>
      <c r="D871" s="60"/>
      <c r="E871" s="55"/>
      <c r="F871" s="56"/>
      <c r="G871" s="57"/>
    </row>
    <row r="872">
      <c r="A872" s="55"/>
      <c r="B872" s="55"/>
      <c r="C872" s="55"/>
      <c r="D872" s="60"/>
      <c r="E872" s="55"/>
      <c r="F872" s="56"/>
      <c r="G872" s="57"/>
    </row>
    <row r="873">
      <c r="A873" s="55"/>
      <c r="B873" s="55"/>
      <c r="C873" s="55"/>
      <c r="D873" s="60"/>
      <c r="E873" s="55"/>
      <c r="F873" s="56"/>
      <c r="G873" s="57"/>
    </row>
    <row r="874">
      <c r="A874" s="59"/>
      <c r="B874" s="60"/>
      <c r="C874" s="60"/>
      <c r="D874" s="60"/>
      <c r="E874" s="60"/>
      <c r="F874" s="56"/>
      <c r="G874" s="57"/>
    </row>
    <row r="875">
      <c r="A875" s="59"/>
      <c r="B875" s="60"/>
      <c r="C875" s="60"/>
      <c r="D875" s="60"/>
      <c r="E875" s="60"/>
      <c r="F875" s="56"/>
      <c r="G875" s="57"/>
    </row>
    <row r="876">
      <c r="A876" s="59"/>
      <c r="B876" s="60"/>
      <c r="C876" s="60"/>
      <c r="D876" s="60"/>
      <c r="E876" s="60"/>
      <c r="F876" s="56"/>
      <c r="G876" s="57"/>
    </row>
    <row r="877">
      <c r="A877" s="59"/>
      <c r="B877" s="60"/>
      <c r="C877" s="60"/>
      <c r="D877" s="60"/>
      <c r="E877" s="60"/>
      <c r="F877" s="56"/>
      <c r="G877" s="57"/>
    </row>
    <row r="878">
      <c r="A878" s="59"/>
      <c r="B878" s="60"/>
      <c r="C878" s="60"/>
      <c r="D878" s="60"/>
      <c r="E878" s="60"/>
      <c r="F878" s="56"/>
      <c r="G878" s="57"/>
    </row>
    <row r="879">
      <c r="A879" s="59"/>
      <c r="B879" s="60"/>
      <c r="C879" s="60"/>
      <c r="D879" s="60"/>
      <c r="E879" s="55"/>
      <c r="F879" s="56"/>
      <c r="G879" s="57"/>
    </row>
    <row r="880">
      <c r="A880" s="59"/>
      <c r="B880" s="60"/>
      <c r="C880" s="60"/>
      <c r="D880" s="60"/>
      <c r="E880" s="55"/>
      <c r="F880" s="56"/>
      <c r="G880" s="57"/>
    </row>
    <row r="881">
      <c r="A881" s="59"/>
      <c r="B881" s="60"/>
      <c r="C881" s="55"/>
      <c r="D881" s="60"/>
      <c r="E881" s="55"/>
      <c r="F881" s="56"/>
      <c r="G881" s="57"/>
    </row>
    <row r="882">
      <c r="A882" s="59"/>
      <c r="B882" s="55"/>
      <c r="C882" s="55"/>
      <c r="D882" s="60"/>
      <c r="E882" s="55"/>
      <c r="F882" s="56"/>
      <c r="G882" s="57"/>
    </row>
    <row r="883">
      <c r="A883" s="55"/>
      <c r="B883" s="55"/>
      <c r="C883" s="55"/>
      <c r="D883" s="55"/>
      <c r="E883" s="55"/>
      <c r="F883" s="56"/>
      <c r="G883" s="57"/>
    </row>
    <row r="884">
      <c r="A884" s="55"/>
      <c r="B884" s="55"/>
      <c r="C884" s="55"/>
      <c r="D884" s="55"/>
      <c r="E884" s="55"/>
      <c r="F884" s="56"/>
      <c r="G884" s="57"/>
    </row>
    <row r="885">
      <c r="A885" s="55"/>
      <c r="B885" s="55"/>
      <c r="C885" s="55"/>
      <c r="D885" s="55"/>
      <c r="E885" s="55"/>
      <c r="F885" s="56"/>
      <c r="G885" s="57"/>
    </row>
    <row r="886">
      <c r="A886" s="55"/>
      <c r="B886" s="55"/>
      <c r="C886" s="55"/>
      <c r="D886" s="55"/>
      <c r="E886" s="55"/>
      <c r="F886" s="56"/>
      <c r="G886" s="57"/>
    </row>
    <row r="887">
      <c r="A887" s="55"/>
      <c r="B887" s="55"/>
      <c r="C887" s="55"/>
      <c r="D887" s="55"/>
      <c r="E887" s="55"/>
      <c r="F887" s="56"/>
      <c r="G887" s="57"/>
    </row>
    <row r="888">
      <c r="A888" s="55"/>
      <c r="B888" s="55"/>
      <c r="C888" s="55"/>
      <c r="D888" s="55"/>
      <c r="E888" s="55"/>
      <c r="F888" s="56"/>
      <c r="G888" s="57"/>
    </row>
    <row r="889">
      <c r="A889" s="55"/>
      <c r="B889" s="55"/>
      <c r="C889" s="55"/>
      <c r="D889" s="55"/>
      <c r="E889" s="55"/>
      <c r="F889" s="56"/>
      <c r="G889" s="57"/>
    </row>
    <row r="890">
      <c r="A890" s="55"/>
      <c r="B890" s="55"/>
      <c r="C890" s="55"/>
      <c r="D890" s="55"/>
      <c r="E890" s="55"/>
      <c r="F890" s="56"/>
      <c r="G890" s="57"/>
    </row>
    <row r="891">
      <c r="A891" s="55"/>
      <c r="B891" s="55"/>
      <c r="C891" s="55"/>
      <c r="D891" s="55"/>
      <c r="E891" s="55"/>
      <c r="F891" s="56"/>
      <c r="G891" s="57"/>
    </row>
    <row r="892">
      <c r="A892" s="55"/>
      <c r="B892" s="55"/>
      <c r="C892" s="55"/>
      <c r="D892" s="55"/>
      <c r="E892" s="55"/>
      <c r="F892" s="56"/>
      <c r="G892" s="57"/>
    </row>
    <row r="893">
      <c r="A893" s="55"/>
      <c r="B893" s="55"/>
      <c r="C893" s="60"/>
      <c r="D893" s="60"/>
      <c r="E893" s="55"/>
      <c r="F893" s="56"/>
      <c r="G893" s="57"/>
    </row>
    <row r="894">
      <c r="A894" s="59"/>
      <c r="B894" s="60"/>
      <c r="C894" s="60"/>
      <c r="D894" s="60"/>
      <c r="E894" s="60"/>
      <c r="F894" s="56"/>
      <c r="G894" s="57"/>
    </row>
    <row r="895">
      <c r="A895" s="59"/>
      <c r="B895" s="60"/>
      <c r="C895" s="60"/>
      <c r="D895" s="60"/>
      <c r="E895" s="60"/>
      <c r="F895" s="56"/>
      <c r="G895" s="57"/>
    </row>
    <row r="896">
      <c r="A896" s="59"/>
      <c r="B896" s="60"/>
      <c r="C896" s="60"/>
      <c r="D896" s="60"/>
      <c r="E896" s="60"/>
      <c r="F896" s="56"/>
      <c r="G896" s="57"/>
    </row>
    <row r="897">
      <c r="A897" s="59"/>
      <c r="B897" s="60"/>
      <c r="C897" s="60"/>
      <c r="D897" s="60"/>
      <c r="E897" s="60"/>
      <c r="F897" s="56"/>
      <c r="G897" s="57"/>
    </row>
    <row r="898">
      <c r="A898" s="59"/>
      <c r="B898" s="60"/>
      <c r="C898" s="60"/>
      <c r="D898" s="60"/>
      <c r="E898" s="60"/>
      <c r="F898" s="56"/>
      <c r="G898" s="57"/>
    </row>
    <row r="899">
      <c r="A899" s="59"/>
      <c r="B899" s="55"/>
      <c r="C899" s="55"/>
      <c r="D899" s="55"/>
      <c r="E899" s="55"/>
      <c r="F899" s="56"/>
      <c r="G899" s="57"/>
    </row>
    <row r="900">
      <c r="A900" s="59"/>
      <c r="B900" s="55"/>
      <c r="C900" s="55"/>
      <c r="D900" s="55"/>
      <c r="E900" s="55"/>
      <c r="F900" s="56"/>
      <c r="G900" s="57"/>
    </row>
    <row r="901">
      <c r="A901" s="59"/>
      <c r="B901" s="55"/>
      <c r="C901" s="55"/>
      <c r="D901" s="55"/>
      <c r="E901" s="55"/>
      <c r="F901" s="56"/>
      <c r="G901" s="57"/>
    </row>
    <row r="902">
      <c r="A902" s="55"/>
      <c r="B902" s="55"/>
      <c r="C902" s="55"/>
      <c r="D902" s="55"/>
      <c r="E902" s="55"/>
      <c r="F902" s="56"/>
      <c r="G902" s="57"/>
    </row>
    <row r="903">
      <c r="A903" s="55"/>
      <c r="B903" s="55"/>
      <c r="C903" s="55"/>
      <c r="D903" s="55"/>
      <c r="E903" s="55"/>
      <c r="F903" s="56"/>
      <c r="G903" s="57"/>
    </row>
    <row r="904">
      <c r="A904" s="55"/>
      <c r="B904" s="55"/>
      <c r="C904" s="55"/>
      <c r="D904" s="55"/>
      <c r="E904" s="55"/>
      <c r="F904" s="56"/>
      <c r="G904" s="57"/>
    </row>
    <row r="905">
      <c r="A905" s="55"/>
      <c r="B905" s="55"/>
      <c r="C905" s="55"/>
      <c r="D905" s="55"/>
      <c r="E905" s="55"/>
      <c r="F905" s="56"/>
      <c r="G905" s="57"/>
    </row>
    <row r="906">
      <c r="A906" s="55"/>
      <c r="B906" s="55"/>
      <c r="C906" s="55"/>
      <c r="D906" s="55"/>
      <c r="E906" s="55"/>
      <c r="F906" s="56"/>
      <c r="G906" s="57"/>
    </row>
    <row r="907">
      <c r="A907" s="55"/>
      <c r="B907" s="55"/>
      <c r="C907" s="55"/>
      <c r="D907" s="55"/>
      <c r="E907" s="55"/>
      <c r="F907" s="56"/>
      <c r="G907" s="57"/>
    </row>
    <row r="908">
      <c r="A908" s="55"/>
      <c r="B908" s="55"/>
      <c r="C908" s="55"/>
      <c r="D908" s="55"/>
      <c r="E908" s="55"/>
      <c r="F908" s="56"/>
      <c r="G908" s="57"/>
    </row>
    <row r="909">
      <c r="A909" s="55"/>
      <c r="B909" s="55"/>
      <c r="C909" s="55"/>
      <c r="D909" s="55"/>
      <c r="E909" s="55"/>
      <c r="F909" s="56"/>
      <c r="G909" s="57"/>
    </row>
    <row r="910">
      <c r="A910" s="55"/>
      <c r="B910" s="55"/>
      <c r="C910" s="55"/>
      <c r="D910" s="55"/>
      <c r="E910" s="55"/>
      <c r="F910" s="56"/>
      <c r="G910" s="57"/>
    </row>
    <row r="911">
      <c r="A911" s="55"/>
      <c r="B911" s="55"/>
      <c r="C911" s="55"/>
      <c r="D911" s="55"/>
      <c r="E911" s="55"/>
      <c r="F911" s="56"/>
      <c r="G911" s="57"/>
    </row>
    <row r="912">
      <c r="A912" s="55"/>
      <c r="B912" s="55"/>
      <c r="C912" s="55"/>
      <c r="D912" s="55"/>
      <c r="E912" s="55"/>
      <c r="F912" s="56"/>
      <c r="G912" s="57"/>
    </row>
    <row r="913">
      <c r="A913" s="55"/>
      <c r="B913" s="55"/>
      <c r="C913" s="55"/>
      <c r="D913" s="55"/>
      <c r="E913" s="55"/>
      <c r="F913" s="56"/>
      <c r="G913" s="57"/>
    </row>
    <row r="914">
      <c r="A914" s="55"/>
      <c r="B914" s="55"/>
      <c r="C914" s="55"/>
      <c r="D914" s="55"/>
      <c r="E914" s="55"/>
      <c r="F914" s="56"/>
      <c r="G914" s="57"/>
    </row>
    <row r="915">
      <c r="A915" s="59"/>
      <c r="B915" s="55"/>
      <c r="C915" s="55"/>
      <c r="D915" s="55"/>
      <c r="E915" s="55"/>
      <c r="F915" s="56"/>
      <c r="G915" s="57"/>
    </row>
    <row r="916">
      <c r="A916" s="59"/>
      <c r="B916" s="55"/>
      <c r="C916" s="55"/>
      <c r="D916" s="55"/>
      <c r="E916" s="55"/>
      <c r="F916" s="56"/>
      <c r="G916" s="57"/>
    </row>
    <row r="917">
      <c r="A917" s="59"/>
      <c r="B917" s="55"/>
      <c r="C917" s="55"/>
      <c r="D917" s="55"/>
      <c r="E917" s="55"/>
      <c r="F917" s="56"/>
      <c r="G917" s="57"/>
    </row>
    <row r="918">
      <c r="A918" s="59"/>
      <c r="B918" s="55"/>
      <c r="C918" s="55"/>
      <c r="D918" s="55"/>
      <c r="E918" s="55"/>
      <c r="F918" s="56"/>
      <c r="G918" s="57"/>
    </row>
    <row r="919">
      <c r="A919" s="59"/>
      <c r="B919" s="55"/>
      <c r="C919" s="55"/>
      <c r="D919" s="55"/>
      <c r="E919" s="55"/>
      <c r="F919" s="56"/>
      <c r="G919" s="57"/>
    </row>
    <row r="920">
      <c r="A920" s="59"/>
      <c r="B920" s="55"/>
      <c r="C920" s="55"/>
      <c r="D920" s="55"/>
      <c r="E920" s="55"/>
      <c r="F920" s="56"/>
      <c r="G920" s="57"/>
    </row>
    <row r="921">
      <c r="A921" s="59"/>
      <c r="B921" s="55"/>
      <c r="C921" s="55"/>
      <c r="D921" s="55"/>
      <c r="E921" s="55"/>
      <c r="F921" s="56"/>
      <c r="G921" s="57"/>
    </row>
    <row r="922">
      <c r="A922" s="59"/>
      <c r="B922" s="55"/>
      <c r="C922" s="55"/>
      <c r="D922" s="55"/>
      <c r="E922" s="55"/>
      <c r="F922" s="56"/>
      <c r="G922" s="57"/>
    </row>
    <row r="923">
      <c r="A923" s="55"/>
      <c r="B923" s="55"/>
      <c r="C923" s="55"/>
      <c r="D923" s="55"/>
      <c r="E923" s="55"/>
      <c r="F923" s="56"/>
      <c r="G923" s="57"/>
    </row>
    <row r="924">
      <c r="A924" s="55"/>
      <c r="B924" s="55"/>
      <c r="C924" s="55"/>
      <c r="D924" s="55"/>
      <c r="E924" s="55"/>
      <c r="F924" s="56"/>
      <c r="G924" s="57"/>
    </row>
    <row r="925">
      <c r="A925" s="55"/>
      <c r="B925" s="55"/>
      <c r="C925" s="55"/>
      <c r="D925" s="55"/>
      <c r="E925" s="55"/>
      <c r="F925" s="56"/>
      <c r="G925" s="57"/>
    </row>
    <row r="926">
      <c r="A926" s="55"/>
      <c r="B926" s="55"/>
      <c r="C926" s="55"/>
      <c r="D926" s="55"/>
      <c r="E926" s="55"/>
      <c r="F926" s="56"/>
      <c r="G926" s="57"/>
    </row>
    <row r="927">
      <c r="A927" s="55"/>
      <c r="B927" s="55"/>
      <c r="C927" s="55"/>
      <c r="D927" s="55"/>
      <c r="E927" s="55"/>
      <c r="F927" s="56"/>
      <c r="G927" s="57"/>
    </row>
    <row r="928">
      <c r="A928" s="55"/>
      <c r="B928" s="55"/>
      <c r="C928" s="55"/>
      <c r="D928" s="55"/>
      <c r="E928" s="55"/>
      <c r="F928" s="56"/>
      <c r="G928" s="57"/>
    </row>
    <row r="929">
      <c r="A929" s="55"/>
      <c r="B929" s="55"/>
      <c r="C929" s="55"/>
      <c r="D929" s="55"/>
      <c r="E929" s="55"/>
      <c r="F929" s="56"/>
      <c r="G929" s="57"/>
    </row>
    <row r="930">
      <c r="A930" s="55"/>
      <c r="B930" s="55"/>
      <c r="C930" s="55"/>
      <c r="D930" s="55"/>
      <c r="E930" s="55"/>
      <c r="F930" s="56"/>
      <c r="G930" s="57"/>
    </row>
    <row r="931">
      <c r="A931" s="55"/>
      <c r="B931" s="55"/>
      <c r="C931" s="55"/>
      <c r="D931" s="55"/>
      <c r="E931" s="55"/>
      <c r="F931" s="56"/>
      <c r="G931" s="57"/>
    </row>
    <row r="932">
      <c r="A932" s="55"/>
      <c r="B932" s="55"/>
      <c r="C932" s="55"/>
      <c r="D932" s="55"/>
      <c r="E932" s="55"/>
      <c r="F932" s="56"/>
      <c r="G932" s="57"/>
    </row>
    <row r="933">
      <c r="A933" s="55"/>
      <c r="B933" s="55"/>
      <c r="C933" s="55"/>
      <c r="D933" s="55"/>
      <c r="E933" s="55"/>
      <c r="F933" s="56"/>
      <c r="G933" s="57"/>
    </row>
    <row r="934">
      <c r="A934" s="55"/>
      <c r="B934" s="55"/>
      <c r="C934" s="55"/>
      <c r="D934" s="55"/>
      <c r="E934" s="55"/>
      <c r="F934" s="56"/>
      <c r="G934" s="57"/>
    </row>
    <row r="935">
      <c r="A935" s="59"/>
      <c r="B935" s="55"/>
      <c r="C935" s="55"/>
      <c r="D935" s="55"/>
      <c r="E935" s="55"/>
      <c r="F935" s="56"/>
      <c r="G935" s="57"/>
    </row>
    <row r="936">
      <c r="A936" s="59"/>
      <c r="B936" s="55"/>
      <c r="C936" s="55"/>
      <c r="D936" s="55"/>
      <c r="E936" s="55"/>
      <c r="F936" s="56"/>
      <c r="G936" s="57"/>
    </row>
    <row r="937">
      <c r="A937" s="59"/>
      <c r="B937" s="55"/>
      <c r="C937" s="55"/>
      <c r="D937" s="55"/>
      <c r="E937" s="55"/>
      <c r="F937" s="56"/>
      <c r="G937" s="57"/>
    </row>
    <row r="938">
      <c r="A938" s="59"/>
      <c r="B938" s="55"/>
      <c r="C938" s="55"/>
      <c r="D938" s="55"/>
      <c r="E938" s="55"/>
      <c r="F938" s="56"/>
      <c r="G938" s="57"/>
    </row>
    <row r="939">
      <c r="A939" s="59"/>
      <c r="B939" s="55"/>
      <c r="C939" s="55"/>
      <c r="D939" s="55"/>
      <c r="E939" s="55"/>
      <c r="F939" s="56"/>
      <c r="G939" s="57"/>
    </row>
    <row r="940">
      <c r="A940" s="59"/>
      <c r="B940" s="55"/>
      <c r="C940" s="55"/>
      <c r="D940" s="55"/>
      <c r="E940" s="55"/>
      <c r="F940" s="56"/>
      <c r="G940" s="57"/>
    </row>
    <row r="941">
      <c r="A941" s="59"/>
      <c r="B941" s="55"/>
      <c r="C941" s="55"/>
      <c r="D941" s="55"/>
      <c r="E941" s="55"/>
      <c r="F941" s="56"/>
      <c r="G941" s="57"/>
    </row>
    <row r="942">
      <c r="A942" s="59"/>
      <c r="B942" s="55"/>
      <c r="C942" s="55"/>
      <c r="D942" s="55"/>
      <c r="E942" s="55"/>
      <c r="F942" s="56"/>
      <c r="G942" s="57"/>
    </row>
    <row r="943">
      <c r="A943" s="59"/>
      <c r="B943" s="55"/>
      <c r="C943" s="55"/>
      <c r="D943" s="55"/>
      <c r="E943" s="55"/>
      <c r="F943" s="56"/>
      <c r="G943" s="57"/>
    </row>
    <row r="944">
      <c r="A944" s="59"/>
      <c r="B944" s="55"/>
      <c r="C944" s="55"/>
      <c r="D944" s="55"/>
      <c r="E944" s="55"/>
      <c r="F944" s="56"/>
      <c r="G944" s="57"/>
    </row>
    <row r="945">
      <c r="A945" s="55"/>
      <c r="B945" s="55"/>
      <c r="C945" s="55"/>
      <c r="D945" s="55"/>
      <c r="E945" s="55"/>
      <c r="F945" s="56"/>
      <c r="G945" s="57"/>
    </row>
    <row r="946">
      <c r="A946" s="55"/>
      <c r="B946" s="55"/>
      <c r="C946" s="55"/>
      <c r="D946" s="55"/>
      <c r="E946" s="55"/>
      <c r="F946" s="56"/>
      <c r="G946" s="57"/>
    </row>
    <row r="947">
      <c r="A947" s="55"/>
      <c r="B947" s="55"/>
      <c r="C947" s="55"/>
      <c r="D947" s="55"/>
      <c r="E947" s="55"/>
      <c r="F947" s="56"/>
      <c r="G947" s="57"/>
    </row>
    <row r="948">
      <c r="A948" s="55"/>
      <c r="B948" s="55"/>
      <c r="C948" s="55"/>
      <c r="D948" s="55"/>
      <c r="E948" s="55"/>
      <c r="F948" s="56"/>
      <c r="G948" s="57"/>
    </row>
    <row r="949">
      <c r="A949" s="55"/>
      <c r="B949" s="55"/>
      <c r="C949" s="55"/>
      <c r="D949" s="55"/>
      <c r="E949" s="55"/>
      <c r="F949" s="56"/>
      <c r="G949" s="57"/>
    </row>
    <row r="950">
      <c r="A950" s="55"/>
      <c r="B950" s="55"/>
      <c r="C950" s="55"/>
      <c r="D950" s="55"/>
      <c r="E950" s="55"/>
      <c r="F950" s="56"/>
      <c r="G950" s="57"/>
    </row>
    <row r="951">
      <c r="A951" s="55"/>
      <c r="B951" s="55"/>
      <c r="C951" s="55"/>
      <c r="D951" s="55"/>
      <c r="E951" s="55"/>
      <c r="F951" s="56"/>
      <c r="G951" s="57"/>
    </row>
    <row r="952">
      <c r="A952" s="55"/>
      <c r="B952" s="55"/>
      <c r="C952" s="55"/>
      <c r="D952" s="55"/>
      <c r="E952" s="55"/>
      <c r="F952" s="56"/>
      <c r="G952" s="57"/>
    </row>
    <row r="953">
      <c r="A953" s="55"/>
      <c r="B953" s="55"/>
      <c r="C953" s="55"/>
      <c r="D953" s="55"/>
      <c r="E953" s="55"/>
      <c r="F953" s="56"/>
      <c r="G953" s="57"/>
    </row>
    <row r="954">
      <c r="A954" s="55"/>
      <c r="B954" s="55"/>
      <c r="C954" s="55"/>
      <c r="D954" s="55"/>
      <c r="E954" s="55"/>
      <c r="F954" s="56"/>
      <c r="G954" s="57"/>
    </row>
    <row r="955">
      <c r="A955" s="55"/>
      <c r="B955" s="55"/>
      <c r="C955" s="55"/>
      <c r="D955" s="55"/>
      <c r="E955" s="55"/>
      <c r="F955" s="56"/>
      <c r="G955" s="57"/>
    </row>
    <row r="956">
      <c r="A956" s="55"/>
      <c r="B956" s="55"/>
      <c r="C956" s="55"/>
      <c r="D956" s="55"/>
      <c r="E956" s="55"/>
      <c r="F956" s="56"/>
      <c r="G956" s="57"/>
    </row>
    <row r="957">
      <c r="A957" s="58"/>
      <c r="B957" s="55"/>
      <c r="C957" s="55"/>
      <c r="D957" s="55"/>
      <c r="E957" s="55"/>
      <c r="F957" s="56"/>
      <c r="G957" s="57"/>
    </row>
    <row r="958">
      <c r="A958" s="58"/>
      <c r="B958" s="55"/>
      <c r="C958" s="55"/>
      <c r="D958" s="55"/>
      <c r="E958" s="55"/>
      <c r="F958" s="56"/>
      <c r="G958" s="57"/>
    </row>
    <row r="959">
      <c r="A959" s="59"/>
      <c r="B959" s="55"/>
      <c r="C959" s="55"/>
      <c r="D959" s="55"/>
      <c r="E959" s="55"/>
      <c r="F959" s="56"/>
      <c r="G959" s="57"/>
    </row>
    <row r="960">
      <c r="A960" s="59"/>
      <c r="B960" s="55"/>
      <c r="C960" s="55"/>
      <c r="D960" s="55"/>
      <c r="E960" s="55"/>
      <c r="F960" s="56"/>
      <c r="G960" s="57"/>
    </row>
    <row r="961">
      <c r="A961" s="59"/>
      <c r="B961" s="55"/>
      <c r="C961" s="55"/>
      <c r="D961" s="55"/>
      <c r="E961" s="55"/>
      <c r="F961" s="56"/>
      <c r="G961" s="57"/>
    </row>
    <row r="962">
      <c r="A962" s="59"/>
      <c r="B962" s="55"/>
      <c r="C962" s="55"/>
      <c r="D962" s="55"/>
      <c r="E962" s="55"/>
      <c r="F962" s="56"/>
      <c r="G962" s="57"/>
    </row>
    <row r="963">
      <c r="A963" s="59"/>
      <c r="B963" s="55"/>
      <c r="C963" s="55"/>
      <c r="D963" s="55"/>
      <c r="E963" s="55"/>
      <c r="F963" s="56"/>
      <c r="G963" s="57"/>
    </row>
    <row r="964">
      <c r="A964" s="59"/>
      <c r="B964" s="55"/>
      <c r="C964" s="55"/>
      <c r="D964" s="55"/>
      <c r="E964" s="55"/>
      <c r="F964" s="56"/>
      <c r="G964" s="57"/>
    </row>
    <row r="965">
      <c r="A965" s="55"/>
      <c r="B965" s="55"/>
      <c r="C965" s="55"/>
      <c r="D965" s="55"/>
      <c r="E965" s="55"/>
      <c r="F965" s="56"/>
      <c r="G965" s="57"/>
    </row>
    <row r="966">
      <c r="A966" s="55"/>
      <c r="B966" s="55"/>
      <c r="C966" s="55"/>
      <c r="D966" s="55"/>
      <c r="E966" s="55"/>
      <c r="F966" s="56"/>
      <c r="G966" s="57"/>
    </row>
    <row r="967">
      <c r="A967" s="55"/>
      <c r="B967" s="55"/>
      <c r="C967" s="55"/>
      <c r="D967" s="55"/>
      <c r="E967" s="55"/>
      <c r="F967" s="56"/>
      <c r="G967" s="57"/>
    </row>
    <row r="968">
      <c r="A968" s="55"/>
      <c r="B968" s="55"/>
      <c r="C968" s="55"/>
      <c r="D968" s="55"/>
      <c r="E968" s="55"/>
      <c r="F968" s="56"/>
      <c r="G968" s="57"/>
    </row>
    <row r="969">
      <c r="A969" s="55"/>
      <c r="B969" s="55"/>
      <c r="C969" s="55"/>
      <c r="D969" s="55"/>
      <c r="E969" s="55"/>
      <c r="F969" s="56"/>
      <c r="G969" s="57"/>
    </row>
    <row r="970">
      <c r="A970" s="55"/>
      <c r="B970" s="55"/>
      <c r="C970" s="55"/>
      <c r="D970" s="55"/>
      <c r="E970" s="55"/>
      <c r="F970" s="56"/>
      <c r="G970" s="57"/>
    </row>
    <row r="971">
      <c r="A971" s="55"/>
      <c r="B971" s="55"/>
      <c r="C971" s="55"/>
      <c r="D971" s="55"/>
      <c r="E971" s="55"/>
      <c r="F971" s="56"/>
      <c r="G971" s="57"/>
    </row>
    <row r="972">
      <c r="A972" s="55"/>
      <c r="B972" s="55"/>
      <c r="C972" s="55"/>
      <c r="D972" s="55"/>
      <c r="E972" s="55"/>
      <c r="F972" s="56"/>
      <c r="G972" s="57"/>
    </row>
    <row r="973">
      <c r="A973" s="55"/>
      <c r="B973" s="55"/>
      <c r="C973" s="55"/>
      <c r="D973" s="55"/>
      <c r="E973" s="55"/>
      <c r="F973" s="56"/>
      <c r="G973" s="57"/>
    </row>
    <row r="974">
      <c r="A974" s="55"/>
      <c r="B974" s="55"/>
      <c r="C974" s="55"/>
      <c r="D974" s="55"/>
      <c r="E974" s="55"/>
      <c r="F974" s="56"/>
      <c r="G974" s="57"/>
    </row>
    <row r="975">
      <c r="A975" s="55"/>
      <c r="B975" s="55"/>
      <c r="C975" s="55"/>
      <c r="D975" s="55"/>
      <c r="E975" s="55"/>
      <c r="F975" s="56"/>
      <c r="G975" s="57"/>
    </row>
    <row r="976">
      <c r="A976" s="55"/>
      <c r="B976" s="55"/>
      <c r="C976" s="55"/>
      <c r="D976" s="55"/>
      <c r="E976" s="55"/>
      <c r="F976" s="56"/>
      <c r="G976" s="57"/>
    </row>
    <row r="977">
      <c r="A977" s="58"/>
      <c r="B977" s="55"/>
      <c r="C977" s="55"/>
      <c r="D977" s="55"/>
      <c r="E977" s="55"/>
      <c r="F977" s="56"/>
      <c r="G977" s="57"/>
    </row>
    <row r="978">
      <c r="A978" s="58"/>
      <c r="B978" s="55"/>
      <c r="C978" s="55"/>
      <c r="D978" s="55"/>
      <c r="E978" s="55"/>
      <c r="F978" s="56"/>
      <c r="G978" s="57"/>
    </row>
    <row r="979">
      <c r="A979" s="59"/>
      <c r="B979" s="55"/>
      <c r="C979" s="55"/>
      <c r="D979" s="55"/>
      <c r="E979" s="55"/>
      <c r="F979" s="56"/>
      <c r="G979" s="57"/>
    </row>
    <row r="980">
      <c r="A980" s="59"/>
      <c r="B980" s="55"/>
      <c r="C980" s="55"/>
      <c r="D980" s="55"/>
      <c r="E980" s="55"/>
      <c r="F980" s="56"/>
      <c r="G980" s="57"/>
    </row>
    <row r="981">
      <c r="A981" s="59"/>
      <c r="B981" s="55"/>
      <c r="C981" s="55"/>
      <c r="D981" s="55"/>
      <c r="E981" s="55"/>
      <c r="F981" s="56"/>
      <c r="G981" s="57"/>
    </row>
    <row r="982">
      <c r="A982" s="59"/>
      <c r="B982" s="55"/>
      <c r="C982" s="55"/>
      <c r="D982" s="55"/>
      <c r="E982" s="55"/>
      <c r="F982" s="56"/>
      <c r="G982" s="57"/>
    </row>
    <row r="983">
      <c r="A983" s="59"/>
      <c r="B983" s="55"/>
      <c r="C983" s="55"/>
      <c r="D983" s="55"/>
      <c r="E983" s="55"/>
      <c r="F983" s="56"/>
      <c r="G983" s="57"/>
    </row>
    <row r="984">
      <c r="A984" s="59"/>
      <c r="B984" s="55"/>
      <c r="C984" s="55"/>
      <c r="D984" s="55"/>
      <c r="E984" s="55"/>
      <c r="F984" s="56"/>
      <c r="G984" s="57"/>
    </row>
    <row r="985">
      <c r="A985" s="59"/>
      <c r="B985" s="55"/>
      <c r="C985" s="55"/>
      <c r="D985" s="55"/>
      <c r="E985" s="55"/>
      <c r="F985" s="56"/>
      <c r="G985" s="57"/>
    </row>
    <row r="986">
      <c r="A986" s="55"/>
      <c r="B986" s="55"/>
      <c r="C986" s="55"/>
      <c r="D986" s="55"/>
      <c r="E986" s="55"/>
      <c r="F986" s="56"/>
      <c r="G986" s="57"/>
    </row>
    <row r="987">
      <c r="A987" s="55"/>
      <c r="B987" s="55"/>
      <c r="C987" s="55"/>
      <c r="D987" s="55"/>
      <c r="E987" s="55"/>
      <c r="F987" s="56"/>
      <c r="G987" s="57"/>
    </row>
    <row r="988">
      <c r="A988" s="55"/>
      <c r="B988" s="55"/>
      <c r="C988" s="55"/>
      <c r="D988" s="55"/>
      <c r="E988" s="55"/>
      <c r="F988" s="56"/>
      <c r="G988" s="57"/>
    </row>
    <row r="989">
      <c r="A989" s="55"/>
      <c r="B989" s="55"/>
      <c r="C989" s="55"/>
      <c r="D989" s="55"/>
      <c r="E989" s="55"/>
      <c r="F989" s="56"/>
      <c r="G989" s="57"/>
    </row>
    <row r="990">
      <c r="A990" s="55"/>
      <c r="B990" s="55"/>
      <c r="C990" s="55"/>
      <c r="D990" s="55"/>
      <c r="E990" s="55"/>
      <c r="F990" s="56"/>
      <c r="G990" s="57"/>
    </row>
    <row r="991">
      <c r="A991" s="55"/>
      <c r="B991" s="55"/>
      <c r="C991" s="55"/>
      <c r="D991" s="55"/>
      <c r="E991" s="55"/>
      <c r="F991" s="56"/>
      <c r="G991" s="57"/>
    </row>
    <row r="992">
      <c r="A992" s="55"/>
      <c r="B992" s="55"/>
      <c r="C992" s="55"/>
      <c r="D992" s="55"/>
      <c r="E992" s="55"/>
      <c r="F992" s="56"/>
      <c r="G992" s="57"/>
    </row>
    <row r="993">
      <c r="A993" s="55"/>
      <c r="B993" s="55"/>
      <c r="C993" s="55"/>
      <c r="D993" s="55"/>
      <c r="E993" s="55"/>
      <c r="F993" s="56"/>
      <c r="G993" s="57"/>
    </row>
    <row r="994">
      <c r="A994" s="55"/>
      <c r="B994" s="55"/>
      <c r="C994" s="55"/>
      <c r="D994" s="55"/>
      <c r="E994" s="55"/>
      <c r="F994" s="56"/>
      <c r="G994" s="57"/>
    </row>
    <row r="995">
      <c r="A995" s="55"/>
      <c r="B995" s="55"/>
      <c r="C995" s="55"/>
      <c r="D995" s="55"/>
      <c r="E995" s="55"/>
      <c r="F995" s="56"/>
      <c r="G995" s="57"/>
    </row>
    <row r="996">
      <c r="A996" s="55"/>
      <c r="B996" s="55"/>
      <c r="C996" s="55"/>
      <c r="D996" s="55"/>
      <c r="E996" s="55"/>
      <c r="F996" s="56"/>
      <c r="G996" s="57"/>
    </row>
    <row r="997">
      <c r="A997" s="55"/>
      <c r="B997" s="55"/>
      <c r="C997" s="55"/>
      <c r="D997" s="55"/>
      <c r="E997" s="55"/>
      <c r="F997" s="56"/>
      <c r="G997" s="57"/>
    </row>
    <row r="998">
      <c r="A998" s="58"/>
      <c r="B998" s="55"/>
      <c r="C998" s="55"/>
      <c r="D998" s="55"/>
      <c r="E998" s="55"/>
      <c r="F998" s="56"/>
      <c r="G998" s="57"/>
    </row>
    <row r="999">
      <c r="A999" s="58"/>
      <c r="B999" s="55"/>
      <c r="C999" s="55"/>
      <c r="D999" s="55"/>
      <c r="E999" s="55"/>
      <c r="F999" s="56"/>
      <c r="G999" s="57"/>
    </row>
    <row r="1000">
      <c r="A1000" s="58"/>
      <c r="B1000" s="55"/>
      <c r="C1000" s="55"/>
      <c r="D1000" s="55"/>
      <c r="E1000" s="55"/>
      <c r="F1000" s="56"/>
      <c r="G1000" s="57"/>
    </row>
    <row r="1001">
      <c r="A1001" s="59"/>
      <c r="B1001" s="55"/>
      <c r="C1001" s="55"/>
      <c r="D1001" s="55"/>
      <c r="E1001" s="55"/>
      <c r="F1001" s="56"/>
      <c r="G1001" s="57"/>
    </row>
    <row r="1002">
      <c r="A1002" s="59"/>
      <c r="B1002" s="55"/>
      <c r="C1002" s="55"/>
      <c r="D1002" s="55"/>
      <c r="E1002" s="55"/>
      <c r="F1002" s="56"/>
      <c r="G1002" s="57"/>
    </row>
    <row r="1003">
      <c r="A1003" s="59"/>
      <c r="B1003" s="55"/>
      <c r="C1003" s="55"/>
      <c r="D1003" s="55"/>
      <c r="E1003" s="55"/>
      <c r="F1003" s="56"/>
      <c r="G1003" s="57"/>
    </row>
    <row r="1004">
      <c r="A1004" s="59"/>
      <c r="B1004" s="55"/>
      <c r="C1004" s="55"/>
      <c r="D1004" s="55"/>
      <c r="E1004" s="55"/>
      <c r="F1004" s="56"/>
      <c r="G1004" s="57"/>
    </row>
    <row r="1005">
      <c r="A1005" s="59"/>
      <c r="B1005" s="55"/>
      <c r="C1005" s="55"/>
      <c r="D1005" s="55"/>
      <c r="E1005" s="55"/>
      <c r="F1005" s="56"/>
      <c r="G1005" s="57"/>
    </row>
    <row r="1006">
      <c r="A1006" s="55"/>
      <c r="B1006" s="55"/>
      <c r="C1006" s="55"/>
      <c r="D1006" s="55"/>
      <c r="E1006" s="55"/>
      <c r="F1006" s="56"/>
      <c r="G1006" s="57"/>
    </row>
    <row r="1007">
      <c r="A1007" s="55"/>
      <c r="B1007" s="55"/>
      <c r="C1007" s="55"/>
      <c r="D1007" s="55"/>
      <c r="E1007" s="55"/>
      <c r="F1007" s="56"/>
      <c r="G1007" s="57"/>
    </row>
    <row r="1008">
      <c r="A1008" s="55"/>
      <c r="B1008" s="55"/>
      <c r="C1008" s="55"/>
      <c r="D1008" s="55"/>
      <c r="E1008" s="55"/>
      <c r="F1008" s="56"/>
      <c r="G1008" s="57"/>
    </row>
    <row r="1009">
      <c r="A1009" s="55"/>
      <c r="B1009" s="55"/>
      <c r="C1009" s="55"/>
      <c r="D1009" s="55"/>
      <c r="E1009" s="55"/>
      <c r="F1009" s="56"/>
      <c r="G1009" s="57"/>
    </row>
    <row r="1010">
      <c r="A1010" s="55"/>
      <c r="B1010" s="55"/>
      <c r="C1010" s="55"/>
      <c r="D1010" s="55"/>
      <c r="E1010" s="55"/>
      <c r="F1010" s="56"/>
      <c r="G1010" s="57"/>
    </row>
    <row r="1011">
      <c r="A1011" s="55"/>
      <c r="B1011" s="55"/>
      <c r="C1011" s="55"/>
      <c r="D1011" s="55"/>
      <c r="E1011" s="55"/>
      <c r="F1011" s="56"/>
      <c r="G1011" s="57"/>
    </row>
    <row r="1012">
      <c r="A1012" s="55"/>
      <c r="B1012" s="55"/>
      <c r="C1012" s="55"/>
      <c r="D1012" s="55"/>
      <c r="E1012" s="55"/>
      <c r="F1012" s="56"/>
      <c r="G1012" s="57"/>
    </row>
    <row r="1013">
      <c r="A1013" s="55"/>
      <c r="B1013" s="55"/>
      <c r="C1013" s="55"/>
      <c r="D1013" s="55"/>
      <c r="E1013" s="55"/>
      <c r="F1013" s="56"/>
      <c r="G1013" s="57"/>
    </row>
    <row r="1014">
      <c r="A1014" s="55"/>
      <c r="B1014" s="55"/>
      <c r="C1014" s="55"/>
      <c r="D1014" s="55"/>
      <c r="E1014" s="55"/>
      <c r="F1014" s="56"/>
      <c r="G1014" s="57"/>
    </row>
    <row r="1015">
      <c r="A1015" s="55"/>
      <c r="B1015" s="55"/>
      <c r="C1015" s="55"/>
      <c r="D1015" s="55"/>
      <c r="E1015" s="55"/>
      <c r="F1015" s="56"/>
      <c r="G1015" s="57"/>
    </row>
    <row r="1016">
      <c r="A1016" s="55"/>
      <c r="B1016" s="55"/>
      <c r="C1016" s="55"/>
      <c r="D1016" s="55"/>
      <c r="E1016" s="55"/>
      <c r="F1016" s="56"/>
      <c r="G1016" s="57"/>
    </row>
    <row r="1017">
      <c r="A1017" s="55"/>
      <c r="B1017" s="55"/>
      <c r="C1017" s="55"/>
      <c r="D1017" s="55"/>
      <c r="E1017" s="55"/>
      <c r="F1017" s="56"/>
      <c r="G1017" s="57"/>
    </row>
    <row r="1018">
      <c r="A1018" s="59"/>
      <c r="B1018" s="55"/>
      <c r="C1018" s="55"/>
      <c r="D1018" s="55"/>
      <c r="E1018" s="55"/>
      <c r="F1018" s="56"/>
      <c r="G1018" s="57"/>
    </row>
    <row r="1019">
      <c r="A1019" s="59"/>
      <c r="B1019" s="55"/>
      <c r="C1019" s="55"/>
      <c r="D1019" s="55"/>
      <c r="E1019" s="55"/>
      <c r="F1019" s="56"/>
      <c r="G1019" s="57"/>
    </row>
    <row r="1020">
      <c r="A1020" s="59"/>
      <c r="B1020" s="55"/>
      <c r="C1020" s="55"/>
      <c r="D1020" s="55"/>
      <c r="E1020" s="55"/>
      <c r="F1020" s="56"/>
      <c r="G1020" s="57"/>
    </row>
    <row r="1021">
      <c r="A1021" s="59"/>
      <c r="B1021" s="55"/>
      <c r="C1021" s="55"/>
      <c r="D1021" s="55"/>
      <c r="E1021" s="55"/>
      <c r="F1021" s="56"/>
      <c r="G1021" s="57"/>
    </row>
    <row r="1022">
      <c r="A1022" s="59"/>
      <c r="B1022" s="55"/>
      <c r="C1022" s="55"/>
      <c r="D1022" s="55"/>
      <c r="E1022" s="55"/>
      <c r="F1022" s="56"/>
      <c r="G1022" s="57"/>
    </row>
    <row r="1023">
      <c r="A1023" s="59"/>
      <c r="B1023" s="55"/>
      <c r="C1023" s="55"/>
      <c r="D1023" s="55"/>
      <c r="E1023" s="55"/>
      <c r="F1023" s="56"/>
      <c r="G1023" s="57"/>
    </row>
    <row r="1024">
      <c r="A1024" s="59"/>
      <c r="B1024" s="55"/>
      <c r="C1024" s="55"/>
      <c r="D1024" s="55"/>
      <c r="E1024" s="55"/>
      <c r="F1024" s="56"/>
      <c r="G1024" s="57"/>
    </row>
    <row r="1025">
      <c r="A1025" s="59"/>
      <c r="B1025" s="55"/>
      <c r="C1025" s="55"/>
      <c r="D1025" s="55"/>
      <c r="E1025" s="55"/>
      <c r="F1025" s="56"/>
      <c r="G1025" s="57"/>
    </row>
    <row r="1026">
      <c r="A1026" s="55"/>
      <c r="B1026" s="55"/>
      <c r="C1026" s="55"/>
      <c r="D1026" s="55"/>
      <c r="E1026" s="55"/>
      <c r="F1026" s="56"/>
      <c r="G1026" s="57"/>
    </row>
    <row r="1027">
      <c r="A1027" s="55"/>
      <c r="B1027" s="55"/>
      <c r="C1027" s="55"/>
      <c r="D1027" s="55"/>
      <c r="E1027" s="55"/>
      <c r="F1027" s="56"/>
      <c r="G1027" s="57"/>
    </row>
    <row r="1028">
      <c r="A1028" s="55"/>
      <c r="B1028" s="55"/>
      <c r="C1028" s="55"/>
      <c r="D1028" s="55"/>
      <c r="E1028" s="55"/>
      <c r="F1028" s="56"/>
      <c r="G1028" s="57"/>
    </row>
    <row r="1029">
      <c r="A1029" s="55"/>
      <c r="B1029" s="55"/>
      <c r="C1029" s="55"/>
      <c r="D1029" s="55"/>
      <c r="E1029" s="55"/>
      <c r="F1029" s="56"/>
      <c r="G1029" s="57"/>
    </row>
    <row r="1030">
      <c r="A1030" s="55"/>
      <c r="B1030" s="55"/>
      <c r="C1030" s="55"/>
      <c r="D1030" s="55"/>
      <c r="E1030" s="55"/>
      <c r="F1030" s="56"/>
      <c r="G1030" s="57"/>
    </row>
    <row r="1031">
      <c r="A1031" s="55"/>
      <c r="B1031" s="55"/>
      <c r="C1031" s="55"/>
      <c r="D1031" s="55"/>
      <c r="E1031" s="55"/>
      <c r="F1031" s="56"/>
      <c r="G1031" s="57"/>
    </row>
    <row r="1032">
      <c r="A1032" s="55"/>
      <c r="B1032" s="55"/>
      <c r="C1032" s="55"/>
      <c r="D1032" s="55"/>
      <c r="E1032" s="55"/>
      <c r="F1032" s="56"/>
      <c r="G1032" s="57"/>
    </row>
    <row r="1033">
      <c r="A1033" s="55"/>
      <c r="B1033" s="55"/>
      <c r="C1033" s="55"/>
      <c r="D1033" s="55"/>
      <c r="E1033" s="55"/>
      <c r="F1033" s="56"/>
      <c r="G1033" s="57"/>
    </row>
    <row r="1034">
      <c r="A1034" s="55"/>
      <c r="B1034" s="55"/>
      <c r="C1034" s="55"/>
      <c r="D1034" s="55"/>
      <c r="E1034" s="55"/>
      <c r="F1034" s="56"/>
      <c r="G1034" s="57"/>
    </row>
    <row r="1035">
      <c r="A1035" s="55"/>
      <c r="B1035" s="55"/>
      <c r="C1035" s="55"/>
      <c r="D1035" s="55"/>
      <c r="E1035" s="55"/>
      <c r="F1035" s="56"/>
      <c r="G1035" s="57"/>
    </row>
    <row r="1036">
      <c r="A1036" s="55"/>
      <c r="B1036" s="55"/>
      <c r="C1036" s="55"/>
      <c r="D1036" s="55"/>
      <c r="E1036" s="55"/>
      <c r="F1036" s="56"/>
      <c r="G1036" s="57"/>
    </row>
    <row r="1037">
      <c r="A1037" s="55"/>
      <c r="B1037" s="55"/>
      <c r="C1037" s="55"/>
      <c r="D1037" s="55"/>
      <c r="E1037" s="55"/>
      <c r="F1037" s="56"/>
      <c r="G1037" s="57"/>
    </row>
    <row r="1038">
      <c r="A1038" s="55"/>
      <c r="B1038" s="55"/>
      <c r="C1038" s="55"/>
      <c r="D1038" s="55"/>
      <c r="E1038" s="55"/>
      <c r="F1038" s="56"/>
      <c r="G1038" s="57"/>
    </row>
    <row r="1039">
      <c r="A1039" s="59"/>
      <c r="B1039" s="55"/>
      <c r="C1039" s="55"/>
      <c r="D1039" s="55"/>
      <c r="E1039" s="55"/>
      <c r="F1039" s="56"/>
      <c r="G1039" s="57"/>
    </row>
    <row r="1040">
      <c r="A1040" s="59"/>
      <c r="B1040" s="55"/>
      <c r="C1040" s="55"/>
      <c r="D1040" s="55"/>
      <c r="E1040" s="55"/>
      <c r="F1040" s="56"/>
      <c r="G1040" s="57"/>
    </row>
    <row r="1041">
      <c r="A1041" s="59"/>
      <c r="B1041" s="55"/>
      <c r="C1041" s="55"/>
      <c r="D1041" s="55"/>
      <c r="E1041" s="55"/>
      <c r="F1041" s="56"/>
      <c r="G1041" s="57"/>
    </row>
    <row r="1042">
      <c r="A1042" s="59"/>
      <c r="B1042" s="55"/>
      <c r="C1042" s="55"/>
      <c r="D1042" s="55"/>
      <c r="E1042" s="55"/>
      <c r="F1042" s="56"/>
      <c r="G1042" s="57"/>
    </row>
    <row r="1043">
      <c r="A1043" s="59"/>
      <c r="B1043" s="55"/>
      <c r="C1043" s="55"/>
      <c r="D1043" s="55"/>
      <c r="E1043" s="55"/>
      <c r="F1043" s="56"/>
      <c r="G1043" s="57"/>
    </row>
    <row r="1044">
      <c r="A1044" s="59"/>
      <c r="B1044" s="55"/>
      <c r="C1044" s="55"/>
      <c r="D1044" s="55"/>
      <c r="E1044" s="55"/>
      <c r="F1044" s="56"/>
      <c r="G1044" s="57"/>
    </row>
    <row r="1045">
      <c r="A1045" s="59"/>
      <c r="B1045" s="55"/>
      <c r="C1045" s="55"/>
      <c r="D1045" s="55"/>
      <c r="E1045" s="55"/>
      <c r="F1045" s="56"/>
      <c r="G1045" s="57"/>
    </row>
    <row r="1046">
      <c r="A1046" s="59"/>
      <c r="B1046" s="55"/>
      <c r="C1046" s="55"/>
      <c r="D1046" s="55"/>
      <c r="E1046" s="55"/>
      <c r="F1046" s="56"/>
      <c r="G1046" s="57"/>
    </row>
    <row r="1047">
      <c r="A1047" s="59"/>
      <c r="B1047" s="55"/>
      <c r="C1047" s="55"/>
      <c r="D1047" s="55"/>
      <c r="E1047" s="55"/>
      <c r="F1047" s="56"/>
      <c r="G1047" s="57"/>
    </row>
    <row r="1048">
      <c r="A1048" s="55"/>
      <c r="B1048" s="55"/>
      <c r="C1048" s="55"/>
      <c r="D1048" s="55"/>
      <c r="E1048" s="55"/>
      <c r="F1048" s="56"/>
      <c r="G1048" s="57"/>
    </row>
    <row r="1049">
      <c r="A1049" s="55"/>
      <c r="B1049" s="55"/>
      <c r="C1049" s="55"/>
      <c r="D1049" s="55"/>
      <c r="E1049" s="55"/>
      <c r="F1049" s="56"/>
      <c r="G1049" s="57"/>
    </row>
    <row r="1050">
      <c r="A1050" s="55"/>
      <c r="B1050" s="55"/>
      <c r="C1050" s="55"/>
      <c r="D1050" s="55"/>
      <c r="E1050" s="55"/>
      <c r="F1050" s="56"/>
      <c r="G1050" s="57"/>
    </row>
    <row r="1051">
      <c r="A1051" s="55"/>
      <c r="B1051" s="55"/>
      <c r="C1051" s="55"/>
      <c r="D1051" s="55"/>
      <c r="E1051" s="55"/>
      <c r="F1051" s="56"/>
      <c r="G1051" s="57"/>
    </row>
    <row r="1052">
      <c r="A1052" s="55"/>
      <c r="B1052" s="55"/>
      <c r="C1052" s="55"/>
      <c r="D1052" s="55"/>
      <c r="E1052" s="55"/>
      <c r="F1052" s="56"/>
      <c r="G1052" s="57"/>
    </row>
    <row r="1053">
      <c r="A1053" s="55"/>
      <c r="B1053" s="55"/>
      <c r="C1053" s="55"/>
      <c r="D1053" s="55"/>
      <c r="E1053" s="55"/>
      <c r="F1053" s="56"/>
      <c r="G1053" s="57"/>
    </row>
    <row r="1054">
      <c r="A1054" s="55"/>
      <c r="B1054" s="55"/>
      <c r="C1054" s="55"/>
      <c r="D1054" s="55"/>
      <c r="E1054" s="55"/>
      <c r="F1054" s="56"/>
      <c r="G1054" s="57"/>
    </row>
    <row r="1055">
      <c r="A1055" s="55"/>
      <c r="B1055" s="55"/>
      <c r="C1055" s="55"/>
      <c r="D1055" s="55"/>
      <c r="E1055" s="55"/>
      <c r="F1055" s="56"/>
      <c r="G1055" s="57"/>
    </row>
    <row r="1056">
      <c r="A1056" s="55"/>
      <c r="B1056" s="55"/>
      <c r="C1056" s="55"/>
      <c r="D1056" s="55"/>
      <c r="E1056" s="55"/>
      <c r="F1056" s="56"/>
      <c r="G1056" s="57"/>
    </row>
    <row r="1057">
      <c r="A1057" s="55"/>
      <c r="B1057" s="55"/>
      <c r="C1057" s="55"/>
      <c r="D1057" s="55"/>
      <c r="E1057" s="55"/>
      <c r="F1057" s="56"/>
      <c r="G1057" s="57"/>
    </row>
    <row r="1058">
      <c r="A1058" s="55"/>
      <c r="B1058" s="55"/>
      <c r="C1058" s="55"/>
      <c r="D1058" s="55"/>
      <c r="E1058" s="55"/>
      <c r="F1058" s="56"/>
      <c r="G1058" s="57"/>
    </row>
    <row r="1059">
      <c r="A1059" s="55"/>
      <c r="B1059" s="55"/>
      <c r="C1059" s="55"/>
      <c r="D1059" s="55"/>
      <c r="E1059" s="55"/>
      <c r="F1059" s="56"/>
      <c r="G1059" s="57"/>
    </row>
    <row r="1060">
      <c r="A1060" s="55"/>
      <c r="B1060" s="55"/>
      <c r="C1060" s="55"/>
      <c r="D1060" s="55"/>
      <c r="E1060" s="55"/>
      <c r="F1060" s="56"/>
      <c r="G1060" s="57"/>
    </row>
    <row r="1061">
      <c r="A1061" s="59"/>
      <c r="B1061" s="55"/>
      <c r="C1061" s="55"/>
      <c r="D1061" s="55"/>
      <c r="E1061" s="55"/>
      <c r="F1061" s="56"/>
      <c r="G1061" s="57"/>
    </row>
    <row r="1062">
      <c r="A1062" s="59"/>
      <c r="B1062" s="55"/>
      <c r="C1062" s="55"/>
      <c r="D1062" s="55"/>
      <c r="E1062" s="55"/>
      <c r="F1062" s="56"/>
      <c r="G1062" s="57"/>
    </row>
    <row r="1063">
      <c r="A1063" s="59"/>
      <c r="B1063" s="55"/>
      <c r="C1063" s="55"/>
      <c r="D1063" s="55"/>
      <c r="E1063" s="55"/>
      <c r="F1063" s="56"/>
      <c r="G1063" s="57"/>
    </row>
    <row r="1064">
      <c r="A1064" s="59"/>
      <c r="B1064" s="55"/>
      <c r="C1064" s="55"/>
      <c r="D1064" s="55"/>
      <c r="E1064" s="55"/>
      <c r="F1064" s="56"/>
      <c r="G1064" s="57"/>
    </row>
    <row r="1065">
      <c r="A1065" s="59"/>
      <c r="B1065" s="55"/>
      <c r="C1065" s="55"/>
      <c r="D1065" s="55"/>
      <c r="E1065" s="55"/>
      <c r="F1065" s="56"/>
      <c r="G1065" s="57"/>
    </row>
    <row r="1066">
      <c r="A1066" s="59"/>
      <c r="B1066" s="55"/>
      <c r="C1066" s="55"/>
      <c r="D1066" s="55"/>
      <c r="E1066" s="55"/>
      <c r="F1066" s="56"/>
      <c r="G1066" s="57"/>
    </row>
    <row r="1067">
      <c r="A1067" s="59"/>
      <c r="B1067" s="55"/>
      <c r="C1067" s="55"/>
      <c r="D1067" s="55"/>
      <c r="E1067" s="55"/>
      <c r="F1067" s="56"/>
      <c r="G1067" s="57"/>
    </row>
    <row r="1068">
      <c r="A1068" s="59"/>
      <c r="B1068" s="55"/>
      <c r="C1068" s="55"/>
      <c r="D1068" s="55"/>
      <c r="E1068" s="55"/>
      <c r="F1068" s="56"/>
      <c r="G1068" s="57"/>
    </row>
    <row r="1069">
      <c r="A1069" s="55"/>
      <c r="B1069" s="55"/>
      <c r="C1069" s="55"/>
      <c r="D1069" s="55"/>
      <c r="E1069" s="55"/>
      <c r="F1069" s="56"/>
      <c r="G1069" s="57"/>
    </row>
    <row r="1070">
      <c r="A1070" s="55"/>
      <c r="B1070" s="55"/>
      <c r="C1070" s="55"/>
      <c r="D1070" s="55"/>
      <c r="E1070" s="55"/>
      <c r="F1070" s="56"/>
      <c r="G1070" s="57"/>
    </row>
    <row r="1071">
      <c r="A1071" s="55"/>
      <c r="B1071" s="55"/>
      <c r="C1071" s="55"/>
      <c r="D1071" s="55"/>
      <c r="E1071" s="55"/>
      <c r="F1071" s="56"/>
      <c r="G1071" s="57"/>
    </row>
    <row r="1072">
      <c r="A1072" s="55"/>
      <c r="B1072" s="55"/>
      <c r="C1072" s="55"/>
      <c r="D1072" s="55"/>
      <c r="E1072" s="55"/>
      <c r="F1072" s="56"/>
      <c r="G1072" s="57"/>
    </row>
    <row r="1073">
      <c r="A1073" s="55"/>
      <c r="B1073" s="55"/>
      <c r="C1073" s="55"/>
      <c r="D1073" s="55"/>
      <c r="E1073" s="55"/>
      <c r="F1073" s="56"/>
      <c r="G1073" s="57"/>
    </row>
    <row r="1074">
      <c r="A1074" s="55"/>
      <c r="B1074" s="55"/>
      <c r="C1074" s="55"/>
      <c r="D1074" s="55"/>
      <c r="E1074" s="55"/>
      <c r="F1074" s="56"/>
      <c r="G1074" s="57"/>
    </row>
    <row r="1075">
      <c r="A1075" s="55"/>
      <c r="B1075" s="55"/>
      <c r="C1075" s="55"/>
      <c r="D1075" s="55"/>
      <c r="E1075" s="55"/>
      <c r="F1075" s="56"/>
      <c r="G1075" s="57"/>
    </row>
    <row r="1076">
      <c r="A1076" s="55"/>
      <c r="B1076" s="55"/>
      <c r="C1076" s="55"/>
      <c r="D1076" s="55"/>
      <c r="E1076" s="55"/>
      <c r="F1076" s="56"/>
      <c r="G1076" s="57"/>
    </row>
    <row r="1077">
      <c r="A1077" s="55"/>
      <c r="B1077" s="55"/>
      <c r="C1077" s="55"/>
      <c r="D1077" s="55"/>
      <c r="E1077" s="55"/>
      <c r="F1077" s="56"/>
      <c r="G1077" s="57"/>
    </row>
    <row r="1078">
      <c r="A1078" s="55"/>
      <c r="B1078" s="55"/>
      <c r="C1078" s="55"/>
      <c r="D1078" s="55"/>
      <c r="E1078" s="55"/>
      <c r="F1078" s="56"/>
      <c r="G1078" s="57"/>
    </row>
    <row r="1079">
      <c r="A1079" s="55"/>
      <c r="B1079" s="55"/>
      <c r="C1079" s="55"/>
      <c r="D1079" s="55"/>
      <c r="E1079" s="55"/>
      <c r="F1079" s="56"/>
      <c r="G1079" s="57"/>
    </row>
    <row r="1080">
      <c r="A1080" s="55"/>
      <c r="B1080" s="55"/>
      <c r="C1080" s="55"/>
      <c r="D1080" s="55"/>
      <c r="E1080" s="55"/>
      <c r="F1080" s="56"/>
      <c r="G1080" s="57"/>
    </row>
    <row r="1081">
      <c r="A1081" s="55"/>
      <c r="B1081" s="55"/>
      <c r="C1081" s="55"/>
      <c r="D1081" s="55"/>
      <c r="E1081" s="55"/>
      <c r="F1081" s="56"/>
      <c r="G1081" s="57"/>
    </row>
    <row r="1082">
      <c r="A1082" s="59"/>
      <c r="B1082" s="55"/>
      <c r="C1082" s="55"/>
      <c r="D1082" s="55"/>
      <c r="E1082" s="55"/>
      <c r="F1082" s="56"/>
      <c r="G1082" s="57"/>
    </row>
    <row r="1083">
      <c r="A1083" s="59"/>
      <c r="B1083" s="55"/>
      <c r="C1083" s="55"/>
      <c r="D1083" s="55"/>
      <c r="E1083" s="55"/>
      <c r="F1083" s="56"/>
      <c r="G1083" s="57"/>
    </row>
    <row r="1084">
      <c r="A1084" s="59"/>
      <c r="B1084" s="55"/>
      <c r="C1084" s="55"/>
      <c r="D1084" s="55"/>
      <c r="E1084" s="55"/>
      <c r="F1084" s="56"/>
      <c r="G1084" s="57"/>
    </row>
    <row r="1085">
      <c r="A1085" s="59"/>
      <c r="B1085" s="55"/>
      <c r="C1085" s="55"/>
      <c r="D1085" s="55"/>
      <c r="E1085" s="55"/>
      <c r="F1085" s="56"/>
      <c r="G1085" s="57"/>
    </row>
    <row r="1086">
      <c r="A1086" s="59"/>
      <c r="B1086" s="55"/>
      <c r="C1086" s="55"/>
      <c r="D1086" s="55"/>
      <c r="E1086" s="55"/>
      <c r="F1086" s="56"/>
      <c r="G1086" s="57"/>
    </row>
    <row r="1087">
      <c r="A1087" s="59"/>
      <c r="B1087" s="55"/>
      <c r="C1087" s="55"/>
      <c r="D1087" s="55"/>
      <c r="E1087" s="55"/>
      <c r="F1087" s="56"/>
      <c r="G1087" s="57"/>
    </row>
    <row r="1088">
      <c r="A1088" s="59"/>
      <c r="B1088" s="55"/>
      <c r="C1088" s="55"/>
      <c r="D1088" s="55"/>
      <c r="E1088" s="55"/>
      <c r="F1088" s="56"/>
      <c r="G1088" s="57"/>
    </row>
    <row r="1089">
      <c r="A1089" s="59"/>
      <c r="B1089" s="55"/>
      <c r="C1089" s="55"/>
      <c r="D1089" s="55"/>
      <c r="E1089" s="55"/>
      <c r="F1089" s="56"/>
      <c r="G1089" s="57"/>
    </row>
    <row r="1090">
      <c r="A1090" s="55"/>
      <c r="B1090" s="55"/>
      <c r="C1090" s="55"/>
      <c r="D1090" s="55"/>
      <c r="E1090" s="55"/>
      <c r="F1090" s="56"/>
      <c r="G1090" s="57"/>
    </row>
    <row r="1091">
      <c r="A1091" s="55"/>
      <c r="B1091" s="55"/>
      <c r="C1091" s="55"/>
      <c r="D1091" s="55"/>
      <c r="E1091" s="55"/>
      <c r="F1091" s="56"/>
      <c r="G1091" s="57"/>
    </row>
    <row r="1092">
      <c r="A1092" s="55"/>
      <c r="B1092" s="55"/>
      <c r="C1092" s="55"/>
      <c r="D1092" s="55"/>
      <c r="E1092" s="55"/>
      <c r="F1092" s="56"/>
      <c r="G1092" s="57"/>
    </row>
    <row r="1093">
      <c r="A1093" s="55"/>
      <c r="B1093" s="55"/>
      <c r="C1093" s="55"/>
      <c r="D1093" s="55"/>
      <c r="E1093" s="55"/>
      <c r="F1093" s="56"/>
      <c r="G1093" s="57"/>
    </row>
    <row r="1094">
      <c r="A1094" s="55"/>
      <c r="B1094" s="55"/>
      <c r="C1094" s="55"/>
      <c r="D1094" s="55"/>
      <c r="E1094" s="55"/>
      <c r="F1094" s="56"/>
      <c r="G1094" s="57"/>
    </row>
    <row r="1095">
      <c r="A1095" s="55"/>
      <c r="B1095" s="55"/>
      <c r="C1095" s="55"/>
      <c r="D1095" s="55"/>
      <c r="E1095" s="55"/>
      <c r="F1095" s="56"/>
      <c r="G1095" s="57"/>
    </row>
    <row r="1096">
      <c r="A1096" s="55"/>
      <c r="B1096" s="55"/>
      <c r="C1096" s="55"/>
      <c r="D1096" s="55"/>
      <c r="E1096" s="55"/>
      <c r="F1096" s="56"/>
      <c r="G1096" s="57"/>
    </row>
    <row r="1097">
      <c r="A1097" s="55"/>
      <c r="B1097" s="55"/>
      <c r="C1097" s="55"/>
      <c r="D1097" s="55"/>
      <c r="E1097" s="55"/>
      <c r="F1097" s="56"/>
      <c r="G1097" s="57"/>
    </row>
    <row r="1098">
      <c r="A1098" s="55"/>
      <c r="B1098" s="55"/>
      <c r="C1098" s="55"/>
      <c r="D1098" s="55"/>
      <c r="E1098" s="55"/>
      <c r="F1098" s="56"/>
      <c r="G1098" s="57"/>
    </row>
    <row r="1099">
      <c r="A1099" s="55"/>
      <c r="B1099" s="55"/>
      <c r="C1099" s="55"/>
      <c r="D1099" s="55"/>
      <c r="E1099" s="55"/>
      <c r="F1099" s="56"/>
      <c r="G1099" s="57"/>
    </row>
    <row r="1100">
      <c r="A1100" s="55"/>
      <c r="B1100" s="55"/>
      <c r="C1100" s="55"/>
      <c r="D1100" s="55"/>
      <c r="E1100" s="55"/>
      <c r="F1100" s="56"/>
      <c r="G1100" s="57"/>
    </row>
    <row r="1101">
      <c r="A1101" s="55"/>
      <c r="B1101" s="55"/>
      <c r="C1101" s="55"/>
      <c r="D1101" s="55"/>
      <c r="E1101" s="55"/>
      <c r="F1101" s="56"/>
      <c r="G1101" s="57"/>
    </row>
    <row r="1102">
      <c r="A1102" s="55"/>
      <c r="B1102" s="55"/>
      <c r="C1102" s="55"/>
      <c r="D1102" s="55"/>
      <c r="E1102" s="55"/>
      <c r="F1102" s="56"/>
      <c r="G1102" s="57"/>
    </row>
    <row r="1103">
      <c r="A1103" s="59"/>
      <c r="B1103" s="55"/>
      <c r="C1103" s="55"/>
      <c r="D1103" s="55"/>
      <c r="E1103" s="55"/>
      <c r="F1103" s="56"/>
      <c r="G1103" s="57"/>
    </row>
    <row r="1104">
      <c r="A1104" s="59"/>
      <c r="B1104" s="55"/>
      <c r="C1104" s="55"/>
      <c r="D1104" s="55"/>
      <c r="E1104" s="55"/>
      <c r="F1104" s="56"/>
      <c r="G1104" s="57"/>
    </row>
    <row r="1105">
      <c r="A1105" s="59"/>
      <c r="B1105" s="55"/>
      <c r="C1105" s="55"/>
      <c r="D1105" s="55"/>
      <c r="E1105" s="55"/>
      <c r="F1105" s="56"/>
      <c r="G1105" s="57"/>
    </row>
    <row r="1106">
      <c r="A1106" s="59"/>
      <c r="B1106" s="55"/>
      <c r="C1106" s="55"/>
      <c r="D1106" s="55"/>
      <c r="E1106" s="55"/>
      <c r="F1106" s="56"/>
      <c r="G1106" s="57"/>
    </row>
    <row r="1107">
      <c r="A1107" s="59"/>
      <c r="B1107" s="55"/>
      <c r="C1107" s="55"/>
      <c r="D1107" s="55"/>
      <c r="E1107" s="55"/>
      <c r="F1107" s="56"/>
      <c r="G1107" s="57"/>
    </row>
    <row r="1108">
      <c r="A1108" s="59"/>
      <c r="B1108" s="55"/>
      <c r="C1108" s="55"/>
      <c r="D1108" s="55"/>
      <c r="E1108" s="55"/>
      <c r="F1108" s="56"/>
      <c r="G1108" s="57"/>
    </row>
    <row r="1109">
      <c r="A1109" s="59"/>
      <c r="B1109" s="55"/>
      <c r="C1109" s="55"/>
      <c r="D1109" s="55"/>
      <c r="E1109" s="55"/>
      <c r="F1109" s="56"/>
      <c r="G1109" s="57"/>
    </row>
    <row r="1110">
      <c r="A1110" s="59"/>
      <c r="B1110" s="55"/>
      <c r="C1110" s="55"/>
      <c r="D1110" s="55"/>
      <c r="E1110" s="55"/>
      <c r="F1110" s="56"/>
      <c r="G1110" s="57"/>
    </row>
    <row r="1111">
      <c r="A1111" s="59"/>
      <c r="B1111" s="55"/>
      <c r="C1111" s="55"/>
      <c r="D1111" s="55"/>
      <c r="E1111" s="55"/>
      <c r="F1111" s="56"/>
      <c r="G1111" s="57"/>
    </row>
    <row r="1112">
      <c r="A1112" s="55"/>
      <c r="B1112" s="55"/>
      <c r="C1112" s="55"/>
      <c r="D1112" s="55"/>
      <c r="E1112" s="55"/>
      <c r="F1112" s="56"/>
      <c r="G1112" s="57"/>
    </row>
    <row r="1113">
      <c r="A1113" s="55"/>
      <c r="B1113" s="55"/>
      <c r="C1113" s="55"/>
      <c r="D1113" s="55"/>
      <c r="E1113" s="55"/>
      <c r="F1113" s="56"/>
      <c r="G1113" s="57"/>
    </row>
    <row r="1114">
      <c r="A1114" s="55"/>
      <c r="B1114" s="55"/>
      <c r="C1114" s="55"/>
      <c r="D1114" s="55"/>
      <c r="E1114" s="55"/>
      <c r="F1114" s="56"/>
      <c r="G1114" s="57"/>
    </row>
    <row r="1115">
      <c r="A1115" s="55"/>
      <c r="B1115" s="55"/>
      <c r="C1115" s="55"/>
      <c r="D1115" s="55"/>
      <c r="E1115" s="55"/>
      <c r="F1115" s="56"/>
      <c r="G1115" s="57"/>
    </row>
    <row r="1116">
      <c r="A1116" s="55"/>
      <c r="B1116" s="55"/>
      <c r="C1116" s="55"/>
      <c r="D1116" s="55"/>
      <c r="E1116" s="55"/>
      <c r="F1116" s="56"/>
      <c r="G1116" s="57"/>
    </row>
    <row r="1117">
      <c r="A1117" s="55"/>
      <c r="B1117" s="55"/>
      <c r="C1117" s="55"/>
      <c r="D1117" s="55"/>
      <c r="E1117" s="55"/>
      <c r="F1117" s="56"/>
      <c r="G1117" s="57"/>
    </row>
    <row r="1118">
      <c r="A1118" s="55"/>
      <c r="B1118" s="55"/>
      <c r="C1118" s="55"/>
      <c r="D1118" s="55"/>
      <c r="E1118" s="55"/>
      <c r="F1118" s="56"/>
      <c r="G1118" s="57"/>
    </row>
    <row r="1119">
      <c r="A1119" s="55"/>
      <c r="B1119" s="55"/>
      <c r="C1119" s="55"/>
      <c r="D1119" s="55"/>
      <c r="E1119" s="55"/>
      <c r="F1119" s="56"/>
      <c r="G1119" s="57"/>
    </row>
    <row r="1120">
      <c r="A1120" s="55"/>
      <c r="B1120" s="55"/>
      <c r="C1120" s="55"/>
      <c r="D1120" s="55"/>
      <c r="E1120" s="55"/>
      <c r="F1120" s="56"/>
      <c r="G1120" s="57"/>
    </row>
    <row r="1121">
      <c r="A1121" s="55"/>
      <c r="B1121" s="55"/>
      <c r="C1121" s="55"/>
      <c r="D1121" s="55"/>
      <c r="E1121" s="55"/>
      <c r="F1121" s="56"/>
      <c r="G1121" s="57"/>
    </row>
    <row r="1122">
      <c r="A1122" s="55"/>
      <c r="B1122" s="55"/>
      <c r="C1122" s="55"/>
      <c r="D1122" s="55"/>
      <c r="E1122" s="55"/>
      <c r="F1122" s="56"/>
      <c r="G1122" s="57"/>
    </row>
    <row r="1123">
      <c r="A1123" s="59"/>
      <c r="B1123" s="55"/>
      <c r="C1123" s="55"/>
      <c r="D1123" s="55"/>
      <c r="E1123" s="55"/>
      <c r="F1123" s="56"/>
      <c r="G1123" s="57"/>
    </row>
    <row r="1124">
      <c r="A1124" s="59"/>
      <c r="B1124" s="55"/>
      <c r="C1124" s="55"/>
      <c r="D1124" s="55"/>
      <c r="E1124" s="55"/>
      <c r="F1124" s="56"/>
      <c r="G1124" s="57"/>
    </row>
    <row r="1125">
      <c r="A1125" s="59"/>
      <c r="B1125" s="55"/>
      <c r="C1125" s="55"/>
      <c r="D1125" s="55"/>
      <c r="E1125" s="55"/>
      <c r="F1125" s="56"/>
      <c r="G1125" s="57"/>
    </row>
    <row r="1126">
      <c r="A1126" s="59"/>
      <c r="B1126" s="55"/>
      <c r="C1126" s="55"/>
      <c r="D1126" s="55"/>
      <c r="E1126" s="55"/>
      <c r="F1126" s="56"/>
      <c r="G1126" s="57"/>
    </row>
    <row r="1127">
      <c r="A1127" s="59"/>
      <c r="B1127" s="55"/>
      <c r="C1127" s="55"/>
      <c r="D1127" s="55"/>
      <c r="E1127" s="55"/>
      <c r="F1127" s="56"/>
      <c r="G1127" s="57"/>
    </row>
    <row r="1128">
      <c r="A1128" s="59"/>
      <c r="B1128" s="55"/>
      <c r="C1128" s="55"/>
      <c r="D1128" s="55"/>
      <c r="E1128" s="55"/>
      <c r="F1128" s="56"/>
      <c r="G1128" s="57"/>
    </row>
    <row r="1129">
      <c r="A1129" s="55"/>
      <c r="B1129" s="55"/>
      <c r="C1129" s="55"/>
      <c r="D1129" s="55"/>
      <c r="E1129" s="55"/>
      <c r="F1129" s="56"/>
      <c r="G1129" s="57"/>
    </row>
    <row r="1130">
      <c r="A1130" s="55"/>
      <c r="B1130" s="55"/>
      <c r="C1130" s="55"/>
      <c r="D1130" s="55"/>
      <c r="E1130" s="55"/>
      <c r="F1130" s="56"/>
      <c r="G1130" s="57"/>
    </row>
    <row r="1131">
      <c r="A1131" s="55"/>
      <c r="B1131" s="55"/>
      <c r="C1131" s="55"/>
      <c r="D1131" s="55"/>
      <c r="E1131" s="55"/>
      <c r="F1131" s="56"/>
      <c r="G1131" s="57"/>
    </row>
    <row r="1132">
      <c r="A1132" s="55"/>
      <c r="B1132" s="55"/>
      <c r="C1132" s="55"/>
      <c r="D1132" s="55"/>
      <c r="E1132" s="55"/>
      <c r="F1132" s="56"/>
      <c r="G1132" s="57"/>
    </row>
    <row r="1133">
      <c r="A1133" s="55"/>
      <c r="B1133" s="55"/>
      <c r="C1133" s="55"/>
      <c r="D1133" s="55"/>
      <c r="E1133" s="55"/>
      <c r="F1133" s="56"/>
      <c r="G1133" s="57"/>
    </row>
    <row r="1134">
      <c r="A1134" s="55"/>
      <c r="B1134" s="55"/>
      <c r="C1134" s="55"/>
      <c r="D1134" s="55"/>
      <c r="E1134" s="55"/>
      <c r="F1134" s="56"/>
      <c r="G1134" s="57"/>
    </row>
    <row r="1135">
      <c r="A1135" s="55"/>
      <c r="B1135" s="55"/>
      <c r="C1135" s="55"/>
      <c r="D1135" s="55"/>
      <c r="E1135" s="55"/>
      <c r="F1135" s="56"/>
      <c r="G1135" s="57"/>
    </row>
    <row r="1136">
      <c r="A1136" s="55"/>
      <c r="B1136" s="55"/>
      <c r="C1136" s="55"/>
      <c r="D1136" s="55"/>
      <c r="E1136" s="55"/>
      <c r="F1136" s="56"/>
      <c r="G1136" s="57"/>
    </row>
    <row r="1137">
      <c r="A1137" s="55"/>
      <c r="B1137" s="55"/>
      <c r="C1137" s="55"/>
      <c r="D1137" s="55"/>
      <c r="E1137" s="55"/>
      <c r="F1137" s="56"/>
      <c r="G1137" s="57"/>
    </row>
    <row r="1138">
      <c r="A1138" s="55"/>
      <c r="B1138" s="55"/>
      <c r="C1138" s="55"/>
      <c r="D1138" s="55"/>
      <c r="E1138" s="55"/>
      <c r="F1138" s="56"/>
      <c r="G1138" s="57"/>
    </row>
    <row r="1139">
      <c r="A1139" s="55"/>
      <c r="B1139" s="55"/>
      <c r="C1139" s="55"/>
      <c r="D1139" s="55"/>
      <c r="E1139" s="55"/>
      <c r="F1139" s="56"/>
      <c r="G1139" s="57"/>
    </row>
    <row r="1140">
      <c r="A1140" s="55"/>
      <c r="B1140" s="55"/>
      <c r="C1140" s="55"/>
      <c r="D1140" s="55"/>
      <c r="E1140" s="55"/>
      <c r="F1140" s="56"/>
      <c r="G1140" s="57"/>
    </row>
    <row r="1141">
      <c r="A1141" s="55"/>
      <c r="B1141" s="55"/>
      <c r="C1141" s="55"/>
      <c r="D1141" s="55"/>
      <c r="E1141" s="55"/>
      <c r="F1141" s="56"/>
      <c r="G1141" s="57"/>
    </row>
    <row r="1142">
      <c r="A1142" s="55"/>
      <c r="B1142" s="55"/>
      <c r="C1142" s="55"/>
      <c r="D1142" s="55"/>
      <c r="E1142" s="55"/>
      <c r="F1142" s="56"/>
      <c r="G1142" s="57"/>
    </row>
    <row r="1143">
      <c r="A1143" s="59"/>
      <c r="B1143" s="55"/>
      <c r="C1143" s="55"/>
      <c r="D1143" s="55"/>
      <c r="E1143" s="55"/>
      <c r="F1143" s="56"/>
      <c r="G1143" s="57"/>
    </row>
    <row r="1144">
      <c r="A1144" s="59"/>
      <c r="B1144" s="55"/>
      <c r="C1144" s="55"/>
      <c r="D1144" s="55"/>
      <c r="E1144" s="55"/>
      <c r="F1144" s="56"/>
      <c r="G1144" s="57"/>
    </row>
    <row r="1145">
      <c r="A1145" s="59"/>
      <c r="B1145" s="55"/>
      <c r="C1145" s="55"/>
      <c r="D1145" s="55"/>
      <c r="E1145" s="55"/>
      <c r="F1145" s="56"/>
      <c r="G1145" s="57"/>
    </row>
    <row r="1146">
      <c r="A1146" s="59"/>
      <c r="B1146" s="55"/>
      <c r="C1146" s="55"/>
      <c r="D1146" s="55"/>
      <c r="E1146" s="55"/>
      <c r="F1146" s="56"/>
      <c r="G1146" s="57"/>
    </row>
    <row r="1147">
      <c r="A1147" s="59"/>
      <c r="B1147" s="55"/>
      <c r="C1147" s="55"/>
      <c r="D1147" s="55"/>
      <c r="E1147" s="55"/>
      <c r="F1147" s="56"/>
      <c r="G1147" s="57"/>
    </row>
    <row r="1148">
      <c r="A1148" s="59"/>
      <c r="B1148" s="55"/>
      <c r="C1148" s="55"/>
      <c r="D1148" s="55"/>
      <c r="E1148" s="55"/>
      <c r="F1148" s="56"/>
      <c r="G1148" s="57"/>
    </row>
    <row r="1149">
      <c r="A1149" s="59"/>
      <c r="B1149" s="55"/>
      <c r="C1149" s="55"/>
      <c r="D1149" s="55"/>
      <c r="E1149" s="55"/>
      <c r="F1149" s="56"/>
      <c r="G1149" s="57"/>
    </row>
    <row r="1150">
      <c r="A1150" s="55"/>
      <c r="B1150" s="55"/>
      <c r="C1150" s="55"/>
      <c r="D1150" s="55"/>
      <c r="E1150" s="55"/>
      <c r="F1150" s="56"/>
      <c r="G1150" s="57"/>
    </row>
    <row r="1151">
      <c r="A1151" s="55"/>
      <c r="B1151" s="55"/>
      <c r="C1151" s="55"/>
      <c r="D1151" s="55"/>
      <c r="E1151" s="55"/>
      <c r="F1151" s="56"/>
      <c r="G1151" s="57"/>
    </row>
    <row r="1152">
      <c r="A1152" s="55"/>
      <c r="B1152" s="55"/>
      <c r="C1152" s="55"/>
      <c r="D1152" s="55"/>
      <c r="E1152" s="55"/>
      <c r="F1152" s="56"/>
      <c r="G1152" s="57"/>
    </row>
    <row r="1153">
      <c r="A1153" s="55"/>
      <c r="B1153" s="55"/>
      <c r="C1153" s="55"/>
      <c r="D1153" s="55"/>
      <c r="E1153" s="55"/>
      <c r="F1153" s="56"/>
      <c r="G1153" s="57"/>
    </row>
    <row r="1154">
      <c r="A1154" s="55"/>
      <c r="B1154" s="55"/>
      <c r="C1154" s="55"/>
      <c r="D1154" s="55"/>
      <c r="E1154" s="55"/>
      <c r="F1154" s="56"/>
      <c r="G1154" s="57"/>
    </row>
    <row r="1155">
      <c r="A1155" s="55"/>
      <c r="B1155" s="55"/>
      <c r="C1155" s="55"/>
      <c r="D1155" s="55"/>
      <c r="E1155" s="55"/>
      <c r="F1155" s="56"/>
      <c r="G1155" s="57"/>
    </row>
    <row r="1156">
      <c r="A1156" s="55"/>
      <c r="B1156" s="55"/>
      <c r="C1156" s="55"/>
      <c r="D1156" s="55"/>
      <c r="E1156" s="55"/>
      <c r="F1156" s="56"/>
      <c r="G1156" s="57"/>
    </row>
    <row r="1157">
      <c r="A1157" s="55"/>
      <c r="B1157" s="55"/>
      <c r="C1157" s="55"/>
      <c r="D1157" s="55"/>
      <c r="E1157" s="55"/>
      <c r="F1157" s="56"/>
      <c r="G1157" s="57"/>
    </row>
    <row r="1158">
      <c r="A1158" s="55"/>
      <c r="B1158" s="55"/>
      <c r="C1158" s="55"/>
      <c r="D1158" s="55"/>
      <c r="E1158" s="55"/>
      <c r="F1158" s="56"/>
      <c r="G1158" s="57"/>
    </row>
    <row r="1159">
      <c r="A1159" s="55"/>
      <c r="B1159" s="55"/>
      <c r="C1159" s="55"/>
      <c r="D1159" s="55"/>
      <c r="E1159" s="55"/>
      <c r="F1159" s="56"/>
      <c r="G1159" s="57"/>
    </row>
    <row r="1160">
      <c r="A1160" s="55"/>
      <c r="B1160" s="55"/>
      <c r="C1160" s="55"/>
      <c r="D1160" s="55"/>
      <c r="E1160" s="55"/>
      <c r="F1160" s="56"/>
      <c r="G1160" s="57"/>
    </row>
    <row r="1161">
      <c r="A1161" s="55"/>
      <c r="B1161" s="55"/>
      <c r="C1161" s="55"/>
      <c r="D1161" s="55"/>
      <c r="E1161" s="55"/>
      <c r="F1161" s="56"/>
      <c r="G1161" s="57"/>
    </row>
    <row r="1162">
      <c r="A1162" s="59"/>
      <c r="B1162" s="55"/>
      <c r="C1162" s="55"/>
      <c r="D1162" s="55"/>
      <c r="E1162" s="55"/>
      <c r="F1162" s="56"/>
      <c r="G1162" s="57"/>
    </row>
    <row r="1163">
      <c r="A1163" s="59"/>
      <c r="B1163" s="55"/>
      <c r="C1163" s="55"/>
      <c r="D1163" s="55"/>
      <c r="E1163" s="55"/>
      <c r="F1163" s="56"/>
      <c r="G1163" s="57"/>
    </row>
    <row r="1164">
      <c r="A1164" s="59"/>
      <c r="B1164" s="55"/>
      <c r="C1164" s="55"/>
      <c r="D1164" s="55"/>
      <c r="E1164" s="55"/>
      <c r="F1164" s="56"/>
      <c r="G1164" s="57"/>
    </row>
    <row r="1165">
      <c r="A1165" s="59"/>
      <c r="B1165" s="55"/>
      <c r="C1165" s="55"/>
      <c r="D1165" s="55"/>
      <c r="E1165" s="55"/>
      <c r="F1165" s="56"/>
      <c r="G1165" s="57"/>
    </row>
    <row r="1166">
      <c r="A1166" s="59"/>
      <c r="B1166" s="55"/>
      <c r="C1166" s="55"/>
      <c r="D1166" s="55"/>
      <c r="E1166" s="55"/>
      <c r="F1166" s="56"/>
      <c r="G1166" s="57"/>
    </row>
    <row r="1167">
      <c r="A1167" s="59"/>
      <c r="B1167" s="55"/>
      <c r="C1167" s="55"/>
      <c r="D1167" s="55"/>
      <c r="E1167" s="55"/>
      <c r="F1167" s="56"/>
      <c r="G1167" s="57"/>
    </row>
    <row r="1168">
      <c r="A1168" s="59"/>
      <c r="B1168" s="55"/>
      <c r="C1168" s="55"/>
      <c r="D1168" s="55"/>
      <c r="E1168" s="55"/>
      <c r="F1168" s="56"/>
      <c r="G1168" s="57"/>
    </row>
    <row r="1169">
      <c r="A1169" s="59"/>
      <c r="B1169" s="55"/>
      <c r="C1169" s="55"/>
      <c r="D1169" s="55"/>
      <c r="E1169" s="55"/>
      <c r="F1169" s="56"/>
      <c r="G1169" s="57"/>
    </row>
    <row r="1170">
      <c r="A1170" s="55"/>
      <c r="B1170" s="55"/>
      <c r="C1170" s="55"/>
      <c r="D1170" s="55"/>
      <c r="E1170" s="55"/>
      <c r="F1170" s="56"/>
      <c r="G1170" s="57"/>
    </row>
    <row r="1171">
      <c r="A1171" s="55"/>
      <c r="B1171" s="55"/>
      <c r="C1171" s="55"/>
      <c r="D1171" s="55"/>
      <c r="E1171" s="55"/>
      <c r="F1171" s="56"/>
      <c r="G1171" s="57"/>
    </row>
    <row r="1172">
      <c r="A1172" s="55"/>
      <c r="B1172" s="55"/>
      <c r="C1172" s="55"/>
      <c r="D1172" s="55"/>
      <c r="E1172" s="55"/>
      <c r="F1172" s="56"/>
      <c r="G1172" s="57"/>
    </row>
    <row r="1173">
      <c r="A1173" s="55"/>
      <c r="B1173" s="55"/>
      <c r="C1173" s="55"/>
      <c r="D1173" s="55"/>
      <c r="E1173" s="55"/>
      <c r="F1173" s="56"/>
      <c r="G1173" s="57"/>
    </row>
    <row r="1174">
      <c r="A1174" s="55"/>
      <c r="B1174" s="55"/>
      <c r="C1174" s="55"/>
      <c r="D1174" s="55"/>
      <c r="E1174" s="55"/>
      <c r="F1174" s="56"/>
      <c r="G1174" s="57"/>
    </row>
    <row r="1175">
      <c r="A1175" s="55"/>
      <c r="B1175" s="55"/>
      <c r="C1175" s="55"/>
      <c r="D1175" s="55"/>
      <c r="E1175" s="55"/>
      <c r="F1175" s="56"/>
      <c r="G1175" s="57"/>
    </row>
    <row r="1176">
      <c r="A1176" s="55"/>
      <c r="B1176" s="55"/>
      <c r="C1176" s="55"/>
      <c r="D1176" s="55"/>
      <c r="E1176" s="55"/>
      <c r="F1176" s="56"/>
      <c r="G1176" s="57"/>
    </row>
    <row r="1177">
      <c r="A1177" s="55"/>
      <c r="B1177" s="55"/>
      <c r="C1177" s="55"/>
      <c r="D1177" s="55"/>
      <c r="E1177" s="55"/>
      <c r="F1177" s="56"/>
      <c r="G1177" s="57"/>
    </row>
    <row r="1178">
      <c r="A1178" s="55"/>
      <c r="B1178" s="55"/>
      <c r="C1178" s="55"/>
      <c r="D1178" s="55"/>
      <c r="E1178" s="55"/>
      <c r="F1178" s="56"/>
      <c r="G1178" s="57"/>
    </row>
    <row r="1179">
      <c r="A1179" s="55"/>
      <c r="B1179" s="55"/>
      <c r="C1179" s="55"/>
      <c r="D1179" s="55"/>
      <c r="E1179" s="55"/>
      <c r="F1179" s="56"/>
      <c r="G1179" s="57"/>
    </row>
    <row r="1180">
      <c r="A1180" s="55"/>
      <c r="B1180" s="55"/>
      <c r="C1180" s="55"/>
      <c r="D1180" s="55"/>
      <c r="E1180" s="55"/>
      <c r="F1180" s="56"/>
      <c r="G1180" s="57"/>
    </row>
    <row r="1181">
      <c r="A1181" s="55"/>
      <c r="B1181" s="55"/>
      <c r="C1181" s="55"/>
      <c r="D1181" s="55"/>
      <c r="E1181" s="55"/>
      <c r="F1181" s="56"/>
      <c r="G1181" s="57"/>
    </row>
    <row r="1182">
      <c r="A1182" s="59"/>
      <c r="B1182" s="55"/>
      <c r="C1182" s="55"/>
      <c r="D1182" s="55"/>
      <c r="E1182" s="55"/>
      <c r="F1182" s="56"/>
      <c r="G1182" s="57"/>
    </row>
    <row r="1183">
      <c r="A1183" s="59"/>
      <c r="B1183" s="55"/>
      <c r="C1183" s="55"/>
      <c r="D1183" s="55"/>
      <c r="E1183" s="55"/>
      <c r="F1183" s="56"/>
      <c r="G1183" s="57"/>
    </row>
    <row r="1184">
      <c r="A1184" s="59"/>
      <c r="B1184" s="55"/>
      <c r="C1184" s="55"/>
      <c r="D1184" s="55"/>
      <c r="E1184" s="55"/>
      <c r="F1184" s="56"/>
      <c r="G1184" s="57"/>
    </row>
    <row r="1185">
      <c r="A1185" s="59"/>
      <c r="B1185" s="55"/>
      <c r="C1185" s="55"/>
      <c r="D1185" s="55"/>
      <c r="E1185" s="55"/>
      <c r="F1185" s="56"/>
      <c r="G1185" s="57"/>
    </row>
    <row r="1186">
      <c r="A1186" s="59"/>
      <c r="B1186" s="55"/>
      <c r="C1186" s="55"/>
      <c r="D1186" s="55"/>
      <c r="E1186" s="55"/>
      <c r="F1186" s="56"/>
      <c r="G1186" s="57"/>
    </row>
    <row r="1187">
      <c r="A1187" s="59"/>
      <c r="B1187" s="55"/>
      <c r="C1187" s="55"/>
      <c r="D1187" s="55"/>
      <c r="E1187" s="55"/>
      <c r="F1187" s="56"/>
      <c r="G1187" s="57"/>
    </row>
    <row r="1188">
      <c r="A1188" s="59"/>
      <c r="B1188" s="55"/>
      <c r="C1188" s="55"/>
      <c r="D1188" s="55"/>
      <c r="E1188" s="55"/>
      <c r="F1188" s="56"/>
      <c r="G1188" s="57"/>
    </row>
    <row r="1189">
      <c r="A1189" s="59"/>
      <c r="B1189" s="55"/>
      <c r="C1189" s="55"/>
      <c r="D1189" s="55"/>
      <c r="E1189" s="55"/>
      <c r="F1189" s="56"/>
      <c r="G1189" s="57"/>
    </row>
    <row r="1190">
      <c r="A1190" s="59"/>
      <c r="B1190" s="55"/>
      <c r="C1190" s="55"/>
      <c r="D1190" s="55"/>
      <c r="E1190" s="55"/>
      <c r="F1190" s="56"/>
      <c r="G1190" s="57"/>
    </row>
    <row r="1191">
      <c r="A1191" s="55"/>
      <c r="B1191" s="55"/>
      <c r="C1191" s="55"/>
      <c r="D1191" s="55"/>
      <c r="E1191" s="55"/>
      <c r="F1191" s="56"/>
      <c r="G1191" s="57"/>
    </row>
    <row r="1192">
      <c r="A1192" s="55"/>
      <c r="B1192" s="55"/>
      <c r="C1192" s="55"/>
      <c r="D1192" s="55"/>
      <c r="E1192" s="55"/>
      <c r="F1192" s="56"/>
      <c r="G1192" s="57"/>
    </row>
    <row r="1193">
      <c r="A1193" s="55"/>
      <c r="B1193" s="55"/>
      <c r="C1193" s="55"/>
      <c r="D1193" s="55"/>
      <c r="E1193" s="55"/>
      <c r="F1193" s="56"/>
      <c r="G1193" s="57"/>
    </row>
    <row r="1194">
      <c r="A1194" s="55"/>
      <c r="B1194" s="55"/>
      <c r="C1194" s="55"/>
      <c r="D1194" s="55"/>
      <c r="E1194" s="55"/>
      <c r="F1194" s="56"/>
      <c r="G1194" s="57"/>
    </row>
    <row r="1195">
      <c r="A1195" s="55"/>
      <c r="B1195" s="55"/>
      <c r="C1195" s="55"/>
      <c r="D1195" s="55"/>
      <c r="E1195" s="55"/>
      <c r="F1195" s="56"/>
      <c r="G1195" s="57"/>
    </row>
    <row r="1196">
      <c r="A1196" s="55"/>
      <c r="B1196" s="55"/>
      <c r="C1196" s="55"/>
      <c r="D1196" s="55"/>
      <c r="E1196" s="55"/>
      <c r="F1196" s="56"/>
      <c r="G1196" s="57"/>
    </row>
    <row r="1197">
      <c r="A1197" s="55"/>
      <c r="B1197" s="55"/>
      <c r="C1197" s="55"/>
      <c r="D1197" s="55"/>
      <c r="E1197" s="55"/>
      <c r="F1197" s="56"/>
      <c r="G1197" s="57"/>
    </row>
    <row r="1198">
      <c r="A1198" s="55"/>
      <c r="B1198" s="55"/>
      <c r="C1198" s="55"/>
      <c r="D1198" s="55"/>
      <c r="E1198" s="55"/>
      <c r="F1198" s="56"/>
      <c r="G1198" s="57"/>
    </row>
    <row r="1199">
      <c r="A1199" s="55"/>
      <c r="B1199" s="55"/>
      <c r="C1199" s="55"/>
      <c r="D1199" s="55"/>
      <c r="E1199" s="55"/>
      <c r="F1199" s="56"/>
      <c r="G1199" s="57"/>
    </row>
    <row r="1200">
      <c r="A1200" s="55"/>
      <c r="B1200" s="55"/>
      <c r="C1200" s="55"/>
      <c r="D1200" s="55"/>
      <c r="E1200" s="55"/>
      <c r="F1200" s="56"/>
      <c r="G1200" s="57"/>
    </row>
    <row r="1201">
      <c r="A1201" s="55"/>
      <c r="B1201" s="55"/>
      <c r="C1201" s="55"/>
      <c r="D1201" s="55"/>
      <c r="E1201" s="55"/>
      <c r="F1201" s="56"/>
      <c r="G1201" s="57"/>
    </row>
    <row r="1202">
      <c r="A1202" s="55"/>
      <c r="B1202" s="55"/>
      <c r="C1202" s="55"/>
      <c r="D1202" s="55"/>
      <c r="E1202" s="55"/>
      <c r="F1202" s="56"/>
      <c r="G1202" s="57"/>
    </row>
    <row r="1203">
      <c r="A1203" s="55"/>
      <c r="B1203" s="55"/>
      <c r="C1203" s="55"/>
      <c r="D1203" s="55"/>
      <c r="E1203" s="55"/>
      <c r="F1203" s="56"/>
      <c r="G1203" s="57"/>
    </row>
    <row r="1204">
      <c r="A1204" s="55"/>
      <c r="B1204" s="55"/>
      <c r="C1204" s="55"/>
      <c r="D1204" s="55"/>
      <c r="E1204" s="55"/>
      <c r="F1204" s="56"/>
      <c r="G1204" s="57"/>
    </row>
    <row r="1205">
      <c r="A1205" s="58"/>
      <c r="B1205" s="55"/>
      <c r="C1205" s="55"/>
      <c r="D1205" s="55"/>
      <c r="E1205" s="55"/>
      <c r="F1205" s="56"/>
      <c r="G1205" s="57"/>
    </row>
    <row r="1206">
      <c r="A1206" s="59"/>
      <c r="B1206" s="55"/>
      <c r="C1206" s="55"/>
      <c r="D1206" s="55"/>
      <c r="E1206" s="55"/>
      <c r="F1206" s="56"/>
      <c r="G1206" s="57"/>
    </row>
    <row r="1207">
      <c r="A1207" s="59"/>
      <c r="B1207" s="55"/>
      <c r="C1207" s="55"/>
      <c r="D1207" s="55"/>
      <c r="E1207" s="55"/>
      <c r="F1207" s="56"/>
      <c r="G1207" s="57"/>
    </row>
    <row r="1208">
      <c r="A1208" s="59"/>
      <c r="B1208" s="55"/>
      <c r="C1208" s="55"/>
      <c r="D1208" s="55"/>
      <c r="E1208" s="55"/>
      <c r="F1208" s="56"/>
      <c r="G1208" s="57"/>
    </row>
    <row r="1209">
      <c r="A1209" s="59"/>
      <c r="B1209" s="55"/>
      <c r="C1209" s="55"/>
      <c r="D1209" s="55"/>
      <c r="E1209" s="55"/>
      <c r="F1209" s="56"/>
      <c r="G1209" s="57"/>
    </row>
    <row r="1210">
      <c r="A1210" s="59"/>
      <c r="B1210" s="55"/>
      <c r="C1210" s="55"/>
      <c r="D1210" s="55"/>
      <c r="E1210" s="55"/>
      <c r="F1210" s="56"/>
      <c r="G1210" s="57"/>
    </row>
    <row r="1211">
      <c r="A1211" s="59"/>
      <c r="B1211" s="55"/>
      <c r="C1211" s="55"/>
      <c r="D1211" s="55"/>
      <c r="E1211" s="55"/>
      <c r="F1211" s="56"/>
      <c r="G1211" s="57"/>
    </row>
    <row r="1212">
      <c r="A1212" s="59"/>
      <c r="B1212" s="55"/>
      <c r="C1212" s="55"/>
      <c r="D1212" s="55"/>
      <c r="E1212" s="55"/>
      <c r="F1212" s="56"/>
      <c r="G1212" s="57"/>
    </row>
    <row r="1213">
      <c r="A1213" s="55"/>
      <c r="B1213" s="55"/>
      <c r="C1213" s="55"/>
      <c r="D1213" s="55"/>
      <c r="E1213" s="55"/>
      <c r="F1213" s="56"/>
      <c r="G1213" s="57"/>
    </row>
    <row r="1214">
      <c r="A1214" s="55"/>
      <c r="B1214" s="55"/>
      <c r="C1214" s="55"/>
      <c r="D1214" s="55"/>
      <c r="E1214" s="55"/>
      <c r="F1214" s="56"/>
      <c r="G1214" s="57"/>
    </row>
    <row r="1215">
      <c r="A1215" s="55"/>
      <c r="B1215" s="55"/>
      <c r="C1215" s="55"/>
      <c r="D1215" s="55"/>
      <c r="E1215" s="55"/>
      <c r="F1215" s="56"/>
      <c r="G1215" s="57"/>
    </row>
    <row r="1216">
      <c r="A1216" s="55"/>
      <c r="B1216" s="55"/>
      <c r="C1216" s="55"/>
      <c r="D1216" s="55"/>
      <c r="E1216" s="55"/>
      <c r="F1216" s="56"/>
      <c r="G1216" s="57"/>
    </row>
    <row r="1217">
      <c r="A1217" s="55"/>
      <c r="B1217" s="55"/>
      <c r="C1217" s="55"/>
      <c r="D1217" s="55"/>
      <c r="E1217" s="55"/>
      <c r="F1217" s="56"/>
      <c r="G1217" s="57"/>
    </row>
    <row r="1218">
      <c r="A1218" s="55"/>
      <c r="B1218" s="55"/>
      <c r="C1218" s="55"/>
      <c r="D1218" s="55"/>
      <c r="E1218" s="55"/>
      <c r="F1218" s="56"/>
      <c r="G1218" s="57"/>
    </row>
    <row r="1219">
      <c r="A1219" s="55"/>
      <c r="B1219" s="55"/>
      <c r="C1219" s="55"/>
      <c r="D1219" s="55"/>
      <c r="E1219" s="55"/>
      <c r="F1219" s="56"/>
      <c r="G1219" s="57"/>
    </row>
    <row r="1220">
      <c r="A1220" s="55"/>
      <c r="B1220" s="55"/>
      <c r="C1220" s="55"/>
      <c r="D1220" s="55"/>
      <c r="E1220" s="55"/>
      <c r="F1220" s="56"/>
      <c r="G1220" s="57"/>
    </row>
    <row r="1221">
      <c r="A1221" s="55"/>
      <c r="B1221" s="55"/>
      <c r="C1221" s="55"/>
      <c r="D1221" s="55"/>
      <c r="E1221" s="55"/>
      <c r="F1221" s="56"/>
      <c r="G1221" s="57"/>
    </row>
    <row r="1222">
      <c r="A1222" s="55"/>
      <c r="B1222" s="55"/>
      <c r="C1222" s="55"/>
      <c r="D1222" s="55"/>
      <c r="E1222" s="55"/>
      <c r="F1222" s="56"/>
      <c r="G1222" s="57"/>
    </row>
    <row r="1223">
      <c r="A1223" s="55"/>
      <c r="B1223" s="55"/>
      <c r="C1223" s="55"/>
      <c r="D1223" s="55"/>
      <c r="E1223" s="55"/>
      <c r="F1223" s="56"/>
      <c r="G1223" s="57"/>
    </row>
    <row r="1224">
      <c r="A1224" s="55"/>
      <c r="B1224" s="55"/>
      <c r="C1224" s="55"/>
      <c r="D1224" s="55"/>
      <c r="E1224" s="55"/>
      <c r="F1224" s="56"/>
      <c r="G1224" s="57"/>
    </row>
    <row r="1225">
      <c r="A1225" s="55"/>
      <c r="B1225" s="55"/>
      <c r="C1225" s="55"/>
      <c r="D1225" s="55"/>
      <c r="E1225" s="55"/>
      <c r="F1225" s="56"/>
      <c r="G1225" s="57"/>
    </row>
    <row r="1226">
      <c r="A1226" s="58"/>
      <c r="B1226" s="55"/>
      <c r="C1226" s="55"/>
      <c r="D1226" s="55"/>
      <c r="E1226" s="55"/>
      <c r="F1226" s="56"/>
      <c r="G1226" s="57"/>
    </row>
    <row r="1227">
      <c r="A1227" s="58"/>
      <c r="B1227" s="55"/>
      <c r="C1227" s="55"/>
      <c r="D1227" s="55"/>
      <c r="E1227" s="55"/>
      <c r="F1227" s="56"/>
      <c r="G1227" s="57"/>
    </row>
    <row r="1228">
      <c r="A1228" s="59"/>
      <c r="B1228" s="55"/>
      <c r="C1228" s="55"/>
      <c r="D1228" s="55"/>
      <c r="E1228" s="55"/>
      <c r="F1228" s="56"/>
      <c r="G1228" s="57"/>
    </row>
    <row r="1229">
      <c r="A1229" s="59"/>
      <c r="B1229" s="55"/>
      <c r="C1229" s="55"/>
      <c r="D1229" s="55"/>
      <c r="E1229" s="55"/>
      <c r="F1229" s="56"/>
      <c r="G1229" s="57"/>
    </row>
    <row r="1230">
      <c r="A1230" s="59"/>
      <c r="B1230" s="55"/>
      <c r="C1230" s="55"/>
      <c r="D1230" s="55"/>
      <c r="E1230" s="55"/>
      <c r="F1230" s="56"/>
      <c r="G1230" s="57"/>
    </row>
    <row r="1231">
      <c r="A1231" s="59"/>
      <c r="B1231" s="55"/>
      <c r="C1231" s="55"/>
      <c r="D1231" s="55"/>
      <c r="E1231" s="55"/>
      <c r="F1231" s="56"/>
      <c r="G1231" s="57"/>
    </row>
    <row r="1232">
      <c r="A1232" s="59"/>
      <c r="B1232" s="55"/>
      <c r="C1232" s="55"/>
      <c r="D1232" s="55"/>
      <c r="E1232" s="55"/>
      <c r="F1232" s="56"/>
      <c r="G1232" s="57"/>
    </row>
    <row r="1233">
      <c r="A1233" s="59"/>
      <c r="B1233" s="55"/>
      <c r="C1233" s="55"/>
      <c r="D1233" s="55"/>
      <c r="E1233" s="55"/>
      <c r="F1233" s="56"/>
      <c r="G1233" s="57"/>
    </row>
    <row r="1234">
      <c r="A1234" s="55"/>
      <c r="B1234" s="55"/>
      <c r="C1234" s="55"/>
      <c r="D1234" s="55"/>
      <c r="E1234" s="55"/>
      <c r="F1234" s="56"/>
      <c r="G1234" s="57"/>
    </row>
    <row r="1235">
      <c r="A1235" s="55"/>
      <c r="B1235" s="55"/>
      <c r="C1235" s="55"/>
      <c r="D1235" s="55"/>
      <c r="E1235" s="55"/>
      <c r="F1235" s="56"/>
      <c r="G1235" s="57"/>
    </row>
    <row r="1236">
      <c r="A1236" s="55"/>
      <c r="B1236" s="55"/>
      <c r="C1236" s="55"/>
      <c r="D1236" s="55"/>
      <c r="E1236" s="55"/>
      <c r="F1236" s="56"/>
      <c r="G1236" s="57"/>
    </row>
    <row r="1237">
      <c r="A1237" s="55"/>
      <c r="B1237" s="55"/>
      <c r="C1237" s="55"/>
      <c r="D1237" s="55"/>
      <c r="E1237" s="55"/>
      <c r="F1237" s="56"/>
      <c r="G1237" s="57"/>
    </row>
    <row r="1238">
      <c r="A1238" s="55"/>
      <c r="B1238" s="55"/>
      <c r="C1238" s="55"/>
      <c r="D1238" s="55"/>
      <c r="E1238" s="55"/>
      <c r="F1238" s="56"/>
      <c r="G1238" s="57"/>
    </row>
    <row r="1239">
      <c r="A1239" s="55"/>
      <c r="B1239" s="55"/>
      <c r="C1239" s="55"/>
      <c r="D1239" s="55"/>
      <c r="E1239" s="55"/>
      <c r="F1239" s="56"/>
      <c r="G1239" s="57"/>
    </row>
    <row r="1240">
      <c r="A1240" s="55"/>
      <c r="B1240" s="55"/>
      <c r="C1240" s="55"/>
      <c r="D1240" s="55"/>
      <c r="E1240" s="55"/>
      <c r="F1240" s="56"/>
      <c r="G1240" s="57"/>
    </row>
    <row r="1241">
      <c r="A1241" s="55"/>
      <c r="B1241" s="55"/>
      <c r="C1241" s="55"/>
      <c r="D1241" s="55"/>
      <c r="E1241" s="55"/>
      <c r="F1241" s="56"/>
      <c r="G1241" s="57"/>
    </row>
    <row r="1242">
      <c r="A1242" s="55"/>
      <c r="B1242" s="55"/>
      <c r="C1242" s="55"/>
      <c r="D1242" s="55"/>
      <c r="E1242" s="55"/>
      <c r="F1242" s="56"/>
      <c r="G1242" s="57"/>
    </row>
    <row r="1243">
      <c r="A1243" s="55"/>
      <c r="B1243" s="55"/>
      <c r="C1243" s="55"/>
      <c r="D1243" s="55"/>
      <c r="E1243" s="55"/>
      <c r="F1243" s="56"/>
      <c r="G1243" s="57"/>
    </row>
    <row r="1244">
      <c r="A1244" s="55"/>
      <c r="B1244" s="55"/>
      <c r="C1244" s="55"/>
      <c r="D1244" s="55"/>
      <c r="E1244" s="55"/>
      <c r="F1244" s="56"/>
      <c r="G1244" s="57"/>
    </row>
    <row r="1245">
      <c r="A1245" s="55"/>
      <c r="B1245" s="55"/>
      <c r="C1245" s="55"/>
      <c r="D1245" s="55"/>
      <c r="E1245" s="55"/>
      <c r="F1245" s="56"/>
      <c r="G1245" s="57"/>
    </row>
    <row r="1246">
      <c r="A1246" s="58"/>
      <c r="B1246" s="55"/>
      <c r="C1246" s="55"/>
      <c r="D1246" s="55"/>
      <c r="E1246" s="55"/>
      <c r="F1246" s="56"/>
      <c r="G1246" s="57"/>
    </row>
    <row r="1247">
      <c r="A1247" s="58"/>
      <c r="B1247" s="55"/>
      <c r="C1247" s="55"/>
      <c r="D1247" s="55"/>
      <c r="E1247" s="55"/>
      <c r="F1247" s="56"/>
      <c r="G1247" s="57"/>
    </row>
    <row r="1248">
      <c r="A1248" s="58"/>
      <c r="B1248" s="55"/>
      <c r="C1248" s="55"/>
      <c r="D1248" s="55"/>
      <c r="E1248" s="55"/>
      <c r="F1248" s="56"/>
      <c r="G1248" s="57"/>
    </row>
    <row r="1249">
      <c r="A1249" s="59"/>
      <c r="B1249" s="55"/>
      <c r="C1249" s="55"/>
      <c r="D1249" s="55"/>
      <c r="E1249" s="55"/>
      <c r="F1249" s="56"/>
      <c r="G1249" s="57"/>
    </row>
    <row r="1250">
      <c r="A1250" s="59"/>
      <c r="B1250" s="55"/>
      <c r="C1250" s="55"/>
      <c r="D1250" s="55"/>
      <c r="E1250" s="55"/>
      <c r="F1250" s="56"/>
      <c r="G1250" s="57"/>
    </row>
    <row r="1251">
      <c r="A1251" s="59"/>
      <c r="B1251" s="55"/>
      <c r="C1251" s="55"/>
      <c r="D1251" s="55"/>
      <c r="E1251" s="55"/>
      <c r="F1251" s="56"/>
      <c r="G1251" s="57"/>
    </row>
    <row r="1252">
      <c r="A1252" s="59"/>
      <c r="B1252" s="55"/>
      <c r="C1252" s="55"/>
      <c r="D1252" s="55"/>
      <c r="E1252" s="55"/>
      <c r="F1252" s="56"/>
      <c r="G1252" s="57"/>
    </row>
    <row r="1253">
      <c r="A1253" s="55"/>
      <c r="B1253" s="55"/>
      <c r="C1253" s="55"/>
      <c r="D1253" s="55"/>
      <c r="E1253" s="55"/>
      <c r="F1253" s="56"/>
      <c r="G1253" s="57"/>
    </row>
    <row r="1254">
      <c r="A1254" s="55"/>
      <c r="B1254" s="55"/>
      <c r="C1254" s="55"/>
      <c r="D1254" s="55"/>
      <c r="E1254" s="55"/>
      <c r="F1254" s="56"/>
      <c r="G1254" s="57"/>
    </row>
    <row r="1255">
      <c r="A1255" s="55"/>
      <c r="B1255" s="55"/>
      <c r="C1255" s="55"/>
      <c r="D1255" s="55"/>
      <c r="E1255" s="55"/>
      <c r="F1255" s="56"/>
      <c r="G1255" s="57"/>
    </row>
    <row r="1256">
      <c r="A1256" s="55"/>
      <c r="B1256" s="55"/>
      <c r="C1256" s="55"/>
      <c r="D1256" s="55"/>
      <c r="E1256" s="55"/>
      <c r="F1256" s="56"/>
      <c r="G1256" s="57"/>
    </row>
    <row r="1257">
      <c r="A1257" s="55"/>
      <c r="B1257" s="55"/>
      <c r="C1257" s="55"/>
      <c r="D1257" s="55"/>
      <c r="E1257" s="55"/>
      <c r="F1257" s="56"/>
      <c r="G1257" s="57"/>
    </row>
    <row r="1258">
      <c r="A1258" s="55"/>
      <c r="B1258" s="55"/>
      <c r="C1258" s="55"/>
      <c r="D1258" s="55"/>
      <c r="E1258" s="55"/>
      <c r="F1258" s="56"/>
      <c r="G1258" s="57"/>
    </row>
    <row r="1259">
      <c r="A1259" s="55"/>
      <c r="B1259" s="55"/>
      <c r="C1259" s="55"/>
      <c r="D1259" s="55"/>
      <c r="E1259" s="55"/>
      <c r="F1259" s="56"/>
      <c r="G1259" s="57"/>
    </row>
    <row r="1260">
      <c r="A1260" s="55"/>
      <c r="B1260" s="55"/>
      <c r="C1260" s="55"/>
      <c r="D1260" s="55"/>
      <c r="E1260" s="55"/>
      <c r="F1260" s="56"/>
      <c r="G1260" s="57"/>
    </row>
    <row r="1261">
      <c r="A1261" s="55"/>
      <c r="B1261" s="55"/>
      <c r="C1261" s="55"/>
      <c r="D1261" s="55"/>
      <c r="E1261" s="55"/>
      <c r="F1261" s="56"/>
      <c r="G1261" s="57"/>
    </row>
    <row r="1262">
      <c r="A1262" s="55"/>
      <c r="B1262" s="55"/>
      <c r="C1262" s="55"/>
      <c r="D1262" s="55"/>
      <c r="E1262" s="55"/>
      <c r="F1262" s="56"/>
      <c r="G1262" s="57"/>
    </row>
    <row r="1263">
      <c r="A1263" s="55"/>
      <c r="B1263" s="55"/>
      <c r="C1263" s="55"/>
      <c r="D1263" s="55"/>
      <c r="E1263" s="55"/>
      <c r="F1263" s="56"/>
      <c r="G1263" s="57"/>
    </row>
    <row r="1264">
      <c r="A1264" s="55"/>
      <c r="B1264" s="55"/>
      <c r="C1264" s="55"/>
      <c r="D1264" s="55"/>
      <c r="E1264" s="55"/>
      <c r="F1264" s="56"/>
      <c r="G1264" s="57"/>
    </row>
    <row r="1265">
      <c r="A1265" s="55"/>
      <c r="B1265" s="55"/>
      <c r="C1265" s="55"/>
      <c r="D1265" s="55"/>
      <c r="E1265" s="55"/>
      <c r="F1265" s="56"/>
      <c r="G1265" s="57"/>
    </row>
    <row r="1266">
      <c r="A1266" s="55"/>
      <c r="B1266" s="55"/>
      <c r="C1266" s="55"/>
      <c r="D1266" s="55"/>
      <c r="E1266" s="55"/>
      <c r="F1266" s="56"/>
      <c r="G1266" s="57"/>
    </row>
    <row r="1267">
      <c r="A1267" s="59"/>
      <c r="B1267" s="55"/>
      <c r="C1267" s="55"/>
      <c r="D1267" s="55"/>
      <c r="E1267" s="55"/>
      <c r="F1267" s="56"/>
      <c r="G1267" s="57"/>
    </row>
    <row r="1268">
      <c r="A1268" s="59"/>
      <c r="B1268" s="55"/>
      <c r="C1268" s="55"/>
      <c r="D1268" s="55"/>
      <c r="E1268" s="55"/>
      <c r="F1268" s="56"/>
      <c r="G1268" s="57"/>
    </row>
    <row r="1269">
      <c r="A1269" s="59"/>
      <c r="B1269" s="55"/>
      <c r="C1269" s="55"/>
      <c r="D1269" s="55"/>
      <c r="E1269" s="55"/>
      <c r="F1269" s="56"/>
      <c r="G1269" s="57"/>
    </row>
    <row r="1270">
      <c r="A1270" s="59"/>
      <c r="B1270" s="55"/>
      <c r="C1270" s="55"/>
      <c r="D1270" s="55"/>
      <c r="E1270" s="55"/>
      <c r="F1270" s="56"/>
      <c r="G1270" s="57"/>
    </row>
    <row r="1271">
      <c r="A1271" s="59"/>
      <c r="B1271" s="55"/>
      <c r="C1271" s="55"/>
      <c r="D1271" s="55"/>
      <c r="E1271" s="55"/>
      <c r="F1271" s="56"/>
      <c r="G1271" s="57"/>
    </row>
    <row r="1272">
      <c r="A1272" s="59"/>
      <c r="B1272" s="55"/>
      <c r="C1272" s="55"/>
      <c r="D1272" s="55"/>
      <c r="E1272" s="55"/>
      <c r="F1272" s="56"/>
      <c r="G1272" s="57"/>
    </row>
    <row r="1273">
      <c r="A1273" s="59"/>
      <c r="B1273" s="55"/>
      <c r="C1273" s="55"/>
      <c r="D1273" s="55"/>
      <c r="E1273" s="55"/>
      <c r="F1273" s="56"/>
      <c r="G1273" s="57"/>
    </row>
    <row r="1274">
      <c r="A1274" s="59"/>
      <c r="B1274" s="55"/>
      <c r="C1274" s="55"/>
      <c r="D1274" s="55"/>
      <c r="E1274" s="55"/>
      <c r="F1274" s="56"/>
      <c r="G1274" s="57"/>
    </row>
    <row r="1275">
      <c r="A1275" s="55"/>
      <c r="B1275" s="55"/>
      <c r="C1275" s="55"/>
      <c r="D1275" s="55"/>
      <c r="E1275" s="55"/>
      <c r="F1275" s="56"/>
      <c r="G1275" s="57"/>
    </row>
    <row r="1276">
      <c r="A1276" s="55"/>
      <c r="B1276" s="55"/>
      <c r="C1276" s="55"/>
      <c r="D1276" s="55"/>
      <c r="E1276" s="55"/>
      <c r="F1276" s="56"/>
      <c r="G1276" s="57"/>
    </row>
    <row r="1277">
      <c r="A1277" s="55"/>
      <c r="B1277" s="55"/>
      <c r="C1277" s="55"/>
      <c r="D1277" s="55"/>
      <c r="E1277" s="55"/>
      <c r="F1277" s="56"/>
      <c r="G1277" s="57"/>
    </row>
    <row r="1278">
      <c r="A1278" s="55"/>
      <c r="B1278" s="55"/>
      <c r="C1278" s="55"/>
      <c r="D1278" s="55"/>
      <c r="E1278" s="55"/>
      <c r="F1278" s="56"/>
      <c r="G1278" s="57"/>
    </row>
    <row r="1279">
      <c r="A1279" s="55"/>
      <c r="B1279" s="55"/>
      <c r="C1279" s="55"/>
      <c r="D1279" s="55"/>
      <c r="E1279" s="55"/>
      <c r="F1279" s="56"/>
      <c r="G1279" s="57"/>
    </row>
    <row r="1280">
      <c r="A1280" s="55"/>
      <c r="B1280" s="55"/>
      <c r="C1280" s="55"/>
      <c r="D1280" s="55"/>
      <c r="E1280" s="55"/>
      <c r="F1280" s="56"/>
      <c r="G1280" s="57"/>
    </row>
    <row r="1281">
      <c r="A1281" s="55"/>
      <c r="B1281" s="55"/>
      <c r="C1281" s="55"/>
      <c r="D1281" s="55"/>
      <c r="E1281" s="55"/>
      <c r="F1281" s="56"/>
      <c r="G1281" s="57"/>
    </row>
    <row r="1282">
      <c r="A1282" s="55"/>
      <c r="B1282" s="55"/>
      <c r="C1282" s="55"/>
      <c r="D1282" s="55"/>
      <c r="E1282" s="55"/>
      <c r="F1282" s="56"/>
      <c r="G1282" s="57"/>
    </row>
    <row r="1283">
      <c r="A1283" s="55"/>
      <c r="B1283" s="55"/>
      <c r="C1283" s="55"/>
      <c r="D1283" s="55"/>
      <c r="E1283" s="55"/>
      <c r="F1283" s="56"/>
      <c r="G1283" s="57"/>
    </row>
    <row r="1284">
      <c r="A1284" s="55"/>
      <c r="B1284" s="55"/>
      <c r="C1284" s="55"/>
      <c r="D1284" s="55"/>
      <c r="E1284" s="55"/>
      <c r="F1284" s="56"/>
      <c r="G1284" s="57"/>
    </row>
    <row r="1285">
      <c r="A1285" s="55"/>
      <c r="B1285" s="55"/>
      <c r="C1285" s="55"/>
      <c r="D1285" s="55"/>
      <c r="E1285" s="55"/>
      <c r="F1285" s="56"/>
      <c r="G1285" s="57"/>
    </row>
    <row r="1286">
      <c r="A1286" s="59"/>
      <c r="B1286" s="55"/>
      <c r="C1286" s="55"/>
      <c r="D1286" s="55"/>
      <c r="E1286" s="55"/>
      <c r="F1286" s="56"/>
      <c r="G1286" s="57"/>
    </row>
    <row r="1287">
      <c r="A1287" s="59"/>
      <c r="B1287" s="55"/>
      <c r="C1287" s="55"/>
      <c r="D1287" s="55"/>
      <c r="E1287" s="55"/>
      <c r="F1287" s="56"/>
      <c r="G1287" s="57"/>
    </row>
    <row r="1288">
      <c r="A1288" s="59"/>
      <c r="B1288" s="55"/>
      <c r="C1288" s="55"/>
      <c r="D1288" s="55"/>
      <c r="E1288" s="55"/>
      <c r="F1288" s="56"/>
      <c r="G1288" s="57"/>
    </row>
    <row r="1289">
      <c r="A1289" s="59"/>
      <c r="B1289" s="55"/>
      <c r="C1289" s="55"/>
      <c r="D1289" s="55"/>
      <c r="E1289" s="55"/>
      <c r="F1289" s="56"/>
      <c r="G1289" s="57"/>
    </row>
    <row r="1290">
      <c r="A1290" s="59"/>
      <c r="B1290" s="55"/>
      <c r="C1290" s="55"/>
      <c r="D1290" s="55"/>
      <c r="E1290" s="55"/>
      <c r="F1290" s="56"/>
      <c r="G1290" s="57"/>
    </row>
    <row r="1291">
      <c r="A1291" s="59"/>
      <c r="B1291" s="55"/>
      <c r="C1291" s="55"/>
      <c r="D1291" s="55"/>
      <c r="E1291" s="55"/>
      <c r="F1291" s="56"/>
      <c r="G1291" s="57"/>
    </row>
    <row r="1292">
      <c r="A1292" s="59"/>
      <c r="B1292" s="55"/>
      <c r="C1292" s="55"/>
      <c r="D1292" s="55"/>
      <c r="E1292" s="55"/>
      <c r="F1292" s="56"/>
      <c r="G1292" s="57"/>
    </row>
    <row r="1293">
      <c r="A1293" s="59"/>
      <c r="B1293" s="55"/>
      <c r="C1293" s="55"/>
      <c r="D1293" s="55"/>
      <c r="E1293" s="55"/>
      <c r="F1293" s="56"/>
      <c r="G1293" s="57"/>
    </row>
    <row r="1294">
      <c r="A1294" s="59"/>
      <c r="B1294" s="55"/>
      <c r="C1294" s="55"/>
      <c r="D1294" s="55"/>
      <c r="E1294" s="55"/>
      <c r="F1294" s="56"/>
      <c r="G1294" s="57"/>
    </row>
    <row r="1295">
      <c r="A1295" s="55"/>
      <c r="B1295" s="55"/>
      <c r="C1295" s="55"/>
      <c r="D1295" s="55"/>
      <c r="E1295" s="55"/>
      <c r="F1295" s="56"/>
      <c r="G1295" s="57"/>
    </row>
    <row r="1296">
      <c r="A1296" s="55"/>
      <c r="B1296" s="55"/>
      <c r="C1296" s="55"/>
      <c r="D1296" s="55"/>
      <c r="E1296" s="55"/>
      <c r="F1296" s="56"/>
      <c r="G1296" s="57"/>
    </row>
    <row r="1297">
      <c r="A1297" s="55"/>
      <c r="B1297" s="55"/>
      <c r="C1297" s="55"/>
      <c r="D1297" s="55"/>
      <c r="E1297" s="55"/>
      <c r="F1297" s="56"/>
      <c r="G1297" s="57"/>
    </row>
    <row r="1298">
      <c r="A1298" s="55"/>
      <c r="B1298" s="55"/>
      <c r="C1298" s="55"/>
      <c r="D1298" s="55"/>
      <c r="E1298" s="55"/>
      <c r="F1298" s="56"/>
      <c r="G1298" s="57"/>
    </row>
    <row r="1299">
      <c r="A1299" s="55"/>
      <c r="B1299" s="55"/>
      <c r="C1299" s="55"/>
      <c r="D1299" s="55"/>
      <c r="E1299" s="55"/>
      <c r="F1299" s="56"/>
      <c r="G1299" s="57"/>
    </row>
    <row r="1300">
      <c r="A1300" s="55"/>
      <c r="B1300" s="55"/>
      <c r="C1300" s="55"/>
      <c r="D1300" s="55"/>
      <c r="E1300" s="55"/>
      <c r="F1300" s="56"/>
      <c r="G1300" s="57"/>
    </row>
    <row r="1301">
      <c r="A1301" s="55"/>
      <c r="B1301" s="55"/>
      <c r="C1301" s="55"/>
      <c r="D1301" s="55"/>
      <c r="E1301" s="55"/>
      <c r="F1301" s="56"/>
      <c r="G1301" s="57"/>
    </row>
    <row r="1302">
      <c r="A1302" s="55"/>
      <c r="B1302" s="55"/>
      <c r="C1302" s="55"/>
      <c r="D1302" s="55"/>
      <c r="E1302" s="55"/>
      <c r="F1302" s="56"/>
      <c r="G1302" s="57"/>
    </row>
    <row r="1303">
      <c r="A1303" s="55"/>
      <c r="B1303" s="55"/>
      <c r="C1303" s="55"/>
      <c r="D1303" s="55"/>
      <c r="E1303" s="55"/>
      <c r="F1303" s="56"/>
      <c r="G1303" s="57"/>
    </row>
    <row r="1304">
      <c r="A1304" s="55"/>
      <c r="B1304" s="55"/>
      <c r="C1304" s="55"/>
      <c r="D1304" s="55"/>
      <c r="E1304" s="55"/>
      <c r="F1304" s="56"/>
      <c r="G1304" s="57"/>
    </row>
    <row r="1305">
      <c r="A1305" s="55"/>
      <c r="B1305" s="55"/>
      <c r="C1305" s="55"/>
      <c r="D1305" s="55"/>
      <c r="E1305" s="55"/>
      <c r="F1305" s="56"/>
      <c r="G1305" s="57"/>
    </row>
    <row r="1306">
      <c r="A1306" s="55"/>
      <c r="B1306" s="55"/>
      <c r="C1306" s="55"/>
      <c r="D1306" s="55"/>
      <c r="E1306" s="55"/>
      <c r="F1306" s="56"/>
      <c r="G1306" s="57"/>
    </row>
    <row r="1307">
      <c r="A1307" s="55"/>
      <c r="B1307" s="55"/>
      <c r="C1307" s="55"/>
      <c r="D1307" s="55"/>
      <c r="E1307" s="55"/>
      <c r="F1307" s="56"/>
      <c r="G1307" s="57"/>
    </row>
    <row r="1308">
      <c r="A1308" s="59"/>
      <c r="B1308" s="55"/>
      <c r="C1308" s="55"/>
      <c r="D1308" s="55"/>
      <c r="E1308" s="55"/>
      <c r="F1308" s="56"/>
      <c r="G1308" s="57"/>
    </row>
    <row r="1309">
      <c r="A1309" s="59"/>
      <c r="B1309" s="55"/>
      <c r="C1309" s="55"/>
      <c r="D1309" s="55"/>
      <c r="E1309" s="55"/>
      <c r="F1309" s="56"/>
      <c r="G1309" s="57"/>
    </row>
    <row r="1310">
      <c r="A1310" s="59"/>
      <c r="B1310" s="55"/>
      <c r="C1310" s="55"/>
      <c r="D1310" s="55"/>
      <c r="E1310" s="55"/>
      <c r="F1310" s="56"/>
      <c r="G1310" s="57"/>
    </row>
    <row r="1311">
      <c r="A1311" s="59"/>
      <c r="B1311" s="55"/>
      <c r="C1311" s="55"/>
      <c r="D1311" s="55"/>
      <c r="E1311" s="55"/>
      <c r="F1311" s="56"/>
      <c r="G1311" s="57"/>
    </row>
    <row r="1312">
      <c r="A1312" s="59"/>
      <c r="B1312" s="55"/>
      <c r="C1312" s="55"/>
      <c r="D1312" s="55"/>
      <c r="E1312" s="55"/>
      <c r="F1312" s="56"/>
      <c r="G1312" s="57"/>
    </row>
    <row r="1313">
      <c r="A1313" s="59"/>
      <c r="B1313" s="55"/>
      <c r="C1313" s="55"/>
      <c r="D1313" s="55"/>
      <c r="E1313" s="55"/>
      <c r="F1313" s="56"/>
      <c r="G1313" s="57"/>
    </row>
    <row r="1314">
      <c r="A1314" s="59"/>
      <c r="B1314" s="55"/>
      <c r="C1314" s="55"/>
      <c r="D1314" s="55"/>
      <c r="E1314" s="55"/>
      <c r="F1314" s="56"/>
      <c r="G1314" s="57"/>
    </row>
    <row r="1315">
      <c r="A1315" s="59"/>
      <c r="B1315" s="55"/>
      <c r="C1315" s="55"/>
      <c r="D1315" s="55"/>
      <c r="E1315" s="55"/>
      <c r="F1315" s="56"/>
      <c r="G1315" s="57"/>
    </row>
    <row r="1316">
      <c r="A1316" s="55"/>
      <c r="B1316" s="55"/>
      <c r="C1316" s="55"/>
      <c r="D1316" s="55"/>
      <c r="E1316" s="55"/>
      <c r="F1316" s="56"/>
      <c r="G1316" s="57"/>
    </row>
    <row r="1317">
      <c r="A1317" s="55"/>
      <c r="B1317" s="55"/>
      <c r="C1317" s="55"/>
      <c r="D1317" s="55"/>
      <c r="E1317" s="55"/>
      <c r="F1317" s="56"/>
      <c r="G1317" s="57"/>
    </row>
    <row r="1318">
      <c r="A1318" s="55"/>
      <c r="B1318" s="55"/>
      <c r="C1318" s="55"/>
      <c r="D1318" s="55"/>
      <c r="E1318" s="55"/>
      <c r="F1318" s="56"/>
      <c r="G1318" s="57"/>
    </row>
    <row r="1319">
      <c r="A1319" s="55"/>
      <c r="B1319" s="55"/>
      <c r="C1319" s="55"/>
      <c r="D1319" s="55"/>
      <c r="E1319" s="55"/>
      <c r="F1319" s="56"/>
      <c r="G1319" s="57"/>
    </row>
    <row r="1320">
      <c r="A1320" s="55"/>
      <c r="B1320" s="55"/>
      <c r="C1320" s="55"/>
      <c r="D1320" s="55"/>
      <c r="E1320" s="55"/>
      <c r="F1320" s="56"/>
      <c r="G1320" s="57"/>
    </row>
    <row r="1321">
      <c r="A1321" s="55"/>
      <c r="B1321" s="55"/>
      <c r="C1321" s="55"/>
      <c r="D1321" s="55"/>
      <c r="E1321" s="55"/>
      <c r="F1321" s="56"/>
      <c r="G1321" s="57"/>
    </row>
    <row r="1322">
      <c r="A1322" s="55"/>
      <c r="B1322" s="55"/>
      <c r="C1322" s="55"/>
      <c r="D1322" s="55"/>
      <c r="E1322" s="55"/>
      <c r="F1322" s="56"/>
      <c r="G1322" s="57"/>
    </row>
    <row r="1323">
      <c r="A1323" s="55"/>
      <c r="B1323" s="55"/>
      <c r="C1323" s="55"/>
      <c r="D1323" s="55"/>
      <c r="E1323" s="55"/>
      <c r="F1323" s="56"/>
      <c r="G1323" s="57"/>
    </row>
    <row r="1324">
      <c r="A1324" s="55"/>
      <c r="B1324" s="55"/>
      <c r="C1324" s="55"/>
      <c r="D1324" s="55"/>
      <c r="E1324" s="55"/>
      <c r="F1324" s="56"/>
      <c r="G1324" s="57"/>
    </row>
    <row r="1325">
      <c r="A1325" s="55"/>
      <c r="B1325" s="55"/>
      <c r="C1325" s="55"/>
      <c r="D1325" s="55"/>
      <c r="E1325" s="55"/>
      <c r="F1325" s="56"/>
      <c r="G1325" s="57"/>
    </row>
    <row r="1326">
      <c r="A1326" s="55"/>
      <c r="B1326" s="55"/>
      <c r="C1326" s="55"/>
      <c r="D1326" s="55"/>
      <c r="E1326" s="55"/>
      <c r="F1326" s="56"/>
      <c r="G1326" s="57"/>
    </row>
    <row r="1327">
      <c r="A1327" s="55"/>
      <c r="B1327" s="55"/>
      <c r="C1327" s="55"/>
      <c r="D1327" s="55"/>
      <c r="E1327" s="55"/>
      <c r="F1327" s="56"/>
      <c r="G1327" s="57"/>
    </row>
    <row r="1328">
      <c r="A1328" s="55"/>
      <c r="B1328" s="55"/>
      <c r="C1328" s="55"/>
      <c r="D1328" s="55"/>
      <c r="E1328" s="55"/>
      <c r="F1328" s="56"/>
      <c r="G1328" s="57"/>
    </row>
    <row r="1329">
      <c r="A1329" s="55"/>
      <c r="B1329" s="55"/>
      <c r="C1329" s="55"/>
      <c r="D1329" s="55"/>
      <c r="E1329" s="55"/>
      <c r="F1329" s="56"/>
      <c r="G1329" s="57"/>
    </row>
    <row r="1330">
      <c r="A1330" s="59"/>
      <c r="B1330" s="55"/>
      <c r="C1330" s="55"/>
      <c r="D1330" s="55"/>
      <c r="E1330" s="55"/>
      <c r="F1330" s="56"/>
      <c r="G1330" s="57"/>
    </row>
    <row r="1331">
      <c r="A1331" s="59"/>
      <c r="B1331" s="55"/>
      <c r="C1331" s="55"/>
      <c r="D1331" s="55"/>
      <c r="E1331" s="55"/>
      <c r="F1331" s="56"/>
      <c r="G1331" s="57"/>
    </row>
    <row r="1332">
      <c r="A1332" s="59"/>
      <c r="B1332" s="55"/>
      <c r="C1332" s="55"/>
      <c r="D1332" s="55"/>
      <c r="E1332" s="55"/>
      <c r="F1332" s="56"/>
      <c r="G1332" s="57"/>
    </row>
    <row r="1333">
      <c r="A1333" s="59"/>
      <c r="B1333" s="55"/>
      <c r="C1333" s="55"/>
      <c r="D1333" s="55"/>
      <c r="E1333" s="55"/>
      <c r="F1333" s="56"/>
      <c r="G1333" s="57"/>
    </row>
    <row r="1334">
      <c r="A1334" s="59"/>
      <c r="B1334" s="55"/>
      <c r="C1334" s="55"/>
      <c r="D1334" s="55"/>
      <c r="E1334" s="55"/>
      <c r="F1334" s="56"/>
      <c r="G1334" s="57"/>
    </row>
    <row r="1335">
      <c r="A1335" s="59"/>
      <c r="B1335" s="55"/>
      <c r="C1335" s="55"/>
      <c r="D1335" s="55"/>
      <c r="E1335" s="55"/>
      <c r="F1335" s="56"/>
      <c r="G1335" s="57"/>
    </row>
    <row r="1336">
      <c r="A1336" s="59"/>
      <c r="B1336" s="55"/>
      <c r="C1336" s="55"/>
      <c r="D1336" s="55"/>
      <c r="E1336" s="55"/>
      <c r="F1336" s="56"/>
      <c r="G1336" s="57"/>
    </row>
    <row r="1337">
      <c r="A1337" s="59"/>
      <c r="B1337" s="55"/>
      <c r="C1337" s="55"/>
      <c r="D1337" s="55"/>
      <c r="E1337" s="55"/>
      <c r="F1337" s="56"/>
      <c r="G1337" s="57"/>
    </row>
    <row r="1338">
      <c r="A1338" s="55"/>
      <c r="B1338" s="55"/>
      <c r="C1338" s="55"/>
      <c r="D1338" s="55"/>
      <c r="E1338" s="55"/>
      <c r="F1338" s="56"/>
      <c r="G1338" s="57"/>
    </row>
    <row r="1339">
      <c r="A1339" s="55"/>
      <c r="B1339" s="55"/>
      <c r="C1339" s="55"/>
      <c r="D1339" s="55"/>
      <c r="E1339" s="55"/>
      <c r="F1339" s="56"/>
      <c r="G1339" s="57"/>
    </row>
    <row r="1340">
      <c r="A1340" s="55"/>
      <c r="B1340" s="55"/>
      <c r="C1340" s="55"/>
      <c r="D1340" s="55"/>
      <c r="E1340" s="55"/>
      <c r="F1340" s="56"/>
      <c r="G1340" s="57"/>
    </row>
    <row r="1341">
      <c r="A1341" s="55"/>
      <c r="B1341" s="55"/>
      <c r="C1341" s="55"/>
      <c r="D1341" s="55"/>
      <c r="E1341" s="55"/>
      <c r="F1341" s="56"/>
      <c r="G1341" s="57"/>
    </row>
    <row r="1342">
      <c r="A1342" s="55"/>
      <c r="B1342" s="55"/>
      <c r="C1342" s="55"/>
      <c r="D1342" s="55"/>
      <c r="E1342" s="55"/>
      <c r="F1342" s="56"/>
      <c r="G1342" s="57"/>
    </row>
    <row r="1343">
      <c r="A1343" s="55"/>
      <c r="B1343" s="55"/>
      <c r="C1343" s="55"/>
      <c r="D1343" s="55"/>
      <c r="E1343" s="55"/>
      <c r="F1343" s="56"/>
      <c r="G1343" s="57"/>
    </row>
    <row r="1344">
      <c r="A1344" s="55"/>
      <c r="B1344" s="55"/>
      <c r="C1344" s="55"/>
      <c r="D1344" s="55"/>
      <c r="E1344" s="55"/>
      <c r="F1344" s="56"/>
      <c r="G1344" s="57"/>
    </row>
    <row r="1345">
      <c r="A1345" s="55"/>
      <c r="B1345" s="55"/>
      <c r="C1345" s="55"/>
      <c r="D1345" s="55"/>
      <c r="E1345" s="55"/>
      <c r="F1345" s="56"/>
      <c r="G1345" s="57"/>
    </row>
    <row r="1346">
      <c r="A1346" s="55"/>
      <c r="B1346" s="55"/>
      <c r="C1346" s="55"/>
      <c r="D1346" s="55"/>
      <c r="E1346" s="55"/>
      <c r="F1346" s="56"/>
      <c r="G1346" s="57"/>
    </row>
    <row r="1347">
      <c r="A1347" s="55"/>
      <c r="B1347" s="55"/>
      <c r="C1347" s="55"/>
      <c r="D1347" s="55"/>
      <c r="E1347" s="55"/>
      <c r="F1347" s="56"/>
      <c r="G1347" s="57"/>
    </row>
    <row r="1348">
      <c r="A1348" s="55"/>
      <c r="B1348" s="55"/>
      <c r="C1348" s="55"/>
      <c r="D1348" s="55"/>
      <c r="E1348" s="55"/>
      <c r="F1348" s="56"/>
      <c r="G1348" s="57"/>
    </row>
    <row r="1349">
      <c r="A1349" s="55"/>
      <c r="B1349" s="55"/>
      <c r="C1349" s="55"/>
      <c r="D1349" s="55"/>
      <c r="E1349" s="55"/>
      <c r="F1349" s="56"/>
      <c r="G1349" s="57"/>
    </row>
    <row r="1350">
      <c r="A1350" s="55"/>
      <c r="B1350" s="55"/>
      <c r="C1350" s="55"/>
      <c r="D1350" s="55"/>
      <c r="E1350" s="55"/>
      <c r="F1350" s="56"/>
      <c r="G1350" s="57"/>
    </row>
    <row r="1351">
      <c r="A1351" s="59"/>
      <c r="B1351" s="55"/>
      <c r="C1351" s="55"/>
      <c r="D1351" s="55"/>
      <c r="E1351" s="55"/>
      <c r="F1351" s="56"/>
      <c r="G1351" s="57"/>
    </row>
    <row r="1352">
      <c r="A1352" s="59"/>
      <c r="B1352" s="55"/>
      <c r="C1352" s="55"/>
      <c r="D1352" s="55"/>
      <c r="E1352" s="55"/>
      <c r="F1352" s="56"/>
      <c r="G1352" s="57"/>
    </row>
    <row r="1353">
      <c r="A1353" s="59"/>
      <c r="B1353" s="55"/>
      <c r="C1353" s="55"/>
      <c r="D1353" s="55"/>
      <c r="E1353" s="55"/>
      <c r="F1353" s="56"/>
      <c r="G1353" s="57"/>
    </row>
    <row r="1354">
      <c r="A1354" s="59"/>
      <c r="B1354" s="55"/>
      <c r="C1354" s="55"/>
      <c r="D1354" s="55"/>
      <c r="E1354" s="55"/>
      <c r="F1354" s="56"/>
      <c r="G1354" s="57"/>
    </row>
    <row r="1355">
      <c r="A1355" s="59"/>
      <c r="B1355" s="55"/>
      <c r="C1355" s="55"/>
      <c r="D1355" s="55"/>
      <c r="E1355" s="55"/>
      <c r="F1355" s="56"/>
      <c r="G1355" s="57"/>
    </row>
    <row r="1356">
      <c r="A1356" s="59"/>
      <c r="B1356" s="55"/>
      <c r="C1356" s="55"/>
      <c r="D1356" s="55"/>
      <c r="E1356" s="55"/>
      <c r="F1356" s="56"/>
      <c r="G1356" s="57"/>
    </row>
    <row r="1357">
      <c r="A1357" s="59"/>
      <c r="B1357" s="55"/>
      <c r="C1357" s="55"/>
      <c r="D1357" s="55"/>
      <c r="E1357" s="55"/>
      <c r="F1357" s="56"/>
      <c r="G1357" s="57"/>
    </row>
    <row r="1358">
      <c r="A1358" s="59"/>
      <c r="B1358" s="55"/>
      <c r="C1358" s="55"/>
      <c r="D1358" s="55"/>
      <c r="E1358" s="55"/>
      <c r="F1358" s="56"/>
      <c r="G1358" s="57"/>
    </row>
    <row r="1359">
      <c r="A1359" s="55"/>
      <c r="B1359" s="55"/>
      <c r="C1359" s="55"/>
      <c r="D1359" s="55"/>
      <c r="E1359" s="55"/>
      <c r="F1359" s="56"/>
      <c r="G1359" s="57"/>
    </row>
    <row r="1360">
      <c r="A1360" s="55"/>
      <c r="B1360" s="55"/>
      <c r="C1360" s="55"/>
      <c r="D1360" s="55"/>
      <c r="E1360" s="55"/>
      <c r="F1360" s="56"/>
      <c r="G1360" s="57"/>
    </row>
    <row r="1361">
      <c r="A1361" s="55"/>
      <c r="B1361" s="55"/>
      <c r="C1361" s="55"/>
      <c r="D1361" s="55"/>
      <c r="E1361" s="55"/>
      <c r="F1361" s="56"/>
      <c r="G1361" s="57"/>
    </row>
    <row r="1362">
      <c r="A1362" s="55"/>
      <c r="B1362" s="55"/>
      <c r="C1362" s="55"/>
      <c r="D1362" s="55"/>
      <c r="E1362" s="55"/>
      <c r="F1362" s="56"/>
      <c r="G1362" s="57"/>
    </row>
    <row r="1363">
      <c r="A1363" s="55"/>
      <c r="B1363" s="55"/>
      <c r="C1363" s="55"/>
      <c r="D1363" s="55"/>
      <c r="E1363" s="55"/>
      <c r="F1363" s="56"/>
      <c r="G1363" s="57"/>
    </row>
    <row r="1364">
      <c r="A1364" s="55"/>
      <c r="B1364" s="55"/>
      <c r="C1364" s="55"/>
      <c r="D1364" s="55"/>
      <c r="E1364" s="55"/>
      <c r="F1364" s="56"/>
      <c r="G1364" s="57"/>
    </row>
    <row r="1365">
      <c r="A1365" s="55"/>
      <c r="B1365" s="55"/>
      <c r="C1365" s="55"/>
      <c r="D1365" s="55"/>
      <c r="E1365" s="55"/>
      <c r="F1365" s="56"/>
      <c r="G1365" s="57"/>
    </row>
    <row r="1366">
      <c r="A1366" s="55"/>
      <c r="B1366" s="55"/>
      <c r="C1366" s="55"/>
      <c r="D1366" s="55"/>
      <c r="E1366" s="55"/>
      <c r="F1366" s="56"/>
      <c r="G1366" s="57"/>
    </row>
    <row r="1367">
      <c r="A1367" s="55"/>
      <c r="B1367" s="55"/>
      <c r="C1367" s="55"/>
      <c r="D1367" s="55"/>
      <c r="E1367" s="55"/>
      <c r="F1367" s="56"/>
      <c r="G1367" s="57"/>
    </row>
    <row r="1368">
      <c r="A1368" s="55"/>
      <c r="B1368" s="55"/>
      <c r="C1368" s="55"/>
      <c r="D1368" s="55"/>
      <c r="E1368" s="55"/>
      <c r="F1368" s="56"/>
      <c r="G1368" s="57"/>
    </row>
    <row r="1369">
      <c r="A1369" s="55"/>
      <c r="B1369" s="55"/>
      <c r="C1369" s="55"/>
      <c r="D1369" s="55"/>
      <c r="E1369" s="55"/>
      <c r="F1369" s="56"/>
      <c r="G1369" s="57"/>
    </row>
    <row r="1370">
      <c r="A1370" s="59"/>
      <c r="B1370" s="55"/>
      <c r="C1370" s="55"/>
      <c r="D1370" s="55"/>
      <c r="E1370" s="55"/>
      <c r="F1370" s="56"/>
      <c r="G1370" s="57"/>
    </row>
    <row r="1371">
      <c r="A1371" s="59"/>
      <c r="B1371" s="55"/>
      <c r="C1371" s="55"/>
      <c r="D1371" s="55"/>
      <c r="E1371" s="55"/>
      <c r="F1371" s="56"/>
      <c r="G1371" s="57"/>
    </row>
    <row r="1372">
      <c r="A1372" s="59"/>
      <c r="B1372" s="55"/>
      <c r="C1372" s="55"/>
      <c r="D1372" s="55"/>
      <c r="E1372" s="55"/>
      <c r="F1372" s="56"/>
      <c r="G1372" s="57"/>
    </row>
    <row r="1373">
      <c r="A1373" s="59"/>
      <c r="B1373" s="55"/>
      <c r="C1373" s="55"/>
      <c r="D1373" s="55"/>
      <c r="E1373" s="55"/>
      <c r="F1373" s="56"/>
      <c r="G1373" s="57"/>
    </row>
    <row r="1374">
      <c r="A1374" s="59"/>
      <c r="B1374" s="55"/>
      <c r="C1374" s="55"/>
      <c r="D1374" s="55"/>
      <c r="E1374" s="55"/>
      <c r="F1374" s="56"/>
      <c r="G1374" s="57"/>
    </row>
    <row r="1375">
      <c r="A1375" s="59"/>
      <c r="B1375" s="55"/>
      <c r="C1375" s="55"/>
      <c r="D1375" s="55"/>
      <c r="E1375" s="55"/>
      <c r="F1375" s="56"/>
      <c r="G1375" s="57"/>
    </row>
    <row r="1376">
      <c r="A1376" s="59"/>
      <c r="B1376" s="55"/>
      <c r="C1376" s="55"/>
      <c r="D1376" s="55"/>
      <c r="E1376" s="55"/>
      <c r="F1376" s="56"/>
      <c r="G1376" s="57"/>
    </row>
    <row r="1377">
      <c r="A1377" s="59"/>
      <c r="B1377" s="55"/>
      <c r="C1377" s="55"/>
      <c r="D1377" s="55"/>
      <c r="E1377" s="55"/>
      <c r="F1377" s="56"/>
      <c r="G1377" s="57"/>
    </row>
    <row r="1378">
      <c r="A1378" s="55"/>
      <c r="B1378" s="55"/>
      <c r="C1378" s="55"/>
      <c r="D1378" s="55"/>
      <c r="E1378" s="55"/>
      <c r="F1378" s="56"/>
      <c r="G1378" s="57"/>
    </row>
    <row r="1379">
      <c r="A1379" s="55"/>
      <c r="B1379" s="55"/>
      <c r="C1379" s="55"/>
      <c r="D1379" s="55"/>
      <c r="E1379" s="55"/>
      <c r="F1379" s="56"/>
      <c r="G1379" s="57"/>
    </row>
    <row r="1380">
      <c r="A1380" s="55"/>
      <c r="B1380" s="55"/>
      <c r="C1380" s="55"/>
      <c r="D1380" s="55"/>
      <c r="E1380" s="55"/>
      <c r="F1380" s="56"/>
      <c r="G1380" s="57"/>
    </row>
    <row r="1381">
      <c r="A1381" s="55"/>
      <c r="B1381" s="55"/>
      <c r="C1381" s="55"/>
      <c r="D1381" s="55"/>
      <c r="E1381" s="55"/>
      <c r="F1381" s="56"/>
      <c r="G1381" s="57"/>
    </row>
    <row r="1382">
      <c r="A1382" s="55"/>
      <c r="B1382" s="55"/>
      <c r="C1382" s="55"/>
      <c r="D1382" s="55"/>
      <c r="E1382" s="55"/>
      <c r="F1382" s="56"/>
      <c r="G1382" s="57"/>
    </row>
    <row r="1383">
      <c r="A1383" s="55"/>
      <c r="B1383" s="55"/>
      <c r="C1383" s="55"/>
      <c r="D1383" s="55"/>
      <c r="E1383" s="55"/>
      <c r="F1383" s="56"/>
      <c r="G1383" s="57"/>
    </row>
    <row r="1384">
      <c r="A1384" s="55"/>
      <c r="B1384" s="55"/>
      <c r="C1384" s="55"/>
      <c r="D1384" s="55"/>
      <c r="E1384" s="55"/>
      <c r="F1384" s="56"/>
      <c r="G1384" s="57"/>
    </row>
    <row r="1385">
      <c r="A1385" s="55"/>
      <c r="B1385" s="55"/>
      <c r="C1385" s="55"/>
      <c r="D1385" s="55"/>
      <c r="E1385" s="55"/>
      <c r="F1385" s="56"/>
      <c r="G1385" s="57"/>
    </row>
    <row r="1386">
      <c r="A1386" s="55"/>
      <c r="B1386" s="55"/>
      <c r="C1386" s="55"/>
      <c r="D1386" s="55"/>
      <c r="E1386" s="55"/>
      <c r="F1386" s="56"/>
      <c r="G1386" s="57"/>
    </row>
    <row r="1387">
      <c r="A1387" s="55"/>
      <c r="B1387" s="55"/>
      <c r="C1387" s="55"/>
      <c r="D1387" s="55"/>
      <c r="E1387" s="55"/>
      <c r="F1387" s="56"/>
      <c r="G1387" s="57"/>
    </row>
    <row r="1388">
      <c r="A1388" s="55"/>
      <c r="B1388" s="55"/>
      <c r="C1388" s="55"/>
      <c r="D1388" s="55"/>
      <c r="E1388" s="55"/>
      <c r="F1388" s="56"/>
      <c r="G1388" s="57"/>
    </row>
    <row r="1389">
      <c r="A1389" s="55"/>
      <c r="B1389" s="55"/>
      <c r="C1389" s="55"/>
      <c r="D1389" s="55"/>
      <c r="E1389" s="55"/>
      <c r="F1389" s="56"/>
      <c r="G1389" s="57"/>
    </row>
    <row r="1390">
      <c r="A1390" s="55"/>
      <c r="B1390" s="55"/>
      <c r="C1390" s="55"/>
      <c r="D1390" s="55"/>
      <c r="E1390" s="55"/>
      <c r="F1390" s="56"/>
      <c r="G1390" s="57"/>
    </row>
    <row r="1391">
      <c r="A1391" s="59"/>
      <c r="B1391" s="55"/>
      <c r="C1391" s="55"/>
      <c r="D1391" s="55"/>
      <c r="E1391" s="55"/>
      <c r="F1391" s="56"/>
      <c r="G1391" s="57"/>
    </row>
    <row r="1392">
      <c r="A1392" s="59"/>
      <c r="B1392" s="55"/>
      <c r="C1392" s="55"/>
      <c r="D1392" s="55"/>
      <c r="E1392" s="55"/>
      <c r="F1392" s="56"/>
      <c r="G1392" s="57"/>
    </row>
    <row r="1393">
      <c r="A1393" s="59"/>
      <c r="B1393" s="55"/>
      <c r="C1393" s="55"/>
      <c r="D1393" s="55"/>
      <c r="E1393" s="55"/>
      <c r="F1393" s="56"/>
      <c r="G1393" s="57"/>
    </row>
    <row r="1394">
      <c r="A1394" s="59"/>
      <c r="B1394" s="55"/>
      <c r="C1394" s="55"/>
      <c r="D1394" s="55"/>
      <c r="E1394" s="55"/>
      <c r="F1394" s="56"/>
      <c r="G1394" s="57"/>
    </row>
    <row r="1395">
      <c r="A1395" s="59"/>
      <c r="B1395" s="55"/>
      <c r="C1395" s="55"/>
      <c r="D1395" s="55"/>
      <c r="E1395" s="55"/>
      <c r="F1395" s="56"/>
      <c r="G1395" s="57"/>
    </row>
    <row r="1396">
      <c r="A1396" s="59"/>
      <c r="B1396" s="55"/>
      <c r="C1396" s="55"/>
      <c r="D1396" s="55"/>
      <c r="E1396" s="55"/>
      <c r="F1396" s="56"/>
      <c r="G1396" s="57"/>
    </row>
    <row r="1397">
      <c r="A1397" s="59"/>
      <c r="B1397" s="55"/>
      <c r="C1397" s="55"/>
      <c r="D1397" s="55"/>
      <c r="E1397" s="55"/>
      <c r="F1397" s="56"/>
      <c r="G1397" s="57"/>
    </row>
    <row r="1398">
      <c r="A1398" s="59"/>
      <c r="B1398" s="55"/>
      <c r="C1398" s="55"/>
      <c r="D1398" s="55"/>
      <c r="E1398" s="55"/>
      <c r="F1398" s="56"/>
      <c r="G1398" s="57"/>
    </row>
    <row r="1399">
      <c r="A1399" s="55"/>
      <c r="B1399" s="55"/>
      <c r="C1399" s="55"/>
      <c r="D1399" s="55"/>
      <c r="E1399" s="55"/>
      <c r="F1399" s="56"/>
      <c r="G1399" s="57"/>
    </row>
    <row r="1400">
      <c r="A1400" s="55"/>
      <c r="B1400" s="55"/>
      <c r="C1400" s="55"/>
      <c r="D1400" s="55"/>
      <c r="E1400" s="55"/>
      <c r="F1400" s="56"/>
      <c r="G1400" s="57"/>
    </row>
    <row r="1401">
      <c r="A1401" s="55"/>
      <c r="B1401" s="55"/>
      <c r="C1401" s="55"/>
      <c r="D1401" s="55"/>
      <c r="E1401" s="55"/>
      <c r="F1401" s="56"/>
      <c r="G1401" s="57"/>
    </row>
    <row r="1402">
      <c r="A1402" s="55"/>
      <c r="B1402" s="55"/>
      <c r="C1402" s="55"/>
      <c r="D1402" s="55"/>
      <c r="E1402" s="55"/>
      <c r="F1402" s="56"/>
      <c r="G1402" s="57"/>
    </row>
    <row r="1403">
      <c r="A1403" s="55"/>
      <c r="B1403" s="55"/>
      <c r="C1403" s="55"/>
      <c r="D1403" s="55"/>
      <c r="E1403" s="55"/>
      <c r="F1403" s="56"/>
      <c r="G1403" s="57"/>
    </row>
    <row r="1404">
      <c r="A1404" s="55"/>
      <c r="B1404" s="55"/>
      <c r="C1404" s="55"/>
      <c r="D1404" s="55"/>
      <c r="E1404" s="55"/>
      <c r="F1404" s="56"/>
      <c r="G1404" s="57"/>
    </row>
    <row r="1405">
      <c r="A1405" s="55"/>
      <c r="B1405" s="55"/>
      <c r="C1405" s="55"/>
      <c r="D1405" s="55"/>
      <c r="E1405" s="55"/>
      <c r="F1405" s="56"/>
      <c r="G1405" s="57"/>
    </row>
    <row r="1406">
      <c r="A1406" s="55"/>
      <c r="B1406" s="55"/>
      <c r="C1406" s="55"/>
      <c r="D1406" s="55"/>
      <c r="E1406" s="55"/>
      <c r="F1406" s="56"/>
      <c r="G1406" s="57"/>
    </row>
    <row r="1407">
      <c r="A1407" s="55"/>
      <c r="B1407" s="55"/>
      <c r="C1407" s="55"/>
      <c r="D1407" s="55"/>
      <c r="E1407" s="55"/>
      <c r="F1407" s="56"/>
      <c r="G1407" s="57"/>
    </row>
    <row r="1408">
      <c r="A1408" s="55"/>
      <c r="B1408" s="55"/>
      <c r="C1408" s="55"/>
      <c r="D1408" s="55"/>
      <c r="E1408" s="55"/>
      <c r="F1408" s="56"/>
      <c r="G1408" s="57"/>
    </row>
    <row r="1409">
      <c r="A1409" s="55"/>
      <c r="B1409" s="55"/>
      <c r="C1409" s="55"/>
      <c r="D1409" s="55"/>
      <c r="E1409" s="55"/>
      <c r="F1409" s="56"/>
      <c r="G1409" s="57"/>
    </row>
    <row r="1410">
      <c r="A1410" s="59"/>
      <c r="B1410" s="55"/>
      <c r="C1410" s="55"/>
      <c r="D1410" s="55"/>
      <c r="E1410" s="55"/>
      <c r="F1410" s="56"/>
      <c r="G1410" s="57"/>
    </row>
    <row r="1411">
      <c r="A1411" s="59"/>
      <c r="B1411" s="55"/>
      <c r="C1411" s="55"/>
      <c r="D1411" s="55"/>
      <c r="E1411" s="55"/>
      <c r="F1411" s="56"/>
      <c r="G1411" s="57"/>
    </row>
    <row r="1412">
      <c r="A1412" s="59"/>
      <c r="B1412" s="55"/>
      <c r="C1412" s="55"/>
      <c r="D1412" s="55"/>
      <c r="E1412" s="55"/>
      <c r="F1412" s="56"/>
      <c r="G1412" s="57"/>
    </row>
    <row r="1413">
      <c r="A1413" s="59"/>
      <c r="B1413" s="55"/>
      <c r="C1413" s="55"/>
      <c r="D1413" s="55"/>
      <c r="E1413" s="55"/>
      <c r="F1413" s="56"/>
      <c r="G1413" s="57"/>
    </row>
    <row r="1414">
      <c r="A1414" s="59"/>
      <c r="B1414" s="55"/>
      <c r="C1414" s="55"/>
      <c r="D1414" s="55"/>
      <c r="E1414" s="55"/>
      <c r="F1414" s="56"/>
      <c r="G1414" s="57"/>
    </row>
    <row r="1415">
      <c r="A1415" s="59"/>
      <c r="B1415" s="55"/>
      <c r="C1415" s="55"/>
      <c r="D1415" s="55"/>
      <c r="E1415" s="55"/>
      <c r="F1415" s="56"/>
      <c r="G1415" s="57"/>
    </row>
    <row r="1416">
      <c r="A1416" s="59"/>
      <c r="B1416" s="55"/>
      <c r="C1416" s="55"/>
      <c r="D1416" s="55"/>
      <c r="E1416" s="55"/>
      <c r="F1416" s="56"/>
      <c r="G1416" s="57"/>
    </row>
    <row r="1417">
      <c r="A1417" s="59"/>
      <c r="B1417" s="55"/>
      <c r="C1417" s="55"/>
      <c r="D1417" s="55"/>
      <c r="E1417" s="55"/>
      <c r="F1417" s="56"/>
      <c r="G1417" s="57"/>
    </row>
    <row r="1418">
      <c r="A1418" s="59"/>
      <c r="B1418" s="55"/>
      <c r="C1418" s="55"/>
      <c r="D1418" s="55"/>
      <c r="E1418" s="55"/>
      <c r="F1418" s="56"/>
      <c r="G1418" s="57"/>
    </row>
    <row r="1419">
      <c r="A1419" s="55"/>
      <c r="B1419" s="55"/>
      <c r="C1419" s="55"/>
      <c r="D1419" s="55"/>
      <c r="E1419" s="55"/>
      <c r="F1419" s="56"/>
      <c r="G1419" s="57"/>
    </row>
    <row r="1420">
      <c r="A1420" s="55"/>
      <c r="B1420" s="55"/>
      <c r="C1420" s="55"/>
      <c r="D1420" s="55"/>
      <c r="E1420" s="55"/>
      <c r="F1420" s="56"/>
      <c r="G1420" s="57"/>
    </row>
    <row r="1421">
      <c r="A1421" s="55"/>
      <c r="B1421" s="55"/>
      <c r="C1421" s="55"/>
      <c r="D1421" s="55"/>
      <c r="E1421" s="55"/>
      <c r="F1421" s="56"/>
      <c r="G1421" s="57"/>
    </row>
    <row r="1422">
      <c r="A1422" s="55"/>
      <c r="B1422" s="55"/>
      <c r="C1422" s="55"/>
      <c r="D1422" s="55"/>
      <c r="E1422" s="55"/>
      <c r="F1422" s="56"/>
      <c r="G1422" s="57"/>
    </row>
    <row r="1423">
      <c r="A1423" s="55"/>
      <c r="B1423" s="55"/>
      <c r="C1423" s="55"/>
      <c r="D1423" s="55"/>
      <c r="E1423" s="55"/>
      <c r="F1423" s="56"/>
      <c r="G1423" s="57"/>
    </row>
    <row r="1424">
      <c r="A1424" s="55"/>
      <c r="B1424" s="55"/>
      <c r="C1424" s="55"/>
      <c r="D1424" s="55"/>
      <c r="E1424" s="55"/>
      <c r="F1424" s="56"/>
      <c r="G1424" s="57"/>
    </row>
    <row r="1425">
      <c r="A1425" s="55"/>
      <c r="B1425" s="55"/>
      <c r="C1425" s="55"/>
      <c r="D1425" s="55"/>
      <c r="E1425" s="55"/>
      <c r="F1425" s="56"/>
      <c r="G1425" s="57"/>
    </row>
    <row r="1426">
      <c r="A1426" s="55"/>
      <c r="B1426" s="55"/>
      <c r="C1426" s="55"/>
      <c r="D1426" s="55"/>
      <c r="E1426" s="55"/>
      <c r="F1426" s="56"/>
      <c r="G1426" s="57"/>
    </row>
    <row r="1427">
      <c r="A1427" s="55"/>
      <c r="B1427" s="55"/>
      <c r="C1427" s="55"/>
      <c r="D1427" s="55"/>
      <c r="E1427" s="55"/>
      <c r="F1427" s="56"/>
      <c r="G1427" s="57"/>
    </row>
    <row r="1428">
      <c r="A1428" s="55"/>
      <c r="B1428" s="55"/>
      <c r="C1428" s="55"/>
      <c r="D1428" s="55"/>
      <c r="E1428" s="55"/>
      <c r="F1428" s="56"/>
      <c r="G1428" s="57"/>
    </row>
    <row r="1429">
      <c r="A1429" s="55"/>
      <c r="B1429" s="55"/>
      <c r="C1429" s="55"/>
      <c r="D1429" s="55"/>
      <c r="E1429" s="55"/>
      <c r="F1429" s="56"/>
      <c r="G1429" s="57"/>
    </row>
    <row r="1430">
      <c r="A1430" s="55"/>
      <c r="B1430" s="55"/>
      <c r="C1430" s="55"/>
      <c r="D1430" s="55"/>
      <c r="E1430" s="55"/>
      <c r="F1430" s="56"/>
      <c r="G1430" s="57"/>
    </row>
    <row r="1431">
      <c r="A1431" s="59"/>
      <c r="B1431" s="55"/>
      <c r="C1431" s="55"/>
      <c r="D1431" s="55"/>
      <c r="E1431" s="55"/>
      <c r="F1431" s="56"/>
      <c r="G1431" s="57"/>
    </row>
    <row r="1432">
      <c r="A1432" s="59"/>
      <c r="B1432" s="55"/>
      <c r="C1432" s="55"/>
      <c r="D1432" s="55"/>
      <c r="E1432" s="55"/>
      <c r="F1432" s="56"/>
      <c r="G1432" s="57"/>
    </row>
    <row r="1433">
      <c r="A1433" s="59"/>
      <c r="B1433" s="55"/>
      <c r="C1433" s="55"/>
      <c r="D1433" s="55"/>
      <c r="E1433" s="55"/>
      <c r="F1433" s="56"/>
      <c r="G1433" s="57"/>
    </row>
    <row r="1434">
      <c r="A1434" s="59"/>
      <c r="B1434" s="55"/>
      <c r="C1434" s="55"/>
      <c r="D1434" s="55"/>
      <c r="E1434" s="55"/>
      <c r="F1434" s="56"/>
      <c r="G1434" s="57"/>
    </row>
    <row r="1435">
      <c r="A1435" s="59"/>
      <c r="B1435" s="55"/>
      <c r="C1435" s="55"/>
      <c r="D1435" s="55"/>
      <c r="E1435" s="55"/>
      <c r="F1435" s="56"/>
      <c r="G1435" s="57"/>
    </row>
    <row r="1436">
      <c r="A1436" s="59"/>
      <c r="B1436" s="55"/>
      <c r="C1436" s="55"/>
      <c r="D1436" s="55"/>
      <c r="E1436" s="55"/>
      <c r="F1436" s="56"/>
      <c r="G1436" s="57"/>
    </row>
    <row r="1437">
      <c r="A1437" s="59"/>
      <c r="B1437" s="55"/>
      <c r="C1437" s="55"/>
      <c r="D1437" s="55"/>
      <c r="E1437" s="55"/>
      <c r="F1437" s="56"/>
      <c r="G1437" s="57"/>
    </row>
    <row r="1438">
      <c r="A1438" s="59"/>
      <c r="B1438" s="55"/>
      <c r="C1438" s="55"/>
      <c r="D1438" s="55"/>
      <c r="E1438" s="55"/>
      <c r="F1438" s="56"/>
      <c r="G1438" s="57"/>
    </row>
    <row r="1439">
      <c r="A1439" s="55"/>
      <c r="B1439" s="55"/>
      <c r="C1439" s="55"/>
      <c r="D1439" s="55"/>
      <c r="E1439" s="55"/>
      <c r="F1439" s="56"/>
      <c r="G1439" s="57"/>
    </row>
    <row r="1440">
      <c r="A1440" s="55"/>
      <c r="B1440" s="55"/>
      <c r="C1440" s="55"/>
      <c r="D1440" s="55"/>
      <c r="E1440" s="55"/>
      <c r="F1440" s="56"/>
      <c r="G1440" s="57"/>
    </row>
    <row r="1441">
      <c r="A1441" s="55"/>
      <c r="B1441" s="55"/>
      <c r="C1441" s="55"/>
      <c r="D1441" s="55"/>
      <c r="E1441" s="55"/>
      <c r="F1441" s="56"/>
      <c r="G1441" s="57"/>
    </row>
    <row r="1442">
      <c r="A1442" s="55"/>
      <c r="B1442" s="55"/>
      <c r="C1442" s="55"/>
      <c r="D1442" s="55"/>
      <c r="E1442" s="55"/>
      <c r="F1442" s="56"/>
      <c r="G1442" s="57"/>
    </row>
    <row r="1443">
      <c r="A1443" s="55"/>
      <c r="B1443" s="55"/>
      <c r="C1443" s="55"/>
      <c r="D1443" s="55"/>
      <c r="E1443" s="55"/>
      <c r="F1443" s="56"/>
      <c r="G1443" s="57"/>
    </row>
    <row r="1444">
      <c r="A1444" s="55"/>
      <c r="B1444" s="55"/>
      <c r="C1444" s="55"/>
      <c r="D1444" s="55"/>
      <c r="E1444" s="55"/>
      <c r="F1444" s="56"/>
      <c r="G1444" s="57"/>
    </row>
    <row r="1445">
      <c r="A1445" s="55"/>
      <c r="B1445" s="55"/>
      <c r="C1445" s="55"/>
      <c r="D1445" s="55"/>
      <c r="E1445" s="55"/>
      <c r="F1445" s="56"/>
      <c r="G1445" s="57"/>
    </row>
    <row r="1446">
      <c r="A1446" s="55"/>
      <c r="B1446" s="55"/>
      <c r="C1446" s="55"/>
      <c r="D1446" s="55"/>
      <c r="E1446" s="55"/>
      <c r="F1446" s="56"/>
      <c r="G1446" s="57"/>
    </row>
    <row r="1447">
      <c r="A1447" s="55"/>
      <c r="B1447" s="55"/>
      <c r="C1447" s="55"/>
      <c r="D1447" s="55"/>
      <c r="E1447" s="55"/>
      <c r="F1447" s="56"/>
      <c r="G1447" s="57"/>
    </row>
    <row r="1448">
      <c r="A1448" s="55"/>
      <c r="B1448" s="55"/>
      <c r="C1448" s="55"/>
      <c r="D1448" s="55"/>
      <c r="E1448" s="55"/>
      <c r="F1448" s="56"/>
      <c r="G1448" s="57"/>
    </row>
    <row r="1449">
      <c r="A1449" s="55"/>
      <c r="B1449" s="55"/>
      <c r="C1449" s="55"/>
      <c r="D1449" s="55"/>
      <c r="E1449" s="55"/>
      <c r="F1449" s="56"/>
      <c r="G1449" s="57"/>
    </row>
    <row r="1450">
      <c r="A1450" s="55"/>
      <c r="B1450" s="55"/>
      <c r="C1450" s="55"/>
      <c r="D1450" s="55"/>
      <c r="E1450" s="55"/>
      <c r="F1450" s="56"/>
      <c r="G1450" s="57"/>
    </row>
    <row r="1451">
      <c r="A1451" s="55"/>
      <c r="B1451" s="55"/>
      <c r="C1451" s="55"/>
      <c r="D1451" s="55"/>
      <c r="E1451" s="55"/>
      <c r="F1451" s="56"/>
      <c r="G1451" s="57"/>
    </row>
    <row r="1452">
      <c r="A1452" s="55"/>
      <c r="B1452" s="55"/>
      <c r="C1452" s="55"/>
      <c r="D1452" s="55"/>
      <c r="E1452" s="55"/>
      <c r="F1452" s="56"/>
      <c r="G1452" s="57"/>
    </row>
    <row r="1453">
      <c r="A1453" s="55"/>
      <c r="B1453" s="55"/>
      <c r="C1453" s="55"/>
      <c r="D1453" s="55"/>
      <c r="E1453" s="55"/>
      <c r="F1453" s="56"/>
      <c r="G1453" s="57"/>
    </row>
    <row r="1454">
      <c r="A1454" s="58"/>
      <c r="B1454" s="55"/>
      <c r="C1454" s="55"/>
      <c r="D1454" s="55"/>
      <c r="E1454" s="55"/>
      <c r="F1454" s="56"/>
      <c r="G1454" s="57"/>
    </row>
    <row r="1455">
      <c r="A1455" s="59"/>
      <c r="B1455" s="55"/>
      <c r="C1455" s="55"/>
      <c r="D1455" s="55"/>
      <c r="E1455" s="55"/>
      <c r="F1455" s="56"/>
      <c r="G1455" s="57"/>
    </row>
    <row r="1456">
      <c r="A1456" s="59"/>
      <c r="B1456" s="55"/>
      <c r="C1456" s="55"/>
      <c r="D1456" s="55"/>
      <c r="E1456" s="55"/>
      <c r="F1456" s="56"/>
      <c r="G1456" s="57"/>
    </row>
    <row r="1457">
      <c r="A1457" s="59"/>
      <c r="B1457" s="55"/>
      <c r="C1457" s="55"/>
      <c r="D1457" s="55"/>
      <c r="E1457" s="55"/>
      <c r="F1457" s="56"/>
      <c r="G1457" s="57"/>
    </row>
    <row r="1458">
      <c r="A1458" s="59"/>
      <c r="B1458" s="55"/>
      <c r="C1458" s="55"/>
      <c r="D1458" s="55"/>
      <c r="E1458" s="55"/>
      <c r="F1458" s="56"/>
      <c r="G1458" s="57"/>
    </row>
    <row r="1459">
      <c r="A1459" s="59"/>
      <c r="B1459" s="55"/>
      <c r="C1459" s="55"/>
      <c r="D1459" s="55"/>
      <c r="E1459" s="55"/>
      <c r="F1459" s="56"/>
      <c r="G1459" s="57"/>
    </row>
    <row r="1460">
      <c r="A1460" s="59"/>
      <c r="B1460" s="55"/>
      <c r="C1460" s="55"/>
      <c r="D1460" s="55"/>
      <c r="E1460" s="55"/>
      <c r="F1460" s="56"/>
      <c r="G1460" s="57"/>
    </row>
    <row r="1461">
      <c r="A1461" s="59"/>
      <c r="B1461" s="55"/>
      <c r="C1461" s="55"/>
      <c r="D1461" s="55"/>
      <c r="E1461" s="55"/>
      <c r="F1461" s="56"/>
      <c r="G1461" s="57"/>
    </row>
    <row r="1462">
      <c r="A1462" s="55"/>
      <c r="B1462" s="55"/>
      <c r="C1462" s="55"/>
      <c r="D1462" s="55"/>
      <c r="E1462" s="55"/>
      <c r="F1462" s="56"/>
      <c r="G1462" s="57"/>
    </row>
    <row r="1463">
      <c r="A1463" s="55"/>
      <c r="B1463" s="55"/>
      <c r="C1463" s="55"/>
      <c r="D1463" s="55"/>
      <c r="E1463" s="55"/>
      <c r="F1463" s="56"/>
      <c r="G1463" s="57"/>
    </row>
    <row r="1464">
      <c r="A1464" s="55"/>
      <c r="B1464" s="55"/>
      <c r="C1464" s="55"/>
      <c r="D1464" s="55"/>
      <c r="E1464" s="55"/>
      <c r="F1464" s="56"/>
      <c r="G1464" s="57"/>
    </row>
    <row r="1465">
      <c r="A1465" s="55"/>
      <c r="B1465" s="55"/>
      <c r="C1465" s="55"/>
      <c r="D1465" s="55"/>
      <c r="E1465" s="55"/>
      <c r="F1465" s="56"/>
      <c r="G1465" s="57"/>
    </row>
    <row r="1466">
      <c r="A1466" s="55"/>
      <c r="B1466" s="55"/>
      <c r="C1466" s="55"/>
      <c r="D1466" s="55"/>
      <c r="E1466" s="55"/>
      <c r="F1466" s="56"/>
      <c r="G1466" s="57"/>
    </row>
    <row r="1467">
      <c r="A1467" s="55"/>
      <c r="B1467" s="55"/>
      <c r="C1467" s="55"/>
      <c r="D1467" s="55"/>
      <c r="E1467" s="55"/>
      <c r="F1467" s="56"/>
      <c r="G1467" s="57"/>
    </row>
    <row r="1468">
      <c r="A1468" s="55"/>
      <c r="B1468" s="55"/>
      <c r="C1468" s="55"/>
      <c r="D1468" s="55"/>
      <c r="E1468" s="55"/>
      <c r="F1468" s="56"/>
      <c r="G1468" s="57"/>
    </row>
    <row r="1469">
      <c r="A1469" s="55"/>
      <c r="B1469" s="55"/>
      <c r="C1469" s="55"/>
      <c r="D1469" s="55"/>
      <c r="E1469" s="55"/>
      <c r="F1469" s="56"/>
      <c r="G1469" s="57"/>
    </row>
    <row r="1470">
      <c r="A1470" s="55"/>
      <c r="B1470" s="55"/>
      <c r="C1470" s="55"/>
      <c r="D1470" s="55"/>
      <c r="E1470" s="55"/>
      <c r="F1470" s="56"/>
      <c r="G1470" s="57"/>
    </row>
    <row r="1471">
      <c r="A1471" s="55"/>
      <c r="B1471" s="55"/>
      <c r="C1471" s="55"/>
      <c r="D1471" s="55"/>
      <c r="E1471" s="55"/>
      <c r="F1471" s="56"/>
      <c r="G1471" s="57"/>
    </row>
    <row r="1472">
      <c r="A1472" s="55"/>
      <c r="B1472" s="55"/>
      <c r="C1472" s="55"/>
      <c r="D1472" s="55"/>
      <c r="E1472" s="55"/>
      <c r="F1472" s="56"/>
      <c r="G1472" s="57"/>
    </row>
    <row r="1473">
      <c r="A1473" s="58"/>
      <c r="B1473" s="55"/>
      <c r="C1473" s="55"/>
      <c r="D1473" s="55"/>
      <c r="E1473" s="55"/>
      <c r="F1473" s="56"/>
      <c r="G1473" s="57"/>
    </row>
    <row r="1474">
      <c r="A1474" s="58"/>
      <c r="B1474" s="55"/>
      <c r="C1474" s="55"/>
      <c r="D1474" s="55"/>
      <c r="E1474" s="55"/>
      <c r="F1474" s="56"/>
      <c r="G1474" s="57"/>
    </row>
  </sheetData>
  <conditionalFormatting sqref="A1:I746">
    <cfRule type="cellIs" dxfId="0" priority="1" operator="lessThan">
      <formula>0</formula>
    </cfRule>
  </conditionalFormatting>
  <conditionalFormatting sqref="A1">
    <cfRule type="notContainsBlanks" dxfId="1" priority="2">
      <formula>LEN(TRIM(A1))&gt;0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5.25"/>
    <col customWidth="1" min="3" max="3" width="19.0"/>
    <col customWidth="1" min="4" max="4" width="21.38"/>
    <col customWidth="1" min="5" max="5" width="24.13"/>
    <col customWidth="1" min="6" max="6" width="32.63"/>
    <col customWidth="1" min="7" max="7" width="25.13"/>
    <col customWidth="1" min="8" max="8" width="18.88"/>
    <col customWidth="1" min="9" max="9" width="24.63"/>
    <col customWidth="1" min="10" max="10" width="22.88"/>
    <col customWidth="1" min="11" max="11" width="20.75"/>
  </cols>
  <sheetData>
    <row r="1">
      <c r="A1" s="13" t="s">
        <v>770</v>
      </c>
      <c r="B1" s="14" t="s">
        <v>2314</v>
      </c>
      <c r="C1" s="14" t="s">
        <v>1405</v>
      </c>
      <c r="D1" s="14" t="s">
        <v>773</v>
      </c>
      <c r="F1" s="14" t="s">
        <v>774</v>
      </c>
      <c r="G1" s="14" t="s">
        <v>775</v>
      </c>
      <c r="H1" s="14" t="s">
        <v>776</v>
      </c>
      <c r="I1" s="14" t="s">
        <v>2315</v>
      </c>
      <c r="J1" s="14" t="s">
        <v>35</v>
      </c>
      <c r="K1" s="14" t="s">
        <v>1408</v>
      </c>
      <c r="L1" s="61" t="s">
        <v>778</v>
      </c>
      <c r="M1" s="2"/>
      <c r="N1" s="2"/>
      <c r="O1" s="2"/>
      <c r="P1" s="2"/>
      <c r="Q1" s="2"/>
      <c r="R1" s="2"/>
      <c r="S1" s="2"/>
      <c r="T1" s="2"/>
      <c r="U1" s="2"/>
      <c r="V1" s="2"/>
      <c r="W1" s="2"/>
      <c r="X1" s="2"/>
      <c r="Y1" s="2"/>
      <c r="Z1" s="2"/>
    </row>
    <row r="2">
      <c r="A2" s="15">
        <v>45608.0</v>
      </c>
      <c r="B2" s="19">
        <v>-9.311564963684349E-4</v>
      </c>
      <c r="C2" s="19">
        <v>-0.011483245654399954</v>
      </c>
      <c r="D2" s="62">
        <f t="array" ref="D2:E6">LINEST(B2:B746, C2:C746, TRUE,TRUE)</f>
        <v>0.01253519876</v>
      </c>
      <c r="E2" s="19">
        <v>8.126542598294224E-4</v>
      </c>
      <c r="F2" s="32">
        <f>0.0193963257117705*power(252,1/2)</f>
        <v>0.3079071251</v>
      </c>
      <c r="G2" s="63">
        <f>_xlfn.STDEV.P(C2:C747)</f>
        <v>0.00895614857</v>
      </c>
      <c r="H2" s="64">
        <f>G2*D2*power(252,1/2)</f>
        <v>0.001782185001</v>
      </c>
      <c r="I2" s="63">
        <f>_xlfn.STDEV.P(B2:B747)</f>
        <v>0.01937059822</v>
      </c>
      <c r="J2" s="19">
        <v>0.16484653901546054</v>
      </c>
      <c r="K2" s="19">
        <f>(F2+H2)/J2</f>
        <v>1.878652181</v>
      </c>
      <c r="L2" s="19">
        <f>F2+H2</f>
        <v>0.3096893101</v>
      </c>
      <c r="M2" s="65"/>
      <c r="N2" s="19"/>
    </row>
    <row r="3">
      <c r="A3" s="15">
        <v>45607.0</v>
      </c>
      <c r="B3" s="19">
        <v>-0.01744434278743512</v>
      </c>
      <c r="C3" s="19">
        <v>-0.001080825900067195</v>
      </c>
      <c r="D3" s="19">
        <v>0.07934508737188206</v>
      </c>
      <c r="E3" s="19">
        <v>7.113711250941589E-4</v>
      </c>
      <c r="F3" s="19"/>
      <c r="G3" s="19"/>
      <c r="H3" s="19"/>
      <c r="I3" s="19"/>
      <c r="J3" s="19"/>
      <c r="K3" s="19"/>
      <c r="L3" s="19"/>
    </row>
    <row r="4">
      <c r="A4" s="15">
        <v>45604.0</v>
      </c>
      <c r="B4" s="19">
        <v>-0.023758485173276278</v>
      </c>
      <c r="C4" s="19">
        <v>-0.0021136931363857636</v>
      </c>
      <c r="D4" s="19">
        <v>3.359069282071747E-5</v>
      </c>
      <c r="E4" s="19">
        <v>0.019396325711770482</v>
      </c>
      <c r="F4" s="19"/>
      <c r="G4" s="19"/>
      <c r="H4" s="19"/>
      <c r="I4" s="19"/>
      <c r="J4" s="19"/>
      <c r="K4" s="19"/>
      <c r="L4" s="19"/>
    </row>
    <row r="5">
      <c r="A5" s="21">
        <v>45603.0</v>
      </c>
      <c r="B5" s="19">
        <v>0.004846526655896799</v>
      </c>
      <c r="C5" s="19">
        <v>-0.011627978214388546</v>
      </c>
      <c r="D5" s="19">
        <v>0.024958723146563406</v>
      </c>
      <c r="E5" s="19">
        <v>743.0</v>
      </c>
      <c r="F5" s="19"/>
      <c r="G5" s="19"/>
      <c r="H5" s="19"/>
      <c r="I5" s="19"/>
      <c r="J5" s="19"/>
      <c r="K5" s="19"/>
      <c r="L5" s="19"/>
    </row>
    <row r="6">
      <c r="A6" s="21">
        <v>45602.0</v>
      </c>
      <c r="B6" s="19">
        <v>0.014015289406625442</v>
      </c>
      <c r="C6" s="19">
        <v>0.011181871120417242</v>
      </c>
      <c r="D6" s="19">
        <v>9.389907205337167E-6</v>
      </c>
      <c r="E6" s="19">
        <v>0.27952956617999686</v>
      </c>
      <c r="F6" s="19"/>
      <c r="G6" s="19"/>
      <c r="H6" s="19"/>
      <c r="I6" s="19"/>
      <c r="J6" s="19"/>
      <c r="K6" s="19"/>
      <c r="L6" s="19"/>
    </row>
    <row r="7">
      <c r="A7" s="21">
        <v>45601.0</v>
      </c>
      <c r="B7" s="19">
        <v>-0.022941490307665013</v>
      </c>
      <c r="C7" s="19">
        <v>0.009083009833155131</v>
      </c>
      <c r="D7" s="19"/>
      <c r="E7" s="19"/>
      <c r="F7" s="19"/>
      <c r="G7" s="19"/>
      <c r="H7" s="19"/>
      <c r="I7" s="19"/>
      <c r="J7" s="19"/>
      <c r="K7" s="19"/>
      <c r="L7" s="19"/>
    </row>
    <row r="8">
      <c r="A8" s="21">
        <v>45600.0</v>
      </c>
      <c r="B8" s="19">
        <v>0.011270307535519608</v>
      </c>
      <c r="C8" s="19">
        <v>-0.012713773460306443</v>
      </c>
      <c r="D8" s="19"/>
      <c r="E8" s="19"/>
      <c r="F8" s="19"/>
      <c r="G8" s="19"/>
      <c r="H8" s="19"/>
      <c r="I8" s="19"/>
      <c r="J8" s="19"/>
      <c r="K8" s="19"/>
      <c r="L8" s="19"/>
    </row>
    <row r="9">
      <c r="A9" s="21">
        <v>45597.0</v>
      </c>
      <c r="B9" s="19">
        <v>-0.007319685789097918</v>
      </c>
      <c r="C9" s="19">
        <v>0.004090004895611843</v>
      </c>
      <c r="D9" s="19"/>
      <c r="E9" s="36" t="s">
        <v>780</v>
      </c>
      <c r="F9" s="37"/>
      <c r="G9" s="19"/>
      <c r="H9" s="19"/>
      <c r="I9" s="19"/>
      <c r="J9" s="19"/>
      <c r="K9" s="19"/>
      <c r="L9" s="19"/>
    </row>
    <row r="10">
      <c r="A10" s="21">
        <v>45596.0</v>
      </c>
      <c r="B10" s="19">
        <v>-0.003025808365470173</v>
      </c>
      <c r="C10" s="19">
        <v>-0.005566773551457738</v>
      </c>
      <c r="D10" s="19"/>
      <c r="E10" s="39" t="s">
        <v>781</v>
      </c>
      <c r="F10" s="39" t="s">
        <v>782</v>
      </c>
      <c r="G10" s="19"/>
      <c r="H10" s="19"/>
      <c r="I10" s="19"/>
      <c r="J10" s="19"/>
      <c r="K10" s="19"/>
      <c r="L10" s="19"/>
    </row>
    <row r="11">
      <c r="A11" s="22">
        <v>45595.0</v>
      </c>
      <c r="B11" s="19">
        <v>-0.040639763219306735</v>
      </c>
      <c r="C11" s="19">
        <v>-0.005149825171609779</v>
      </c>
      <c r="D11" s="19"/>
      <c r="E11" s="40" t="s">
        <v>783</v>
      </c>
      <c r="F11" s="41">
        <v>0.012535198758756461</v>
      </c>
      <c r="G11" s="19"/>
      <c r="H11" s="19"/>
      <c r="I11" s="19"/>
      <c r="J11" s="19"/>
      <c r="K11" s="19"/>
      <c r="L11" s="19"/>
    </row>
    <row r="12">
      <c r="A12" s="22">
        <v>45594.0</v>
      </c>
      <c r="B12" s="19">
        <v>0.016371630220988198</v>
      </c>
      <c r="C12" s="19">
        <v>0.00524669103070563</v>
      </c>
      <c r="D12" s="19"/>
      <c r="E12" s="40" t="s">
        <v>784</v>
      </c>
      <c r="F12" s="42">
        <v>8.126542598294224E-4</v>
      </c>
      <c r="G12" s="19"/>
      <c r="H12" s="19"/>
      <c r="I12" s="19"/>
      <c r="J12" s="19"/>
      <c r="K12" s="19"/>
      <c r="L12" s="19"/>
    </row>
    <row r="13">
      <c r="A13" s="22">
        <v>45593.0</v>
      </c>
      <c r="B13" s="19">
        <v>-0.017840909090909185</v>
      </c>
      <c r="C13" s="19">
        <v>0.006548584000529489</v>
      </c>
      <c r="D13" s="19"/>
      <c r="E13" s="40" t="s">
        <v>785</v>
      </c>
      <c r="F13" s="42">
        <v>0.07934508737188206</v>
      </c>
      <c r="G13" s="19"/>
      <c r="H13" s="19"/>
      <c r="I13" s="19"/>
      <c r="J13" s="19"/>
      <c r="K13" s="19"/>
      <c r="L13" s="19"/>
    </row>
    <row r="14">
      <c r="A14" s="22">
        <v>45590.0</v>
      </c>
      <c r="B14" s="19">
        <v>0.0026776049678118863</v>
      </c>
      <c r="C14" s="19">
        <v>-0.00895923670254195</v>
      </c>
      <c r="D14" s="19"/>
      <c r="E14" s="40" t="s">
        <v>786</v>
      </c>
      <c r="F14" s="42">
        <v>7.113711250941589E-4</v>
      </c>
      <c r="G14" s="19"/>
      <c r="H14" s="19"/>
      <c r="I14" s="19"/>
      <c r="J14" s="19"/>
      <c r="K14" s="19"/>
      <c r="L14" s="19"/>
    </row>
    <row r="15">
      <c r="A15" s="22">
        <v>45589.0</v>
      </c>
      <c r="B15" s="19">
        <v>-0.0021034678794770167</v>
      </c>
      <c r="C15" s="19">
        <v>-0.0014773587608192251</v>
      </c>
      <c r="D15" s="19"/>
      <c r="E15" s="40" t="s">
        <v>787</v>
      </c>
      <c r="F15" s="42">
        <v>3.359069282071747E-5</v>
      </c>
      <c r="G15" s="19"/>
      <c r="H15" s="19"/>
      <c r="I15" s="19"/>
      <c r="J15" s="19"/>
      <c r="K15" s="19"/>
      <c r="L15" s="19"/>
    </row>
    <row r="16">
      <c r="A16" s="22">
        <v>45588.0</v>
      </c>
      <c r="B16" s="19">
        <v>-0.02634783571349486</v>
      </c>
      <c r="C16" s="19">
        <v>-0.0014955806816742134</v>
      </c>
      <c r="D16" s="19"/>
      <c r="E16" s="40" t="s">
        <v>788</v>
      </c>
      <c r="F16" s="42">
        <v>0.019396325711770482</v>
      </c>
      <c r="G16" s="19"/>
      <c r="H16" s="19"/>
      <c r="I16" s="19"/>
      <c r="J16" s="19"/>
      <c r="K16" s="19"/>
      <c r="L16" s="19"/>
    </row>
    <row r="17">
      <c r="A17" s="22">
        <v>45587.0</v>
      </c>
      <c r="B17" s="19">
        <v>-0.0075262319397901845</v>
      </c>
      <c r="C17" s="19">
        <v>-0.01246918014131737</v>
      </c>
      <c r="D17" s="19"/>
      <c r="E17" s="40" t="s">
        <v>789</v>
      </c>
      <c r="F17" s="42">
        <v>0.024958723146563406</v>
      </c>
      <c r="G17" s="19"/>
      <c r="H17" s="19"/>
      <c r="I17" s="19"/>
      <c r="J17" s="19"/>
      <c r="K17" s="19"/>
      <c r="L17" s="19"/>
    </row>
    <row r="18">
      <c r="A18" s="22">
        <v>45586.0</v>
      </c>
      <c r="B18" s="19">
        <v>0.020805293853745965</v>
      </c>
      <c r="C18" s="19">
        <v>-0.0029351353199982277</v>
      </c>
      <c r="D18" s="19"/>
      <c r="E18" s="40" t="s">
        <v>790</v>
      </c>
      <c r="F18" s="40">
        <v>743.0</v>
      </c>
      <c r="G18" s="19"/>
      <c r="H18" s="19"/>
      <c r="I18" s="19"/>
      <c r="J18" s="19"/>
      <c r="K18" s="19"/>
      <c r="L18" s="19"/>
    </row>
    <row r="19">
      <c r="A19" s="22">
        <v>45583.0</v>
      </c>
      <c r="B19" s="19">
        <v>-0.017466527081381966</v>
      </c>
      <c r="C19" s="19">
        <v>0.0042101265260194864</v>
      </c>
      <c r="D19" s="19"/>
      <c r="E19" s="40" t="s">
        <v>791</v>
      </c>
      <c r="F19" s="42">
        <v>9.389907205337167E-6</v>
      </c>
      <c r="G19" s="19"/>
      <c r="H19" s="19"/>
      <c r="I19" s="19"/>
      <c r="J19" s="19"/>
      <c r="K19" s="19"/>
      <c r="L19" s="19"/>
    </row>
    <row r="20">
      <c r="A20" s="22">
        <v>45582.0</v>
      </c>
      <c r="B20" s="19">
        <v>-0.010738035539082036</v>
      </c>
      <c r="C20" s="19">
        <v>-0.008868180671410819</v>
      </c>
      <c r="D20" s="19"/>
      <c r="E20" s="40" t="s">
        <v>792</v>
      </c>
      <c r="F20" s="42">
        <v>0.27952956617999686</v>
      </c>
      <c r="G20" s="19"/>
      <c r="H20" s="19"/>
      <c r="I20" s="19"/>
      <c r="J20" s="19"/>
      <c r="K20" s="19"/>
      <c r="L20" s="19"/>
    </row>
    <row r="21">
      <c r="A21" s="22">
        <v>45581.0</v>
      </c>
      <c r="B21" s="19">
        <v>-0.011796391058443323</v>
      </c>
      <c r="C21" s="19">
        <v>-0.0034341221238478603</v>
      </c>
      <c r="D21" s="19"/>
      <c r="E21" s="19"/>
      <c r="F21" s="19"/>
      <c r="G21" s="19"/>
      <c r="H21" s="19"/>
      <c r="I21" s="19"/>
      <c r="J21" s="19"/>
      <c r="K21" s="19"/>
      <c r="L21" s="19"/>
    </row>
    <row r="22">
      <c r="A22" s="22">
        <v>45580.0</v>
      </c>
      <c r="B22" s="19">
        <v>-0.002632427205329413</v>
      </c>
      <c r="C22" s="19">
        <v>-0.002809620362982379</v>
      </c>
      <c r="D22" s="19"/>
      <c r="E22" s="19"/>
      <c r="F22" s="19"/>
      <c r="G22" s="19"/>
      <c r="H22" s="19"/>
      <c r="I22" s="19"/>
      <c r="J22" s="19"/>
      <c r="K22" s="19"/>
      <c r="L22" s="19"/>
    </row>
    <row r="23">
      <c r="A23" s="22">
        <v>45579.0</v>
      </c>
      <c r="B23" s="19">
        <v>0.002369413031771739</v>
      </c>
      <c r="C23" s="19">
        <v>0.006557377049180246</v>
      </c>
      <c r="D23" s="19"/>
      <c r="E23" s="19"/>
      <c r="F23" s="19"/>
      <c r="G23" s="19"/>
      <c r="H23" s="19"/>
      <c r="I23" s="19"/>
      <c r="J23" s="19"/>
      <c r="K23" s="19"/>
      <c r="L23" s="19"/>
    </row>
    <row r="24">
      <c r="A24" s="22">
        <v>45576.0</v>
      </c>
      <c r="B24" s="19">
        <v>-0.011340041526912592</v>
      </c>
      <c r="C24" s="19">
        <v>-0.0013680848212589414</v>
      </c>
      <c r="D24" s="19"/>
      <c r="E24" s="19"/>
      <c r="F24" s="19"/>
      <c r="G24" s="19"/>
      <c r="H24" s="19"/>
      <c r="I24" s="19"/>
      <c r="J24" s="19"/>
      <c r="K24" s="19"/>
      <c r="L24" s="19"/>
    </row>
    <row r="25">
      <c r="A25" s="15">
        <v>45575.0</v>
      </c>
      <c r="B25" s="19">
        <v>0.021037181996086174</v>
      </c>
      <c r="C25" s="19">
        <v>6.604768642959336E-4</v>
      </c>
      <c r="D25" s="19"/>
      <c r="E25" s="19"/>
      <c r="F25" s="19"/>
      <c r="G25" s="19"/>
      <c r="H25" s="19"/>
      <c r="I25" s="19"/>
      <c r="J25" s="19"/>
      <c r="K25" s="19"/>
      <c r="L25" s="19"/>
    </row>
    <row r="26">
      <c r="A26" s="15">
        <v>45574.0</v>
      </c>
      <c r="B26" s="19">
        <v>-0.008675971331573051</v>
      </c>
      <c r="C26" s="19">
        <v>-0.0012473438971101203</v>
      </c>
      <c r="D26" s="19"/>
      <c r="E26" s="19"/>
      <c r="F26" s="19"/>
      <c r="G26" s="19"/>
      <c r="H26" s="19"/>
      <c r="I26" s="19"/>
      <c r="J26" s="19"/>
      <c r="K26" s="19"/>
      <c r="L26" s="19"/>
    </row>
    <row r="27">
      <c r="A27" s="21">
        <v>45573.0</v>
      </c>
      <c r="B27" s="19">
        <v>-0.003115766854687063</v>
      </c>
      <c r="C27" s="19">
        <v>0.008767631549761568</v>
      </c>
      <c r="D27" s="19"/>
      <c r="E27" s="19"/>
      <c r="F27" s="19"/>
      <c r="G27" s="19"/>
      <c r="H27" s="19"/>
      <c r="I27" s="19"/>
      <c r="J27" s="19"/>
      <c r="K27" s="19"/>
      <c r="L27" s="19"/>
    </row>
    <row r="28">
      <c r="A28" s="21">
        <v>45572.0</v>
      </c>
      <c r="B28" s="19">
        <v>0.005455331100788552</v>
      </c>
      <c r="C28" s="19">
        <v>-0.008748890647861551</v>
      </c>
      <c r="D28" s="19"/>
      <c r="E28" s="19"/>
      <c r="F28" s="19"/>
      <c r="G28" s="19"/>
      <c r="H28" s="19"/>
      <c r="I28" s="19"/>
      <c r="J28" s="19"/>
      <c r="K28" s="19"/>
      <c r="L28" s="19"/>
    </row>
    <row r="29">
      <c r="A29" s="21">
        <v>45569.0</v>
      </c>
      <c r="B29" s="19">
        <v>-0.04092416079569006</v>
      </c>
      <c r="C29" s="19">
        <v>-0.009326695735858426</v>
      </c>
      <c r="D29" s="19"/>
      <c r="E29" s="19"/>
      <c r="F29" s="19"/>
      <c r="G29" s="19"/>
      <c r="H29" s="19"/>
      <c r="I29" s="19"/>
      <c r="J29" s="19"/>
      <c r="K29" s="19"/>
      <c r="L29" s="19"/>
    </row>
    <row r="30">
      <c r="A30" s="21">
        <v>45568.0</v>
      </c>
      <c r="B30" s="19">
        <v>-0.00969578823167283</v>
      </c>
      <c r="C30" s="19">
        <v>-0.0211963452973033</v>
      </c>
      <c r="D30" s="19"/>
      <c r="E30" s="19"/>
      <c r="F30" s="19"/>
      <c r="G30" s="19"/>
      <c r="H30" s="19"/>
      <c r="I30" s="19"/>
      <c r="J30" s="19"/>
      <c r="K30" s="19"/>
      <c r="L30" s="19"/>
    </row>
    <row r="31">
      <c r="A31" s="21">
        <v>45566.0</v>
      </c>
      <c r="B31" s="19">
        <v>-0.018479355488418947</v>
      </c>
      <c r="C31" s="19">
        <v>-5.404703835788505E-4</v>
      </c>
      <c r="D31" s="19"/>
      <c r="E31" s="19"/>
      <c r="F31" s="19"/>
      <c r="G31" s="19"/>
      <c r="H31" s="19"/>
      <c r="I31" s="19"/>
      <c r="J31" s="19"/>
      <c r="K31" s="19"/>
      <c r="L31" s="19"/>
    </row>
    <row r="32">
      <c r="A32" s="21">
        <v>45565.0</v>
      </c>
      <c r="B32" s="19">
        <v>-1.5103458692034E-4</v>
      </c>
      <c r="C32" s="19">
        <v>-0.014060915353747983</v>
      </c>
      <c r="D32" s="19"/>
      <c r="E32" s="19"/>
      <c r="F32" s="19"/>
      <c r="G32" s="19"/>
      <c r="H32" s="19"/>
      <c r="I32" s="19"/>
      <c r="J32" s="19"/>
      <c r="K32" s="19"/>
      <c r="L32" s="19"/>
    </row>
    <row r="33">
      <c r="A33" s="23">
        <v>45562.0</v>
      </c>
      <c r="B33" s="19">
        <v>0.03066625155666247</v>
      </c>
      <c r="C33" s="19">
        <v>-0.0014151636116043198</v>
      </c>
      <c r="D33" s="19"/>
      <c r="E33" s="19"/>
      <c r="F33" s="19"/>
      <c r="G33" s="19"/>
      <c r="H33" s="19"/>
      <c r="I33" s="19"/>
      <c r="J33" s="19"/>
      <c r="K33" s="19"/>
      <c r="L33" s="19"/>
    </row>
    <row r="34">
      <c r="A34" s="23">
        <v>45561.0</v>
      </c>
      <c r="B34" s="19">
        <v>-0.014018213445206151</v>
      </c>
      <c r="C34" s="19">
        <v>0.0081486993422204</v>
      </c>
      <c r="D34" s="19"/>
      <c r="E34" s="19"/>
      <c r="F34" s="19"/>
      <c r="G34" s="19"/>
      <c r="H34" s="19"/>
      <c r="I34" s="19"/>
      <c r="J34" s="19"/>
      <c r="K34" s="19"/>
      <c r="L34" s="19"/>
    </row>
    <row r="35">
      <c r="A35" s="23">
        <v>45560.0</v>
      </c>
      <c r="B35" s="19">
        <v>0.0056596007408931115</v>
      </c>
      <c r="C35" s="19">
        <v>0.0024575565527131804</v>
      </c>
      <c r="D35" s="19"/>
      <c r="E35" s="19"/>
      <c r="F35" s="19"/>
      <c r="G35" s="19"/>
      <c r="H35" s="19"/>
      <c r="I35" s="19"/>
      <c r="J35" s="19"/>
      <c r="K35" s="19"/>
      <c r="L35" s="19"/>
    </row>
    <row r="36">
      <c r="A36" s="23">
        <v>45559.0</v>
      </c>
      <c r="B36" s="19">
        <v>9.78523973837353E-4</v>
      </c>
      <c r="C36" s="19">
        <v>5.204508260714391E-5</v>
      </c>
      <c r="D36" s="19"/>
      <c r="E36" s="19"/>
      <c r="F36" s="19"/>
      <c r="G36" s="19"/>
      <c r="H36" s="19"/>
      <c r="I36" s="19"/>
      <c r="J36" s="19"/>
      <c r="K36" s="19"/>
      <c r="L36" s="19"/>
    </row>
    <row r="37">
      <c r="A37" s="23">
        <v>45558.0</v>
      </c>
      <c r="B37" s="19">
        <v>0.003981385729058928</v>
      </c>
      <c r="C37" s="19">
        <v>0.005742324342453475</v>
      </c>
      <c r="D37" s="19"/>
      <c r="E37" s="19"/>
      <c r="F37" s="19"/>
      <c r="G37" s="19"/>
      <c r="H37" s="19"/>
      <c r="I37" s="19"/>
      <c r="J37" s="19"/>
      <c r="K37" s="19"/>
      <c r="L37" s="19"/>
    </row>
    <row r="38">
      <c r="A38" s="23">
        <v>45555.0</v>
      </c>
      <c r="B38" s="19">
        <v>0.005145262720232857</v>
      </c>
      <c r="C38" s="19">
        <v>0.014760503308965278</v>
      </c>
      <c r="D38" s="19"/>
      <c r="E38" s="19"/>
      <c r="F38" s="19"/>
      <c r="G38" s="19"/>
      <c r="H38" s="19"/>
      <c r="I38" s="19"/>
      <c r="J38" s="19"/>
      <c r="K38" s="19"/>
      <c r="L38" s="19"/>
    </row>
    <row r="39">
      <c r="A39" s="23">
        <v>45554.0</v>
      </c>
      <c r="B39" s="19">
        <v>-0.013231447766552273</v>
      </c>
      <c r="C39" s="19">
        <v>0.0015072376963103373</v>
      </c>
      <c r="D39" s="19"/>
      <c r="E39" s="19"/>
      <c r="F39" s="19"/>
      <c r="G39" s="19"/>
      <c r="H39" s="19"/>
      <c r="I39" s="19"/>
      <c r="J39" s="19"/>
      <c r="K39" s="19"/>
      <c r="L39" s="19"/>
    </row>
    <row r="40">
      <c r="A40" s="23">
        <v>45553.0</v>
      </c>
      <c r="B40" s="19">
        <v>-0.013607851072440225</v>
      </c>
      <c r="C40" s="19">
        <v>-0.0016129952337957665</v>
      </c>
      <c r="D40" s="19"/>
      <c r="E40" s="19"/>
      <c r="F40" s="19"/>
      <c r="G40" s="19"/>
      <c r="H40" s="19"/>
      <c r="I40" s="19"/>
      <c r="J40" s="19"/>
      <c r="K40" s="19"/>
      <c r="L40" s="19"/>
    </row>
    <row r="41">
      <c r="A41" s="23">
        <v>45552.0</v>
      </c>
      <c r="B41" s="19">
        <v>-0.003729462755770685</v>
      </c>
      <c r="C41" s="19">
        <v>0.0013709558280394774</v>
      </c>
      <c r="D41" s="19"/>
      <c r="E41" s="19"/>
      <c r="F41" s="19"/>
      <c r="G41" s="19"/>
      <c r="H41" s="19"/>
      <c r="I41" s="19"/>
      <c r="J41" s="19"/>
      <c r="K41" s="19"/>
      <c r="L41" s="19"/>
    </row>
    <row r="42">
      <c r="A42" s="23">
        <v>45551.0</v>
      </c>
      <c r="B42" s="19">
        <v>0.006033564873497932</v>
      </c>
      <c r="C42" s="19">
        <v>0.0010746751326089488</v>
      </c>
      <c r="D42" s="19"/>
      <c r="E42" s="19"/>
      <c r="F42" s="19"/>
      <c r="G42" s="19"/>
      <c r="H42" s="19"/>
      <c r="I42" s="19"/>
      <c r="J42" s="19"/>
      <c r="K42" s="19"/>
      <c r="L42" s="19"/>
    </row>
    <row r="43">
      <c r="A43" s="23">
        <v>45548.0</v>
      </c>
      <c r="B43" s="19">
        <v>0.010089111953293095</v>
      </c>
      <c r="C43" s="19">
        <v>-0.001276148238009589</v>
      </c>
      <c r="D43" s="19"/>
      <c r="E43" s="19"/>
      <c r="F43" s="19"/>
      <c r="G43" s="19"/>
      <c r="H43" s="19"/>
      <c r="I43" s="19"/>
      <c r="J43" s="19"/>
      <c r="K43" s="19"/>
      <c r="L43" s="19"/>
    </row>
    <row r="44">
      <c r="A44" s="23">
        <v>45547.0</v>
      </c>
      <c r="B44" s="19">
        <v>-0.057443521915427675</v>
      </c>
      <c r="C44" s="19">
        <v>0.018879585206944993</v>
      </c>
      <c r="D44" s="19"/>
      <c r="E44" s="19"/>
      <c r="F44" s="19"/>
      <c r="G44" s="19"/>
      <c r="H44" s="19"/>
      <c r="I44" s="19"/>
      <c r="J44" s="19"/>
      <c r="K44" s="19"/>
      <c r="L44" s="19"/>
    </row>
    <row r="45">
      <c r="A45" s="21">
        <v>45546.0</v>
      </c>
      <c r="B45" s="19">
        <v>-0.0027919514778088628</v>
      </c>
      <c r="C45" s="19">
        <v>-0.004897947773859657</v>
      </c>
      <c r="D45" s="19"/>
      <c r="E45" s="19"/>
      <c r="F45" s="19"/>
      <c r="G45" s="19"/>
      <c r="H45" s="19"/>
      <c r="I45" s="19"/>
      <c r="J45" s="19"/>
      <c r="K45" s="19"/>
      <c r="L45" s="19"/>
    </row>
    <row r="46">
      <c r="A46" s="21">
        <v>45545.0</v>
      </c>
      <c r="B46" s="19">
        <v>-0.010149139943774643</v>
      </c>
      <c r="C46" s="19">
        <v>0.00419868144559743</v>
      </c>
      <c r="D46" s="19"/>
      <c r="E46" s="19"/>
      <c r="F46" s="19"/>
      <c r="G46" s="19"/>
      <c r="H46" s="19"/>
      <c r="I46" s="19"/>
      <c r="J46" s="19"/>
      <c r="K46" s="19"/>
      <c r="L46" s="19"/>
    </row>
    <row r="47">
      <c r="A47" s="21">
        <v>45544.0</v>
      </c>
      <c r="B47" s="19">
        <v>-0.018519384557826424</v>
      </c>
      <c r="C47" s="19">
        <v>0.003390048748297403</v>
      </c>
      <c r="D47" s="19"/>
      <c r="E47" s="19"/>
      <c r="F47" s="19"/>
      <c r="G47" s="19"/>
      <c r="H47" s="19"/>
      <c r="I47" s="19"/>
      <c r="J47" s="19"/>
      <c r="K47" s="19"/>
      <c r="L47" s="19"/>
    </row>
    <row r="48">
      <c r="A48" s="21">
        <v>45541.0</v>
      </c>
      <c r="B48" s="19">
        <v>-0.010458605210791783</v>
      </c>
      <c r="C48" s="19">
        <v>-0.0116503811875871</v>
      </c>
      <c r="D48" s="19"/>
      <c r="E48" s="19"/>
      <c r="F48" s="19"/>
      <c r="G48" s="19"/>
      <c r="H48" s="19"/>
      <c r="I48" s="19"/>
      <c r="J48" s="19"/>
      <c r="K48" s="19"/>
      <c r="L48" s="19"/>
    </row>
    <row r="49">
      <c r="A49" s="21">
        <v>45540.0</v>
      </c>
      <c r="B49" s="19">
        <v>-0.004285319325407655</v>
      </c>
      <c r="C49" s="19">
        <v>-0.002127093858016571</v>
      </c>
      <c r="D49" s="19"/>
      <c r="E49" s="19"/>
      <c r="F49" s="19"/>
      <c r="G49" s="19"/>
      <c r="H49" s="19"/>
      <c r="I49" s="19"/>
      <c r="J49" s="19"/>
      <c r="K49" s="19"/>
      <c r="L49" s="19"/>
    </row>
    <row r="50">
      <c r="A50" s="21">
        <v>45539.0</v>
      </c>
      <c r="B50" s="19">
        <v>-0.006909806433899379</v>
      </c>
      <c r="C50" s="19">
        <v>-0.003210066515426213</v>
      </c>
      <c r="D50" s="19"/>
      <c r="E50" s="19"/>
      <c r="F50" s="19"/>
      <c r="G50" s="19"/>
      <c r="H50" s="19"/>
      <c r="I50" s="19"/>
      <c r="J50" s="19"/>
      <c r="K50" s="19"/>
      <c r="L50" s="19"/>
    </row>
    <row r="51">
      <c r="A51" s="21">
        <v>45538.0</v>
      </c>
      <c r="B51" s="19">
        <v>-0.016826382327799316</v>
      </c>
      <c r="C51" s="19">
        <v>4.5492845755390476E-5</v>
      </c>
      <c r="D51" s="19"/>
      <c r="E51" s="19"/>
      <c r="F51" s="19"/>
      <c r="G51" s="19"/>
      <c r="H51" s="19"/>
      <c r="I51" s="19"/>
      <c r="J51" s="19"/>
      <c r="K51" s="19"/>
      <c r="L51" s="19"/>
    </row>
    <row r="52">
      <c r="A52" s="21">
        <v>45537.0</v>
      </c>
      <c r="B52" s="19">
        <v>-0.009182900191682108</v>
      </c>
      <c r="C52" s="19">
        <v>0.0016959965763059248</v>
      </c>
      <c r="D52" s="19"/>
      <c r="E52" s="19"/>
      <c r="F52" s="19"/>
      <c r="G52" s="19"/>
      <c r="H52" s="19"/>
      <c r="I52" s="19"/>
      <c r="J52" s="19"/>
      <c r="K52" s="19"/>
      <c r="L52" s="19"/>
    </row>
    <row r="53">
      <c r="A53" s="21">
        <v>45534.0</v>
      </c>
      <c r="B53" s="19">
        <v>0.04383230189381604</v>
      </c>
      <c r="C53" s="19">
        <v>0.0033377133780880808</v>
      </c>
      <c r="D53" s="19"/>
      <c r="E53" s="19"/>
      <c r="F53" s="19"/>
      <c r="G53" s="19"/>
      <c r="H53" s="19"/>
      <c r="I53" s="19"/>
      <c r="J53" s="19"/>
      <c r="K53" s="19"/>
      <c r="L53" s="19"/>
    </row>
    <row r="54">
      <c r="A54" s="23">
        <v>45533.0</v>
      </c>
      <c r="B54" s="19">
        <v>-0.00250638199118125</v>
      </c>
      <c r="C54" s="19">
        <v>0.003975674936682605</v>
      </c>
      <c r="D54" s="19"/>
      <c r="E54" s="19"/>
      <c r="F54" s="19"/>
      <c r="G54" s="19"/>
      <c r="H54" s="19"/>
      <c r="I54" s="19"/>
      <c r="J54" s="19"/>
      <c r="K54" s="19"/>
      <c r="L54" s="19"/>
    </row>
    <row r="55">
      <c r="A55" s="23">
        <v>45532.0</v>
      </c>
      <c r="B55" s="19">
        <v>-0.013868546320029429</v>
      </c>
      <c r="C55" s="19">
        <v>0.0013830180571794415</v>
      </c>
      <c r="D55" s="19"/>
      <c r="E55" s="19"/>
      <c r="F55" s="19"/>
      <c r="G55" s="19"/>
      <c r="H55" s="19"/>
      <c r="I55" s="19"/>
      <c r="J55" s="19"/>
      <c r="K55" s="19"/>
      <c r="L55" s="19"/>
    </row>
    <row r="56">
      <c r="A56" s="23">
        <v>45531.0</v>
      </c>
      <c r="B56" s="19">
        <v>0.006681103994839344</v>
      </c>
      <c r="C56" s="19">
        <v>2.858787873942781E-4</v>
      </c>
      <c r="D56" s="19"/>
      <c r="E56" s="19"/>
      <c r="F56" s="19"/>
      <c r="G56" s="19"/>
      <c r="H56" s="19"/>
      <c r="I56" s="19"/>
      <c r="J56" s="19"/>
      <c r="K56" s="19"/>
      <c r="L56" s="19"/>
    </row>
    <row r="57">
      <c r="A57" s="23">
        <v>45530.0</v>
      </c>
      <c r="B57" s="19">
        <v>0.01563011839580697</v>
      </c>
      <c r="C57" s="19">
        <v>0.007551418736139404</v>
      </c>
      <c r="D57" s="19"/>
      <c r="E57" s="19"/>
      <c r="F57" s="19"/>
      <c r="G57" s="19"/>
      <c r="H57" s="19"/>
      <c r="I57" s="19"/>
      <c r="J57" s="19"/>
      <c r="K57" s="19"/>
      <c r="L57" s="19"/>
    </row>
    <row r="58">
      <c r="A58" s="23">
        <v>45527.0</v>
      </c>
      <c r="B58" s="19">
        <v>-0.015434942867674106</v>
      </c>
      <c r="C58" s="19">
        <v>4.695403341192783E-4</v>
      </c>
      <c r="D58" s="19"/>
      <c r="E58" s="19"/>
      <c r="F58" s="19"/>
      <c r="G58" s="19"/>
      <c r="H58" s="19"/>
      <c r="I58" s="19"/>
      <c r="J58" s="19"/>
      <c r="K58" s="19"/>
      <c r="L58" s="19"/>
    </row>
    <row r="59">
      <c r="A59" s="23">
        <v>45526.0</v>
      </c>
      <c r="B59" s="19">
        <v>-0.0015640813322292946</v>
      </c>
      <c r="C59" s="19">
        <v>0.0016673260611541618</v>
      </c>
      <c r="D59" s="19"/>
      <c r="E59" s="19"/>
      <c r="F59" s="19"/>
      <c r="G59" s="19"/>
      <c r="H59" s="19"/>
      <c r="I59" s="19"/>
      <c r="J59" s="19"/>
      <c r="K59" s="19"/>
      <c r="L59" s="19"/>
    </row>
    <row r="60">
      <c r="A60" s="23">
        <v>45525.0</v>
      </c>
      <c r="B60" s="19">
        <v>-7.354969201066597E-4</v>
      </c>
      <c r="C60" s="19">
        <v>0.002888798466325504</v>
      </c>
      <c r="D60" s="19"/>
      <c r="E60" s="19"/>
      <c r="F60" s="19"/>
      <c r="G60" s="19"/>
      <c r="H60" s="19"/>
      <c r="I60" s="19"/>
      <c r="J60" s="19"/>
      <c r="K60" s="19"/>
      <c r="L60" s="19"/>
    </row>
    <row r="61">
      <c r="A61" s="23">
        <v>45524.0</v>
      </c>
      <c r="B61" s="19">
        <v>-0.009696362725906904</v>
      </c>
      <c r="C61" s="19">
        <v>0.005135791215029606</v>
      </c>
      <c r="D61" s="19"/>
      <c r="E61" s="19"/>
      <c r="F61" s="19"/>
      <c r="G61" s="19"/>
      <c r="H61" s="19"/>
      <c r="I61" s="19"/>
      <c r="J61" s="19"/>
      <c r="K61" s="19"/>
      <c r="L61" s="19"/>
    </row>
    <row r="62">
      <c r="A62" s="23">
        <v>45523.0</v>
      </c>
      <c r="B62" s="19">
        <v>0.033887137007577506</v>
      </c>
      <c r="C62" s="19">
        <v>0.001283558431450782</v>
      </c>
      <c r="D62" s="19"/>
      <c r="E62" s="19"/>
      <c r="F62" s="19"/>
      <c r="G62" s="19"/>
      <c r="H62" s="19"/>
      <c r="I62" s="19"/>
      <c r="J62" s="19"/>
      <c r="K62" s="19"/>
      <c r="L62" s="19"/>
    </row>
    <row r="63">
      <c r="A63" s="23">
        <v>45520.0</v>
      </c>
      <c r="B63" s="19">
        <v>0.008448431344629359</v>
      </c>
      <c r="C63" s="19">
        <v>0.016459746311157097</v>
      </c>
      <c r="D63" s="19"/>
      <c r="E63" s="19"/>
      <c r="F63" s="19"/>
      <c r="G63" s="19"/>
      <c r="H63" s="19"/>
      <c r="I63" s="19"/>
      <c r="J63" s="19"/>
      <c r="K63" s="19"/>
      <c r="L63" s="19"/>
    </row>
    <row r="64">
      <c r="A64" s="23">
        <v>45518.0</v>
      </c>
      <c r="B64" s="19">
        <v>-0.021093713701621608</v>
      </c>
      <c r="C64" s="19">
        <v>1.9677699987563635E-4</v>
      </c>
      <c r="D64" s="19"/>
      <c r="E64" s="19"/>
      <c r="F64" s="19"/>
      <c r="G64" s="19"/>
      <c r="H64" s="19"/>
      <c r="I64" s="19"/>
      <c r="J64" s="19"/>
      <c r="K64" s="19"/>
      <c r="L64" s="19"/>
    </row>
    <row r="65">
      <c r="A65" s="23">
        <v>45517.0</v>
      </c>
      <c r="B65" s="19">
        <v>0.007536747495552998</v>
      </c>
      <c r="C65" s="19">
        <v>-0.008543146999630324</v>
      </c>
      <c r="D65" s="19"/>
      <c r="E65" s="19"/>
      <c r="F65" s="19"/>
      <c r="G65" s="19"/>
      <c r="H65" s="19"/>
      <c r="I65" s="19"/>
      <c r="J65" s="19"/>
      <c r="K65" s="19"/>
      <c r="L65" s="19"/>
    </row>
    <row r="66">
      <c r="A66" s="23">
        <v>45516.0</v>
      </c>
      <c r="B66" s="19">
        <v>0.025293976481881364</v>
      </c>
      <c r="C66" s="19">
        <v>-8.412844977941925E-4</v>
      </c>
      <c r="D66" s="19"/>
      <c r="E66" s="19"/>
      <c r="F66" s="19"/>
      <c r="G66" s="19"/>
      <c r="H66" s="19"/>
      <c r="I66" s="19"/>
      <c r="J66" s="19"/>
      <c r="K66" s="19"/>
      <c r="L66" s="19"/>
    </row>
    <row r="67">
      <c r="A67" s="21">
        <v>45513.0</v>
      </c>
      <c r="B67" s="19">
        <v>0.016044084658148883</v>
      </c>
      <c r="C67" s="19">
        <v>0.010386864037815746</v>
      </c>
      <c r="D67" s="19"/>
      <c r="E67" s="19"/>
      <c r="F67" s="19"/>
      <c r="G67" s="19"/>
      <c r="H67" s="19"/>
      <c r="I67" s="19"/>
      <c r="J67" s="19"/>
      <c r="K67" s="19"/>
      <c r="L67" s="19"/>
    </row>
    <row r="68">
      <c r="A68" s="21">
        <v>45512.0</v>
      </c>
      <c r="B68" s="19">
        <v>0.01139334155363736</v>
      </c>
      <c r="C68" s="19">
        <v>-0.007428747813561065</v>
      </c>
      <c r="D68" s="19"/>
      <c r="E68" s="19"/>
      <c r="F68" s="19"/>
      <c r="G68" s="19"/>
      <c r="H68" s="19"/>
      <c r="I68" s="19"/>
      <c r="J68" s="19"/>
      <c r="K68" s="19"/>
      <c r="L68" s="19"/>
    </row>
    <row r="69">
      <c r="A69" s="21">
        <v>45511.0</v>
      </c>
      <c r="B69" s="19">
        <v>-0.0026563038024497443</v>
      </c>
      <c r="C69" s="19">
        <v>0.012710195456506312</v>
      </c>
      <c r="D69" s="19"/>
      <c r="E69" s="19"/>
      <c r="F69" s="19"/>
      <c r="G69" s="19"/>
      <c r="H69" s="19"/>
      <c r="I69" s="19"/>
      <c r="J69" s="19"/>
      <c r="K69" s="19"/>
      <c r="L69" s="19"/>
    </row>
    <row r="70">
      <c r="A70" s="21">
        <v>45510.0</v>
      </c>
      <c r="B70" s="19">
        <v>-0.07313181051383766</v>
      </c>
      <c r="C70" s="19">
        <v>-0.0026210113237665755</v>
      </c>
      <c r="D70" s="19"/>
      <c r="E70" s="19"/>
      <c r="F70" s="19"/>
      <c r="G70" s="19"/>
      <c r="H70" s="19"/>
      <c r="I70" s="19"/>
      <c r="J70" s="19"/>
      <c r="K70" s="19"/>
      <c r="L70" s="19"/>
    </row>
    <row r="71">
      <c r="A71" s="21">
        <v>45509.0</v>
      </c>
      <c r="B71" s="19">
        <v>-0.04172492135616912</v>
      </c>
      <c r="C71" s="19">
        <v>-0.026786472851438536</v>
      </c>
      <c r="D71" s="19"/>
      <c r="E71" s="19"/>
      <c r="F71" s="19"/>
      <c r="G71" s="19"/>
      <c r="H71" s="19"/>
      <c r="I71" s="19"/>
      <c r="J71" s="19"/>
      <c r="K71" s="19"/>
      <c r="L71" s="19"/>
    </row>
    <row r="72">
      <c r="A72" s="21">
        <v>45506.0</v>
      </c>
      <c r="B72" s="19">
        <v>-0.010590930705053347</v>
      </c>
      <c r="C72" s="19">
        <v>-0.011722888820474342</v>
      </c>
      <c r="D72" s="19"/>
      <c r="E72" s="19"/>
      <c r="F72" s="19"/>
      <c r="G72" s="19"/>
      <c r="H72" s="19"/>
      <c r="I72" s="19"/>
      <c r="J72" s="19"/>
      <c r="K72" s="19"/>
      <c r="L72" s="19"/>
    </row>
    <row r="73">
      <c r="A73" s="21">
        <v>45505.0</v>
      </c>
      <c r="B73" s="19">
        <v>-0.004475620777208644</v>
      </c>
      <c r="C73" s="19">
        <v>0.0023946792031630526</v>
      </c>
      <c r="D73" s="19"/>
      <c r="E73" s="19"/>
      <c r="F73" s="19"/>
      <c r="G73" s="19"/>
      <c r="H73" s="19"/>
      <c r="I73" s="19"/>
      <c r="J73" s="19"/>
      <c r="K73" s="19"/>
      <c r="L73" s="19"/>
    </row>
    <row r="74">
      <c r="A74" s="21">
        <v>45504.0</v>
      </c>
      <c r="B74" s="19">
        <v>0.03367437722419919</v>
      </c>
      <c r="C74" s="19">
        <v>0.003775550844218989</v>
      </c>
      <c r="D74" s="19"/>
      <c r="E74" s="19"/>
      <c r="F74" s="19"/>
      <c r="G74" s="19"/>
      <c r="H74" s="19"/>
      <c r="I74" s="19"/>
      <c r="J74" s="19"/>
      <c r="K74" s="19"/>
      <c r="L74" s="19"/>
    </row>
    <row r="75">
      <c r="A75" s="23">
        <v>45503.0</v>
      </c>
      <c r="B75" s="19">
        <v>0.005097022265939444</v>
      </c>
      <c r="C75" s="19">
        <v>8.535961765334665E-4</v>
      </c>
      <c r="D75" s="19"/>
      <c r="E75" s="19"/>
      <c r="F75" s="19"/>
      <c r="G75" s="19"/>
      <c r="H75" s="19"/>
      <c r="I75" s="19"/>
      <c r="J75" s="19"/>
      <c r="K75" s="19"/>
      <c r="L75" s="19"/>
    </row>
    <row r="76">
      <c r="A76" s="23">
        <v>45502.0</v>
      </c>
      <c r="B76" s="19">
        <v>0.02506989321233788</v>
      </c>
      <c r="C76" s="19">
        <v>5.0332496471794386E-5</v>
      </c>
      <c r="D76" s="19"/>
      <c r="E76" s="19"/>
      <c r="F76" s="19"/>
      <c r="G76" s="19"/>
      <c r="H76" s="19"/>
      <c r="I76" s="19"/>
      <c r="J76" s="19"/>
      <c r="K76" s="19"/>
      <c r="L76" s="19"/>
    </row>
    <row r="77">
      <c r="A77" s="23">
        <v>45499.0</v>
      </c>
      <c r="B77" s="19">
        <v>0.061545198014984814</v>
      </c>
      <c r="C77" s="19">
        <v>0.017567329479105664</v>
      </c>
      <c r="D77" s="19"/>
      <c r="E77" s="19"/>
      <c r="F77" s="19"/>
      <c r="G77" s="19"/>
      <c r="H77" s="19"/>
      <c r="I77" s="19"/>
      <c r="J77" s="19"/>
      <c r="K77" s="19"/>
      <c r="L77" s="19"/>
    </row>
    <row r="78">
      <c r="A78" s="23">
        <v>45498.0</v>
      </c>
      <c r="B78" s="19">
        <v>0.025853463765222795</v>
      </c>
      <c r="C78" s="19">
        <v>-3.0311098367707956E-4</v>
      </c>
      <c r="D78" s="19"/>
      <c r="E78" s="19"/>
      <c r="F78" s="19"/>
      <c r="G78" s="19"/>
      <c r="H78" s="19"/>
      <c r="I78" s="19"/>
      <c r="J78" s="19"/>
      <c r="K78" s="19"/>
      <c r="L78" s="19"/>
    </row>
    <row r="79">
      <c r="A79" s="23">
        <v>45497.0</v>
      </c>
      <c r="B79" s="19">
        <v>-0.0013457608533120613</v>
      </c>
      <c r="C79" s="19">
        <v>-0.002677799996323338</v>
      </c>
      <c r="D79" s="19"/>
      <c r="E79" s="19"/>
      <c r="F79" s="19"/>
      <c r="G79" s="19"/>
      <c r="H79" s="19"/>
      <c r="I79" s="19"/>
      <c r="J79" s="19"/>
      <c r="K79" s="19"/>
      <c r="L79" s="19"/>
    </row>
    <row r="80">
      <c r="A80" s="23">
        <v>45496.0</v>
      </c>
      <c r="B80" s="19">
        <v>0.01328282828282834</v>
      </c>
      <c r="C80" s="19">
        <v>-0.0012321878474453873</v>
      </c>
      <c r="D80" s="19"/>
      <c r="E80" s="19"/>
      <c r="F80" s="19"/>
      <c r="G80" s="19"/>
      <c r="H80" s="19"/>
      <c r="I80" s="19"/>
      <c r="J80" s="19"/>
      <c r="K80" s="19"/>
      <c r="L80" s="19"/>
    </row>
    <row r="81">
      <c r="A81" s="23">
        <v>45495.0</v>
      </c>
      <c r="B81" s="19">
        <v>-0.033722121907178715</v>
      </c>
      <c r="C81" s="19">
        <v>-8.825603626446687E-4</v>
      </c>
      <c r="D81" s="19"/>
      <c r="E81" s="19"/>
      <c r="F81" s="19"/>
      <c r="G81" s="19"/>
      <c r="H81" s="19"/>
      <c r="I81" s="19"/>
      <c r="J81" s="19"/>
      <c r="K81" s="19"/>
      <c r="L81" s="19"/>
    </row>
    <row r="82">
      <c r="A82" s="23">
        <v>45492.0</v>
      </c>
      <c r="B82" s="19">
        <v>0.0033295793957792696</v>
      </c>
      <c r="C82" s="19">
        <v>-0.010884707580586794</v>
      </c>
      <c r="D82" s="19"/>
      <c r="E82" s="19"/>
      <c r="F82" s="19"/>
      <c r="G82" s="19"/>
      <c r="H82" s="19"/>
      <c r="I82" s="19"/>
      <c r="J82" s="19"/>
      <c r="K82" s="19"/>
      <c r="L82" s="19"/>
    </row>
    <row r="83">
      <c r="A83" s="23">
        <v>45491.0</v>
      </c>
      <c r="B83" s="19">
        <v>-0.0032212406657231574</v>
      </c>
      <c r="C83" s="19">
        <v>0.0076321456141064115</v>
      </c>
      <c r="D83" s="19"/>
      <c r="E83" s="19"/>
      <c r="F83" s="19"/>
      <c r="G83" s="19"/>
      <c r="H83" s="19"/>
      <c r="I83" s="19"/>
      <c r="J83" s="19"/>
      <c r="K83" s="19"/>
      <c r="L83" s="19"/>
    </row>
    <row r="84">
      <c r="A84" s="23">
        <v>45489.0</v>
      </c>
      <c r="B84" s="19">
        <v>0.0075731497418245475</v>
      </c>
      <c r="C84" s="19">
        <v>0.001069684016155037</v>
      </c>
      <c r="D84" s="19"/>
      <c r="E84" s="19"/>
      <c r="F84" s="19"/>
      <c r="G84" s="19"/>
      <c r="H84" s="19"/>
      <c r="I84" s="19"/>
      <c r="J84" s="19"/>
      <c r="K84" s="19"/>
      <c r="L84" s="19"/>
    </row>
    <row r="85">
      <c r="A85" s="23">
        <v>45488.0</v>
      </c>
      <c r="B85" s="19">
        <v>-0.003967476489028177</v>
      </c>
      <c r="C85" s="19">
        <v>0.0034507175900890807</v>
      </c>
      <c r="D85" s="19"/>
      <c r="E85" s="19"/>
      <c r="F85" s="19"/>
      <c r="G85" s="19"/>
      <c r="H85" s="19"/>
      <c r="I85" s="19"/>
      <c r="J85" s="19"/>
      <c r="K85" s="19"/>
      <c r="L85" s="19"/>
    </row>
    <row r="86">
      <c r="A86" s="23">
        <v>45485.0</v>
      </c>
      <c r="B86" s="19">
        <v>0.015216310293386437</v>
      </c>
      <c r="C86" s="19">
        <v>0.007657525204649573</v>
      </c>
      <c r="D86" s="19"/>
      <c r="E86" s="19"/>
      <c r="F86" s="19"/>
      <c r="G86" s="19"/>
      <c r="H86" s="19"/>
      <c r="I86" s="19"/>
      <c r="J86" s="19"/>
      <c r="K86" s="19"/>
      <c r="L86" s="19"/>
    </row>
    <row r="87">
      <c r="A87" s="21">
        <v>45484.0</v>
      </c>
      <c r="B87" s="19">
        <v>-0.009310803487856623</v>
      </c>
      <c r="C87" s="19">
        <v>-3.4944263899083783E-4</v>
      </c>
      <c r="D87" s="19"/>
      <c r="E87" s="19"/>
      <c r="F87" s="19"/>
      <c r="G87" s="19"/>
      <c r="H87" s="19"/>
      <c r="I87" s="19"/>
      <c r="J87" s="19"/>
      <c r="K87" s="19"/>
      <c r="L87" s="19"/>
    </row>
    <row r="88">
      <c r="A88" s="21">
        <v>45483.0</v>
      </c>
      <c r="B88" s="19">
        <v>0.01231797326949935</v>
      </c>
      <c r="C88" s="19">
        <v>-0.004450911055449147</v>
      </c>
      <c r="D88" s="19"/>
      <c r="E88" s="19"/>
      <c r="F88" s="19"/>
      <c r="G88" s="19"/>
      <c r="H88" s="19"/>
      <c r="I88" s="19"/>
      <c r="J88" s="19"/>
      <c r="K88" s="19"/>
      <c r="L88" s="19"/>
    </row>
    <row r="89">
      <c r="A89" s="21">
        <v>45482.0</v>
      </c>
      <c r="B89" s="19">
        <v>0.009007195692648295</v>
      </c>
      <c r="C89" s="19">
        <v>0.004631885380881551</v>
      </c>
      <c r="D89" s="19"/>
      <c r="E89" s="19"/>
      <c r="F89" s="19"/>
      <c r="G89" s="19"/>
      <c r="H89" s="19"/>
      <c r="I89" s="19"/>
      <c r="J89" s="19"/>
      <c r="K89" s="19"/>
      <c r="L89" s="19"/>
    </row>
    <row r="90">
      <c r="A90" s="21">
        <v>45481.0</v>
      </c>
      <c r="B90" s="19">
        <v>-0.004558204768583485</v>
      </c>
      <c r="C90" s="19">
        <v>-1.3566931221820067E-4</v>
      </c>
      <c r="D90" s="19"/>
      <c r="E90" s="19"/>
      <c r="F90" s="19"/>
      <c r="G90" s="19"/>
      <c r="H90" s="19"/>
      <c r="I90" s="19"/>
      <c r="J90" s="19"/>
      <c r="K90" s="19"/>
      <c r="L90" s="19"/>
    </row>
    <row r="91">
      <c r="A91" s="21">
        <v>45478.0</v>
      </c>
      <c r="B91" s="19">
        <v>0.023112796597140495</v>
      </c>
      <c r="C91" s="19">
        <v>8.929251115641357E-4</v>
      </c>
      <c r="D91" s="19"/>
      <c r="E91" s="19"/>
      <c r="F91" s="19"/>
      <c r="G91" s="19"/>
      <c r="H91" s="19"/>
      <c r="I91" s="19"/>
      <c r="J91" s="19"/>
      <c r="K91" s="19"/>
      <c r="L91" s="19"/>
    </row>
    <row r="92">
      <c r="A92" s="21">
        <v>45477.0</v>
      </c>
      <c r="B92" s="19">
        <v>-0.005757668399062443</v>
      </c>
      <c r="C92" s="19">
        <v>6.443909167646034E-4</v>
      </c>
      <c r="D92" s="19"/>
      <c r="E92" s="19"/>
      <c r="F92" s="19"/>
      <c r="G92" s="19"/>
      <c r="H92" s="19"/>
      <c r="I92" s="19"/>
      <c r="J92" s="19"/>
      <c r="K92" s="19"/>
      <c r="L92" s="19"/>
    </row>
    <row r="93">
      <c r="A93" s="21">
        <v>45476.0</v>
      </c>
      <c r="B93" s="19">
        <v>-0.020707549523476865</v>
      </c>
      <c r="C93" s="19">
        <v>0.006742290306066545</v>
      </c>
      <c r="D93" s="19"/>
      <c r="E93" s="19"/>
      <c r="F93" s="19"/>
      <c r="G93" s="19"/>
      <c r="H93" s="19"/>
      <c r="I93" s="19"/>
      <c r="J93" s="19"/>
      <c r="K93" s="19"/>
      <c r="L93" s="19"/>
    </row>
    <row r="94">
      <c r="A94" s="21">
        <v>45475.0</v>
      </c>
      <c r="B94" s="19">
        <v>0.012427380651679698</v>
      </c>
      <c r="C94" s="19">
        <v>-7.497323124272537E-4</v>
      </c>
      <c r="D94" s="19"/>
      <c r="E94" s="19"/>
      <c r="F94" s="19"/>
      <c r="G94" s="19"/>
      <c r="H94" s="19"/>
      <c r="I94" s="19"/>
      <c r="J94" s="19"/>
      <c r="K94" s="19"/>
      <c r="L94" s="19"/>
    </row>
    <row r="95">
      <c r="A95" s="21">
        <v>45474.0</v>
      </c>
      <c r="B95" s="19">
        <v>0.01815656825429479</v>
      </c>
      <c r="C95" s="19">
        <v>0.005470500528933053</v>
      </c>
      <c r="D95" s="19"/>
      <c r="E95" s="19"/>
      <c r="F95" s="19"/>
      <c r="G95" s="19"/>
      <c r="H95" s="19"/>
      <c r="I95" s="19"/>
      <c r="J95" s="19"/>
      <c r="K95" s="19"/>
      <c r="L95" s="19"/>
    </row>
    <row r="96">
      <c r="A96" s="21">
        <v>45471.0</v>
      </c>
      <c r="B96" s="19">
        <v>0.02127436045595421</v>
      </c>
      <c r="C96" s="19">
        <v>-0.0014098858366778932</v>
      </c>
      <c r="D96" s="19"/>
      <c r="E96" s="19"/>
      <c r="F96" s="19"/>
      <c r="G96" s="19"/>
      <c r="H96" s="19"/>
      <c r="I96" s="19"/>
      <c r="J96" s="19"/>
      <c r="K96" s="19"/>
      <c r="L96" s="19"/>
    </row>
    <row r="97">
      <c r="A97" s="23">
        <v>45470.0</v>
      </c>
      <c r="B97" s="19">
        <v>-0.003298429319371743</v>
      </c>
      <c r="C97" s="19">
        <v>0.007361073870492119</v>
      </c>
      <c r="D97" s="19"/>
      <c r="E97" s="19"/>
      <c r="F97" s="19"/>
      <c r="G97" s="19"/>
      <c r="H97" s="19"/>
      <c r="I97" s="19"/>
      <c r="J97" s="19"/>
      <c r="K97" s="19"/>
      <c r="L97" s="19"/>
    </row>
    <row r="98">
      <c r="A98" s="23">
        <v>45469.0</v>
      </c>
      <c r="B98" s="19">
        <v>-0.003183549919106521</v>
      </c>
      <c r="C98" s="19">
        <v>0.006218040326626317</v>
      </c>
      <c r="D98" s="19"/>
      <c r="E98" s="19"/>
      <c r="F98" s="19"/>
      <c r="G98" s="19"/>
      <c r="H98" s="19"/>
      <c r="I98" s="19"/>
      <c r="J98" s="19"/>
      <c r="K98" s="19"/>
      <c r="L98" s="19"/>
    </row>
    <row r="99">
      <c r="A99" s="23">
        <v>45468.0</v>
      </c>
      <c r="B99" s="19">
        <v>-0.0038989394884590967</v>
      </c>
      <c r="C99" s="19">
        <v>0.007793829937738694</v>
      </c>
      <c r="D99" s="19"/>
      <c r="E99" s="19"/>
      <c r="F99" s="19"/>
      <c r="G99" s="19"/>
      <c r="H99" s="19"/>
      <c r="I99" s="19"/>
      <c r="J99" s="19"/>
      <c r="K99" s="19"/>
      <c r="L99" s="19"/>
    </row>
    <row r="100">
      <c r="A100" s="23">
        <v>45467.0</v>
      </c>
      <c r="B100" s="19">
        <v>-0.01681574239713779</v>
      </c>
      <c r="C100" s="19">
        <v>0.0015637565901169825</v>
      </c>
      <c r="D100" s="19"/>
      <c r="E100" s="19"/>
      <c r="F100" s="19"/>
      <c r="G100" s="19"/>
      <c r="H100" s="19"/>
      <c r="I100" s="19"/>
      <c r="J100" s="19"/>
      <c r="K100" s="19"/>
      <c r="L100" s="19"/>
    </row>
    <row r="101">
      <c r="A101" s="23">
        <v>45464.0</v>
      </c>
      <c r="B101" s="19">
        <v>9.208574205761266E-4</v>
      </c>
      <c r="C101" s="19">
        <v>-0.0027962829380066</v>
      </c>
      <c r="D101" s="19"/>
      <c r="E101" s="19"/>
      <c r="F101" s="19"/>
      <c r="G101" s="19"/>
      <c r="H101" s="19"/>
      <c r="I101" s="19"/>
      <c r="J101" s="19"/>
      <c r="K101" s="19"/>
      <c r="L101" s="19"/>
    </row>
    <row r="102">
      <c r="A102" s="23">
        <v>45463.0</v>
      </c>
      <c r="B102" s="19">
        <v>-0.00867227913581492</v>
      </c>
      <c r="C102" s="19">
        <v>0.0021687361796223215</v>
      </c>
      <c r="D102" s="19"/>
      <c r="E102" s="19"/>
      <c r="F102" s="19"/>
      <c r="G102" s="19"/>
      <c r="H102" s="19"/>
      <c r="I102" s="19"/>
      <c r="J102" s="19"/>
      <c r="K102" s="19"/>
      <c r="L102" s="19"/>
    </row>
    <row r="103">
      <c r="A103" s="23">
        <v>45462.0</v>
      </c>
      <c r="B103" s="19">
        <v>-0.007549828870545561</v>
      </c>
      <c r="C103" s="19">
        <v>-0.0017785965642099777</v>
      </c>
      <c r="D103" s="19"/>
      <c r="E103" s="19"/>
      <c r="F103" s="19"/>
      <c r="G103" s="19"/>
      <c r="H103" s="19"/>
      <c r="I103" s="19"/>
      <c r="J103" s="19"/>
      <c r="K103" s="19"/>
      <c r="L103" s="19"/>
    </row>
    <row r="104">
      <c r="A104" s="23">
        <v>45461.0</v>
      </c>
      <c r="B104" s="19">
        <v>0.0076583658771618435</v>
      </c>
      <c r="C104" s="19">
        <v>0.003933417428064967</v>
      </c>
      <c r="D104" s="19"/>
      <c r="E104" s="19"/>
      <c r="F104" s="19"/>
      <c r="G104" s="19"/>
      <c r="H104" s="19"/>
      <c r="I104" s="19"/>
      <c r="J104" s="19"/>
      <c r="K104" s="19"/>
      <c r="L104" s="19"/>
    </row>
    <row r="105">
      <c r="A105" s="23">
        <v>45457.0</v>
      </c>
      <c r="B105" s="19">
        <v>-0.002882573075756012</v>
      </c>
      <c r="C105" s="19">
        <v>0.002850561351174452</v>
      </c>
      <c r="D105" s="19"/>
      <c r="E105" s="19"/>
      <c r="F105" s="19"/>
      <c r="G105" s="19"/>
      <c r="H105" s="19"/>
      <c r="I105" s="19"/>
      <c r="J105" s="19"/>
      <c r="K105" s="19"/>
      <c r="L105" s="19"/>
    </row>
    <row r="106">
      <c r="A106" s="23">
        <v>45456.0</v>
      </c>
      <c r="B106" s="19">
        <v>0.0016209097355890378</v>
      </c>
      <c r="C106" s="19">
        <v>0.00325644911985834</v>
      </c>
      <c r="D106" s="19"/>
      <c r="E106" s="19"/>
      <c r="F106" s="19"/>
      <c r="G106" s="19"/>
      <c r="H106" s="19"/>
      <c r="I106" s="19"/>
      <c r="J106" s="19"/>
      <c r="K106" s="19"/>
      <c r="L106" s="19"/>
    </row>
    <row r="107">
      <c r="A107" s="23">
        <v>45455.0</v>
      </c>
      <c r="B107" s="19">
        <v>0.015378285244046719</v>
      </c>
      <c r="C107" s="19">
        <v>0.0024973296625596664</v>
      </c>
      <c r="D107" s="19"/>
      <c r="E107" s="19"/>
      <c r="F107" s="19"/>
      <c r="G107" s="19"/>
      <c r="H107" s="19"/>
      <c r="I107" s="19"/>
      <c r="J107" s="19"/>
      <c r="K107" s="19"/>
      <c r="L107" s="19"/>
    </row>
    <row r="108">
      <c r="A108" s="21">
        <v>45454.0</v>
      </c>
      <c r="B108" s="19">
        <v>0.004785430792128231</v>
      </c>
      <c r="C108" s="19">
        <v>2.4291463162962046E-4</v>
      </c>
      <c r="D108" s="19"/>
      <c r="E108" s="19"/>
      <c r="F108" s="19"/>
      <c r="G108" s="19"/>
      <c r="H108" s="19"/>
      <c r="I108" s="19"/>
      <c r="J108" s="19"/>
      <c r="K108" s="19"/>
      <c r="L108" s="19"/>
    </row>
    <row r="109">
      <c r="A109" s="21">
        <v>45453.0</v>
      </c>
      <c r="B109" s="19">
        <v>0.03438248374957231</v>
      </c>
      <c r="C109" s="19">
        <v>-0.0013288879633664985</v>
      </c>
      <c r="D109" s="19"/>
      <c r="E109" s="19"/>
      <c r="F109" s="19"/>
      <c r="G109" s="19"/>
      <c r="H109" s="19"/>
      <c r="I109" s="19"/>
      <c r="J109" s="19"/>
      <c r="K109" s="19"/>
      <c r="L109" s="19"/>
    </row>
    <row r="110">
      <c r="A110" s="21">
        <v>45450.0</v>
      </c>
      <c r="B110" s="19">
        <v>0.008920385291611321</v>
      </c>
      <c r="C110" s="19">
        <v>0.020539931818380985</v>
      </c>
      <c r="D110" s="19"/>
      <c r="E110" s="19"/>
      <c r="F110" s="19"/>
      <c r="G110" s="19"/>
      <c r="H110" s="19"/>
      <c r="I110" s="19"/>
      <c r="J110" s="19"/>
      <c r="K110" s="19"/>
      <c r="L110" s="19"/>
    </row>
    <row r="111">
      <c r="A111" s="21">
        <v>45449.0</v>
      </c>
      <c r="B111" s="19">
        <v>0.028819691051136465</v>
      </c>
      <c r="C111" s="19">
        <v>0.008888014553267487</v>
      </c>
      <c r="D111" s="19"/>
      <c r="E111" s="19"/>
      <c r="F111" s="19"/>
      <c r="G111" s="19"/>
      <c r="H111" s="19"/>
      <c r="I111" s="19"/>
      <c r="J111" s="19"/>
      <c r="K111" s="19"/>
      <c r="L111" s="19"/>
    </row>
    <row r="112">
      <c r="A112" s="21">
        <v>45448.0</v>
      </c>
      <c r="B112" s="19">
        <v>-0.0489799795257142</v>
      </c>
      <c r="C112" s="19">
        <v>0.03362425460942675</v>
      </c>
      <c r="D112" s="19"/>
      <c r="E112" s="19"/>
      <c r="F112" s="19"/>
      <c r="G112" s="19"/>
      <c r="H112" s="19"/>
      <c r="I112" s="19"/>
      <c r="J112" s="19"/>
      <c r="K112" s="19"/>
      <c r="L112" s="19"/>
    </row>
    <row r="113">
      <c r="A113" s="21">
        <v>45447.0</v>
      </c>
      <c r="B113" s="19">
        <v>0.02974482698661096</v>
      </c>
      <c r="C113" s="19">
        <v>-0.05929358362097503</v>
      </c>
      <c r="D113" s="19"/>
      <c r="E113" s="19"/>
      <c r="F113" s="19"/>
      <c r="G113" s="19"/>
      <c r="H113" s="19"/>
      <c r="I113" s="19"/>
      <c r="J113" s="19"/>
      <c r="K113" s="19"/>
      <c r="L113" s="19"/>
    </row>
    <row r="114">
      <c r="A114" s="21">
        <v>45446.0</v>
      </c>
      <c r="B114" s="19">
        <v>-0.0010313643321645527</v>
      </c>
      <c r="C114" s="19">
        <v>0.03254226455458564</v>
      </c>
      <c r="D114" s="19"/>
      <c r="E114" s="19"/>
      <c r="F114" s="19"/>
      <c r="G114" s="19"/>
      <c r="H114" s="19"/>
      <c r="I114" s="19"/>
      <c r="J114" s="19"/>
      <c r="K114" s="19"/>
      <c r="L114" s="19"/>
    </row>
    <row r="115">
      <c r="A115" s="21">
        <v>45443.0</v>
      </c>
      <c r="B115" s="19">
        <v>-0.020824917614542415</v>
      </c>
      <c r="C115" s="19">
        <v>0.0018698321153114428</v>
      </c>
      <c r="D115" s="19"/>
      <c r="E115" s="19"/>
      <c r="F115" s="19"/>
      <c r="G115" s="19"/>
      <c r="H115" s="19"/>
      <c r="I115" s="19"/>
      <c r="J115" s="19"/>
      <c r="K115" s="19"/>
      <c r="L115" s="19"/>
    </row>
    <row r="116">
      <c r="A116" s="23">
        <v>45442.0</v>
      </c>
      <c r="B116" s="19">
        <v>-0.0041709010840107474</v>
      </c>
      <c r="C116" s="19">
        <v>-0.009515650944518117</v>
      </c>
      <c r="D116" s="19"/>
      <c r="E116" s="19"/>
      <c r="F116" s="19"/>
      <c r="G116" s="19"/>
      <c r="H116" s="19"/>
      <c r="I116" s="19"/>
      <c r="J116" s="19"/>
      <c r="K116" s="19"/>
      <c r="L116" s="19"/>
    </row>
    <row r="117">
      <c r="A117" s="23">
        <v>45441.0</v>
      </c>
      <c r="B117" s="19">
        <v>-0.011417508241326924</v>
      </c>
      <c r="C117" s="19">
        <v>-0.008015064563977492</v>
      </c>
      <c r="D117" s="19"/>
      <c r="E117" s="19"/>
      <c r="F117" s="19"/>
      <c r="G117" s="19"/>
      <c r="H117" s="19"/>
      <c r="I117" s="19"/>
      <c r="J117" s="19"/>
      <c r="K117" s="19"/>
      <c r="L117" s="19"/>
    </row>
    <row r="118">
      <c r="A118" s="23">
        <v>45440.0</v>
      </c>
      <c r="B118" s="19">
        <v>-0.002130348061278875</v>
      </c>
      <c r="C118" s="19">
        <v>-0.0019317604529824894</v>
      </c>
      <c r="D118" s="19"/>
      <c r="E118" s="19"/>
      <c r="F118" s="19"/>
      <c r="G118" s="19"/>
      <c r="H118" s="19"/>
      <c r="I118" s="19"/>
      <c r="J118" s="19"/>
      <c r="K118" s="19"/>
      <c r="L118" s="19"/>
    </row>
    <row r="119">
      <c r="A119" s="23">
        <v>45439.0</v>
      </c>
      <c r="B119" s="19">
        <v>-0.0018761921637706624</v>
      </c>
      <c r="C119" s="19">
        <v>-0.001073741892486324</v>
      </c>
      <c r="D119" s="19"/>
      <c r="E119" s="19"/>
      <c r="F119" s="19"/>
      <c r="G119" s="19"/>
      <c r="H119" s="19"/>
      <c r="I119" s="19"/>
      <c r="J119" s="19"/>
      <c r="K119" s="19"/>
      <c r="L119" s="19"/>
    </row>
    <row r="120">
      <c r="A120" s="23">
        <v>45436.0</v>
      </c>
      <c r="B120" s="19">
        <v>0.01566817349326155</v>
      </c>
      <c r="C120" s="19">
        <v>-4.593417262978017E-4</v>
      </c>
      <c r="D120" s="19"/>
      <c r="E120" s="19"/>
      <c r="F120" s="19"/>
      <c r="G120" s="19"/>
      <c r="H120" s="19"/>
      <c r="I120" s="19"/>
      <c r="J120" s="19"/>
      <c r="K120" s="19"/>
      <c r="L120" s="19"/>
    </row>
    <row r="121">
      <c r="A121" s="23">
        <v>45435.0</v>
      </c>
      <c r="B121" s="19">
        <v>-0.003985786138321568</v>
      </c>
      <c r="C121" s="19">
        <v>0.016366637460283773</v>
      </c>
      <c r="D121" s="19"/>
      <c r="E121" s="19"/>
      <c r="F121" s="19"/>
      <c r="G121" s="19"/>
      <c r="H121" s="19"/>
      <c r="I121" s="19"/>
      <c r="J121" s="19"/>
      <c r="K121" s="19"/>
      <c r="L121" s="19"/>
    </row>
    <row r="122">
      <c r="A122" s="23">
        <v>45434.0</v>
      </c>
      <c r="B122" s="19">
        <v>-0.005849363174170619</v>
      </c>
      <c r="C122" s="19">
        <v>0.003051615580772271</v>
      </c>
      <c r="D122" s="19"/>
      <c r="E122" s="19"/>
      <c r="F122" s="19"/>
      <c r="G122" s="19"/>
      <c r="H122" s="19"/>
      <c r="I122" s="19"/>
      <c r="J122" s="19"/>
      <c r="K122" s="19"/>
      <c r="L122" s="19"/>
    </row>
    <row r="123">
      <c r="A123" s="23">
        <v>45433.0</v>
      </c>
      <c r="B123" s="19">
        <v>0.011837206588954041</v>
      </c>
      <c r="C123" s="19">
        <v>0.0012021153675227936</v>
      </c>
      <c r="D123" s="19"/>
      <c r="E123" s="19"/>
      <c r="F123" s="19"/>
      <c r="G123" s="19"/>
      <c r="H123" s="19"/>
      <c r="I123" s="19"/>
      <c r="J123" s="19"/>
      <c r="K123" s="19"/>
      <c r="L123" s="19"/>
    </row>
    <row r="124">
      <c r="A124" s="23">
        <v>45430.0</v>
      </c>
      <c r="B124" s="19">
        <v>0.009930156825777692</v>
      </c>
      <c r="C124" s="19">
        <v>0.0015979631533733496</v>
      </c>
      <c r="D124" s="19"/>
      <c r="E124" s="19"/>
      <c r="F124" s="19"/>
      <c r="G124" s="19"/>
      <c r="H124" s="19"/>
      <c r="I124" s="19"/>
      <c r="J124" s="19"/>
      <c r="K124" s="19"/>
      <c r="L124" s="19"/>
    </row>
    <row r="125">
      <c r="A125" s="23">
        <v>45429.0</v>
      </c>
      <c r="B125" s="19">
        <v>-0.011510075286693011</v>
      </c>
      <c r="C125" s="19">
        <v>0.002778540295529597</v>
      </c>
      <c r="D125" s="19"/>
      <c r="E125" s="19"/>
      <c r="F125" s="19"/>
      <c r="G125" s="19"/>
      <c r="H125" s="19"/>
      <c r="I125" s="19"/>
      <c r="J125" s="19"/>
      <c r="K125" s="19"/>
      <c r="L125" s="19"/>
    </row>
    <row r="126">
      <c r="A126" s="23">
        <v>45428.0</v>
      </c>
      <c r="B126" s="19">
        <v>-0.017978953498045014</v>
      </c>
      <c r="C126" s="19">
        <v>0.009157430784372478</v>
      </c>
      <c r="D126" s="19"/>
      <c r="E126" s="19"/>
      <c r="F126" s="19"/>
      <c r="G126" s="19"/>
      <c r="H126" s="19"/>
      <c r="I126" s="19"/>
      <c r="J126" s="19"/>
      <c r="K126" s="19"/>
      <c r="L126" s="19"/>
    </row>
    <row r="127">
      <c r="A127" s="23">
        <v>45427.0</v>
      </c>
      <c r="B127" s="19">
        <v>0.005100334448160604</v>
      </c>
      <c r="C127" s="19">
        <v>-7.78653200017021E-4</v>
      </c>
      <c r="D127" s="19"/>
      <c r="E127" s="19"/>
      <c r="F127" s="19"/>
      <c r="G127" s="19"/>
      <c r="H127" s="19"/>
      <c r="I127" s="19"/>
      <c r="J127" s="19"/>
      <c r="K127" s="19"/>
      <c r="L127" s="19"/>
    </row>
    <row r="128">
      <c r="A128" s="23">
        <v>45426.0</v>
      </c>
      <c r="B128" s="19">
        <v>-0.08302425653853163</v>
      </c>
      <c r="C128" s="19">
        <v>0.005148377785971325</v>
      </c>
      <c r="D128" s="19"/>
      <c r="E128" s="19"/>
      <c r="F128" s="19"/>
      <c r="G128" s="19"/>
      <c r="H128" s="19"/>
      <c r="I128" s="19"/>
      <c r="J128" s="19"/>
      <c r="K128" s="19"/>
      <c r="L128" s="19"/>
    </row>
    <row r="129">
      <c r="A129" s="23">
        <v>45425.0</v>
      </c>
      <c r="B129" s="19">
        <v>0.015869461509253835</v>
      </c>
      <c r="C129" s="19">
        <v>0.0022148971671078765</v>
      </c>
      <c r="D129" s="19"/>
      <c r="E129" s="19"/>
      <c r="F129" s="19"/>
      <c r="G129" s="19"/>
      <c r="H129" s="19"/>
      <c r="I129" s="19"/>
      <c r="J129" s="19"/>
      <c r="K129" s="19"/>
      <c r="L129" s="19"/>
    </row>
    <row r="130">
      <c r="A130" s="23">
        <v>45422.0</v>
      </c>
      <c r="B130" s="19">
        <v>0.01797837441401806</v>
      </c>
      <c r="C130" s="19">
        <v>0.0044495047250370234</v>
      </c>
      <c r="D130" s="19"/>
      <c r="E130" s="19"/>
      <c r="F130" s="19"/>
      <c r="G130" s="19"/>
      <c r="H130" s="19"/>
      <c r="I130" s="19"/>
      <c r="J130" s="19"/>
      <c r="K130" s="19"/>
      <c r="L130" s="19"/>
    </row>
    <row r="131">
      <c r="A131" s="21">
        <v>45421.0</v>
      </c>
      <c r="B131" s="19">
        <v>0.023825227547158434</v>
      </c>
      <c r="C131" s="19">
        <v>-0.01546911781190452</v>
      </c>
      <c r="D131" s="19"/>
      <c r="E131" s="19"/>
      <c r="F131" s="19"/>
      <c r="G131" s="19"/>
      <c r="H131" s="19"/>
      <c r="I131" s="19"/>
      <c r="J131" s="19"/>
      <c r="K131" s="19"/>
      <c r="L131" s="19"/>
    </row>
    <row r="132">
      <c r="A132" s="21">
        <v>45420.0</v>
      </c>
      <c r="B132" s="19">
        <v>-0.027204437995400177</v>
      </c>
      <c r="C132" s="19">
        <v>0.0</v>
      </c>
      <c r="D132" s="19"/>
      <c r="E132" s="19"/>
      <c r="F132" s="19"/>
      <c r="G132" s="19"/>
      <c r="H132" s="19"/>
      <c r="I132" s="19"/>
      <c r="J132" s="19"/>
      <c r="K132" s="19"/>
      <c r="L132" s="19"/>
    </row>
    <row r="133">
      <c r="A133" s="21">
        <v>45419.0</v>
      </c>
      <c r="B133" s="19">
        <v>0.002761610642594281</v>
      </c>
      <c r="C133" s="19">
        <v>-0.006247020189192987</v>
      </c>
      <c r="D133" s="19"/>
      <c r="E133" s="19"/>
      <c r="F133" s="19"/>
      <c r="G133" s="19"/>
      <c r="H133" s="19"/>
      <c r="I133" s="19"/>
      <c r="J133" s="19"/>
      <c r="K133" s="19"/>
      <c r="L133" s="19"/>
    </row>
    <row r="134">
      <c r="A134" s="21">
        <v>45418.0</v>
      </c>
      <c r="B134" s="19">
        <v>-0.014014678326046304</v>
      </c>
      <c r="C134" s="19">
        <v>-0.0014749164102803025</v>
      </c>
      <c r="D134" s="19"/>
      <c r="E134" s="19"/>
      <c r="F134" s="19"/>
      <c r="G134" s="19"/>
      <c r="H134" s="19"/>
      <c r="I134" s="19"/>
      <c r="J134" s="19"/>
      <c r="K134" s="19"/>
      <c r="L134" s="19"/>
    </row>
    <row r="135">
      <c r="A135" s="21">
        <v>45415.0</v>
      </c>
      <c r="B135" s="19">
        <v>0.019745222929936412</v>
      </c>
      <c r="C135" s="19">
        <v>-0.007609876281558847</v>
      </c>
      <c r="D135" s="19"/>
      <c r="E135" s="19"/>
      <c r="F135" s="19"/>
      <c r="G135" s="19"/>
      <c r="H135" s="19"/>
      <c r="I135" s="19"/>
      <c r="J135" s="19"/>
      <c r="K135" s="19"/>
      <c r="L135" s="19"/>
    </row>
    <row r="136">
      <c r="A136" s="21">
        <v>45414.0</v>
      </c>
      <c r="B136" s="19">
        <v>0.007298099286229931</v>
      </c>
      <c r="C136" s="19">
        <v>0.001917730044658672</v>
      </c>
      <c r="D136" s="19"/>
      <c r="E136" s="19"/>
      <c r="F136" s="19"/>
      <c r="G136" s="19"/>
      <c r="H136" s="19"/>
      <c r="I136" s="19"/>
      <c r="J136" s="19"/>
      <c r="K136" s="19"/>
      <c r="L136" s="19"/>
    </row>
    <row r="137">
      <c r="A137" s="21">
        <v>45412.0</v>
      </c>
      <c r="B137" s="19">
        <v>0.0010939052417129336</v>
      </c>
      <c r="C137" s="19">
        <v>-0.0017024828426828176</v>
      </c>
      <c r="D137" s="19"/>
      <c r="E137" s="19"/>
      <c r="F137" s="19"/>
      <c r="G137" s="19"/>
      <c r="H137" s="19"/>
      <c r="I137" s="19"/>
      <c r="J137" s="19"/>
      <c r="K137" s="19"/>
      <c r="L137" s="19"/>
    </row>
    <row r="138">
      <c r="A138" s="23">
        <v>45411.0</v>
      </c>
      <c r="B138" s="19">
        <v>-0.0017431900377691267</v>
      </c>
      <c r="C138" s="19">
        <v>0.009966569952207793</v>
      </c>
      <c r="D138" s="19"/>
      <c r="E138" s="19"/>
      <c r="F138" s="19"/>
      <c r="G138" s="19"/>
      <c r="H138" s="19"/>
      <c r="I138" s="19"/>
      <c r="J138" s="19"/>
      <c r="K138" s="19"/>
      <c r="L138" s="19"/>
    </row>
    <row r="139">
      <c r="A139" s="23">
        <v>45408.0</v>
      </c>
      <c r="B139" s="19">
        <v>0.00968035605907347</v>
      </c>
      <c r="C139" s="19">
        <v>-0.006663609558557937</v>
      </c>
      <c r="D139" s="19"/>
      <c r="E139" s="19"/>
      <c r="F139" s="19"/>
      <c r="G139" s="19"/>
      <c r="H139" s="19"/>
      <c r="I139" s="19"/>
      <c r="J139" s="19"/>
      <c r="K139" s="19"/>
      <c r="L139" s="19"/>
    </row>
    <row r="140">
      <c r="A140" s="23">
        <v>45407.0</v>
      </c>
      <c r="B140" s="19">
        <v>0.004960761192209118</v>
      </c>
      <c r="C140" s="19">
        <v>0.007496964610934409</v>
      </c>
      <c r="D140" s="19"/>
      <c r="E140" s="19"/>
      <c r="F140" s="19"/>
      <c r="G140" s="19"/>
      <c r="H140" s="19"/>
      <c r="I140" s="19"/>
      <c r="J140" s="19"/>
      <c r="K140" s="19"/>
      <c r="L140" s="19"/>
    </row>
    <row r="141">
      <c r="A141" s="23">
        <v>45406.0</v>
      </c>
      <c r="B141" s="19">
        <v>0.013569625470094326</v>
      </c>
      <c r="C141" s="19">
        <v>0.0015379113018598733</v>
      </c>
      <c r="D141" s="19"/>
      <c r="E141" s="19"/>
      <c r="F141" s="19"/>
      <c r="G141" s="19"/>
      <c r="H141" s="19"/>
      <c r="I141" s="19"/>
      <c r="J141" s="19"/>
      <c r="K141" s="19"/>
      <c r="L141" s="19"/>
    </row>
    <row r="142">
      <c r="A142" s="23">
        <v>45405.0</v>
      </c>
      <c r="B142" s="19">
        <v>0.01073689910855613</v>
      </c>
      <c r="C142" s="19">
        <v>0.0014147311115488836</v>
      </c>
      <c r="D142" s="19"/>
      <c r="E142" s="19"/>
      <c r="F142" s="19"/>
      <c r="G142" s="19"/>
      <c r="H142" s="19"/>
      <c r="I142" s="19"/>
      <c r="J142" s="19"/>
      <c r="K142" s="19"/>
      <c r="L142" s="19"/>
    </row>
    <row r="143">
      <c r="A143" s="23">
        <v>45404.0</v>
      </c>
      <c r="B143" s="19">
        <v>-0.008385311247882998</v>
      </c>
      <c r="C143" s="19">
        <v>0.008551948345148386</v>
      </c>
      <c r="D143" s="19"/>
      <c r="E143" s="19"/>
      <c r="F143" s="19"/>
      <c r="G143" s="19"/>
      <c r="H143" s="19"/>
      <c r="I143" s="19"/>
      <c r="J143" s="19"/>
      <c r="K143" s="19"/>
      <c r="L143" s="19"/>
    </row>
    <row r="144">
      <c r="A144" s="23">
        <v>45401.0</v>
      </c>
      <c r="B144" s="19">
        <v>-0.021611518060116186</v>
      </c>
      <c r="C144" s="19">
        <v>0.006871750807538657</v>
      </c>
      <c r="D144" s="19"/>
      <c r="E144" s="19"/>
      <c r="F144" s="19"/>
      <c r="G144" s="19"/>
      <c r="H144" s="19"/>
      <c r="I144" s="19"/>
      <c r="J144" s="19"/>
      <c r="K144" s="19"/>
      <c r="L144" s="19"/>
    </row>
    <row r="145">
      <c r="A145" s="23">
        <v>45400.0</v>
      </c>
      <c r="B145" s="19">
        <v>-0.006005644100308349</v>
      </c>
      <c r="C145" s="19">
        <v>-0.006865210697176827</v>
      </c>
      <c r="D145" s="19"/>
      <c r="E145" s="19"/>
      <c r="F145" s="19"/>
      <c r="G145" s="19"/>
      <c r="H145" s="19"/>
      <c r="I145" s="19"/>
      <c r="J145" s="19"/>
      <c r="K145" s="19"/>
      <c r="L145" s="19"/>
    </row>
    <row r="146">
      <c r="A146" s="23">
        <v>45398.0</v>
      </c>
      <c r="B146" s="19">
        <v>-0.019342702660114064</v>
      </c>
      <c r="C146" s="19">
        <v>-0.005594342799416285</v>
      </c>
      <c r="D146" s="19"/>
      <c r="E146" s="19"/>
      <c r="F146" s="19"/>
      <c r="G146" s="19"/>
      <c r="H146" s="19"/>
      <c r="I146" s="19"/>
      <c r="J146" s="19"/>
      <c r="K146" s="19"/>
      <c r="L146" s="19"/>
    </row>
    <row r="147">
      <c r="A147" s="23">
        <v>45397.0</v>
      </c>
      <c r="B147" s="19">
        <v>0.004938735921138582</v>
      </c>
      <c r="C147" s="19">
        <v>-0.010963880032327733</v>
      </c>
      <c r="D147" s="19"/>
      <c r="E147" s="19"/>
      <c r="F147" s="19"/>
      <c r="G147" s="19"/>
      <c r="H147" s="19"/>
      <c r="I147" s="19"/>
      <c r="J147" s="19"/>
      <c r="K147" s="19"/>
      <c r="L147" s="19"/>
    </row>
    <row r="148">
      <c r="A148" s="23">
        <v>45394.0</v>
      </c>
      <c r="B148" s="19">
        <v>0.004953252436840971</v>
      </c>
      <c r="C148" s="19">
        <v>-0.010301576000492085</v>
      </c>
      <c r="D148" s="19"/>
      <c r="E148" s="19"/>
      <c r="F148" s="19"/>
      <c r="G148" s="19"/>
      <c r="H148" s="19"/>
      <c r="I148" s="19"/>
      <c r="J148" s="19"/>
      <c r="K148" s="19"/>
      <c r="L148" s="19"/>
    </row>
    <row r="149">
      <c r="A149" s="21">
        <v>45392.0</v>
      </c>
      <c r="B149" s="19">
        <v>-0.004633296372564599</v>
      </c>
      <c r="C149" s="19">
        <v>0.004904439610913025</v>
      </c>
      <c r="D149" s="19"/>
      <c r="E149" s="19"/>
      <c r="F149" s="19"/>
      <c r="G149" s="19"/>
      <c r="H149" s="19"/>
      <c r="I149" s="19"/>
      <c r="J149" s="19"/>
      <c r="K149" s="19"/>
      <c r="L149" s="19"/>
    </row>
    <row r="150">
      <c r="A150" s="21">
        <v>45391.0</v>
      </c>
      <c r="B150" s="19">
        <v>0.006055776892430309</v>
      </c>
      <c r="C150" s="19">
        <v>-0.0010389873953843276</v>
      </c>
      <c r="D150" s="19"/>
      <c r="E150" s="19"/>
      <c r="F150" s="19"/>
      <c r="G150" s="19"/>
      <c r="H150" s="19"/>
      <c r="I150" s="19"/>
      <c r="J150" s="19"/>
      <c r="K150" s="19"/>
      <c r="L150" s="19"/>
    </row>
    <row r="151">
      <c r="A151" s="21">
        <v>45390.0</v>
      </c>
      <c r="B151" s="19">
        <v>-0.004452200815080021</v>
      </c>
      <c r="C151" s="19">
        <v>0.006778095115418603</v>
      </c>
      <c r="D151" s="19"/>
      <c r="E151" s="19"/>
      <c r="F151" s="19"/>
      <c r="G151" s="19"/>
      <c r="H151" s="19"/>
      <c r="I151" s="19"/>
      <c r="J151" s="19"/>
      <c r="K151" s="19"/>
      <c r="L151" s="19"/>
    </row>
    <row r="152">
      <c r="A152" s="21">
        <v>45387.0</v>
      </c>
      <c r="B152" s="19">
        <v>0.0024253267730232064</v>
      </c>
      <c r="C152" s="19">
        <v>-4.2194748752555356E-5</v>
      </c>
      <c r="D152" s="19"/>
      <c r="E152" s="19"/>
      <c r="F152" s="19"/>
      <c r="G152" s="19"/>
      <c r="H152" s="19"/>
      <c r="I152" s="19"/>
      <c r="J152" s="19"/>
      <c r="K152" s="19"/>
      <c r="L152" s="19"/>
    </row>
    <row r="153">
      <c r="A153" s="21">
        <v>45386.0</v>
      </c>
      <c r="B153" s="19">
        <v>0.004483006509844678</v>
      </c>
      <c r="C153" s="19">
        <v>0.0035659125504521327</v>
      </c>
      <c r="D153" s="19"/>
      <c r="E153" s="19"/>
      <c r="F153" s="19"/>
      <c r="G153" s="19"/>
      <c r="H153" s="19"/>
      <c r="I153" s="19"/>
      <c r="J153" s="19"/>
      <c r="K153" s="19"/>
      <c r="L153" s="19"/>
    </row>
    <row r="154">
      <c r="A154" s="21">
        <v>45385.0</v>
      </c>
      <c r="B154" s="19">
        <v>0.012494945410432612</v>
      </c>
      <c r="C154" s="19">
        <v>-8.306128720498851E-4</v>
      </c>
      <c r="D154" s="19"/>
      <c r="E154" s="19"/>
      <c r="F154" s="19"/>
      <c r="G154" s="19"/>
      <c r="H154" s="19"/>
      <c r="I154" s="19"/>
      <c r="J154" s="19"/>
      <c r="K154" s="19"/>
      <c r="L154" s="19"/>
    </row>
    <row r="155">
      <c r="A155" s="21">
        <v>45384.0</v>
      </c>
      <c r="B155" s="19">
        <v>-5.556958827986902E-4</v>
      </c>
      <c r="C155" s="19">
        <v>-3.873208084765878E-4</v>
      </c>
      <c r="D155" s="19"/>
      <c r="E155" s="19"/>
      <c r="F155" s="19"/>
      <c r="G155" s="19"/>
      <c r="H155" s="19"/>
      <c r="I155" s="19"/>
      <c r="J155" s="19"/>
      <c r="K155" s="19"/>
      <c r="L155" s="19"/>
    </row>
    <row r="156">
      <c r="A156" s="21">
        <v>45383.0</v>
      </c>
      <c r="B156" s="19">
        <v>0.014462301668648259</v>
      </c>
      <c r="C156" s="19">
        <v>0.00605099677966936</v>
      </c>
      <c r="D156" s="19"/>
      <c r="E156" s="19"/>
      <c r="F156" s="19"/>
      <c r="G156" s="19"/>
      <c r="H156" s="19"/>
      <c r="I156" s="19"/>
      <c r="J156" s="19"/>
      <c r="K156" s="19"/>
      <c r="L156" s="19"/>
    </row>
    <row r="157">
      <c r="A157" s="21">
        <v>45379.0</v>
      </c>
      <c r="B157" s="19">
        <v>-0.007658899274794795</v>
      </c>
      <c r="C157" s="19">
        <v>0.009187001240753778</v>
      </c>
      <c r="D157" s="19"/>
      <c r="E157" s="19"/>
      <c r="F157" s="19"/>
      <c r="G157" s="19"/>
      <c r="H157" s="19"/>
      <c r="I157" s="19"/>
      <c r="J157" s="19"/>
      <c r="K157" s="19"/>
      <c r="L157" s="19"/>
    </row>
    <row r="158">
      <c r="A158" s="23">
        <v>45378.0</v>
      </c>
      <c r="B158" s="19">
        <v>0.006531598398836991</v>
      </c>
      <c r="C158" s="19">
        <v>0.00540566333556014</v>
      </c>
      <c r="D158" s="19"/>
      <c r="E158" s="19"/>
      <c r="F158" s="19"/>
      <c r="G158" s="19"/>
      <c r="H158" s="19"/>
      <c r="I158" s="19"/>
      <c r="J158" s="19"/>
      <c r="K158" s="19"/>
      <c r="L158" s="19"/>
    </row>
    <row r="159">
      <c r="A159" s="23">
        <v>45377.0</v>
      </c>
      <c r="B159" s="19">
        <v>0.01544810952979958</v>
      </c>
      <c r="C159" s="19">
        <v>-0.004165770984420725</v>
      </c>
      <c r="D159" s="19"/>
      <c r="E159" s="19"/>
      <c r="F159" s="19"/>
      <c r="G159" s="19"/>
      <c r="H159" s="19"/>
      <c r="I159" s="19"/>
      <c r="J159" s="19"/>
      <c r="K159" s="19"/>
      <c r="L159" s="19"/>
    </row>
    <row r="160">
      <c r="A160" s="23">
        <v>45373.0</v>
      </c>
      <c r="B160" s="19">
        <v>0.025993003114467284</v>
      </c>
      <c r="C160" s="19">
        <v>0.0038524528721899376</v>
      </c>
      <c r="D160" s="19"/>
      <c r="E160" s="19"/>
      <c r="F160" s="19"/>
      <c r="G160" s="19"/>
      <c r="H160" s="19"/>
      <c r="I160" s="19"/>
      <c r="J160" s="19"/>
      <c r="K160" s="19"/>
      <c r="L160" s="19"/>
    </row>
    <row r="161">
      <c r="A161" s="23">
        <v>45372.0</v>
      </c>
      <c r="B161" s="19">
        <v>-0.018056137410976114</v>
      </c>
      <c r="C161" s="19">
        <v>0.007914703444739102</v>
      </c>
      <c r="D161" s="19"/>
      <c r="E161" s="19"/>
      <c r="F161" s="19"/>
      <c r="G161" s="19"/>
      <c r="H161" s="19"/>
      <c r="I161" s="19"/>
      <c r="J161" s="19"/>
      <c r="K161" s="19"/>
      <c r="L161" s="19"/>
    </row>
    <row r="162">
      <c r="A162" s="23">
        <v>45371.0</v>
      </c>
      <c r="B162" s="19">
        <v>-0.015121820394859098</v>
      </c>
      <c r="C162" s="19">
        <v>9.923249508994036E-4</v>
      </c>
      <c r="D162" s="19"/>
      <c r="E162" s="19"/>
      <c r="F162" s="19"/>
      <c r="G162" s="19"/>
      <c r="H162" s="19"/>
      <c r="I162" s="19"/>
      <c r="J162" s="19"/>
      <c r="K162" s="19"/>
      <c r="L162" s="19"/>
    </row>
    <row r="163">
      <c r="A163" s="23">
        <v>45370.0</v>
      </c>
      <c r="B163" s="19">
        <v>0.028124801153837975</v>
      </c>
      <c r="C163" s="19">
        <v>-0.010802196257656771</v>
      </c>
      <c r="D163" s="19"/>
      <c r="E163" s="19"/>
      <c r="F163" s="19"/>
      <c r="G163" s="19"/>
      <c r="H163" s="19"/>
      <c r="I163" s="19"/>
      <c r="J163" s="19"/>
      <c r="K163" s="19"/>
      <c r="L163" s="19"/>
    </row>
    <row r="164">
      <c r="A164" s="23">
        <v>45369.0</v>
      </c>
      <c r="B164" s="19">
        <v>-0.022627154658623194</v>
      </c>
      <c r="C164" s="19">
        <v>0.0014688955131714199</v>
      </c>
      <c r="D164" s="19"/>
      <c r="E164" s="19"/>
      <c r="F164" s="19"/>
      <c r="G164" s="19"/>
      <c r="H164" s="19"/>
      <c r="I164" s="19"/>
      <c r="J164" s="19"/>
      <c r="K164" s="19"/>
      <c r="L164" s="19"/>
    </row>
    <row r="165">
      <c r="A165" s="23">
        <v>45366.0</v>
      </c>
      <c r="B165" s="19">
        <v>-0.005607033528823746</v>
      </c>
      <c r="C165" s="19">
        <v>-0.005567433449302883</v>
      </c>
      <c r="D165" s="19"/>
      <c r="E165" s="19"/>
      <c r="F165" s="19"/>
      <c r="G165" s="19"/>
      <c r="H165" s="19"/>
      <c r="I165" s="19"/>
      <c r="J165" s="19"/>
      <c r="K165" s="19"/>
      <c r="L165" s="19"/>
    </row>
    <row r="166">
      <c r="A166" s="23">
        <v>45365.0</v>
      </c>
      <c r="B166" s="19">
        <v>-0.04259056415721796</v>
      </c>
      <c r="C166" s="19">
        <v>0.006771162439709544</v>
      </c>
      <c r="D166" s="19"/>
      <c r="E166" s="19"/>
      <c r="F166" s="19"/>
      <c r="G166" s="19"/>
      <c r="H166" s="19"/>
      <c r="I166" s="19"/>
      <c r="J166" s="19"/>
      <c r="K166" s="19"/>
      <c r="L166" s="19"/>
    </row>
    <row r="167">
      <c r="A167" s="23">
        <v>45364.0</v>
      </c>
      <c r="B167" s="19">
        <v>-0.011191990944927954</v>
      </c>
      <c r="C167" s="19">
        <v>-0.015132724741109493</v>
      </c>
      <c r="D167" s="19"/>
      <c r="E167" s="19"/>
      <c r="F167" s="19"/>
      <c r="G167" s="19"/>
      <c r="H167" s="19"/>
      <c r="I167" s="19"/>
      <c r="J167" s="19"/>
      <c r="K167" s="19"/>
      <c r="L167" s="19"/>
    </row>
    <row r="168">
      <c r="A168" s="23">
        <v>45363.0</v>
      </c>
      <c r="B168" s="19">
        <v>-0.01086767686516743</v>
      </c>
      <c r="C168" s="19">
        <v>1.365713428544968E-4</v>
      </c>
      <c r="D168" s="19"/>
      <c r="E168" s="19"/>
      <c r="F168" s="19"/>
      <c r="G168" s="19"/>
      <c r="H168" s="19"/>
      <c r="I168" s="19"/>
      <c r="J168" s="19"/>
      <c r="K168" s="19"/>
      <c r="L168" s="19"/>
    </row>
    <row r="169">
      <c r="A169" s="21">
        <v>45362.0</v>
      </c>
      <c r="B169" s="19">
        <v>0.0212711430035879</v>
      </c>
      <c r="C169" s="19">
        <v>-0.007153161684127163</v>
      </c>
      <c r="D169" s="19"/>
      <c r="E169" s="19"/>
      <c r="F169" s="19"/>
      <c r="G169" s="19"/>
      <c r="H169" s="19"/>
      <c r="I169" s="19"/>
      <c r="J169" s="19"/>
      <c r="K169" s="19"/>
      <c r="L169" s="19"/>
    </row>
    <row r="170">
      <c r="A170" s="21">
        <v>45358.0</v>
      </c>
      <c r="B170" s="19">
        <v>-0.004161922336958668</v>
      </c>
      <c r="C170" s="19">
        <v>8.67667376374115E-4</v>
      </c>
      <c r="D170" s="19"/>
      <c r="E170" s="19"/>
      <c r="F170" s="19"/>
      <c r="G170" s="19"/>
      <c r="H170" s="19"/>
      <c r="I170" s="19"/>
      <c r="J170" s="19"/>
      <c r="K170" s="19"/>
      <c r="L170" s="19"/>
    </row>
    <row r="171">
      <c r="A171" s="21">
        <v>45357.0</v>
      </c>
      <c r="B171" s="19">
        <v>0.035156885059340004</v>
      </c>
      <c r="C171" s="19">
        <v>0.005266971726090697</v>
      </c>
      <c r="D171" s="19"/>
      <c r="E171" s="19"/>
      <c r="F171" s="19"/>
      <c r="G171" s="19"/>
      <c r="H171" s="19"/>
      <c r="I171" s="19"/>
      <c r="J171" s="19"/>
      <c r="K171" s="19"/>
      <c r="L171" s="19"/>
    </row>
    <row r="172">
      <c r="A172" s="21">
        <v>45356.0</v>
      </c>
      <c r="B172" s="19">
        <v>-0.004239388880457384</v>
      </c>
      <c r="C172" s="19">
        <v>-0.0022003427714499812</v>
      </c>
      <c r="D172" s="19"/>
      <c r="E172" s="19"/>
      <c r="F172" s="19"/>
      <c r="G172" s="19"/>
      <c r="H172" s="19"/>
      <c r="I172" s="19"/>
      <c r="J172" s="19"/>
      <c r="K172" s="19"/>
      <c r="L172" s="19"/>
    </row>
    <row r="173">
      <c r="A173" s="21">
        <v>45355.0</v>
      </c>
      <c r="B173" s="19">
        <v>0.01432691222200555</v>
      </c>
      <c r="C173" s="19">
        <v>0.0012154577628427088</v>
      </c>
      <c r="D173" s="19"/>
      <c r="E173" s="19"/>
      <c r="F173" s="19"/>
      <c r="G173" s="19"/>
      <c r="H173" s="19"/>
      <c r="I173" s="19"/>
      <c r="J173" s="19"/>
      <c r="K173" s="19"/>
      <c r="L173" s="19"/>
    </row>
    <row r="174">
      <c r="A174" s="21">
        <v>45353.0</v>
      </c>
      <c r="B174" s="19">
        <v>0.02861878219744951</v>
      </c>
      <c r="C174" s="19">
        <v>0.0017749426445079486</v>
      </c>
      <c r="D174" s="19"/>
      <c r="E174" s="19"/>
      <c r="F174" s="19"/>
      <c r="G174" s="19"/>
      <c r="H174" s="19"/>
      <c r="I174" s="19"/>
      <c r="J174" s="19"/>
      <c r="K174" s="19"/>
      <c r="L174" s="19"/>
    </row>
    <row r="175">
      <c r="A175" s="21">
        <v>45352.0</v>
      </c>
      <c r="B175" s="19">
        <v>-0.00818762433253073</v>
      </c>
      <c r="C175" s="19">
        <v>0.016192204814673428</v>
      </c>
      <c r="D175" s="19"/>
      <c r="E175" s="19"/>
      <c r="F175" s="19"/>
      <c r="G175" s="19"/>
      <c r="H175" s="19"/>
      <c r="I175" s="19"/>
      <c r="J175" s="19"/>
      <c r="K175" s="19"/>
      <c r="L175" s="19"/>
    </row>
    <row r="176">
      <c r="A176" s="21">
        <v>45351.0</v>
      </c>
      <c r="B176" s="19">
        <v>-0.0048346427157355265</v>
      </c>
      <c r="C176" s="19">
        <v>0.0014418378991531977</v>
      </c>
      <c r="D176" s="19"/>
      <c r="E176" s="19"/>
      <c r="F176" s="19"/>
      <c r="G176" s="19"/>
      <c r="H176" s="19"/>
      <c r="I176" s="19"/>
      <c r="J176" s="19"/>
      <c r="K176" s="19"/>
      <c r="L176" s="19"/>
    </row>
    <row r="177">
      <c r="A177" s="23">
        <v>45350.0</v>
      </c>
      <c r="B177" s="19">
        <v>0.027481880372991263</v>
      </c>
      <c r="C177" s="19">
        <v>-0.011135962808046407</v>
      </c>
      <c r="D177" s="19"/>
      <c r="E177" s="19"/>
      <c r="F177" s="19"/>
      <c r="G177" s="19"/>
      <c r="H177" s="19"/>
      <c r="I177" s="19"/>
      <c r="J177" s="19"/>
      <c r="K177" s="19"/>
      <c r="L177" s="19"/>
    </row>
    <row r="178">
      <c r="A178" s="23">
        <v>45349.0</v>
      </c>
      <c r="B178" s="19">
        <v>-4.8153062534772584E-4</v>
      </c>
      <c r="C178" s="19">
        <v>0.0034490474436139618</v>
      </c>
      <c r="D178" s="19"/>
      <c r="E178" s="19"/>
      <c r="F178" s="19"/>
      <c r="G178" s="19"/>
      <c r="H178" s="19"/>
      <c r="I178" s="19"/>
      <c r="J178" s="19"/>
      <c r="K178" s="19"/>
      <c r="L178" s="19"/>
    </row>
    <row r="179">
      <c r="A179" s="23">
        <v>45348.0</v>
      </c>
      <c r="B179" s="19">
        <v>0.005476474828658429</v>
      </c>
      <c r="C179" s="19">
        <v>-0.004080998707946426</v>
      </c>
      <c r="D179" s="19"/>
      <c r="E179" s="19"/>
      <c r="F179" s="19"/>
      <c r="G179" s="19"/>
      <c r="H179" s="19"/>
      <c r="I179" s="19"/>
      <c r="J179" s="19"/>
      <c r="K179" s="19"/>
      <c r="L179" s="19"/>
    </row>
    <row r="180">
      <c r="A180" s="23">
        <v>45345.0</v>
      </c>
      <c r="B180" s="19">
        <v>0.012208403214915675</v>
      </c>
      <c r="C180" s="19">
        <v>-2.137959126722322E-4</v>
      </c>
      <c r="D180" s="19"/>
      <c r="E180" s="19"/>
      <c r="F180" s="19"/>
      <c r="G180" s="19"/>
      <c r="H180" s="19"/>
      <c r="I180" s="19"/>
      <c r="J180" s="19"/>
      <c r="K180" s="19"/>
      <c r="L180" s="19"/>
    </row>
    <row r="181">
      <c r="A181" s="23">
        <v>45344.0</v>
      </c>
      <c r="B181" s="19">
        <v>-0.005717379534380007</v>
      </c>
      <c r="C181" s="19">
        <v>0.007363392964423232</v>
      </c>
      <c r="D181" s="19"/>
      <c r="E181" s="19"/>
      <c r="F181" s="19"/>
      <c r="G181" s="19"/>
      <c r="H181" s="19"/>
      <c r="I181" s="19"/>
      <c r="J181" s="19"/>
      <c r="K181" s="19"/>
      <c r="L181" s="19"/>
    </row>
    <row r="182">
      <c r="A182" s="23">
        <v>45343.0</v>
      </c>
      <c r="B182" s="19">
        <v>-0.006700870145095905</v>
      </c>
      <c r="C182" s="19">
        <v>-0.006392770177884866</v>
      </c>
      <c r="D182" s="19"/>
      <c r="E182" s="19"/>
      <c r="F182" s="19"/>
      <c r="G182" s="19"/>
      <c r="H182" s="19"/>
      <c r="I182" s="19"/>
      <c r="J182" s="19"/>
      <c r="K182" s="19"/>
      <c r="L182" s="19"/>
    </row>
    <row r="183">
      <c r="A183" s="23">
        <v>45342.0</v>
      </c>
      <c r="B183" s="19">
        <v>-0.006390868965812091</v>
      </c>
      <c r="C183" s="19">
        <v>0.0033766908881329716</v>
      </c>
      <c r="D183" s="19"/>
      <c r="E183" s="19"/>
      <c r="F183" s="19"/>
      <c r="G183" s="19"/>
      <c r="H183" s="19"/>
      <c r="I183" s="19"/>
      <c r="J183" s="19"/>
      <c r="K183" s="19"/>
      <c r="L183" s="19"/>
    </row>
    <row r="184">
      <c r="A184" s="23">
        <v>45341.0</v>
      </c>
      <c r="B184" s="19">
        <v>0.019602928997951352</v>
      </c>
      <c r="C184" s="19">
        <v>0.0036999732313400813</v>
      </c>
      <c r="D184" s="19"/>
      <c r="E184" s="19"/>
      <c r="F184" s="19"/>
      <c r="G184" s="19"/>
      <c r="H184" s="19"/>
      <c r="I184" s="19"/>
      <c r="J184" s="19"/>
      <c r="K184" s="19"/>
      <c r="L184" s="19"/>
    </row>
    <row r="185">
      <c r="A185" s="23">
        <v>45338.0</v>
      </c>
      <c r="B185" s="19">
        <v>0.0024577539405987725</v>
      </c>
      <c r="C185" s="19">
        <v>0.005930878678274354</v>
      </c>
      <c r="D185" s="19"/>
      <c r="E185" s="19"/>
      <c r="F185" s="19"/>
      <c r="G185" s="19"/>
      <c r="H185" s="19"/>
      <c r="I185" s="19"/>
      <c r="J185" s="19"/>
      <c r="K185" s="19"/>
      <c r="L185" s="19"/>
    </row>
    <row r="186">
      <c r="A186" s="23">
        <v>45337.0</v>
      </c>
      <c r="B186" s="19">
        <v>0.012564842773556295</v>
      </c>
      <c r="C186" s="19">
        <v>0.0032371720760713263</v>
      </c>
      <c r="D186" s="19"/>
      <c r="E186" s="19"/>
      <c r="F186" s="19"/>
      <c r="G186" s="19"/>
      <c r="H186" s="19"/>
      <c r="I186" s="19"/>
      <c r="J186" s="19"/>
      <c r="K186" s="19"/>
      <c r="L186" s="19"/>
    </row>
    <row r="187">
      <c r="A187" s="23">
        <v>45336.0</v>
      </c>
      <c r="B187" s="19">
        <v>-0.005160651408450678</v>
      </c>
      <c r="C187" s="19">
        <v>0.0044519563542708696</v>
      </c>
      <c r="D187" s="19"/>
      <c r="E187" s="19"/>
      <c r="F187" s="19"/>
      <c r="G187" s="19"/>
      <c r="H187" s="19"/>
      <c r="I187" s="19"/>
      <c r="J187" s="19"/>
      <c r="K187" s="19"/>
      <c r="L187" s="19"/>
    </row>
    <row r="188">
      <c r="A188" s="23">
        <v>45335.0</v>
      </c>
      <c r="B188" s="19">
        <v>-0.003705409020149486</v>
      </c>
      <c r="C188" s="19">
        <v>0.005884516366311265</v>
      </c>
      <c r="D188" s="19"/>
      <c r="E188" s="19"/>
      <c r="F188" s="19"/>
      <c r="G188" s="19"/>
      <c r="H188" s="19"/>
      <c r="I188" s="19"/>
      <c r="J188" s="19"/>
      <c r="K188" s="19"/>
      <c r="L188" s="19"/>
    </row>
    <row r="189">
      <c r="A189" s="23">
        <v>45334.0</v>
      </c>
      <c r="B189" s="19">
        <v>-0.010070974323356463</v>
      </c>
      <c r="C189" s="19">
        <v>-0.007641455296683142</v>
      </c>
      <c r="D189" s="19"/>
      <c r="E189" s="19"/>
      <c r="F189" s="19"/>
      <c r="G189" s="19"/>
      <c r="H189" s="19"/>
      <c r="I189" s="19"/>
      <c r="J189" s="19"/>
      <c r="K189" s="19"/>
      <c r="L189" s="19"/>
    </row>
    <row r="190">
      <c r="A190" s="21">
        <v>45331.0</v>
      </c>
      <c r="B190" s="19">
        <v>-0.010172623075848763</v>
      </c>
      <c r="C190" s="19">
        <v>0.0029721958103781088</v>
      </c>
      <c r="D190" s="19"/>
      <c r="E190" s="19"/>
      <c r="F190" s="19"/>
      <c r="G190" s="19"/>
      <c r="H190" s="19"/>
      <c r="I190" s="19"/>
      <c r="J190" s="19"/>
      <c r="K190" s="19"/>
      <c r="L190" s="19"/>
    </row>
    <row r="191">
      <c r="A191" s="21">
        <v>45330.0</v>
      </c>
      <c r="B191" s="19">
        <v>-0.006117481263211877</v>
      </c>
      <c r="C191" s="19">
        <v>-0.009691981486970147</v>
      </c>
      <c r="D191" s="19"/>
      <c r="E191" s="19"/>
      <c r="F191" s="19"/>
      <c r="G191" s="19"/>
      <c r="H191" s="19"/>
      <c r="I191" s="19"/>
      <c r="J191" s="19"/>
      <c r="K191" s="19"/>
      <c r="L191" s="19"/>
    </row>
    <row r="192">
      <c r="A192" s="21">
        <v>45329.0</v>
      </c>
      <c r="B192" s="19">
        <v>0.01375615563612742</v>
      </c>
      <c r="C192" s="19">
        <v>5.0160971116319786E-5</v>
      </c>
      <c r="D192" s="19"/>
      <c r="E192" s="19"/>
      <c r="F192" s="19"/>
      <c r="G192" s="19"/>
      <c r="H192" s="19"/>
      <c r="I192" s="19"/>
      <c r="J192" s="19"/>
      <c r="K192" s="19"/>
      <c r="L192" s="19"/>
    </row>
    <row r="193">
      <c r="A193" s="21">
        <v>45328.0</v>
      </c>
      <c r="B193" s="19">
        <v>0.054677244449517826</v>
      </c>
      <c r="C193" s="19">
        <v>0.007243348016002349</v>
      </c>
      <c r="D193" s="19"/>
      <c r="E193" s="19"/>
      <c r="F193" s="19"/>
      <c r="G193" s="19"/>
      <c r="H193" s="19"/>
      <c r="I193" s="19"/>
      <c r="J193" s="19"/>
      <c r="K193" s="19"/>
      <c r="L193" s="19"/>
    </row>
    <row r="194">
      <c r="A194" s="21">
        <v>45327.0</v>
      </c>
      <c r="B194" s="19">
        <v>2.854532998401993E-4</v>
      </c>
      <c r="C194" s="19">
        <v>-0.003756783717248191</v>
      </c>
      <c r="D194" s="19"/>
      <c r="E194" s="19"/>
      <c r="F194" s="19"/>
      <c r="G194" s="19"/>
      <c r="H194" s="19"/>
      <c r="I194" s="19"/>
      <c r="J194" s="19"/>
      <c r="K194" s="19"/>
      <c r="L194" s="19"/>
    </row>
    <row r="195">
      <c r="A195" s="21">
        <v>45324.0</v>
      </c>
      <c r="B195" s="19">
        <v>-0.006443708308753515</v>
      </c>
      <c r="C195" s="19">
        <v>0.007205915902559923</v>
      </c>
      <c r="D195" s="19"/>
      <c r="E195" s="19"/>
      <c r="F195" s="19"/>
      <c r="G195" s="19"/>
      <c r="H195" s="19"/>
      <c r="I195" s="19"/>
      <c r="J195" s="19"/>
      <c r="K195" s="19"/>
      <c r="L195" s="19"/>
    </row>
    <row r="196">
      <c r="A196" s="21">
        <v>45323.0</v>
      </c>
      <c r="B196" s="19">
        <v>0.02951378750540168</v>
      </c>
      <c r="C196" s="19">
        <v>-0.0013003033273956133</v>
      </c>
      <c r="D196" s="19"/>
      <c r="E196" s="19"/>
      <c r="F196" s="19"/>
      <c r="G196" s="19"/>
      <c r="H196" s="19"/>
      <c r="I196" s="19"/>
      <c r="J196" s="19"/>
      <c r="K196" s="19"/>
      <c r="L196" s="19"/>
    </row>
    <row r="197">
      <c r="A197" s="21">
        <v>45322.0</v>
      </c>
      <c r="B197" s="19">
        <v>0.021230662802208977</v>
      </c>
      <c r="C197" s="19">
        <v>0.00946004339725226</v>
      </c>
      <c r="D197" s="19"/>
      <c r="E197" s="19"/>
      <c r="F197" s="19"/>
      <c r="G197" s="19"/>
      <c r="H197" s="19"/>
      <c r="I197" s="19"/>
      <c r="J197" s="19"/>
      <c r="K197" s="19"/>
      <c r="L197" s="19"/>
    </row>
    <row r="198">
      <c r="A198" s="23">
        <v>45321.0</v>
      </c>
      <c r="B198" s="19">
        <v>0.0359053561499969</v>
      </c>
      <c r="C198" s="19">
        <v>-0.00991369792433383</v>
      </c>
      <c r="D198" s="19"/>
      <c r="E198" s="19"/>
      <c r="F198" s="19"/>
      <c r="G198" s="19"/>
      <c r="H198" s="19"/>
      <c r="I198" s="19"/>
      <c r="J198" s="19"/>
      <c r="K198" s="19"/>
      <c r="L198" s="19"/>
    </row>
    <row r="199">
      <c r="A199" s="23">
        <v>45320.0</v>
      </c>
      <c r="B199" s="19">
        <v>0.001162776313999192</v>
      </c>
      <c r="C199" s="19">
        <v>0.01803059112239258</v>
      </c>
      <c r="D199" s="19"/>
      <c r="E199" s="19"/>
      <c r="F199" s="19"/>
      <c r="G199" s="19"/>
      <c r="H199" s="19"/>
      <c r="I199" s="19"/>
      <c r="J199" s="19"/>
      <c r="K199" s="19"/>
      <c r="L199" s="19"/>
    </row>
    <row r="200">
      <c r="A200" s="23">
        <v>45316.0</v>
      </c>
      <c r="B200" s="19">
        <v>0.013057807741951644</v>
      </c>
      <c r="C200" s="19">
        <v>-0.00472407179097567</v>
      </c>
      <c r="D200" s="19"/>
      <c r="E200" s="19"/>
      <c r="F200" s="19"/>
      <c r="G200" s="19"/>
      <c r="H200" s="19"/>
      <c r="I200" s="19"/>
      <c r="J200" s="19"/>
      <c r="K200" s="19"/>
      <c r="L200" s="19"/>
    </row>
    <row r="201">
      <c r="A201" s="23">
        <v>45315.0</v>
      </c>
      <c r="B201" s="19">
        <v>-0.0255342532665771</v>
      </c>
      <c r="C201" s="19">
        <v>0.010130045011959243</v>
      </c>
      <c r="D201" s="19"/>
      <c r="E201" s="19"/>
      <c r="F201" s="19"/>
      <c r="G201" s="19"/>
      <c r="H201" s="19"/>
      <c r="I201" s="19"/>
      <c r="J201" s="19"/>
      <c r="K201" s="19"/>
      <c r="L201" s="19"/>
    </row>
    <row r="202">
      <c r="A202" s="23">
        <v>45314.0</v>
      </c>
      <c r="B202" s="19">
        <v>-0.002582153906116824</v>
      </c>
      <c r="C202" s="19">
        <v>-0.015436820293160514</v>
      </c>
      <c r="D202" s="19"/>
      <c r="E202" s="19"/>
      <c r="F202" s="19"/>
      <c r="G202" s="19"/>
      <c r="H202" s="19"/>
      <c r="I202" s="19"/>
      <c r="J202" s="19"/>
      <c r="K202" s="19"/>
      <c r="L202" s="19"/>
    </row>
    <row r="203">
      <c r="A203" s="23">
        <v>45311.0</v>
      </c>
      <c r="B203" s="19">
        <v>0.005498879404308488</v>
      </c>
      <c r="C203" s="19">
        <v>-0.0023401657540329523</v>
      </c>
      <c r="D203" s="19"/>
      <c r="E203" s="19"/>
      <c r="F203" s="19"/>
      <c r="G203" s="19"/>
      <c r="H203" s="19"/>
      <c r="I203" s="19"/>
      <c r="J203" s="19"/>
      <c r="K203" s="19"/>
      <c r="L203" s="19"/>
    </row>
    <row r="204">
      <c r="A204" s="23">
        <v>45310.0</v>
      </c>
      <c r="B204" s="19">
        <v>0.016760680887095702</v>
      </c>
      <c r="C204" s="19">
        <v>0.007461938985893868</v>
      </c>
      <c r="D204" s="19"/>
      <c r="E204" s="19"/>
      <c r="F204" s="19"/>
      <c r="G204" s="19"/>
      <c r="H204" s="19"/>
      <c r="I204" s="19"/>
      <c r="J204" s="19"/>
      <c r="K204" s="19"/>
      <c r="L204" s="19"/>
    </row>
    <row r="205">
      <c r="A205" s="23">
        <v>45309.0</v>
      </c>
      <c r="B205" s="19">
        <v>-0.01624343096541836</v>
      </c>
      <c r="C205" s="19">
        <v>-0.005085307540579342</v>
      </c>
      <c r="D205" s="19"/>
      <c r="E205" s="19"/>
      <c r="F205" s="19"/>
      <c r="G205" s="19"/>
      <c r="H205" s="19"/>
      <c r="I205" s="19"/>
      <c r="J205" s="19"/>
      <c r="K205" s="19"/>
      <c r="L205" s="19"/>
    </row>
    <row r="206">
      <c r="A206" s="23">
        <v>45308.0</v>
      </c>
      <c r="B206" s="19">
        <v>0.007877029446262007</v>
      </c>
      <c r="C206" s="19">
        <v>-0.02089432333437724</v>
      </c>
      <c r="D206" s="19"/>
      <c r="E206" s="19"/>
      <c r="F206" s="19"/>
      <c r="G206" s="19"/>
      <c r="H206" s="19"/>
      <c r="I206" s="19"/>
      <c r="J206" s="19"/>
      <c r="K206" s="19"/>
      <c r="L206" s="19"/>
    </row>
    <row r="207">
      <c r="A207" s="23">
        <v>45307.0</v>
      </c>
      <c r="B207" s="19">
        <v>-0.004902081234488986</v>
      </c>
      <c r="C207" s="19">
        <v>-0.002948303989826928</v>
      </c>
      <c r="D207" s="19"/>
      <c r="E207" s="19"/>
      <c r="F207" s="19"/>
      <c r="G207" s="19"/>
      <c r="H207" s="19"/>
      <c r="I207" s="19"/>
      <c r="J207" s="19"/>
      <c r="K207" s="19"/>
      <c r="L207" s="19"/>
    </row>
    <row r="208">
      <c r="A208" s="23">
        <v>45306.0</v>
      </c>
      <c r="B208" s="19">
        <v>9.838404210837925E-4</v>
      </c>
      <c r="C208" s="19">
        <v>0.009267146390311787</v>
      </c>
      <c r="D208" s="19"/>
      <c r="E208" s="19"/>
      <c r="F208" s="19"/>
      <c r="G208" s="19"/>
      <c r="H208" s="19"/>
      <c r="I208" s="19"/>
      <c r="J208" s="19"/>
      <c r="K208" s="19"/>
      <c r="L208" s="19"/>
    </row>
    <row r="209">
      <c r="A209" s="23">
        <v>45303.0</v>
      </c>
      <c r="B209" s="19">
        <v>0.008908630701275344</v>
      </c>
      <c r="C209" s="19">
        <v>0.01142642004508665</v>
      </c>
      <c r="D209" s="19"/>
      <c r="E209" s="19"/>
      <c r="F209" s="19"/>
      <c r="G209" s="19"/>
      <c r="H209" s="19"/>
      <c r="I209" s="19"/>
      <c r="J209" s="19"/>
      <c r="K209" s="19"/>
      <c r="L209" s="19"/>
    </row>
    <row r="210">
      <c r="A210" s="21">
        <v>45302.0</v>
      </c>
      <c r="B210" s="19">
        <v>0.010810946396769161</v>
      </c>
      <c r="C210" s="19">
        <v>0.0013183031357111297</v>
      </c>
      <c r="D210" s="19"/>
      <c r="E210" s="19"/>
      <c r="F210" s="19"/>
      <c r="G210" s="19"/>
      <c r="H210" s="19"/>
      <c r="I210" s="19"/>
      <c r="J210" s="19"/>
      <c r="K210" s="19"/>
      <c r="L210" s="19"/>
    </row>
    <row r="211">
      <c r="A211" s="21">
        <v>45301.0</v>
      </c>
      <c r="B211" s="19">
        <v>0.01356350184956856</v>
      </c>
      <c r="C211" s="19">
        <v>0.003427733309816494</v>
      </c>
      <c r="D211" s="19"/>
      <c r="E211" s="19"/>
      <c r="F211" s="19"/>
      <c r="G211" s="19"/>
      <c r="H211" s="19"/>
      <c r="I211" s="19"/>
      <c r="J211" s="19"/>
      <c r="K211" s="19"/>
      <c r="L211" s="19"/>
    </row>
    <row r="212">
      <c r="A212" s="21">
        <v>45300.0</v>
      </c>
      <c r="B212" s="19">
        <v>-0.0023461675036777763</v>
      </c>
      <c r="C212" s="19">
        <v>0.0014805001626922998</v>
      </c>
      <c r="D212" s="19"/>
      <c r="E212" s="19"/>
      <c r="F212" s="19"/>
      <c r="G212" s="19"/>
      <c r="H212" s="19"/>
      <c r="I212" s="19"/>
      <c r="J212" s="19"/>
      <c r="K212" s="19"/>
      <c r="L212" s="19"/>
    </row>
    <row r="213">
      <c r="A213" s="21">
        <v>45299.0</v>
      </c>
      <c r="B213" s="19">
        <v>-0.006025463254758612</v>
      </c>
      <c r="C213" s="19">
        <v>-0.00911067302909152</v>
      </c>
      <c r="D213" s="19"/>
      <c r="E213" s="19"/>
      <c r="F213" s="19"/>
      <c r="G213" s="19"/>
      <c r="H213" s="19"/>
      <c r="I213" s="19"/>
      <c r="J213" s="19"/>
      <c r="K213" s="19"/>
      <c r="L213" s="19"/>
    </row>
    <row r="214">
      <c r="A214" s="21">
        <v>45296.0</v>
      </c>
      <c r="B214" s="19">
        <v>0.018291508889031416</v>
      </c>
      <c r="C214" s="19">
        <v>0.002410128078453866</v>
      </c>
      <c r="D214" s="19"/>
      <c r="E214" s="19"/>
      <c r="F214" s="19"/>
      <c r="G214" s="19"/>
      <c r="H214" s="19"/>
      <c r="I214" s="19"/>
      <c r="J214" s="19"/>
      <c r="K214" s="19"/>
      <c r="L214" s="19"/>
    </row>
    <row r="215">
      <c r="A215" s="21">
        <v>45295.0</v>
      </c>
      <c r="B215" s="19">
        <v>-0.003759638870062365</v>
      </c>
      <c r="C215" s="19">
        <v>0.006564470067178307</v>
      </c>
      <c r="D215" s="19"/>
      <c r="E215" s="19"/>
      <c r="F215" s="19"/>
      <c r="G215" s="19"/>
      <c r="H215" s="19"/>
      <c r="I215" s="19"/>
      <c r="J215" s="19"/>
      <c r="K215" s="19"/>
      <c r="L215" s="19"/>
    </row>
    <row r="216">
      <c r="A216" s="21">
        <v>45294.0</v>
      </c>
      <c r="B216" s="19">
        <v>-0.007840948018828398</v>
      </c>
      <c r="C216" s="19">
        <v>-0.0068518125340398806</v>
      </c>
      <c r="D216" s="19"/>
      <c r="E216" s="19"/>
      <c r="F216" s="19"/>
      <c r="G216" s="19"/>
      <c r="H216" s="19"/>
      <c r="I216" s="19"/>
      <c r="J216" s="19"/>
      <c r="K216" s="19"/>
      <c r="L216" s="19"/>
    </row>
    <row r="217">
      <c r="A217" s="21">
        <v>45293.0</v>
      </c>
      <c r="B217" s="19">
        <v>0.013658285640794743</v>
      </c>
      <c r="C217" s="19">
        <v>-0.003500154080370299</v>
      </c>
      <c r="D217" s="19"/>
      <c r="E217" s="19"/>
      <c r="F217" s="19"/>
      <c r="G217" s="19"/>
      <c r="H217" s="19"/>
      <c r="I217" s="19"/>
      <c r="J217" s="19"/>
      <c r="K217" s="19"/>
      <c r="L217" s="19"/>
    </row>
    <row r="218">
      <c r="A218" s="21">
        <v>45292.0</v>
      </c>
      <c r="B218" s="19">
        <v>0.03455387317384706</v>
      </c>
      <c r="C218" s="19">
        <v>4.831718158977427E-4</v>
      </c>
      <c r="D218" s="19"/>
      <c r="E218" s="19"/>
      <c r="F218" s="19"/>
      <c r="G218" s="19"/>
      <c r="H218" s="19"/>
      <c r="I218" s="19"/>
      <c r="J218" s="19"/>
      <c r="K218" s="19"/>
      <c r="L218" s="19"/>
    </row>
    <row r="219">
      <c r="A219" s="21">
        <v>45289.0</v>
      </c>
      <c r="B219" s="19">
        <v>0.017546234870434052</v>
      </c>
      <c r="C219" s="19">
        <v>-0.0021718468044464867</v>
      </c>
      <c r="D219" s="19"/>
      <c r="E219" s="19"/>
      <c r="F219" s="19"/>
      <c r="G219" s="19"/>
      <c r="H219" s="19"/>
      <c r="I219" s="19"/>
      <c r="J219" s="19"/>
      <c r="K219" s="19"/>
      <c r="L219" s="19"/>
    </row>
    <row r="220">
      <c r="A220" s="22">
        <v>45288.0</v>
      </c>
      <c r="B220" s="19">
        <v>0.029665151810856827</v>
      </c>
      <c r="C220" s="19">
        <v>0.005723917385331179</v>
      </c>
      <c r="D220" s="19"/>
      <c r="E220" s="19"/>
      <c r="F220" s="19"/>
      <c r="G220" s="19"/>
      <c r="H220" s="19"/>
      <c r="I220" s="19"/>
      <c r="J220" s="19"/>
      <c r="K220" s="19"/>
      <c r="L220" s="19"/>
    </row>
    <row r="221">
      <c r="A221" s="22">
        <v>45287.0</v>
      </c>
      <c r="B221" s="19">
        <v>-0.007100640857059748</v>
      </c>
      <c r="C221" s="19">
        <v>0.009952731521102987</v>
      </c>
      <c r="D221" s="19"/>
      <c r="E221" s="19"/>
      <c r="F221" s="19"/>
      <c r="G221" s="19"/>
      <c r="H221" s="19"/>
      <c r="I221" s="19"/>
      <c r="J221" s="19"/>
      <c r="K221" s="19"/>
      <c r="L221" s="19"/>
    </row>
    <row r="222">
      <c r="A222" s="22">
        <v>45286.0</v>
      </c>
      <c r="B222" s="19">
        <v>0.02235838510195709</v>
      </c>
      <c r="C222" s="19">
        <v>0.004306912606443225</v>
      </c>
      <c r="D222" s="19"/>
      <c r="E222" s="19"/>
      <c r="F222" s="19"/>
      <c r="G222" s="19"/>
      <c r="H222" s="19"/>
      <c r="I222" s="19"/>
      <c r="J222" s="19"/>
      <c r="K222" s="19"/>
      <c r="L222" s="19"/>
    </row>
    <row r="223">
      <c r="A223" s="22">
        <v>45282.0</v>
      </c>
      <c r="B223" s="19">
        <v>0.005106104568469938</v>
      </c>
      <c r="C223" s="19">
        <v>0.004438945097753333</v>
      </c>
      <c r="D223" s="19"/>
      <c r="E223" s="19"/>
      <c r="F223" s="19"/>
      <c r="G223" s="19"/>
      <c r="H223" s="19"/>
      <c r="I223" s="19"/>
      <c r="J223" s="19"/>
      <c r="K223" s="19"/>
      <c r="L223" s="19"/>
    </row>
    <row r="224">
      <c r="A224" s="22">
        <v>45281.0</v>
      </c>
      <c r="B224" s="19">
        <v>-0.03251640957190627</v>
      </c>
      <c r="C224" s="19">
        <v>0.00495977569899031</v>
      </c>
      <c r="D224" s="19"/>
      <c r="E224" s="19"/>
      <c r="F224" s="19"/>
      <c r="G224" s="19"/>
      <c r="H224" s="19"/>
      <c r="I224" s="19"/>
      <c r="J224" s="19"/>
      <c r="K224" s="19"/>
      <c r="L224" s="19"/>
    </row>
    <row r="225">
      <c r="A225" s="22">
        <v>45280.0</v>
      </c>
      <c r="B225" s="19">
        <v>-0.0025255644773864994</v>
      </c>
      <c r="C225" s="19">
        <v>-0.014121502253753415</v>
      </c>
      <c r="D225" s="19"/>
      <c r="E225" s="19"/>
      <c r="F225" s="19"/>
      <c r="G225" s="19"/>
      <c r="H225" s="19"/>
      <c r="I225" s="19"/>
      <c r="J225" s="19"/>
      <c r="K225" s="19"/>
      <c r="L225" s="19"/>
    </row>
    <row r="226">
      <c r="A226" s="22">
        <v>45279.0</v>
      </c>
      <c r="B226" s="19">
        <v>-0.0021913305485175005</v>
      </c>
      <c r="C226" s="19">
        <v>0.0016084113611267714</v>
      </c>
      <c r="D226" s="19"/>
      <c r="E226" s="19"/>
      <c r="F226" s="19"/>
      <c r="G226" s="19"/>
      <c r="H226" s="19"/>
      <c r="I226" s="19"/>
      <c r="J226" s="19"/>
      <c r="K226" s="19"/>
      <c r="L226" s="19"/>
    </row>
    <row r="227">
      <c r="A227" s="22">
        <v>45278.0</v>
      </c>
      <c r="B227" s="19">
        <v>0.017573933160520694</v>
      </c>
      <c r="C227" s="19">
        <v>-0.0017710127163373945</v>
      </c>
      <c r="D227" s="19"/>
      <c r="E227" s="19"/>
      <c r="F227" s="19"/>
      <c r="G227" s="19"/>
      <c r="H227" s="19"/>
      <c r="I227" s="19"/>
      <c r="J227" s="19"/>
      <c r="K227" s="19"/>
      <c r="L227" s="19"/>
    </row>
    <row r="228">
      <c r="A228" s="22">
        <v>45275.0</v>
      </c>
      <c r="B228" s="19">
        <v>-7.520053475936761E-4</v>
      </c>
      <c r="C228" s="19">
        <v>0.012932723401643864</v>
      </c>
      <c r="D228" s="19"/>
      <c r="E228" s="19"/>
      <c r="F228" s="19"/>
      <c r="G228" s="19"/>
      <c r="H228" s="19"/>
      <c r="I228" s="19"/>
      <c r="J228" s="19"/>
      <c r="K228" s="19"/>
      <c r="L228" s="19"/>
    </row>
    <row r="229">
      <c r="A229" s="22">
        <v>45274.0</v>
      </c>
      <c r="B229" s="19">
        <v>0.006842400448682007</v>
      </c>
      <c r="C229" s="19">
        <v>0.012250105727946048</v>
      </c>
      <c r="D229" s="19"/>
      <c r="E229" s="19"/>
      <c r="F229" s="19"/>
      <c r="G229" s="19"/>
      <c r="H229" s="19"/>
      <c r="I229" s="19"/>
      <c r="J229" s="19"/>
      <c r="K229" s="19"/>
      <c r="L229" s="19"/>
    </row>
    <row r="230">
      <c r="A230" s="22">
        <v>45273.0</v>
      </c>
      <c r="B230" s="19">
        <v>-0.007486988226780622</v>
      </c>
      <c r="C230" s="19">
        <v>9.542532430260042E-4</v>
      </c>
      <c r="D230" s="19"/>
      <c r="E230" s="19"/>
      <c r="F230" s="19"/>
      <c r="G230" s="19"/>
      <c r="H230" s="19"/>
      <c r="I230" s="19"/>
      <c r="J230" s="19"/>
      <c r="K230" s="19"/>
      <c r="L230" s="19"/>
    </row>
    <row r="231">
      <c r="A231" s="22">
        <v>45272.0</v>
      </c>
      <c r="B231" s="19">
        <v>0.008745700849301707</v>
      </c>
      <c r="C231" s="19">
        <v>-0.004319644141333678</v>
      </c>
      <c r="D231" s="19"/>
      <c r="E231" s="19"/>
      <c r="F231" s="19"/>
      <c r="G231" s="19"/>
      <c r="H231" s="19"/>
      <c r="I231" s="19"/>
      <c r="J231" s="19"/>
      <c r="K231" s="19"/>
      <c r="L231" s="19"/>
    </row>
    <row r="232">
      <c r="A232" s="15">
        <v>45271.0</v>
      </c>
      <c r="B232" s="19">
        <v>-0.010253845191946942</v>
      </c>
      <c r="C232" s="19">
        <v>0.0013209724646388032</v>
      </c>
      <c r="D232" s="19"/>
      <c r="E232" s="19"/>
      <c r="F232" s="19"/>
      <c r="G232" s="19"/>
      <c r="H232" s="19"/>
      <c r="I232" s="19"/>
      <c r="J232" s="19"/>
      <c r="K232" s="19"/>
      <c r="L232" s="19"/>
    </row>
    <row r="233">
      <c r="A233" s="15">
        <v>45268.0</v>
      </c>
      <c r="B233" s="19">
        <v>-6.942226788664296E-4</v>
      </c>
      <c r="C233" s="19">
        <v>0.0032653705657343934</v>
      </c>
      <c r="D233" s="19"/>
      <c r="E233" s="19"/>
      <c r="F233" s="19"/>
      <c r="G233" s="19"/>
      <c r="H233" s="19"/>
      <c r="I233" s="19"/>
      <c r="J233" s="19"/>
      <c r="K233" s="19"/>
      <c r="L233" s="19"/>
    </row>
    <row r="234">
      <c r="A234" s="21">
        <v>45267.0</v>
      </c>
      <c r="B234" s="19">
        <v>0.019044385019171717</v>
      </c>
      <c r="C234" s="19">
        <v>-0.001745654966877841</v>
      </c>
      <c r="D234" s="19"/>
      <c r="E234" s="19"/>
      <c r="F234" s="19"/>
      <c r="G234" s="19"/>
      <c r="H234" s="19"/>
      <c r="I234" s="19"/>
      <c r="J234" s="19"/>
      <c r="K234" s="19"/>
      <c r="L234" s="19"/>
    </row>
    <row r="235">
      <c r="A235" s="21">
        <v>45266.0</v>
      </c>
      <c r="B235" s="19">
        <v>0.0047481625748120315</v>
      </c>
      <c r="C235" s="19">
        <v>0.003960661900446416</v>
      </c>
      <c r="D235" s="19"/>
      <c r="E235" s="19"/>
      <c r="F235" s="19"/>
      <c r="G235" s="19"/>
      <c r="H235" s="19"/>
      <c r="I235" s="19"/>
      <c r="J235" s="19"/>
      <c r="K235" s="19"/>
      <c r="L235" s="19"/>
    </row>
    <row r="236">
      <c r="A236" s="21">
        <v>45265.0</v>
      </c>
      <c r="B236" s="19">
        <v>2.1328631554995425E-4</v>
      </c>
      <c r="C236" s="19">
        <v>0.00813562271593482</v>
      </c>
      <c r="D236" s="19"/>
      <c r="E236" s="19"/>
      <c r="F236" s="19"/>
      <c r="G236" s="19"/>
      <c r="H236" s="19"/>
      <c r="I236" s="19"/>
      <c r="J236" s="19"/>
      <c r="K236" s="19"/>
      <c r="L236" s="19"/>
    </row>
    <row r="237">
      <c r="A237" s="21">
        <v>45264.0</v>
      </c>
      <c r="B237" s="19">
        <v>-0.0013489910966588692</v>
      </c>
      <c r="C237" s="19">
        <v>0.020668150129021567</v>
      </c>
      <c r="D237" s="19"/>
      <c r="E237" s="19"/>
      <c r="F237" s="19"/>
      <c r="G237" s="19"/>
      <c r="H237" s="19"/>
      <c r="I237" s="19"/>
      <c r="J237" s="19"/>
      <c r="K237" s="19"/>
      <c r="L237" s="19"/>
    </row>
    <row r="238">
      <c r="A238" s="21">
        <v>45261.0</v>
      </c>
      <c r="B238" s="19">
        <v>-0.008350230933873992</v>
      </c>
      <c r="C238" s="19">
        <v>0.0066929417403636116</v>
      </c>
      <c r="D238" s="19"/>
      <c r="E238" s="19"/>
      <c r="F238" s="19"/>
      <c r="G238" s="19"/>
      <c r="H238" s="19"/>
      <c r="I238" s="19"/>
      <c r="J238" s="19"/>
      <c r="K238" s="19"/>
      <c r="L238" s="19"/>
    </row>
    <row r="239">
      <c r="A239" s="21">
        <v>45260.0</v>
      </c>
      <c r="B239" s="19">
        <v>0.021298626590925407</v>
      </c>
      <c r="C239" s="19">
        <v>0.0018187156036346686</v>
      </c>
      <c r="D239" s="19"/>
      <c r="E239" s="19"/>
      <c r="F239" s="19"/>
      <c r="G239" s="19"/>
      <c r="H239" s="19"/>
      <c r="I239" s="19"/>
      <c r="J239" s="19"/>
      <c r="K239" s="19"/>
      <c r="L239" s="19"/>
    </row>
    <row r="240">
      <c r="A240" s="22">
        <v>45259.0</v>
      </c>
      <c r="B240" s="19">
        <v>0.0353170644551315</v>
      </c>
      <c r="C240" s="19">
        <v>0.0104023690653956</v>
      </c>
      <c r="D240" s="19"/>
      <c r="E240" s="19"/>
      <c r="F240" s="19"/>
      <c r="G240" s="19"/>
      <c r="H240" s="19"/>
      <c r="I240" s="19"/>
      <c r="J240" s="19"/>
      <c r="K240" s="19"/>
      <c r="L240" s="19"/>
    </row>
    <row r="241">
      <c r="A241" s="22">
        <v>45258.0</v>
      </c>
      <c r="B241" s="19">
        <v>-0.009190688342725628</v>
      </c>
      <c r="C241" s="19">
        <v>0.004799264449574903</v>
      </c>
      <c r="D241" s="19"/>
      <c r="E241" s="19"/>
      <c r="F241" s="19"/>
      <c r="G241" s="19"/>
      <c r="H241" s="19"/>
      <c r="I241" s="19"/>
      <c r="J241" s="19"/>
      <c r="K241" s="19"/>
      <c r="L241" s="19"/>
    </row>
    <row r="242">
      <c r="A242" s="22">
        <v>45254.0</v>
      </c>
      <c r="B242" s="19">
        <v>-0.0018259461051391979</v>
      </c>
      <c r="C242" s="19">
        <v>-3.6864963135030404E-4</v>
      </c>
      <c r="D242" s="19"/>
      <c r="E242" s="19"/>
      <c r="F242" s="19"/>
      <c r="G242" s="19"/>
      <c r="H242" s="19"/>
      <c r="I242" s="19"/>
      <c r="J242" s="19"/>
      <c r="K242" s="19"/>
      <c r="L242" s="19"/>
    </row>
    <row r="243">
      <c r="A243" s="22">
        <v>45253.0</v>
      </c>
      <c r="B243" s="19">
        <v>-7.357268981753595E-4</v>
      </c>
      <c r="C243" s="19">
        <v>-4.971771944567438E-4</v>
      </c>
      <c r="D243" s="19"/>
      <c r="E243" s="19"/>
      <c r="F243" s="19"/>
      <c r="G243" s="19"/>
      <c r="H243" s="19"/>
      <c r="I243" s="19"/>
      <c r="J243" s="19"/>
      <c r="K243" s="19"/>
      <c r="L243" s="19"/>
    </row>
    <row r="244">
      <c r="A244" s="22">
        <v>45252.0</v>
      </c>
      <c r="B244" s="19">
        <v>0.01096350951311309</v>
      </c>
      <c r="C244" s="19">
        <v>0.0014380743451578581</v>
      </c>
      <c r="D244" s="19"/>
      <c r="E244" s="19"/>
      <c r="F244" s="19"/>
      <c r="G244" s="19"/>
      <c r="H244" s="19"/>
      <c r="I244" s="19"/>
      <c r="J244" s="19"/>
      <c r="K244" s="19"/>
      <c r="L244" s="19"/>
    </row>
    <row r="245">
      <c r="A245" s="22">
        <v>45251.0</v>
      </c>
      <c r="B245" s="19">
        <v>-0.010626241813231352</v>
      </c>
      <c r="C245" s="19">
        <v>0.004539453640702851</v>
      </c>
      <c r="D245" s="19"/>
      <c r="E245" s="19"/>
      <c r="F245" s="19"/>
      <c r="G245" s="19"/>
      <c r="H245" s="19"/>
      <c r="I245" s="19"/>
      <c r="J245" s="19"/>
      <c r="K245" s="19"/>
      <c r="L245" s="19"/>
    </row>
    <row r="246">
      <c r="A246" s="22">
        <v>45250.0</v>
      </c>
      <c r="B246" s="19">
        <v>0.00168064749156005</v>
      </c>
      <c r="C246" s="19">
        <v>-0.001915689394784037</v>
      </c>
      <c r="D246" s="19"/>
      <c r="E246" s="19"/>
      <c r="F246" s="19"/>
      <c r="G246" s="19"/>
      <c r="H246" s="19"/>
      <c r="I246" s="19"/>
      <c r="J246" s="19"/>
      <c r="K246" s="19"/>
      <c r="L246" s="19"/>
    </row>
    <row r="247">
      <c r="A247" s="22">
        <v>45247.0</v>
      </c>
      <c r="B247" s="19">
        <v>0.013189340981059727</v>
      </c>
      <c r="C247" s="19">
        <v>-0.0016898387064133713</v>
      </c>
      <c r="D247" s="19"/>
      <c r="E247" s="19"/>
      <c r="F247" s="19"/>
      <c r="G247" s="19"/>
      <c r="H247" s="19"/>
      <c r="I247" s="19"/>
      <c r="J247" s="19"/>
      <c r="K247" s="19"/>
      <c r="L247" s="19"/>
    </row>
    <row r="248">
      <c r="A248" s="22">
        <v>45246.0</v>
      </c>
      <c r="B248" s="19">
        <v>0.028008107610097754</v>
      </c>
      <c r="C248" s="19">
        <v>0.004561522099875814</v>
      </c>
      <c r="D248" s="19"/>
      <c r="E248" s="19"/>
      <c r="F248" s="19"/>
      <c r="G248" s="19"/>
      <c r="H248" s="19"/>
      <c r="I248" s="19"/>
      <c r="J248" s="19"/>
      <c r="K248" s="19"/>
      <c r="L248" s="19"/>
    </row>
    <row r="249">
      <c r="A249" s="22">
        <v>45245.0</v>
      </c>
      <c r="B249" s="19">
        <v>-0.003534542116134909</v>
      </c>
      <c r="C249" s="19">
        <v>0.011926834348665816</v>
      </c>
      <c r="D249" s="19"/>
      <c r="E249" s="19"/>
      <c r="F249" s="19"/>
      <c r="G249" s="19"/>
      <c r="H249" s="19"/>
      <c r="I249" s="19"/>
      <c r="J249" s="19"/>
      <c r="K249" s="19"/>
      <c r="L249" s="19"/>
    </row>
    <row r="250">
      <c r="A250" s="22">
        <v>45243.0</v>
      </c>
      <c r="B250" s="19">
        <v>0.00693321007626535</v>
      </c>
      <c r="C250" s="19">
        <v>-0.004199625618740543</v>
      </c>
      <c r="D250" s="19"/>
      <c r="E250" s="19"/>
      <c r="F250" s="19"/>
      <c r="G250" s="19"/>
      <c r="H250" s="19"/>
      <c r="I250" s="19"/>
      <c r="J250" s="19"/>
      <c r="K250" s="19"/>
      <c r="L250" s="19"/>
    </row>
    <row r="251">
      <c r="A251" s="22">
        <v>45242.0</v>
      </c>
      <c r="B251" s="19">
        <v>0.0026260909863287107</v>
      </c>
      <c r="C251" s="19">
        <v>0.005158208217612481</v>
      </c>
      <c r="D251" s="19"/>
      <c r="E251" s="19"/>
      <c r="F251" s="19"/>
      <c r="G251" s="19"/>
      <c r="H251" s="19"/>
      <c r="I251" s="19"/>
      <c r="J251" s="19"/>
      <c r="K251" s="19"/>
      <c r="L251" s="19"/>
    </row>
    <row r="252">
      <c r="A252" s="15">
        <v>45240.0</v>
      </c>
      <c r="B252" s="19">
        <v>0.010584323337027968</v>
      </c>
      <c r="C252" s="19">
        <v>0.001549344428804833</v>
      </c>
      <c r="D252" s="19"/>
      <c r="E252" s="19"/>
      <c r="F252" s="19"/>
      <c r="G252" s="19"/>
      <c r="H252" s="19"/>
      <c r="I252" s="19"/>
      <c r="J252" s="19"/>
      <c r="K252" s="19"/>
      <c r="L252" s="19"/>
    </row>
    <row r="253">
      <c r="A253" s="15">
        <v>45239.0</v>
      </c>
      <c r="B253" s="19">
        <v>-0.003810145874156179</v>
      </c>
      <c r="C253" s="19">
        <v>-0.0024789775503382128</v>
      </c>
      <c r="D253" s="19"/>
      <c r="E253" s="19"/>
      <c r="F253" s="19"/>
      <c r="G253" s="19"/>
      <c r="H253" s="19"/>
      <c r="I253" s="19"/>
      <c r="J253" s="19"/>
      <c r="K253" s="19"/>
      <c r="L253" s="19"/>
    </row>
    <row r="254">
      <c r="A254" s="21">
        <v>45238.0</v>
      </c>
      <c r="B254" s="19">
        <v>-0.0016147563891562022</v>
      </c>
      <c r="C254" s="19">
        <v>0.0018962523252279428</v>
      </c>
      <c r="D254" s="19"/>
      <c r="E254" s="19"/>
      <c r="F254" s="19"/>
      <c r="G254" s="19"/>
      <c r="H254" s="19"/>
      <c r="I254" s="19"/>
      <c r="J254" s="19"/>
      <c r="K254" s="19"/>
      <c r="L254" s="19"/>
    </row>
    <row r="255">
      <c r="A255" s="21">
        <v>45237.0</v>
      </c>
      <c r="B255" s="19">
        <v>-0.0022462858824805476</v>
      </c>
      <c r="C255" s="19">
        <v>-2.601517122361452E-4</v>
      </c>
      <c r="D255" s="19"/>
      <c r="E255" s="19"/>
      <c r="F255" s="19"/>
      <c r="G255" s="19"/>
      <c r="H255" s="19"/>
      <c r="I255" s="19"/>
      <c r="J255" s="19"/>
      <c r="K255" s="19"/>
      <c r="L255" s="19"/>
    </row>
    <row r="256">
      <c r="A256" s="21">
        <v>45236.0</v>
      </c>
      <c r="B256" s="19">
        <v>0.01736828003593427</v>
      </c>
      <c r="C256" s="19">
        <v>0.009419882894969644</v>
      </c>
      <c r="D256" s="19"/>
      <c r="E256" s="19"/>
      <c r="F256" s="19"/>
      <c r="G256" s="19"/>
      <c r="H256" s="19"/>
      <c r="I256" s="19"/>
      <c r="J256" s="19"/>
      <c r="K256" s="19"/>
      <c r="L256" s="19"/>
    </row>
    <row r="257">
      <c r="A257" s="21">
        <v>45233.0</v>
      </c>
      <c r="B257" s="19">
        <v>0.013934832286622845</v>
      </c>
      <c r="C257" s="19">
        <v>0.005088001254360819</v>
      </c>
      <c r="D257" s="19"/>
      <c r="E257" s="19"/>
      <c r="F257" s="19"/>
      <c r="G257" s="19"/>
      <c r="H257" s="19"/>
      <c r="I257" s="19"/>
      <c r="J257" s="19"/>
      <c r="K257" s="19"/>
      <c r="L257" s="19"/>
    </row>
    <row r="258">
      <c r="A258" s="21">
        <v>45232.0</v>
      </c>
      <c r="B258" s="19">
        <v>-0.0015158284401328714</v>
      </c>
      <c r="C258" s="19">
        <v>0.007588543984327734</v>
      </c>
      <c r="D258" s="19"/>
      <c r="E258" s="19"/>
      <c r="F258" s="19"/>
      <c r="G258" s="19"/>
      <c r="H258" s="19"/>
      <c r="I258" s="19"/>
      <c r="J258" s="19"/>
      <c r="K258" s="19"/>
      <c r="L258" s="19"/>
    </row>
    <row r="259">
      <c r="A259" s="21">
        <v>45231.0</v>
      </c>
      <c r="B259" s="19">
        <v>2.393986306397089E-4</v>
      </c>
      <c r="C259" s="19">
        <v>-0.004740665422755086</v>
      </c>
      <c r="D259" s="19"/>
      <c r="E259" s="19"/>
      <c r="F259" s="19"/>
      <c r="G259" s="19"/>
      <c r="H259" s="19"/>
      <c r="I259" s="19"/>
      <c r="J259" s="19"/>
      <c r="K259" s="19"/>
      <c r="L259" s="19"/>
    </row>
    <row r="260">
      <c r="A260" s="21">
        <v>45230.0</v>
      </c>
      <c r="B260" s="19">
        <v>-0.01957501408274398</v>
      </c>
      <c r="C260" s="19">
        <v>-0.0032025662325179116</v>
      </c>
      <c r="D260" s="19"/>
      <c r="E260" s="19"/>
      <c r="F260" s="19"/>
      <c r="G260" s="19"/>
      <c r="H260" s="19"/>
      <c r="I260" s="19"/>
      <c r="J260" s="19"/>
      <c r="K260" s="19"/>
      <c r="L260" s="19"/>
    </row>
    <row r="261">
      <c r="A261" s="22">
        <v>45229.0</v>
      </c>
      <c r="B261" s="19">
        <v>0.023150075245749413</v>
      </c>
      <c r="C261" s="19">
        <v>0.004916720261455065</v>
      </c>
      <c r="D261" s="19"/>
      <c r="E261" s="19"/>
      <c r="F261" s="19"/>
      <c r="G261" s="19"/>
      <c r="H261" s="19"/>
      <c r="I261" s="19"/>
      <c r="J261" s="19"/>
      <c r="K261" s="19"/>
      <c r="L261" s="19"/>
    </row>
    <row r="262">
      <c r="A262" s="22">
        <v>45226.0</v>
      </c>
      <c r="B262" s="19">
        <v>-0.017723191117960613</v>
      </c>
      <c r="C262" s="19">
        <v>0.010075700327460302</v>
      </c>
      <c r="D262" s="19"/>
      <c r="E262" s="19"/>
      <c r="F262" s="19"/>
      <c r="G262" s="19"/>
      <c r="H262" s="19"/>
      <c r="I262" s="19"/>
      <c r="J262" s="19"/>
      <c r="K262" s="19"/>
      <c r="L262" s="19"/>
    </row>
    <row r="263">
      <c r="A263" s="22">
        <v>45225.0</v>
      </c>
      <c r="B263" s="19">
        <v>-0.014673980414032561</v>
      </c>
      <c r="C263" s="19">
        <v>-0.013853044767455636</v>
      </c>
      <c r="D263" s="19"/>
      <c r="E263" s="19"/>
      <c r="F263" s="19"/>
      <c r="G263" s="19"/>
      <c r="H263" s="19"/>
      <c r="I263" s="19"/>
      <c r="J263" s="19"/>
      <c r="K263" s="19"/>
      <c r="L263" s="19"/>
    </row>
    <row r="264">
      <c r="A264" s="22">
        <v>45224.0</v>
      </c>
      <c r="B264" s="19">
        <v>-0.023897392461733835</v>
      </c>
      <c r="C264" s="19">
        <v>-0.008277256991714887</v>
      </c>
      <c r="D264" s="19"/>
      <c r="E264" s="19"/>
      <c r="F264" s="19"/>
      <c r="G264" s="19"/>
      <c r="H264" s="19"/>
      <c r="I264" s="19"/>
      <c r="J264" s="19"/>
      <c r="K264" s="19"/>
      <c r="L264" s="19"/>
    </row>
    <row r="265">
      <c r="A265" s="22">
        <v>45222.0</v>
      </c>
      <c r="B265" s="19">
        <v>-0.008369079401265966</v>
      </c>
      <c r="C265" s="19">
        <v>-0.013350287704072983</v>
      </c>
      <c r="D265" s="19"/>
      <c r="E265" s="19"/>
      <c r="F265" s="19"/>
      <c r="G265" s="19"/>
      <c r="H265" s="19"/>
      <c r="I265" s="19"/>
      <c r="J265" s="19"/>
      <c r="K265" s="19"/>
      <c r="L265" s="19"/>
    </row>
    <row r="266">
      <c r="A266" s="22">
        <v>45219.0</v>
      </c>
      <c r="B266" s="19">
        <v>4.5015305203754963E-4</v>
      </c>
      <c r="C266" s="19">
        <v>-0.0041809556324428065</v>
      </c>
      <c r="D266" s="19"/>
      <c r="E266" s="19"/>
      <c r="F266" s="19"/>
      <c r="G266" s="19"/>
      <c r="H266" s="19"/>
      <c r="I266" s="19"/>
      <c r="J266" s="19"/>
      <c r="K266" s="19"/>
      <c r="L266" s="19"/>
    </row>
    <row r="267">
      <c r="A267" s="22">
        <v>45218.0</v>
      </c>
      <c r="B267" s="19">
        <v>0.019520254558805794</v>
      </c>
      <c r="C267" s="19">
        <v>-0.002358790306591807</v>
      </c>
      <c r="D267" s="19"/>
      <c r="E267" s="19"/>
      <c r="F267" s="19"/>
      <c r="G267" s="19"/>
      <c r="H267" s="19"/>
      <c r="I267" s="19"/>
      <c r="J267" s="19"/>
      <c r="K267" s="19"/>
      <c r="L267" s="19"/>
    </row>
    <row r="268">
      <c r="A268" s="22">
        <v>45217.0</v>
      </c>
      <c r="B268" s="19">
        <v>-0.01576451102913501</v>
      </c>
      <c r="C268" s="19">
        <v>-0.007086793024253635</v>
      </c>
      <c r="D268" s="19"/>
      <c r="E268" s="19"/>
      <c r="F268" s="19"/>
      <c r="G268" s="19"/>
      <c r="H268" s="19"/>
      <c r="I268" s="19"/>
      <c r="J268" s="19"/>
      <c r="K268" s="19"/>
      <c r="L268" s="19"/>
    </row>
    <row r="269">
      <c r="A269" s="22">
        <v>45216.0</v>
      </c>
      <c r="B269" s="19">
        <v>-0.0013532817081421955</v>
      </c>
      <c r="C269" s="19">
        <v>0.004041709427698992</v>
      </c>
      <c r="D269" s="19"/>
      <c r="E269" s="19"/>
      <c r="F269" s="19"/>
      <c r="G269" s="19"/>
      <c r="H269" s="19"/>
      <c r="I269" s="19"/>
      <c r="J269" s="19"/>
      <c r="K269" s="19"/>
      <c r="L269" s="19"/>
    </row>
    <row r="270">
      <c r="A270" s="22">
        <v>45215.0</v>
      </c>
      <c r="B270" s="19">
        <v>0.04733932817839648</v>
      </c>
      <c r="C270" s="19">
        <v>-9.771632394226515E-4</v>
      </c>
      <c r="D270" s="19"/>
      <c r="E270" s="19"/>
      <c r="F270" s="19"/>
      <c r="G270" s="19"/>
      <c r="H270" s="19"/>
      <c r="I270" s="19"/>
      <c r="J270" s="19"/>
      <c r="K270" s="19"/>
      <c r="L270" s="19"/>
    </row>
    <row r="271">
      <c r="A271" s="22">
        <v>45212.0</v>
      </c>
      <c r="B271" s="19">
        <v>0.004651530733328135</v>
      </c>
      <c r="C271" s="19">
        <v>-0.0021698494493280762</v>
      </c>
      <c r="D271" s="19"/>
      <c r="E271" s="19"/>
      <c r="F271" s="19"/>
      <c r="G271" s="19"/>
      <c r="H271" s="19"/>
      <c r="I271" s="19"/>
      <c r="J271" s="19"/>
      <c r="K271" s="19"/>
      <c r="L271" s="19"/>
    </row>
    <row r="272">
      <c r="A272" s="22">
        <v>45211.0</v>
      </c>
      <c r="B272" s="19">
        <v>0.005472391466887272</v>
      </c>
      <c r="C272" s="19">
        <v>-8.757606119723649E-4</v>
      </c>
      <c r="D272" s="19"/>
      <c r="E272" s="19"/>
      <c r="F272" s="19"/>
      <c r="G272" s="19"/>
      <c r="H272" s="19"/>
      <c r="I272" s="19"/>
      <c r="J272" s="19"/>
      <c r="K272" s="19"/>
      <c r="L272" s="19"/>
    </row>
    <row r="273">
      <c r="A273" s="15">
        <v>45210.0</v>
      </c>
      <c r="B273" s="19">
        <v>0.021382728085140856</v>
      </c>
      <c r="C273" s="19">
        <v>0.006170692006287615</v>
      </c>
      <c r="D273" s="19"/>
      <c r="E273" s="19"/>
      <c r="F273" s="19"/>
      <c r="G273" s="19"/>
      <c r="H273" s="19"/>
      <c r="I273" s="19"/>
      <c r="J273" s="19"/>
      <c r="K273" s="19"/>
      <c r="L273" s="19"/>
    </row>
    <row r="274">
      <c r="A274" s="15">
        <v>45209.0</v>
      </c>
      <c r="B274" s="19">
        <v>-0.008186550207080923</v>
      </c>
      <c r="C274" s="19">
        <v>0.009096802794127834</v>
      </c>
      <c r="D274" s="19"/>
      <c r="E274" s="19"/>
      <c r="F274" s="19"/>
      <c r="G274" s="19"/>
      <c r="H274" s="19"/>
      <c r="I274" s="19"/>
      <c r="J274" s="19"/>
      <c r="K274" s="19"/>
      <c r="L274" s="19"/>
    </row>
    <row r="275">
      <c r="A275" s="15">
        <v>45208.0</v>
      </c>
      <c r="B275" s="19">
        <v>0.004597775583221164</v>
      </c>
      <c r="C275" s="19">
        <v>-0.007181926883252476</v>
      </c>
      <c r="D275" s="19"/>
      <c r="E275" s="19"/>
      <c r="F275" s="19"/>
      <c r="G275" s="19"/>
      <c r="H275" s="19"/>
      <c r="I275" s="19"/>
      <c r="J275" s="19"/>
      <c r="K275" s="19"/>
      <c r="L275" s="19"/>
    </row>
    <row r="276">
      <c r="A276" s="21">
        <v>45205.0</v>
      </c>
      <c r="B276" s="19">
        <v>0.0097758741887497</v>
      </c>
      <c r="C276" s="19">
        <v>0.0055127073660514725</v>
      </c>
      <c r="D276" s="19"/>
      <c r="E276" s="19"/>
      <c r="F276" s="19"/>
      <c r="G276" s="19"/>
      <c r="H276" s="19"/>
      <c r="I276" s="19"/>
      <c r="J276" s="19"/>
      <c r="K276" s="19"/>
      <c r="L276" s="19"/>
    </row>
    <row r="277">
      <c r="A277" s="21">
        <v>45204.0</v>
      </c>
      <c r="B277" s="19">
        <v>-0.011042131470882954</v>
      </c>
      <c r="C277" s="19">
        <v>0.005641563893991064</v>
      </c>
      <c r="D277" s="19"/>
      <c r="E277" s="19"/>
      <c r="F277" s="19"/>
      <c r="G277" s="19"/>
      <c r="H277" s="19"/>
      <c r="I277" s="19"/>
      <c r="J277" s="19"/>
      <c r="K277" s="19"/>
      <c r="L277" s="19"/>
    </row>
    <row r="278">
      <c r="A278" s="21">
        <v>45203.0</v>
      </c>
      <c r="B278" s="19">
        <v>-0.015471301690383021</v>
      </c>
      <c r="C278" s="19">
        <v>-0.0047442872687705195</v>
      </c>
      <c r="D278" s="19"/>
      <c r="E278" s="19"/>
      <c r="F278" s="19"/>
      <c r="G278" s="19"/>
      <c r="H278" s="19"/>
      <c r="I278" s="19"/>
      <c r="J278" s="19"/>
      <c r="K278" s="19"/>
      <c r="L278" s="19"/>
    </row>
    <row r="279">
      <c r="A279" s="21">
        <v>45202.0</v>
      </c>
      <c r="B279" s="19">
        <v>0.026216494340177254</v>
      </c>
      <c r="C279" s="19">
        <v>-0.005578385094432758</v>
      </c>
      <c r="D279" s="19"/>
      <c r="E279" s="19"/>
      <c r="F279" s="19"/>
      <c r="G279" s="19"/>
      <c r="H279" s="19"/>
      <c r="I279" s="19"/>
      <c r="J279" s="19"/>
      <c r="K279" s="19"/>
      <c r="L279" s="19"/>
    </row>
    <row r="280">
      <c r="A280" s="21">
        <v>45198.0</v>
      </c>
      <c r="B280" s="19">
        <v>-0.009753493788819845</v>
      </c>
      <c r="C280" s="19">
        <v>0.005877517152362177</v>
      </c>
      <c r="D280" s="19"/>
      <c r="E280" s="19"/>
      <c r="F280" s="19"/>
      <c r="G280" s="19"/>
      <c r="H280" s="19"/>
      <c r="I280" s="19"/>
      <c r="J280" s="19"/>
      <c r="K280" s="19"/>
      <c r="L280" s="19"/>
    </row>
    <row r="281">
      <c r="A281" s="23">
        <v>45197.0</v>
      </c>
      <c r="B281" s="19">
        <v>5.664438654129356E-4</v>
      </c>
      <c r="C281" s="19">
        <v>-0.00978370852765087</v>
      </c>
      <c r="D281" s="19"/>
      <c r="E281" s="19"/>
      <c r="F281" s="19"/>
      <c r="G281" s="19"/>
      <c r="H281" s="19"/>
      <c r="I281" s="19"/>
      <c r="J281" s="19"/>
      <c r="K281" s="19"/>
      <c r="L281" s="19"/>
    </row>
    <row r="282">
      <c r="A282" s="23">
        <v>45196.0</v>
      </c>
      <c r="B282" s="19">
        <v>0.001767185473411148</v>
      </c>
      <c r="C282" s="19">
        <v>0.0026316190941126916</v>
      </c>
      <c r="D282" s="19"/>
      <c r="E282" s="19"/>
      <c r="F282" s="19"/>
      <c r="G282" s="19"/>
      <c r="H282" s="19"/>
      <c r="I282" s="19"/>
      <c r="J282" s="19"/>
      <c r="K282" s="19"/>
      <c r="L282" s="19"/>
    </row>
    <row r="283">
      <c r="A283" s="23">
        <v>45195.0</v>
      </c>
      <c r="B283" s="19">
        <v>-0.002813075953050692</v>
      </c>
      <c r="C283" s="19">
        <v>-5.006467746402343E-4</v>
      </c>
      <c r="D283" s="19"/>
      <c r="E283" s="19"/>
      <c r="F283" s="19"/>
      <c r="G283" s="19"/>
      <c r="H283" s="19"/>
      <c r="I283" s="19"/>
      <c r="J283" s="19"/>
      <c r="K283" s="19"/>
      <c r="L283" s="19"/>
    </row>
    <row r="284">
      <c r="A284" s="23">
        <v>45194.0</v>
      </c>
      <c r="B284" s="19">
        <v>-0.010525979012029785</v>
      </c>
      <c r="C284" s="19">
        <v>1.524835762478638E-5</v>
      </c>
      <c r="D284" s="19"/>
      <c r="E284" s="19"/>
      <c r="F284" s="19"/>
      <c r="G284" s="19"/>
      <c r="H284" s="19"/>
      <c r="I284" s="19"/>
      <c r="J284" s="19"/>
      <c r="K284" s="19"/>
      <c r="L284" s="19"/>
    </row>
    <row r="285">
      <c r="A285" s="23">
        <v>45191.0</v>
      </c>
      <c r="B285" s="19">
        <v>-0.01794074213717911</v>
      </c>
      <c r="C285" s="19">
        <v>-0.0034494373770092013</v>
      </c>
      <c r="D285" s="19"/>
      <c r="E285" s="19"/>
      <c r="F285" s="19"/>
      <c r="G285" s="19"/>
      <c r="H285" s="19"/>
      <c r="I285" s="19"/>
      <c r="J285" s="19"/>
      <c r="K285" s="19"/>
      <c r="L285" s="19"/>
    </row>
    <row r="286">
      <c r="A286" s="23">
        <v>45190.0</v>
      </c>
      <c r="B286" s="19">
        <v>-0.0033506607377716824</v>
      </c>
      <c r="C286" s="19">
        <v>-0.00799190006733208</v>
      </c>
      <c r="D286" s="19"/>
      <c r="E286" s="19"/>
      <c r="F286" s="19"/>
      <c r="G286" s="19"/>
      <c r="H286" s="19"/>
      <c r="I286" s="19"/>
      <c r="J286" s="19"/>
      <c r="K286" s="19"/>
      <c r="L286" s="19"/>
    </row>
    <row r="287">
      <c r="A287" s="23">
        <v>45189.0</v>
      </c>
      <c r="B287" s="19">
        <v>0.010090147082081335</v>
      </c>
      <c r="C287" s="19">
        <v>-0.011518230990448575</v>
      </c>
      <c r="D287" s="19"/>
      <c r="E287" s="19"/>
      <c r="F287" s="19"/>
      <c r="G287" s="19"/>
      <c r="H287" s="19"/>
      <c r="I287" s="19"/>
      <c r="J287" s="19"/>
      <c r="K287" s="19"/>
      <c r="L287" s="19"/>
    </row>
    <row r="288">
      <c r="A288" s="23">
        <v>45187.0</v>
      </c>
      <c r="B288" s="19">
        <v>0.015449347979700656</v>
      </c>
      <c r="C288" s="19">
        <v>-0.0029243748251194246</v>
      </c>
      <c r="D288" s="19"/>
      <c r="E288" s="19"/>
      <c r="F288" s="19"/>
      <c r="G288" s="19"/>
      <c r="H288" s="19"/>
      <c r="I288" s="19"/>
      <c r="J288" s="19"/>
      <c r="K288" s="19"/>
      <c r="L288" s="19"/>
    </row>
    <row r="289">
      <c r="A289" s="23">
        <v>45184.0</v>
      </c>
      <c r="B289" s="19">
        <v>-0.002067407086879247</v>
      </c>
      <c r="C289" s="19">
        <v>0.004439613790907959</v>
      </c>
      <c r="D289" s="19"/>
      <c r="E289" s="19"/>
      <c r="F289" s="19"/>
      <c r="G289" s="19"/>
      <c r="H289" s="19"/>
      <c r="I289" s="19"/>
      <c r="J289" s="19"/>
      <c r="K289" s="19"/>
      <c r="L289" s="19"/>
    </row>
    <row r="290">
      <c r="A290" s="23">
        <v>45183.0</v>
      </c>
      <c r="B290" s="19">
        <v>0.008208243791303804</v>
      </c>
      <c r="C290" s="19">
        <v>0.0016492277030393243</v>
      </c>
      <c r="D290" s="19"/>
      <c r="E290" s="19"/>
      <c r="F290" s="19"/>
      <c r="G290" s="19"/>
      <c r="H290" s="19"/>
      <c r="I290" s="19"/>
      <c r="J290" s="19"/>
      <c r="K290" s="19"/>
      <c r="L290" s="19"/>
    </row>
    <row r="291">
      <c r="A291" s="23">
        <v>45182.0</v>
      </c>
      <c r="B291" s="19">
        <v>-0.02213619845157211</v>
      </c>
      <c r="C291" s="19">
        <v>0.0038413060440549707</v>
      </c>
      <c r="D291" s="19"/>
      <c r="E291" s="19"/>
      <c r="F291" s="19"/>
      <c r="G291" s="19"/>
      <c r="H291" s="19"/>
      <c r="I291" s="19"/>
      <c r="J291" s="19"/>
      <c r="K291" s="19"/>
      <c r="L291" s="19"/>
    </row>
    <row r="292">
      <c r="A292" s="23">
        <v>45181.0</v>
      </c>
      <c r="B292" s="19">
        <v>0.012121793641655332</v>
      </c>
      <c r="C292" s="19">
        <v>-1.5752874899654934E-4</v>
      </c>
      <c r="D292" s="19"/>
      <c r="E292" s="19"/>
      <c r="F292" s="19"/>
      <c r="G292" s="19"/>
      <c r="H292" s="19"/>
      <c r="I292" s="19"/>
      <c r="J292" s="19"/>
      <c r="K292" s="19"/>
      <c r="L292" s="19"/>
    </row>
    <row r="293">
      <c r="A293" s="21">
        <v>45180.0</v>
      </c>
      <c r="B293" s="19">
        <v>0.0200812384789808</v>
      </c>
      <c r="C293" s="19">
        <v>0.008900123360553236</v>
      </c>
      <c r="D293" s="19"/>
      <c r="E293" s="19"/>
      <c r="F293" s="19"/>
      <c r="G293" s="19"/>
      <c r="H293" s="19"/>
      <c r="I293" s="19"/>
      <c r="J293" s="19"/>
      <c r="K293" s="19"/>
      <c r="L293" s="19"/>
    </row>
    <row r="294">
      <c r="A294" s="21">
        <v>45177.0</v>
      </c>
      <c r="B294" s="19">
        <v>0.007626937554448654</v>
      </c>
      <c r="C294" s="19">
        <v>0.004709269759036516</v>
      </c>
      <c r="D294" s="19"/>
      <c r="E294" s="19"/>
      <c r="F294" s="19"/>
      <c r="G294" s="19"/>
      <c r="H294" s="19"/>
      <c r="I294" s="19"/>
      <c r="J294" s="19"/>
      <c r="K294" s="19"/>
      <c r="L294" s="19"/>
    </row>
    <row r="295">
      <c r="A295" s="21">
        <v>45176.0</v>
      </c>
      <c r="B295" s="19">
        <v>-0.001477177605987423</v>
      </c>
      <c r="C295" s="19">
        <v>0.00591503259641879</v>
      </c>
      <c r="D295" s="19"/>
      <c r="E295" s="19"/>
      <c r="F295" s="19"/>
      <c r="G295" s="19"/>
      <c r="H295" s="19"/>
      <c r="I295" s="19"/>
      <c r="J295" s="19"/>
      <c r="K295" s="19"/>
      <c r="L295" s="19"/>
    </row>
    <row r="296">
      <c r="A296" s="21">
        <v>45175.0</v>
      </c>
      <c r="B296" s="19">
        <v>0.003524780524764015</v>
      </c>
      <c r="C296" s="19">
        <v>0.0018467527292602703</v>
      </c>
      <c r="D296" s="19"/>
      <c r="E296" s="19"/>
      <c r="F296" s="19"/>
      <c r="G296" s="19"/>
      <c r="H296" s="19"/>
      <c r="I296" s="19"/>
      <c r="J296" s="19"/>
      <c r="K296" s="19"/>
      <c r="L296" s="19"/>
    </row>
    <row r="297">
      <c r="A297" s="21">
        <v>45174.0</v>
      </c>
      <c r="B297" s="19">
        <v>-0.003594170550778042</v>
      </c>
      <c r="C297" s="19">
        <v>0.002360616115685721</v>
      </c>
      <c r="D297" s="19"/>
      <c r="E297" s="19"/>
      <c r="F297" s="19"/>
      <c r="G297" s="19"/>
      <c r="H297" s="19"/>
      <c r="I297" s="19"/>
      <c r="J297" s="19"/>
      <c r="K297" s="19"/>
      <c r="L297" s="19"/>
    </row>
    <row r="298">
      <c r="A298" s="21">
        <v>45173.0</v>
      </c>
      <c r="B298" s="19">
        <v>0.01697404656596868</v>
      </c>
      <c r="C298" s="19">
        <v>0.004810833895026123</v>
      </c>
      <c r="D298" s="19"/>
      <c r="E298" s="19"/>
      <c r="F298" s="19"/>
      <c r="G298" s="19"/>
      <c r="H298" s="19"/>
      <c r="I298" s="19"/>
      <c r="J298" s="19"/>
      <c r="K298" s="19"/>
      <c r="L298" s="19"/>
    </row>
    <row r="299">
      <c r="A299" s="21">
        <v>45170.0</v>
      </c>
      <c r="B299" s="19">
        <v>-0.00752041610760501</v>
      </c>
      <c r="C299" s="19">
        <v>0.009426710571419639</v>
      </c>
      <c r="D299" s="19"/>
      <c r="E299" s="19"/>
      <c r="F299" s="19"/>
      <c r="G299" s="19"/>
      <c r="H299" s="19"/>
      <c r="I299" s="19"/>
      <c r="J299" s="19"/>
      <c r="K299" s="19"/>
      <c r="L299" s="19"/>
    </row>
    <row r="300">
      <c r="A300" s="21">
        <v>45169.0</v>
      </c>
      <c r="B300" s="19">
        <v>-0.0026268834258523777</v>
      </c>
      <c r="C300" s="19">
        <v>-0.004840431167931758</v>
      </c>
      <c r="D300" s="19"/>
      <c r="E300" s="19"/>
      <c r="F300" s="19"/>
      <c r="G300" s="19"/>
      <c r="H300" s="19"/>
      <c r="I300" s="19"/>
      <c r="J300" s="19"/>
      <c r="K300" s="19"/>
      <c r="L300" s="19"/>
    </row>
    <row r="301">
      <c r="A301" s="23">
        <v>45168.0</v>
      </c>
      <c r="B301" s="19">
        <v>0.007876113562567788</v>
      </c>
      <c r="C301" s="19">
        <v>2.4815627641494586E-4</v>
      </c>
      <c r="D301" s="19"/>
      <c r="E301" s="19"/>
      <c r="F301" s="19"/>
      <c r="G301" s="19"/>
      <c r="H301" s="19"/>
      <c r="I301" s="19"/>
      <c r="J301" s="19"/>
      <c r="K301" s="19"/>
      <c r="L301" s="19"/>
    </row>
    <row r="302">
      <c r="A302" s="23">
        <v>45167.0</v>
      </c>
      <c r="B302" s="19">
        <v>-0.0044592533651615085</v>
      </c>
      <c r="C302" s="19">
        <v>0.0018957787843707496</v>
      </c>
      <c r="D302" s="19"/>
      <c r="E302" s="19"/>
      <c r="F302" s="19"/>
      <c r="G302" s="19"/>
      <c r="H302" s="19"/>
      <c r="I302" s="19"/>
      <c r="J302" s="19"/>
      <c r="K302" s="19"/>
      <c r="L302" s="19"/>
    </row>
    <row r="303">
      <c r="A303" s="23">
        <v>45166.0</v>
      </c>
      <c r="B303" s="19">
        <v>-0.009571970381072825</v>
      </c>
      <c r="C303" s="19">
        <v>0.0020891943236200916</v>
      </c>
      <c r="D303" s="19"/>
      <c r="E303" s="19"/>
      <c r="F303" s="19"/>
      <c r="G303" s="19"/>
      <c r="H303" s="19"/>
      <c r="I303" s="19"/>
      <c r="J303" s="19"/>
      <c r="K303" s="19"/>
      <c r="L303" s="19"/>
    </row>
    <row r="304">
      <c r="A304" s="23">
        <v>45163.0</v>
      </c>
      <c r="B304" s="19">
        <v>-0.0048038430744594685</v>
      </c>
      <c r="C304" s="19">
        <v>-0.006236234119267436</v>
      </c>
      <c r="D304" s="19"/>
      <c r="E304" s="19"/>
      <c r="F304" s="19"/>
      <c r="G304" s="19"/>
      <c r="H304" s="19"/>
      <c r="I304" s="19"/>
      <c r="J304" s="19"/>
      <c r="K304" s="19"/>
      <c r="L304" s="19"/>
    </row>
    <row r="305">
      <c r="A305" s="23">
        <v>45162.0</v>
      </c>
      <c r="B305" s="19">
        <v>-0.01015704604635359</v>
      </c>
      <c r="C305" s="19">
        <v>-0.0029469245011314316</v>
      </c>
      <c r="D305" s="19"/>
      <c r="E305" s="19"/>
      <c r="F305" s="19"/>
      <c r="G305" s="19"/>
      <c r="H305" s="19"/>
      <c r="I305" s="19"/>
      <c r="J305" s="19"/>
      <c r="K305" s="19"/>
      <c r="L305" s="19"/>
    </row>
    <row r="306">
      <c r="A306" s="23">
        <v>45161.0</v>
      </c>
      <c r="B306" s="19">
        <v>-4.8497389223889353E-4</v>
      </c>
      <c r="C306" s="19">
        <v>0.0024514795233148146</v>
      </c>
      <c r="D306" s="19"/>
      <c r="E306" s="19"/>
      <c r="F306" s="19"/>
      <c r="G306" s="19"/>
      <c r="H306" s="19"/>
      <c r="I306" s="19"/>
      <c r="J306" s="19"/>
      <c r="K306" s="19"/>
      <c r="L306" s="19"/>
    </row>
    <row r="307">
      <c r="A307" s="23">
        <v>45160.0</v>
      </c>
      <c r="B307" s="19">
        <v>0.0076232672541578506</v>
      </c>
      <c r="C307" s="19">
        <v>1.4695569672484865E-4</v>
      </c>
      <c r="D307" s="19"/>
      <c r="E307" s="19"/>
      <c r="F307" s="19"/>
      <c r="G307" s="19"/>
      <c r="H307" s="19"/>
      <c r="I307" s="19"/>
      <c r="J307" s="19"/>
      <c r="K307" s="19"/>
      <c r="L307" s="19"/>
    </row>
    <row r="308">
      <c r="A308" s="23">
        <v>45159.0</v>
      </c>
      <c r="B308" s="19">
        <v>0.0033504396430554806</v>
      </c>
      <c r="C308" s="19">
        <v>0.004321561458610956</v>
      </c>
      <c r="D308" s="19"/>
      <c r="E308" s="19"/>
      <c r="F308" s="19"/>
      <c r="G308" s="19"/>
      <c r="H308" s="19"/>
      <c r="I308" s="19"/>
      <c r="J308" s="19"/>
      <c r="K308" s="19"/>
      <c r="L308" s="19"/>
    </row>
    <row r="309">
      <c r="A309" s="23">
        <v>45156.0</v>
      </c>
      <c r="B309" s="19">
        <v>-0.008089486909297228</v>
      </c>
      <c r="C309" s="19">
        <v>-0.0028453027975366973</v>
      </c>
      <c r="D309" s="19"/>
      <c r="E309" s="19"/>
      <c r="F309" s="19"/>
      <c r="G309" s="19"/>
      <c r="H309" s="19"/>
      <c r="I309" s="19"/>
      <c r="J309" s="19"/>
      <c r="K309" s="19"/>
      <c r="L309" s="19"/>
    </row>
    <row r="310">
      <c r="A310" s="23">
        <v>45155.0</v>
      </c>
      <c r="B310" s="19">
        <v>0.018778489793221942</v>
      </c>
      <c r="C310" s="19">
        <v>-0.005124582584125403</v>
      </c>
      <c r="D310" s="19"/>
      <c r="E310" s="19"/>
      <c r="F310" s="19"/>
      <c r="G310" s="19"/>
      <c r="H310" s="19"/>
      <c r="I310" s="19"/>
      <c r="J310" s="19"/>
      <c r="K310" s="19"/>
      <c r="L310" s="19"/>
    </row>
    <row r="311">
      <c r="A311" s="23">
        <v>45154.0</v>
      </c>
      <c r="B311" s="19">
        <v>-0.007279643231899224</v>
      </c>
      <c r="C311" s="19">
        <v>0.0015667972759854099</v>
      </c>
      <c r="D311" s="19"/>
      <c r="E311" s="19"/>
      <c r="F311" s="19"/>
      <c r="G311" s="19"/>
      <c r="H311" s="19"/>
      <c r="I311" s="19"/>
      <c r="J311" s="19"/>
      <c r="K311" s="19"/>
      <c r="L311" s="19"/>
    </row>
    <row r="312">
      <c r="A312" s="23">
        <v>45152.0</v>
      </c>
      <c r="B312" s="19">
        <v>-0.010432384197290645</v>
      </c>
      <c r="C312" s="19">
        <v>3.216956707483565E-4</v>
      </c>
      <c r="D312" s="19"/>
      <c r="E312" s="19"/>
      <c r="F312" s="19"/>
      <c r="G312" s="19"/>
      <c r="H312" s="19"/>
      <c r="I312" s="19"/>
      <c r="J312" s="19"/>
      <c r="K312" s="19"/>
      <c r="L312" s="19"/>
    </row>
    <row r="313">
      <c r="A313" s="23">
        <v>45149.0</v>
      </c>
      <c r="B313" s="19">
        <v>-0.00691221964423816</v>
      </c>
      <c r="C313" s="19">
        <v>-0.005874196007798149</v>
      </c>
      <c r="D313" s="19"/>
      <c r="E313" s="19"/>
      <c r="F313" s="19"/>
      <c r="G313" s="19"/>
      <c r="H313" s="19"/>
      <c r="I313" s="19"/>
      <c r="J313" s="19"/>
      <c r="K313" s="19"/>
      <c r="L313" s="19"/>
    </row>
    <row r="314">
      <c r="A314" s="21">
        <v>45148.0</v>
      </c>
      <c r="B314" s="19">
        <v>0.02512264010703147</v>
      </c>
      <c r="C314" s="19">
        <v>-0.0045562089489139534</v>
      </c>
      <c r="D314" s="19"/>
      <c r="E314" s="19"/>
      <c r="F314" s="19"/>
      <c r="G314" s="19"/>
      <c r="H314" s="19"/>
      <c r="I314" s="19"/>
      <c r="J314" s="19"/>
      <c r="K314" s="19"/>
      <c r="L314" s="19"/>
    </row>
    <row r="315">
      <c r="A315" s="21">
        <v>45147.0</v>
      </c>
      <c r="B315" s="19">
        <v>-0.003620624393134042</v>
      </c>
      <c r="C315" s="19">
        <v>0.003152647943242215</v>
      </c>
      <c r="D315" s="19"/>
      <c r="E315" s="19"/>
      <c r="F315" s="19"/>
      <c r="G315" s="19"/>
      <c r="H315" s="19"/>
      <c r="I315" s="19"/>
      <c r="J315" s="19"/>
      <c r="K315" s="19"/>
      <c r="L315" s="19"/>
    </row>
    <row r="316">
      <c r="A316" s="21">
        <v>45146.0</v>
      </c>
      <c r="B316" s="19">
        <v>-0.00893803722007469</v>
      </c>
      <c r="C316" s="19">
        <v>-0.0013496757206350463</v>
      </c>
      <c r="D316" s="19"/>
      <c r="E316" s="19"/>
      <c r="F316" s="19"/>
      <c r="G316" s="19"/>
      <c r="H316" s="19"/>
      <c r="I316" s="19"/>
      <c r="J316" s="19"/>
      <c r="K316" s="19"/>
      <c r="L316" s="19"/>
    </row>
    <row r="317">
      <c r="A317" s="21">
        <v>45145.0</v>
      </c>
      <c r="B317" s="19">
        <v>-0.006385219998379266</v>
      </c>
      <c r="C317" s="19">
        <v>0.004114361838397196</v>
      </c>
      <c r="D317" s="19"/>
      <c r="E317" s="19"/>
      <c r="F317" s="19"/>
      <c r="G317" s="19"/>
      <c r="H317" s="19"/>
      <c r="I317" s="19"/>
      <c r="J317" s="19"/>
      <c r="K317" s="19"/>
      <c r="L317" s="19"/>
    </row>
    <row r="318">
      <c r="A318" s="21">
        <v>45142.0</v>
      </c>
      <c r="B318" s="19">
        <v>-0.0059285035361591465</v>
      </c>
      <c r="C318" s="19">
        <v>0.006983409565233023</v>
      </c>
      <c r="D318" s="19"/>
      <c r="E318" s="19"/>
      <c r="F318" s="19"/>
      <c r="G318" s="19"/>
      <c r="H318" s="19"/>
      <c r="I318" s="19"/>
      <c r="J318" s="19"/>
      <c r="K318" s="19"/>
      <c r="L318" s="19"/>
    </row>
    <row r="319">
      <c r="A319" s="21">
        <v>45141.0</v>
      </c>
      <c r="B319" s="19">
        <v>-0.03263359670858845</v>
      </c>
      <c r="C319" s="19">
        <v>-0.0074206657089961325</v>
      </c>
      <c r="D319" s="19"/>
      <c r="E319" s="19"/>
      <c r="F319" s="19"/>
      <c r="G319" s="19"/>
      <c r="H319" s="19"/>
      <c r="I319" s="19"/>
      <c r="J319" s="19"/>
      <c r="K319" s="19"/>
      <c r="L319" s="19"/>
    </row>
    <row r="320">
      <c r="A320" s="21">
        <v>45140.0</v>
      </c>
      <c r="B320" s="19">
        <v>-0.0010119566571180627</v>
      </c>
      <c r="C320" s="19">
        <v>-0.010489749690248296</v>
      </c>
      <c r="D320" s="19"/>
      <c r="E320" s="19"/>
      <c r="F320" s="19"/>
      <c r="G320" s="19"/>
      <c r="H320" s="19"/>
      <c r="I320" s="19"/>
      <c r="J320" s="19"/>
      <c r="K320" s="19"/>
      <c r="L320" s="19"/>
    </row>
    <row r="321">
      <c r="A321" s="21">
        <v>45139.0</v>
      </c>
      <c r="B321" s="19">
        <v>0.014162785189863358</v>
      </c>
      <c r="C321" s="19">
        <v>-0.0010251192175683155</v>
      </c>
      <c r="D321" s="19"/>
      <c r="E321" s="19"/>
      <c r="F321" s="19"/>
      <c r="G321" s="19"/>
      <c r="H321" s="19"/>
      <c r="I321" s="19"/>
      <c r="J321" s="19"/>
      <c r="K321" s="19"/>
      <c r="L321" s="19"/>
    </row>
    <row r="322">
      <c r="A322" s="21">
        <v>45138.0</v>
      </c>
      <c r="B322" s="19">
        <v>-0.013043071744686108</v>
      </c>
      <c r="C322" s="19">
        <v>0.00548456305465983</v>
      </c>
      <c r="D322" s="19"/>
      <c r="E322" s="19"/>
      <c r="F322" s="19"/>
      <c r="G322" s="19"/>
      <c r="H322" s="19"/>
      <c r="I322" s="19"/>
      <c r="J322" s="19"/>
      <c r="K322" s="19"/>
      <c r="L322" s="19"/>
    </row>
    <row r="323">
      <c r="A323" s="23">
        <v>45135.0</v>
      </c>
      <c r="B323" s="19">
        <v>0.004052383709104657</v>
      </c>
      <c r="C323" s="19">
        <v>-7.044796769059003E-4</v>
      </c>
      <c r="D323" s="19"/>
      <c r="E323" s="19"/>
      <c r="F323" s="19"/>
      <c r="G323" s="19"/>
      <c r="H323" s="19"/>
      <c r="I323" s="19"/>
      <c r="J323" s="19"/>
      <c r="K323" s="19"/>
      <c r="L323" s="19"/>
    </row>
    <row r="324">
      <c r="A324" s="23">
        <v>45134.0</v>
      </c>
      <c r="B324" s="19">
        <v>0.002588316496203724</v>
      </c>
      <c r="C324" s="19">
        <v>-0.005986358787155477</v>
      </c>
      <c r="D324" s="19"/>
      <c r="E324" s="19"/>
      <c r="F324" s="19"/>
      <c r="G324" s="19"/>
      <c r="H324" s="19"/>
      <c r="I324" s="19"/>
      <c r="J324" s="19"/>
      <c r="K324" s="19"/>
      <c r="L324" s="19"/>
    </row>
    <row r="325">
      <c r="A325" s="23">
        <v>45133.0</v>
      </c>
      <c r="B325" s="19">
        <v>0.016212080151759123</v>
      </c>
      <c r="C325" s="19">
        <v>0.004964279544322769</v>
      </c>
      <c r="D325" s="19"/>
      <c r="E325" s="19"/>
      <c r="F325" s="19"/>
      <c r="G325" s="19"/>
      <c r="H325" s="19"/>
      <c r="I325" s="19"/>
      <c r="J325" s="19"/>
      <c r="K325" s="19"/>
      <c r="L325" s="19"/>
    </row>
    <row r="326">
      <c r="A326" s="23">
        <v>45132.0</v>
      </c>
      <c r="B326" s="19">
        <v>0.005578442845005638</v>
      </c>
      <c r="C326" s="19">
        <v>4.1937033450500927E-4</v>
      </c>
      <c r="D326" s="19"/>
      <c r="E326" s="19"/>
      <c r="F326" s="19"/>
      <c r="G326" s="19"/>
      <c r="H326" s="19"/>
      <c r="I326" s="19"/>
      <c r="J326" s="19"/>
      <c r="K326" s="19"/>
      <c r="L326" s="19"/>
    </row>
    <row r="327">
      <c r="A327" s="23">
        <v>45131.0</v>
      </c>
      <c r="B327" s="19">
        <v>0.0065995417433117876</v>
      </c>
      <c r="C327" s="19">
        <v>-0.003679412509496105</v>
      </c>
      <c r="D327" s="19"/>
      <c r="E327" s="19"/>
      <c r="F327" s="19"/>
      <c r="G327" s="19"/>
      <c r="H327" s="19"/>
      <c r="I327" s="19"/>
      <c r="J327" s="19"/>
      <c r="K327" s="19"/>
      <c r="L327" s="19"/>
    </row>
    <row r="328">
      <c r="A328" s="23">
        <v>45128.0</v>
      </c>
      <c r="B328" s="19">
        <v>0.0016971342675653478</v>
      </c>
      <c r="C328" s="19">
        <v>-0.011719717805812602</v>
      </c>
      <c r="D328" s="19"/>
      <c r="E328" s="19"/>
      <c r="F328" s="19"/>
      <c r="G328" s="19"/>
      <c r="H328" s="19"/>
      <c r="I328" s="19"/>
      <c r="J328" s="19"/>
      <c r="K328" s="19"/>
      <c r="L328" s="19"/>
    </row>
    <row r="329">
      <c r="A329" s="23">
        <v>45127.0</v>
      </c>
      <c r="B329" s="19">
        <v>0.013880239913473869</v>
      </c>
      <c r="C329" s="19">
        <v>0.007361412584486082</v>
      </c>
      <c r="D329" s="19"/>
      <c r="E329" s="19"/>
      <c r="F329" s="19"/>
      <c r="G329" s="19"/>
      <c r="H329" s="19"/>
      <c r="I329" s="19"/>
      <c r="J329" s="19"/>
      <c r="K329" s="19"/>
      <c r="L329" s="19"/>
    </row>
    <row r="330">
      <c r="A330" s="23">
        <v>45126.0</v>
      </c>
      <c r="B330" s="19">
        <v>-0.010347064547518658</v>
      </c>
      <c r="C330" s="19">
        <v>0.004248262592250418</v>
      </c>
      <c r="D330" s="19"/>
      <c r="E330" s="19"/>
      <c r="F330" s="19"/>
      <c r="G330" s="19"/>
      <c r="H330" s="19"/>
      <c r="I330" s="19"/>
      <c r="J330" s="19"/>
      <c r="K330" s="19"/>
      <c r="L330" s="19"/>
    </row>
    <row r="331">
      <c r="A331" s="23">
        <v>45125.0</v>
      </c>
      <c r="B331" s="19">
        <v>-0.010241099232720097</v>
      </c>
      <c r="C331" s="19">
        <v>0.0019176671427012515</v>
      </c>
      <c r="D331" s="19"/>
      <c r="E331" s="19"/>
      <c r="F331" s="19"/>
      <c r="G331" s="19"/>
      <c r="H331" s="19"/>
      <c r="I331" s="19"/>
      <c r="J331" s="19"/>
      <c r="K331" s="19"/>
      <c r="L331" s="19"/>
    </row>
    <row r="332">
      <c r="A332" s="23">
        <v>45124.0</v>
      </c>
      <c r="B332" s="19">
        <v>0.006852636002198098</v>
      </c>
      <c r="C332" s="19">
        <v>0.007511053183061112</v>
      </c>
      <c r="D332" s="19"/>
      <c r="E332" s="19"/>
      <c r="F332" s="19"/>
      <c r="G332" s="19"/>
      <c r="H332" s="19"/>
      <c r="I332" s="19"/>
      <c r="J332" s="19"/>
      <c r="K332" s="19"/>
      <c r="L332" s="19"/>
    </row>
    <row r="333">
      <c r="A333" s="23">
        <v>45121.0</v>
      </c>
      <c r="B333" s="19">
        <v>-0.0012912806275623412</v>
      </c>
      <c r="C333" s="19">
        <v>0.007765114931427508</v>
      </c>
      <c r="D333" s="19"/>
      <c r="E333" s="19"/>
      <c r="F333" s="19"/>
      <c r="G333" s="19"/>
      <c r="H333" s="19"/>
      <c r="I333" s="19"/>
      <c r="J333" s="19"/>
      <c r="K333" s="19"/>
      <c r="L333" s="19"/>
    </row>
    <row r="334">
      <c r="A334" s="23">
        <v>45120.0</v>
      </c>
      <c r="B334" s="19">
        <v>-0.011219815822653634</v>
      </c>
      <c r="C334" s="19">
        <v>0.0015192707500399916</v>
      </c>
      <c r="D334" s="19"/>
      <c r="E334" s="19"/>
      <c r="F334" s="19"/>
      <c r="G334" s="19"/>
      <c r="H334" s="19"/>
      <c r="I334" s="19"/>
      <c r="J334" s="19"/>
      <c r="K334" s="19"/>
      <c r="L334" s="19"/>
    </row>
    <row r="335">
      <c r="A335" s="23">
        <v>45119.0</v>
      </c>
      <c r="B335" s="19">
        <v>0.015922172679367685</v>
      </c>
      <c r="C335" s="19">
        <v>-0.00283444962293089</v>
      </c>
      <c r="D335" s="19"/>
      <c r="E335" s="19"/>
      <c r="F335" s="19"/>
      <c r="G335" s="19"/>
      <c r="H335" s="19"/>
      <c r="I335" s="19"/>
      <c r="J335" s="19"/>
      <c r="K335" s="19"/>
      <c r="L335" s="19"/>
    </row>
    <row r="336">
      <c r="A336" s="21">
        <v>45118.0</v>
      </c>
      <c r="B336" s="19">
        <v>7.301638812267086E-4</v>
      </c>
      <c r="C336" s="19">
        <v>0.0043139301194985435</v>
      </c>
      <c r="D336" s="19"/>
      <c r="E336" s="19"/>
      <c r="F336" s="19"/>
      <c r="G336" s="19"/>
      <c r="H336" s="19"/>
      <c r="I336" s="19"/>
      <c r="J336" s="19"/>
      <c r="K336" s="19"/>
      <c r="L336" s="19"/>
    </row>
    <row r="337">
      <c r="A337" s="21">
        <v>45117.0</v>
      </c>
      <c r="B337" s="19">
        <v>0.028967359545871707</v>
      </c>
      <c r="C337" s="19">
        <v>0.0012466505964268126</v>
      </c>
      <c r="D337" s="19"/>
      <c r="E337" s="19"/>
      <c r="F337" s="19"/>
      <c r="G337" s="19"/>
      <c r="H337" s="19"/>
      <c r="I337" s="19"/>
      <c r="J337" s="19"/>
      <c r="K337" s="19"/>
      <c r="L337" s="19"/>
    </row>
    <row r="338">
      <c r="A338" s="21">
        <v>45114.0</v>
      </c>
      <c r="B338" s="19">
        <v>0.021332105586249206</v>
      </c>
      <c r="C338" s="19">
        <v>-0.008488354797843822</v>
      </c>
      <c r="D338" s="19"/>
      <c r="E338" s="19"/>
      <c r="F338" s="19"/>
      <c r="G338" s="19"/>
      <c r="H338" s="19"/>
      <c r="I338" s="19"/>
      <c r="J338" s="19"/>
      <c r="K338" s="19"/>
      <c r="L338" s="19"/>
    </row>
    <row r="339">
      <c r="A339" s="21">
        <v>45113.0</v>
      </c>
      <c r="B339" s="19">
        <v>-0.0054101724810473595</v>
      </c>
      <c r="C339" s="19">
        <v>0.0050931773075237885</v>
      </c>
      <c r="D339" s="19"/>
      <c r="E339" s="19"/>
      <c r="F339" s="19"/>
      <c r="G339" s="19"/>
      <c r="H339" s="19"/>
      <c r="I339" s="19"/>
      <c r="J339" s="19"/>
      <c r="K339" s="19"/>
      <c r="L339" s="19"/>
    </row>
    <row r="340">
      <c r="A340" s="21">
        <v>45112.0</v>
      </c>
      <c r="B340" s="19">
        <v>0.0011036028388060615</v>
      </c>
      <c r="C340" s="19">
        <v>4.899685388621844E-4</v>
      </c>
      <c r="D340" s="19"/>
      <c r="E340" s="19"/>
      <c r="F340" s="19"/>
      <c r="G340" s="19"/>
      <c r="H340" s="19"/>
      <c r="I340" s="19"/>
      <c r="J340" s="19"/>
      <c r="K340" s="19"/>
      <c r="L340" s="19"/>
    </row>
    <row r="341">
      <c r="A341" s="21">
        <v>45111.0</v>
      </c>
      <c r="B341" s="19">
        <v>-0.007983561274674922</v>
      </c>
      <c r="C341" s="19">
        <v>0.0034389870902133968</v>
      </c>
      <c r="D341" s="19"/>
      <c r="E341" s="19"/>
      <c r="F341" s="19"/>
      <c r="G341" s="19"/>
      <c r="H341" s="19"/>
      <c r="I341" s="19"/>
      <c r="J341" s="19"/>
      <c r="K341" s="19"/>
      <c r="L341" s="19"/>
    </row>
    <row r="342">
      <c r="A342" s="21">
        <v>45110.0</v>
      </c>
      <c r="B342" s="19">
        <v>0.015183639969906348</v>
      </c>
      <c r="C342" s="19">
        <v>0.0069570927169402275</v>
      </c>
      <c r="D342" s="19"/>
      <c r="E342" s="19"/>
      <c r="F342" s="19"/>
      <c r="G342" s="19"/>
      <c r="H342" s="19"/>
      <c r="I342" s="19"/>
      <c r="J342" s="19"/>
      <c r="K342" s="19"/>
      <c r="L342" s="19"/>
    </row>
    <row r="343">
      <c r="A343" s="21">
        <v>45107.0</v>
      </c>
      <c r="B343" s="19">
        <v>0.023628662442678694</v>
      </c>
      <c r="C343" s="19">
        <v>0.011435212759789426</v>
      </c>
      <c r="D343" s="19"/>
      <c r="E343" s="19"/>
      <c r="F343" s="19"/>
      <c r="G343" s="19"/>
      <c r="H343" s="19"/>
      <c r="I343" s="19"/>
      <c r="J343" s="19"/>
      <c r="K343" s="19"/>
      <c r="L343" s="19"/>
    </row>
    <row r="344">
      <c r="A344" s="23">
        <v>45105.0</v>
      </c>
      <c r="B344" s="19">
        <v>0.009256315138668203</v>
      </c>
      <c r="C344" s="19">
        <v>0.008221114500408966</v>
      </c>
      <c r="D344" s="19"/>
      <c r="E344" s="19"/>
      <c r="F344" s="19"/>
      <c r="G344" s="19"/>
      <c r="H344" s="19"/>
      <c r="I344" s="19"/>
      <c r="J344" s="19"/>
      <c r="K344" s="19"/>
      <c r="L344" s="19"/>
    </row>
    <row r="345">
      <c r="A345" s="23">
        <v>45104.0</v>
      </c>
      <c r="B345" s="19">
        <v>0.014643414048357561</v>
      </c>
      <c r="C345" s="19">
        <v>0.0067518404382811426</v>
      </c>
      <c r="D345" s="19"/>
      <c r="E345" s="19"/>
      <c r="F345" s="19"/>
      <c r="G345" s="19"/>
      <c r="H345" s="19"/>
      <c r="I345" s="19"/>
      <c r="J345" s="19"/>
      <c r="K345" s="19"/>
      <c r="L345" s="19"/>
    </row>
    <row r="346">
      <c r="A346" s="23">
        <v>45103.0</v>
      </c>
      <c r="B346" s="19">
        <v>-0.017036645525017713</v>
      </c>
      <c r="C346" s="19">
        <v>0.001376871768771215</v>
      </c>
      <c r="D346" s="19"/>
      <c r="E346" s="19"/>
      <c r="F346" s="19"/>
      <c r="G346" s="19"/>
      <c r="H346" s="19"/>
      <c r="I346" s="19"/>
      <c r="J346" s="19"/>
      <c r="K346" s="19"/>
      <c r="L346" s="19"/>
    </row>
    <row r="347">
      <c r="A347" s="23">
        <v>45100.0</v>
      </c>
      <c r="B347" s="19">
        <v>-0.02072082952330012</v>
      </c>
      <c r="C347" s="19">
        <v>-0.005633615236065759</v>
      </c>
      <c r="D347" s="19"/>
      <c r="E347" s="19"/>
      <c r="F347" s="19"/>
      <c r="G347" s="19"/>
      <c r="H347" s="19"/>
      <c r="I347" s="19"/>
      <c r="J347" s="19"/>
      <c r="K347" s="19"/>
      <c r="L347" s="19"/>
    </row>
    <row r="348">
      <c r="A348" s="23">
        <v>45099.0</v>
      </c>
      <c r="B348" s="19">
        <v>-0.003181646200942523</v>
      </c>
      <c r="C348" s="19">
        <v>-0.004539464438652163</v>
      </c>
      <c r="D348" s="19"/>
      <c r="E348" s="19"/>
      <c r="F348" s="19"/>
      <c r="G348" s="19"/>
      <c r="H348" s="19"/>
      <c r="I348" s="19"/>
      <c r="J348" s="19"/>
      <c r="K348" s="19"/>
      <c r="L348" s="19"/>
    </row>
    <row r="349">
      <c r="A349" s="23">
        <v>45098.0</v>
      </c>
      <c r="B349" s="19">
        <v>0.030391097092024033</v>
      </c>
      <c r="C349" s="19">
        <v>0.002133742898595248</v>
      </c>
      <c r="D349" s="19"/>
      <c r="E349" s="19"/>
      <c r="F349" s="19"/>
      <c r="G349" s="19"/>
      <c r="H349" s="19"/>
      <c r="I349" s="19"/>
      <c r="J349" s="19"/>
      <c r="K349" s="19"/>
      <c r="L349" s="19"/>
    </row>
    <row r="350">
      <c r="A350" s="23">
        <v>45097.0</v>
      </c>
      <c r="B350" s="19">
        <v>-0.006583927471173312</v>
      </c>
      <c r="C350" s="19">
        <v>0.0032657174314665305</v>
      </c>
      <c r="D350" s="19"/>
      <c r="E350" s="19"/>
      <c r="F350" s="19"/>
      <c r="G350" s="19"/>
      <c r="H350" s="19"/>
      <c r="I350" s="19"/>
      <c r="J350" s="19"/>
      <c r="K350" s="19"/>
      <c r="L350" s="19"/>
    </row>
    <row r="351">
      <c r="A351" s="23">
        <v>45096.0</v>
      </c>
      <c r="B351" s="19">
        <v>0.0023822128110109198</v>
      </c>
      <c r="C351" s="19">
        <v>-0.0037474768936576197</v>
      </c>
      <c r="D351" s="19"/>
      <c r="E351" s="19"/>
      <c r="F351" s="19"/>
      <c r="G351" s="19"/>
      <c r="H351" s="19"/>
      <c r="I351" s="19"/>
      <c r="J351" s="19"/>
      <c r="K351" s="19"/>
      <c r="L351" s="19"/>
    </row>
    <row r="352">
      <c r="A352" s="23">
        <v>45093.0</v>
      </c>
      <c r="B352" s="19">
        <v>-0.003253891478321891</v>
      </c>
      <c r="C352" s="19">
        <v>0.007379027295444818</v>
      </c>
      <c r="D352" s="19"/>
      <c r="E352" s="19"/>
      <c r="F352" s="19"/>
      <c r="G352" s="19"/>
      <c r="H352" s="19"/>
      <c r="I352" s="19"/>
      <c r="J352" s="19"/>
      <c r="K352" s="19"/>
      <c r="L352" s="19"/>
    </row>
    <row r="353">
      <c r="A353" s="23">
        <v>45092.0</v>
      </c>
      <c r="B353" s="19">
        <v>0.014416471889663995</v>
      </c>
      <c r="C353" s="19">
        <v>-0.0036148625232594878</v>
      </c>
      <c r="D353" s="19"/>
      <c r="E353" s="19"/>
      <c r="F353" s="19"/>
      <c r="G353" s="19"/>
      <c r="H353" s="19"/>
      <c r="I353" s="19"/>
      <c r="J353" s="19"/>
      <c r="K353" s="19"/>
      <c r="L353" s="19"/>
    </row>
    <row r="354">
      <c r="A354" s="23">
        <v>45091.0</v>
      </c>
      <c r="B354" s="19">
        <v>-0.00344944079941667</v>
      </c>
      <c r="C354" s="19">
        <v>0.002123834228727528</v>
      </c>
      <c r="D354" s="19"/>
      <c r="E354" s="19"/>
      <c r="F354" s="19"/>
      <c r="G354" s="19"/>
      <c r="H354" s="19"/>
      <c r="I354" s="19"/>
      <c r="J354" s="19"/>
      <c r="K354" s="19"/>
      <c r="L354" s="19"/>
    </row>
    <row r="355">
      <c r="A355" s="23">
        <v>45090.0</v>
      </c>
      <c r="B355" s="19">
        <v>0.0032823732986067</v>
      </c>
      <c r="C355" s="19">
        <v>0.006163481439668939</v>
      </c>
      <c r="D355" s="19"/>
      <c r="E355" s="19"/>
      <c r="F355" s="19"/>
      <c r="G355" s="19"/>
      <c r="H355" s="19"/>
      <c r="I355" s="19"/>
      <c r="J355" s="19"/>
      <c r="K355" s="19"/>
      <c r="L355" s="19"/>
    </row>
    <row r="356">
      <c r="A356" s="23">
        <v>45089.0</v>
      </c>
      <c r="B356" s="19">
        <v>0.004641743431664347</v>
      </c>
      <c r="C356" s="19">
        <v>0.0020524257409741953</v>
      </c>
      <c r="D356" s="19"/>
      <c r="E356" s="19"/>
      <c r="F356" s="19"/>
      <c r="G356" s="19"/>
      <c r="H356" s="19"/>
      <c r="I356" s="19"/>
      <c r="J356" s="19"/>
      <c r="K356" s="19"/>
      <c r="L356" s="19"/>
    </row>
    <row r="357">
      <c r="A357" s="21">
        <v>45086.0</v>
      </c>
      <c r="B357" s="19">
        <v>-0.014517838219710422</v>
      </c>
      <c r="C357" s="19">
        <v>-0.0038181764518058214</v>
      </c>
      <c r="D357" s="19"/>
      <c r="E357" s="19"/>
      <c r="F357" s="19"/>
      <c r="G357" s="19"/>
      <c r="H357" s="19"/>
      <c r="I357" s="19"/>
      <c r="J357" s="19"/>
      <c r="K357" s="19"/>
      <c r="L357" s="19"/>
    </row>
    <row r="358">
      <c r="A358" s="21">
        <v>45085.0</v>
      </c>
      <c r="B358" s="19">
        <v>0.021947873799725848</v>
      </c>
      <c r="C358" s="19">
        <v>-0.004904840225564033</v>
      </c>
      <c r="D358" s="19"/>
      <c r="E358" s="19"/>
      <c r="F358" s="19"/>
      <c r="G358" s="19"/>
      <c r="H358" s="19"/>
      <c r="I358" s="19"/>
      <c r="J358" s="19"/>
      <c r="K358" s="19"/>
      <c r="L358" s="19"/>
    </row>
    <row r="359">
      <c r="A359" s="21">
        <v>45084.0</v>
      </c>
      <c r="B359" s="19">
        <v>0.01738986723469882</v>
      </c>
      <c r="C359" s="19">
        <v>0.00684983063605582</v>
      </c>
      <c r="D359" s="19"/>
      <c r="E359" s="19"/>
      <c r="F359" s="19"/>
      <c r="G359" s="19"/>
      <c r="H359" s="19"/>
      <c r="I359" s="19"/>
      <c r="J359" s="19"/>
      <c r="K359" s="19"/>
      <c r="L359" s="19"/>
    </row>
    <row r="360">
      <c r="A360" s="21">
        <v>45083.0</v>
      </c>
      <c r="B360" s="19">
        <v>0.019316799251287042</v>
      </c>
      <c r="C360" s="19">
        <v>2.7697330031184464E-4</v>
      </c>
      <c r="D360" s="19"/>
      <c r="E360" s="19"/>
      <c r="F360" s="19"/>
      <c r="G360" s="19"/>
      <c r="H360" s="19"/>
      <c r="I360" s="19"/>
      <c r="J360" s="19"/>
      <c r="K360" s="19"/>
      <c r="L360" s="19"/>
    </row>
    <row r="361">
      <c r="A361" s="21">
        <v>45082.0</v>
      </c>
      <c r="B361" s="19">
        <v>0.001311967013400972</v>
      </c>
      <c r="C361" s="19">
        <v>0.003223787505193032</v>
      </c>
      <c r="D361" s="19"/>
      <c r="E361" s="19"/>
      <c r="F361" s="19"/>
      <c r="G361" s="19"/>
      <c r="H361" s="19"/>
      <c r="I361" s="19"/>
      <c r="J361" s="19"/>
      <c r="K361" s="19"/>
      <c r="L361" s="19"/>
    </row>
    <row r="362">
      <c r="A362" s="21">
        <v>45079.0</v>
      </c>
      <c r="B362" s="19">
        <v>0.01690554242585951</v>
      </c>
      <c r="C362" s="19">
        <v>0.002507065489310456</v>
      </c>
      <c r="D362" s="19"/>
      <c r="E362" s="19"/>
      <c r="F362" s="19"/>
      <c r="G362" s="19"/>
      <c r="H362" s="19"/>
      <c r="I362" s="19"/>
      <c r="J362" s="19"/>
      <c r="K362" s="19"/>
      <c r="L362" s="19"/>
    </row>
    <row r="363">
      <c r="A363" s="21">
        <v>45078.0</v>
      </c>
      <c r="B363" s="19">
        <v>0.014462490332559863</v>
      </c>
      <c r="C363" s="19">
        <v>-0.0025169414709945714</v>
      </c>
      <c r="D363" s="19"/>
      <c r="E363" s="19"/>
      <c r="F363" s="19"/>
      <c r="G363" s="19"/>
      <c r="H363" s="19"/>
      <c r="I363" s="19"/>
      <c r="J363" s="19"/>
      <c r="K363" s="19"/>
      <c r="L363" s="19"/>
    </row>
    <row r="364">
      <c r="A364" s="21">
        <v>45077.0</v>
      </c>
      <c r="B364" s="19">
        <v>-0.005097624314706173</v>
      </c>
      <c r="C364" s="19">
        <v>-0.005337061315831004</v>
      </c>
      <c r="D364" s="19"/>
      <c r="E364" s="19"/>
      <c r="F364" s="19"/>
      <c r="G364" s="19"/>
      <c r="H364" s="19"/>
      <c r="I364" s="19"/>
      <c r="J364" s="19"/>
      <c r="K364" s="19"/>
      <c r="L364" s="19"/>
    </row>
    <row r="365">
      <c r="A365" s="23">
        <v>45076.0</v>
      </c>
      <c r="B365" s="19">
        <v>0.005804391989939095</v>
      </c>
      <c r="C365" s="19">
        <v>0.0018926104851695325</v>
      </c>
      <c r="D365" s="19"/>
      <c r="E365" s="19"/>
      <c r="F365" s="19"/>
      <c r="G365" s="19"/>
      <c r="H365" s="19"/>
      <c r="I365" s="19"/>
      <c r="J365" s="19"/>
      <c r="K365" s="19"/>
      <c r="L365" s="19"/>
    </row>
    <row r="366">
      <c r="A366" s="23">
        <v>45075.0</v>
      </c>
      <c r="B366" s="19">
        <v>0.006974886511972311</v>
      </c>
      <c r="C366" s="19">
        <v>0.005367756164405879</v>
      </c>
      <c r="D366" s="19"/>
      <c r="E366" s="19"/>
      <c r="F366" s="19"/>
      <c r="G366" s="19"/>
      <c r="H366" s="19"/>
      <c r="I366" s="19"/>
      <c r="J366" s="19"/>
      <c r="K366" s="19"/>
      <c r="L366" s="19"/>
    </row>
    <row r="367">
      <c r="A367" s="23">
        <v>45072.0</v>
      </c>
      <c r="B367" s="19">
        <v>-0.010277670651754778</v>
      </c>
      <c r="C367" s="19">
        <v>0.009726463677225405</v>
      </c>
      <c r="D367" s="19"/>
      <c r="E367" s="19"/>
      <c r="F367" s="19"/>
      <c r="G367" s="19"/>
      <c r="H367" s="19"/>
      <c r="I367" s="19"/>
      <c r="J367" s="19"/>
      <c r="K367" s="19"/>
      <c r="L367" s="19"/>
    </row>
    <row r="368">
      <c r="A368" s="23">
        <v>45071.0</v>
      </c>
      <c r="B368" s="19">
        <v>-0.015696471615389007</v>
      </c>
      <c r="C368" s="19">
        <v>0.001955111728482839</v>
      </c>
      <c r="D368" s="19"/>
      <c r="E368" s="19"/>
      <c r="F368" s="19"/>
      <c r="G368" s="19"/>
      <c r="H368" s="19"/>
      <c r="I368" s="19"/>
      <c r="J368" s="19"/>
      <c r="K368" s="19"/>
      <c r="L368" s="19"/>
    </row>
    <row r="369">
      <c r="A369" s="23">
        <v>45070.0</v>
      </c>
      <c r="B369" s="19">
        <v>0.011480350937818073</v>
      </c>
      <c r="C369" s="19">
        <v>-0.003411816001744006</v>
      </c>
      <c r="D369" s="19"/>
      <c r="E369" s="19"/>
      <c r="F369" s="19"/>
      <c r="G369" s="19"/>
      <c r="H369" s="19"/>
      <c r="I369" s="19"/>
      <c r="J369" s="19"/>
      <c r="K369" s="19"/>
      <c r="L369" s="19"/>
    </row>
    <row r="370">
      <c r="A370" s="23">
        <v>45069.0</v>
      </c>
      <c r="B370" s="19">
        <v>-0.004681469025872409</v>
      </c>
      <c r="C370" s="19">
        <v>0.001834621936836589</v>
      </c>
      <c r="D370" s="19"/>
      <c r="E370" s="19"/>
      <c r="F370" s="19"/>
      <c r="G370" s="19"/>
      <c r="H370" s="19"/>
      <c r="I370" s="19"/>
      <c r="J370" s="19"/>
      <c r="K370" s="19"/>
      <c r="L370" s="19"/>
    </row>
    <row r="371">
      <c r="A371" s="23">
        <v>45068.0</v>
      </c>
      <c r="B371" s="19">
        <v>0.032452800410345484</v>
      </c>
      <c r="C371" s="19">
        <v>0.006097761956557646</v>
      </c>
      <c r="D371" s="19"/>
      <c r="E371" s="19"/>
      <c r="F371" s="19"/>
      <c r="G371" s="19"/>
      <c r="H371" s="19"/>
      <c r="I371" s="19"/>
      <c r="J371" s="19"/>
      <c r="K371" s="19"/>
      <c r="L371" s="19"/>
    </row>
    <row r="372">
      <c r="A372" s="23">
        <v>45065.0</v>
      </c>
      <c r="B372" s="19">
        <v>-0.013659979373820241</v>
      </c>
      <c r="C372" s="19">
        <v>0.004051307367091583</v>
      </c>
      <c r="D372" s="19"/>
      <c r="E372" s="19"/>
      <c r="F372" s="19"/>
      <c r="G372" s="19"/>
      <c r="H372" s="19"/>
      <c r="I372" s="19"/>
      <c r="J372" s="19"/>
      <c r="K372" s="19"/>
      <c r="L372" s="19"/>
    </row>
    <row r="373">
      <c r="A373" s="23">
        <v>45064.0</v>
      </c>
      <c r="B373" s="19">
        <v>-0.010855548070445531</v>
      </c>
      <c r="C373" s="19">
        <v>-0.0028490106837900653</v>
      </c>
      <c r="D373" s="19"/>
      <c r="E373" s="19"/>
      <c r="F373" s="19"/>
      <c r="G373" s="19"/>
      <c r="H373" s="19"/>
      <c r="I373" s="19"/>
      <c r="J373" s="19"/>
      <c r="K373" s="19"/>
      <c r="L373" s="19"/>
    </row>
    <row r="374">
      <c r="A374" s="23">
        <v>45063.0</v>
      </c>
      <c r="B374" s="19">
        <v>-0.01827217414307858</v>
      </c>
      <c r="C374" s="19">
        <v>-0.005728269488420423</v>
      </c>
      <c r="D374" s="19"/>
      <c r="E374" s="19"/>
      <c r="F374" s="19"/>
      <c r="G374" s="19"/>
      <c r="H374" s="19"/>
      <c r="I374" s="19"/>
      <c r="J374" s="19"/>
      <c r="K374" s="19"/>
      <c r="L374" s="19"/>
    </row>
    <row r="375">
      <c r="A375" s="23">
        <v>45062.0</v>
      </c>
      <c r="B375" s="19">
        <v>0.028890271405241474</v>
      </c>
      <c r="C375" s="19">
        <v>-0.006106359908363723</v>
      </c>
      <c r="D375" s="19"/>
      <c r="E375" s="19"/>
      <c r="F375" s="19"/>
      <c r="G375" s="19"/>
      <c r="H375" s="19"/>
      <c r="I375" s="19"/>
      <c r="J375" s="19"/>
      <c r="K375" s="19"/>
      <c r="L375" s="19"/>
    </row>
    <row r="376">
      <c r="A376" s="23">
        <v>45061.0</v>
      </c>
      <c r="B376" s="19">
        <v>0.00848969668450894</v>
      </c>
      <c r="C376" s="19">
        <v>0.004589184703081672</v>
      </c>
      <c r="D376" s="19"/>
      <c r="E376" s="19"/>
      <c r="F376" s="19"/>
      <c r="G376" s="19"/>
      <c r="H376" s="19"/>
      <c r="I376" s="19"/>
      <c r="J376" s="19"/>
      <c r="K376" s="19"/>
      <c r="L376" s="19"/>
    </row>
    <row r="377">
      <c r="A377" s="23">
        <v>45058.0</v>
      </c>
      <c r="B377" s="19">
        <v>0.004134427972358301</v>
      </c>
      <c r="C377" s="19">
        <v>9.72837077116484E-4</v>
      </c>
      <c r="D377" s="19"/>
      <c r="E377" s="19"/>
      <c r="F377" s="19"/>
      <c r="G377" s="19"/>
      <c r="H377" s="19"/>
      <c r="I377" s="19"/>
      <c r="J377" s="19"/>
      <c r="K377" s="19"/>
      <c r="L377" s="19"/>
    </row>
    <row r="378">
      <c r="A378" s="21">
        <v>45057.0</v>
      </c>
      <c r="B378" s="19">
        <v>0.011611232822146933</v>
      </c>
      <c r="C378" s="19">
        <v>-9.882555923800274E-4</v>
      </c>
      <c r="D378" s="19"/>
      <c r="E378" s="19"/>
      <c r="F378" s="19"/>
      <c r="G378" s="19"/>
      <c r="H378" s="19"/>
      <c r="I378" s="19"/>
      <c r="J378" s="19"/>
      <c r="K378" s="19"/>
      <c r="L378" s="19"/>
    </row>
    <row r="379">
      <c r="A379" s="21">
        <v>45056.0</v>
      </c>
      <c r="B379" s="19">
        <v>0.006293089626423054</v>
      </c>
      <c r="C379" s="19">
        <v>0.002690799000325539</v>
      </c>
      <c r="D379" s="19"/>
      <c r="E379" s="19"/>
      <c r="F379" s="19"/>
      <c r="G379" s="19"/>
      <c r="H379" s="19"/>
      <c r="I379" s="19"/>
      <c r="J379" s="19"/>
      <c r="K379" s="19"/>
      <c r="L379" s="19"/>
    </row>
    <row r="380">
      <c r="A380" s="21">
        <v>45055.0</v>
      </c>
      <c r="B380" s="19">
        <v>0.04905073271240257</v>
      </c>
      <c r="C380" s="19">
        <v>8.486454523559672E-5</v>
      </c>
      <c r="D380" s="19"/>
      <c r="E380" s="19"/>
      <c r="F380" s="19"/>
      <c r="G380" s="19"/>
      <c r="H380" s="19"/>
      <c r="I380" s="19"/>
      <c r="J380" s="19"/>
      <c r="K380" s="19"/>
      <c r="L380" s="19"/>
    </row>
    <row r="381">
      <c r="A381" s="21">
        <v>45054.0</v>
      </c>
      <c r="B381" s="19">
        <v>-0.007698406075273279</v>
      </c>
      <c r="C381" s="19">
        <v>0.010814101499806439</v>
      </c>
      <c r="D381" s="19"/>
      <c r="E381" s="19"/>
      <c r="F381" s="19"/>
      <c r="G381" s="19"/>
      <c r="H381" s="19"/>
      <c r="I381" s="19"/>
      <c r="J381" s="19"/>
      <c r="K381" s="19"/>
      <c r="L381" s="19"/>
    </row>
    <row r="382">
      <c r="A382" s="21">
        <v>45051.0</v>
      </c>
      <c r="B382" s="19">
        <v>-0.00599323945998631</v>
      </c>
      <c r="C382" s="19">
        <v>-0.010232364508813596</v>
      </c>
      <c r="D382" s="19"/>
      <c r="E382" s="19"/>
      <c r="F382" s="19"/>
      <c r="G382" s="19"/>
      <c r="H382" s="19"/>
      <c r="I382" s="19"/>
      <c r="J382" s="19"/>
      <c r="K382" s="19"/>
      <c r="L382" s="19"/>
    </row>
    <row r="383">
      <c r="A383" s="21">
        <v>45050.0</v>
      </c>
      <c r="B383" s="19">
        <v>0.007185078430143932</v>
      </c>
      <c r="C383" s="19">
        <v>0.009173652628407636</v>
      </c>
      <c r="D383" s="19"/>
      <c r="E383" s="19"/>
      <c r="F383" s="19"/>
      <c r="G383" s="19"/>
      <c r="H383" s="19"/>
      <c r="I383" s="19"/>
      <c r="J383" s="19"/>
      <c r="K383" s="19"/>
      <c r="L383" s="19"/>
    </row>
    <row r="384">
      <c r="A384" s="21">
        <v>45049.0</v>
      </c>
      <c r="B384" s="19">
        <v>-0.009700905969470042</v>
      </c>
      <c r="C384" s="19">
        <v>-0.003184985383782646</v>
      </c>
      <c r="D384" s="19"/>
      <c r="E384" s="19"/>
      <c r="F384" s="19"/>
      <c r="G384" s="19"/>
      <c r="H384" s="19"/>
      <c r="I384" s="19"/>
      <c r="J384" s="19"/>
      <c r="K384" s="19"/>
      <c r="L384" s="19"/>
    </row>
    <row r="385">
      <c r="A385" s="21">
        <v>45048.0</v>
      </c>
      <c r="B385" s="19">
        <v>0.006956594184787113</v>
      </c>
      <c r="C385" s="19">
        <v>0.004575145308607809</v>
      </c>
      <c r="D385" s="19"/>
      <c r="E385" s="19"/>
      <c r="F385" s="19"/>
      <c r="G385" s="19"/>
      <c r="H385" s="19"/>
      <c r="I385" s="19"/>
      <c r="J385" s="19"/>
      <c r="K385" s="19"/>
      <c r="L385" s="19"/>
    </row>
    <row r="386">
      <c r="A386" s="21">
        <v>45044.0</v>
      </c>
      <c r="B386" s="19">
        <v>0.007110943301239736</v>
      </c>
      <c r="C386" s="19">
        <v>0.008370057577288481</v>
      </c>
      <c r="D386" s="19"/>
      <c r="E386" s="19"/>
      <c r="F386" s="19"/>
      <c r="G386" s="19"/>
      <c r="H386" s="19"/>
      <c r="I386" s="19"/>
      <c r="J386" s="19"/>
      <c r="K386" s="19"/>
      <c r="L386" s="19"/>
    </row>
    <row r="387">
      <c r="A387" s="23">
        <v>45043.0</v>
      </c>
      <c r="B387" s="19">
        <v>0.009828634370565137</v>
      </c>
      <c r="C387" s="19">
        <v>0.00569508689989684</v>
      </c>
      <c r="D387" s="19"/>
      <c r="E387" s="19"/>
      <c r="F387" s="19"/>
      <c r="G387" s="19"/>
      <c r="H387" s="19"/>
      <c r="I387" s="19"/>
      <c r="J387" s="19"/>
      <c r="K387" s="19"/>
      <c r="L387" s="19"/>
    </row>
    <row r="388">
      <c r="A388" s="23">
        <v>45042.0</v>
      </c>
      <c r="B388" s="19">
        <v>-0.0034829231223878487</v>
      </c>
      <c r="C388" s="19">
        <v>0.002495884744713406</v>
      </c>
      <c r="D388" s="19"/>
      <c r="E388" s="19"/>
      <c r="F388" s="19"/>
      <c r="G388" s="19"/>
      <c r="H388" s="19"/>
      <c r="I388" s="19"/>
      <c r="J388" s="19"/>
      <c r="K388" s="19"/>
      <c r="L388" s="19"/>
    </row>
    <row r="389">
      <c r="A389" s="23">
        <v>45041.0</v>
      </c>
      <c r="B389" s="19">
        <v>0.008493879723256992</v>
      </c>
      <c r="C389" s="19">
        <v>0.0014568797411995682</v>
      </c>
      <c r="D389" s="19"/>
      <c r="E389" s="19"/>
      <c r="F389" s="19"/>
      <c r="G389" s="19"/>
      <c r="H389" s="19"/>
      <c r="I389" s="19"/>
      <c r="J389" s="19"/>
      <c r="K389" s="19"/>
      <c r="L389" s="19"/>
    </row>
    <row r="390">
      <c r="A390" s="23">
        <v>45040.0</v>
      </c>
      <c r="B390" s="19">
        <v>-0.01173921275745271</v>
      </c>
      <c r="C390" s="19">
        <v>0.006771996221073051</v>
      </c>
      <c r="D390" s="19"/>
      <c r="E390" s="19"/>
      <c r="F390" s="19"/>
      <c r="G390" s="19"/>
      <c r="H390" s="19"/>
      <c r="I390" s="19"/>
      <c r="J390" s="19"/>
      <c r="K390" s="19"/>
      <c r="L390" s="19"/>
    </row>
    <row r="391">
      <c r="A391" s="23">
        <v>45037.0</v>
      </c>
      <c r="B391" s="19">
        <v>0.015749209334131153</v>
      </c>
      <c r="C391" s="19">
        <v>-2.2695743697065396E-5</v>
      </c>
      <c r="D391" s="19"/>
      <c r="E391" s="19"/>
      <c r="F391" s="19"/>
      <c r="G391" s="19"/>
      <c r="H391" s="19"/>
      <c r="I391" s="19"/>
      <c r="J391" s="19"/>
      <c r="K391" s="19"/>
      <c r="L391" s="19"/>
    </row>
    <row r="392">
      <c r="A392" s="23">
        <v>45036.0</v>
      </c>
      <c r="B392" s="19">
        <v>-0.007613190541830184</v>
      </c>
      <c r="C392" s="19">
        <v>3.23518978361248E-4</v>
      </c>
      <c r="D392" s="19"/>
      <c r="E392" s="19"/>
      <c r="F392" s="19"/>
      <c r="G392" s="19"/>
      <c r="H392" s="19"/>
      <c r="I392" s="19"/>
      <c r="J392" s="19"/>
      <c r="K392" s="19"/>
      <c r="L392" s="19"/>
    </row>
    <row r="393">
      <c r="A393" s="23">
        <v>45035.0</v>
      </c>
      <c r="B393" s="19">
        <v>0.0018058211174847294</v>
      </c>
      <c r="C393" s="19">
        <v>-0.002344260949086019</v>
      </c>
      <c r="D393" s="19"/>
      <c r="E393" s="19"/>
      <c r="F393" s="19"/>
      <c r="G393" s="19"/>
      <c r="H393" s="19"/>
      <c r="I393" s="19"/>
      <c r="J393" s="19"/>
      <c r="K393" s="19"/>
      <c r="L393" s="19"/>
    </row>
    <row r="394">
      <c r="A394" s="23">
        <v>45034.0</v>
      </c>
      <c r="B394" s="19">
        <v>0.005640302525317331</v>
      </c>
      <c r="C394" s="19">
        <v>-0.0026373973914048943</v>
      </c>
      <c r="D394" s="19"/>
      <c r="E394" s="19"/>
      <c r="F394" s="19"/>
      <c r="G394" s="19"/>
      <c r="H394" s="19"/>
      <c r="I394" s="19"/>
      <c r="J394" s="19"/>
      <c r="K394" s="19"/>
      <c r="L394" s="19"/>
    </row>
    <row r="395">
      <c r="A395" s="23">
        <v>45033.0</v>
      </c>
      <c r="B395" s="19">
        <v>0.008597840842976323</v>
      </c>
      <c r="C395" s="19">
        <v>-0.006795490240071866</v>
      </c>
      <c r="D395" s="19"/>
      <c r="E395" s="19"/>
      <c r="F395" s="19"/>
      <c r="G395" s="19"/>
      <c r="H395" s="19"/>
      <c r="I395" s="19"/>
      <c r="J395" s="19"/>
      <c r="K395" s="19"/>
      <c r="L395" s="19"/>
    </row>
    <row r="396">
      <c r="A396" s="23">
        <v>45029.0</v>
      </c>
      <c r="B396" s="19">
        <v>0.014826477727481358</v>
      </c>
      <c r="C396" s="19">
        <v>8.757943904245113E-4</v>
      </c>
      <c r="D396" s="19"/>
      <c r="E396" s="19"/>
      <c r="F396" s="19"/>
      <c r="G396" s="19"/>
      <c r="H396" s="19"/>
      <c r="I396" s="19"/>
      <c r="J396" s="19"/>
      <c r="K396" s="19"/>
      <c r="L396" s="19"/>
    </row>
    <row r="397">
      <c r="A397" s="23">
        <v>45028.0</v>
      </c>
      <c r="B397" s="19">
        <v>-0.005631903974949948</v>
      </c>
      <c r="C397" s="19">
        <v>0.005083990227002344</v>
      </c>
      <c r="D397" s="19"/>
      <c r="E397" s="19"/>
      <c r="F397" s="19"/>
      <c r="G397" s="19"/>
      <c r="H397" s="19"/>
      <c r="I397" s="19"/>
      <c r="J397" s="19"/>
      <c r="K397" s="19"/>
      <c r="L397" s="19"/>
    </row>
    <row r="398">
      <c r="A398" s="21">
        <v>45027.0</v>
      </c>
      <c r="B398" s="19">
        <v>0.05404538161815253</v>
      </c>
      <c r="C398" s="19">
        <v>0.005574768569085897</v>
      </c>
      <c r="D398" s="19"/>
      <c r="E398" s="19"/>
      <c r="F398" s="19"/>
      <c r="G398" s="19"/>
      <c r="H398" s="19"/>
      <c r="I398" s="19"/>
      <c r="J398" s="19"/>
      <c r="K398" s="19"/>
      <c r="L398" s="19"/>
    </row>
    <row r="399">
      <c r="A399" s="21">
        <v>45026.0</v>
      </c>
      <c r="B399" s="19">
        <v>0.026008842065657012</v>
      </c>
      <c r="C399" s="19">
        <v>0.0014148410576646508</v>
      </c>
      <c r="D399" s="19"/>
      <c r="E399" s="19"/>
      <c r="F399" s="19"/>
      <c r="G399" s="19"/>
      <c r="H399" s="19"/>
      <c r="I399" s="19"/>
      <c r="J399" s="19"/>
      <c r="K399" s="19"/>
      <c r="L399" s="19"/>
    </row>
    <row r="400">
      <c r="A400" s="21">
        <v>45022.0</v>
      </c>
      <c r="B400" s="19">
        <v>0.0054143515782008045</v>
      </c>
      <c r="C400" s="19">
        <v>0.002397897141034555</v>
      </c>
      <c r="D400" s="19"/>
      <c r="E400" s="19"/>
      <c r="F400" s="19"/>
      <c r="G400" s="19"/>
      <c r="H400" s="19"/>
      <c r="I400" s="19"/>
      <c r="J400" s="19"/>
      <c r="K400" s="19"/>
      <c r="L400" s="19"/>
    </row>
    <row r="401">
      <c r="A401" s="21">
        <v>45021.0</v>
      </c>
      <c r="B401" s="19">
        <v>0.008200042907201333</v>
      </c>
      <c r="C401" s="19">
        <v>0.009138955227740997</v>
      </c>
      <c r="D401" s="19"/>
      <c r="E401" s="19"/>
      <c r="F401" s="19"/>
      <c r="G401" s="19"/>
      <c r="H401" s="19"/>
      <c r="I401" s="19"/>
      <c r="J401" s="19"/>
      <c r="K401" s="19"/>
      <c r="L401" s="19"/>
    </row>
    <row r="402">
      <c r="A402" s="21">
        <v>45019.0</v>
      </c>
      <c r="B402" s="19">
        <v>0.028362014021669824</v>
      </c>
      <c r="C402" s="19">
        <v>0.0022062529702329137</v>
      </c>
      <c r="D402" s="19"/>
      <c r="E402" s="19"/>
      <c r="F402" s="19"/>
      <c r="G402" s="19"/>
      <c r="H402" s="19"/>
      <c r="I402" s="19"/>
      <c r="J402" s="19"/>
      <c r="K402" s="19"/>
      <c r="L402" s="19"/>
    </row>
    <row r="403">
      <c r="A403" s="21">
        <v>45016.0</v>
      </c>
      <c r="B403" s="19">
        <v>0.0189329603356978</v>
      </c>
      <c r="C403" s="19">
        <v>0.016337152458622883</v>
      </c>
      <c r="D403" s="19"/>
      <c r="E403" s="19"/>
      <c r="F403" s="19"/>
      <c r="G403" s="19"/>
      <c r="H403" s="19"/>
      <c r="I403" s="19"/>
      <c r="J403" s="19"/>
      <c r="K403" s="19"/>
      <c r="L403" s="19"/>
    </row>
    <row r="404">
      <c r="A404" s="23">
        <v>45014.0</v>
      </c>
      <c r="B404" s="19">
        <v>-0.025366376162422655</v>
      </c>
      <c r="C404" s="19">
        <v>0.0076098562386073265</v>
      </c>
      <c r="D404" s="19"/>
      <c r="E404" s="19"/>
      <c r="F404" s="19"/>
      <c r="G404" s="19"/>
      <c r="H404" s="19"/>
      <c r="I404" s="19"/>
      <c r="J404" s="19"/>
      <c r="K404" s="19"/>
      <c r="L404" s="19"/>
    </row>
    <row r="405">
      <c r="A405" s="23">
        <v>45013.0</v>
      </c>
      <c r="B405" s="19">
        <v>-0.010693126535330832</v>
      </c>
      <c r="C405" s="19">
        <v>-0.0020016837692883316</v>
      </c>
      <c r="D405" s="19"/>
      <c r="E405" s="19"/>
      <c r="F405" s="19"/>
      <c r="G405" s="19"/>
      <c r="H405" s="19"/>
      <c r="I405" s="19"/>
      <c r="J405" s="19"/>
      <c r="K405" s="19"/>
      <c r="L405" s="19"/>
    </row>
    <row r="406">
      <c r="A406" s="23">
        <v>45012.0</v>
      </c>
      <c r="B406" s="19">
        <v>-0.00631790551859468</v>
      </c>
      <c r="C406" s="19">
        <v>0.0023989306611666983</v>
      </c>
      <c r="D406" s="19"/>
      <c r="E406" s="19"/>
      <c r="F406" s="19"/>
      <c r="G406" s="19"/>
      <c r="H406" s="19"/>
      <c r="I406" s="19"/>
      <c r="J406" s="19"/>
      <c r="K406" s="19"/>
      <c r="L406" s="19"/>
    </row>
    <row r="407">
      <c r="A407" s="23">
        <v>45009.0</v>
      </c>
      <c r="B407" s="19">
        <v>0.007328479822573675</v>
      </c>
      <c r="C407" s="19">
        <v>-0.007720956379670962</v>
      </c>
      <c r="D407" s="19"/>
      <c r="E407" s="19"/>
      <c r="F407" s="19"/>
      <c r="G407" s="19"/>
      <c r="H407" s="19"/>
      <c r="I407" s="19"/>
      <c r="J407" s="19"/>
      <c r="K407" s="19"/>
      <c r="L407" s="19"/>
    </row>
    <row r="408">
      <c r="A408" s="23">
        <v>45008.0</v>
      </c>
      <c r="B408" s="19">
        <v>0.008607274849251167</v>
      </c>
      <c r="C408" s="19">
        <v>-0.0043726934042293</v>
      </c>
      <c r="D408" s="19"/>
      <c r="E408" s="19"/>
      <c r="F408" s="19"/>
      <c r="G408" s="19"/>
      <c r="H408" s="19"/>
      <c r="I408" s="19"/>
      <c r="J408" s="19"/>
      <c r="K408" s="19"/>
      <c r="L408" s="19"/>
    </row>
    <row r="409">
      <c r="A409" s="23">
        <v>45007.0</v>
      </c>
      <c r="B409" s="19">
        <v>0.0043712911182201</v>
      </c>
      <c r="C409" s="19">
        <v>0.0025953529153881494</v>
      </c>
      <c r="D409" s="19"/>
      <c r="E409" s="19"/>
      <c r="F409" s="19"/>
      <c r="G409" s="19"/>
      <c r="H409" s="19"/>
      <c r="I409" s="19"/>
      <c r="J409" s="19"/>
      <c r="K409" s="19"/>
      <c r="L409" s="19"/>
    </row>
    <row r="410">
      <c r="A410" s="23">
        <v>45006.0</v>
      </c>
      <c r="B410" s="19">
        <v>-0.019678724473917275</v>
      </c>
      <c r="C410" s="19">
        <v>0.007010666101575191</v>
      </c>
      <c r="D410" s="19"/>
      <c r="E410" s="19"/>
      <c r="F410" s="19"/>
      <c r="G410" s="19"/>
      <c r="H410" s="19"/>
      <c r="I410" s="19"/>
      <c r="J410" s="19"/>
      <c r="K410" s="19"/>
      <c r="L410" s="19"/>
    </row>
    <row r="411">
      <c r="A411" s="23">
        <v>45005.0</v>
      </c>
      <c r="B411" s="19">
        <v>0.007938806042179447</v>
      </c>
      <c r="C411" s="19">
        <v>-0.0065292206747932235</v>
      </c>
      <c r="D411" s="19"/>
      <c r="E411" s="19"/>
      <c r="F411" s="19"/>
      <c r="G411" s="19"/>
      <c r="H411" s="19"/>
      <c r="I411" s="19"/>
      <c r="J411" s="19"/>
      <c r="K411" s="19"/>
      <c r="L411" s="19"/>
    </row>
    <row r="412">
      <c r="A412" s="23">
        <v>45002.0</v>
      </c>
      <c r="B412" s="19">
        <v>0.010583300819352326</v>
      </c>
      <c r="C412" s="19">
        <v>0.006738060474755114</v>
      </c>
      <c r="D412" s="19"/>
      <c r="E412" s="19"/>
      <c r="F412" s="19"/>
      <c r="G412" s="19"/>
      <c r="H412" s="19"/>
      <c r="I412" s="19"/>
      <c r="J412" s="19"/>
      <c r="K412" s="19"/>
      <c r="L412" s="19"/>
    </row>
    <row r="413">
      <c r="A413" s="23">
        <v>45001.0</v>
      </c>
      <c r="B413" s="19">
        <v>-0.012735633290801074</v>
      </c>
      <c r="C413" s="19">
        <v>7.924747306615743E-4</v>
      </c>
      <c r="D413" s="19"/>
      <c r="E413" s="19"/>
      <c r="F413" s="19"/>
      <c r="G413" s="19"/>
      <c r="H413" s="19"/>
      <c r="I413" s="19"/>
      <c r="J413" s="19"/>
      <c r="K413" s="19"/>
      <c r="L413" s="19"/>
    </row>
    <row r="414">
      <c r="A414" s="23">
        <v>45000.0</v>
      </c>
      <c r="B414" s="19">
        <v>-0.013607219187841357</v>
      </c>
      <c r="C414" s="19">
        <v>-0.004174661010484915</v>
      </c>
      <c r="D414" s="19"/>
      <c r="E414" s="19"/>
      <c r="F414" s="19"/>
      <c r="G414" s="19"/>
      <c r="H414" s="19"/>
      <c r="I414" s="19"/>
      <c r="J414" s="19"/>
      <c r="K414" s="19"/>
      <c r="L414" s="19"/>
    </row>
    <row r="415">
      <c r="A415" s="23">
        <v>44999.0</v>
      </c>
      <c r="B415" s="19">
        <v>-0.030862350693884988</v>
      </c>
      <c r="C415" s="19">
        <v>-0.006470680820552244</v>
      </c>
      <c r="D415" s="19"/>
      <c r="E415" s="19"/>
      <c r="F415" s="19"/>
      <c r="G415" s="19"/>
      <c r="H415" s="19"/>
      <c r="I415" s="19"/>
      <c r="J415" s="19"/>
      <c r="K415" s="19"/>
      <c r="L415" s="19"/>
    </row>
    <row r="416">
      <c r="A416" s="23">
        <v>44998.0</v>
      </c>
      <c r="B416" s="19">
        <v>0.008448023765869062</v>
      </c>
      <c r="C416" s="19">
        <v>-0.014851058697862074</v>
      </c>
      <c r="D416" s="19"/>
      <c r="E416" s="19"/>
      <c r="F416" s="19"/>
      <c r="G416" s="19"/>
      <c r="H416" s="19"/>
      <c r="I416" s="19"/>
      <c r="J416" s="19"/>
      <c r="K416" s="19"/>
      <c r="L416" s="19"/>
    </row>
    <row r="417">
      <c r="A417" s="23">
        <v>44995.0</v>
      </c>
      <c r="B417" s="19">
        <v>-0.016166229021577716</v>
      </c>
      <c r="C417" s="19">
        <v>-0.010045708827943645</v>
      </c>
      <c r="D417" s="19"/>
      <c r="E417" s="19"/>
      <c r="F417" s="19"/>
      <c r="G417" s="19"/>
      <c r="H417" s="19"/>
      <c r="I417" s="19"/>
      <c r="J417" s="19"/>
      <c r="K417" s="19"/>
      <c r="L417" s="19"/>
    </row>
    <row r="418">
      <c r="A418" s="21">
        <v>44994.0</v>
      </c>
      <c r="B418" s="19">
        <v>-0.0018233618233618465</v>
      </c>
      <c r="C418" s="19">
        <v>-0.009282206101023038</v>
      </c>
      <c r="D418" s="19"/>
      <c r="E418" s="19"/>
      <c r="F418" s="19"/>
      <c r="G418" s="19"/>
      <c r="H418" s="19"/>
      <c r="I418" s="19"/>
      <c r="J418" s="19"/>
      <c r="K418" s="19"/>
      <c r="L418" s="19"/>
    </row>
    <row r="419">
      <c r="A419" s="21">
        <v>44993.0</v>
      </c>
      <c r="B419" s="19">
        <v>0.028288178494422</v>
      </c>
      <c r="C419" s="19">
        <v>0.002424984967351662</v>
      </c>
      <c r="D419" s="19"/>
      <c r="E419" s="19"/>
      <c r="F419" s="19"/>
      <c r="G419" s="19"/>
      <c r="H419" s="19"/>
      <c r="I419" s="19"/>
      <c r="J419" s="19"/>
      <c r="K419" s="19"/>
      <c r="L419" s="19"/>
    </row>
    <row r="420">
      <c r="A420" s="21">
        <v>44991.0</v>
      </c>
      <c r="B420" s="19">
        <v>0.01794064319114419</v>
      </c>
      <c r="C420" s="19">
        <v>0.006655545672332508</v>
      </c>
      <c r="D420" s="19"/>
      <c r="E420" s="19"/>
      <c r="F420" s="19"/>
      <c r="G420" s="19"/>
      <c r="H420" s="19"/>
      <c r="I420" s="19"/>
      <c r="J420" s="19"/>
      <c r="K420" s="19"/>
      <c r="L420" s="19"/>
    </row>
    <row r="421">
      <c r="A421" s="21">
        <v>44988.0</v>
      </c>
      <c r="B421" s="19">
        <v>-0.013021262567990743</v>
      </c>
      <c r="C421" s="19">
        <v>0.015728644086387522</v>
      </c>
      <c r="D421" s="19"/>
      <c r="E421" s="19"/>
      <c r="F421" s="19"/>
      <c r="G421" s="19"/>
      <c r="H421" s="19"/>
      <c r="I421" s="19"/>
      <c r="J421" s="19"/>
      <c r="K421" s="19"/>
      <c r="L421" s="19"/>
    </row>
    <row r="422">
      <c r="A422" s="21">
        <v>44987.0</v>
      </c>
      <c r="B422" s="19">
        <v>0.012589113278176356</v>
      </c>
      <c r="C422" s="19">
        <v>-0.007392168885272388</v>
      </c>
      <c r="D422" s="19"/>
      <c r="E422" s="19"/>
      <c r="F422" s="19"/>
      <c r="G422" s="19"/>
      <c r="H422" s="19"/>
      <c r="I422" s="19"/>
      <c r="J422" s="19"/>
      <c r="K422" s="19"/>
      <c r="L422" s="19"/>
    </row>
    <row r="423">
      <c r="A423" s="21">
        <v>44986.0</v>
      </c>
      <c r="B423" s="19">
        <v>0.006600105601689554</v>
      </c>
      <c r="C423" s="19">
        <v>0.008492280664241347</v>
      </c>
      <c r="D423" s="19"/>
      <c r="E423" s="19"/>
      <c r="F423" s="19"/>
      <c r="G423" s="19"/>
      <c r="H423" s="19"/>
      <c r="I423" s="19"/>
      <c r="J423" s="19"/>
      <c r="K423" s="19"/>
      <c r="L423" s="19"/>
    </row>
    <row r="424">
      <c r="A424" s="21">
        <v>44985.0</v>
      </c>
      <c r="B424" s="19">
        <v>-0.02291114602631139</v>
      </c>
      <c r="C424" s="19">
        <v>-0.005102715507080524</v>
      </c>
      <c r="D424" s="19"/>
      <c r="E424" s="19"/>
      <c r="F424" s="19"/>
      <c r="G424" s="19"/>
      <c r="H424" s="19"/>
      <c r="I424" s="19"/>
      <c r="J424" s="19"/>
      <c r="K424" s="19"/>
      <c r="L424" s="19"/>
    </row>
    <row r="425">
      <c r="A425" s="23">
        <v>44984.0</v>
      </c>
      <c r="B425" s="19">
        <v>-0.012596383170861647</v>
      </c>
      <c r="C425" s="19">
        <v>-0.004185322172474137</v>
      </c>
      <c r="D425" s="19"/>
      <c r="E425" s="19"/>
      <c r="F425" s="19"/>
      <c r="G425" s="19"/>
      <c r="H425" s="19"/>
      <c r="I425" s="19"/>
      <c r="J425" s="19"/>
      <c r="K425" s="19"/>
      <c r="L425" s="19"/>
    </row>
    <row r="426">
      <c r="A426" s="23">
        <v>44981.0</v>
      </c>
      <c r="B426" s="19">
        <v>0.00873566440099971</v>
      </c>
      <c r="C426" s="19">
        <v>-0.0025954743379256184</v>
      </c>
      <c r="D426" s="19"/>
      <c r="E426" s="19"/>
      <c r="F426" s="19"/>
      <c r="G426" s="19"/>
      <c r="H426" s="19"/>
      <c r="I426" s="19"/>
      <c r="J426" s="19"/>
      <c r="K426" s="19"/>
      <c r="L426" s="19"/>
    </row>
    <row r="427">
      <c r="A427" s="23">
        <v>44980.0</v>
      </c>
      <c r="B427" s="19">
        <v>-0.01615497747954786</v>
      </c>
      <c r="C427" s="19">
        <v>-0.00245239058236435</v>
      </c>
      <c r="D427" s="19"/>
      <c r="E427" s="19"/>
      <c r="F427" s="19"/>
      <c r="G427" s="19"/>
      <c r="H427" s="19"/>
      <c r="I427" s="19"/>
      <c r="J427" s="19"/>
      <c r="K427" s="19"/>
      <c r="L427" s="19"/>
    </row>
    <row r="428">
      <c r="A428" s="23">
        <v>44979.0</v>
      </c>
      <c r="B428" s="19">
        <v>-0.014672584005071876</v>
      </c>
      <c r="C428" s="19">
        <v>-0.01528045011134993</v>
      </c>
      <c r="D428" s="19"/>
      <c r="E428" s="19"/>
      <c r="F428" s="19"/>
      <c r="G428" s="19"/>
      <c r="H428" s="19"/>
      <c r="I428" s="19"/>
      <c r="J428" s="19"/>
      <c r="K428" s="19"/>
      <c r="L428" s="19"/>
    </row>
    <row r="429">
      <c r="A429" s="23">
        <v>44978.0</v>
      </c>
      <c r="B429" s="19">
        <v>0.007045946870368303</v>
      </c>
      <c r="C429" s="19">
        <v>-0.0010031045806573324</v>
      </c>
      <c r="D429" s="19"/>
      <c r="E429" s="19"/>
      <c r="F429" s="19"/>
      <c r="G429" s="19"/>
      <c r="H429" s="19"/>
      <c r="I429" s="19"/>
      <c r="J429" s="19"/>
      <c r="K429" s="19"/>
      <c r="L429" s="19"/>
    </row>
    <row r="430">
      <c r="A430" s="23">
        <v>44977.0</v>
      </c>
      <c r="B430" s="19">
        <v>-0.003838815191713585</v>
      </c>
      <c r="C430" s="19">
        <v>-0.0055505400073562194</v>
      </c>
      <c r="D430" s="19"/>
      <c r="E430" s="19"/>
      <c r="F430" s="19"/>
      <c r="G430" s="19"/>
      <c r="H430" s="19"/>
      <c r="I430" s="19"/>
      <c r="J430" s="19"/>
      <c r="K430" s="19"/>
      <c r="L430" s="19"/>
    </row>
    <row r="431">
      <c r="A431" s="23">
        <v>44974.0</v>
      </c>
      <c r="B431" s="19">
        <v>-0.005736483129319181</v>
      </c>
      <c r="C431" s="19">
        <v>-0.005081545921040487</v>
      </c>
      <c r="D431" s="19"/>
      <c r="E431" s="19"/>
      <c r="F431" s="19"/>
      <c r="G431" s="19"/>
      <c r="H431" s="19"/>
      <c r="I431" s="19"/>
      <c r="J431" s="19"/>
      <c r="K431" s="19"/>
      <c r="L431" s="19"/>
    </row>
    <row r="432">
      <c r="A432" s="23">
        <v>44973.0</v>
      </c>
      <c r="B432" s="19">
        <v>0.008151183970856124</v>
      </c>
      <c r="C432" s="19">
        <v>0.0011101335768226583</v>
      </c>
      <c r="D432" s="19"/>
      <c r="E432" s="19"/>
      <c r="F432" s="19"/>
      <c r="G432" s="19"/>
      <c r="H432" s="19"/>
      <c r="I432" s="19"/>
      <c r="J432" s="19"/>
      <c r="K432" s="19"/>
      <c r="L432" s="19"/>
    </row>
    <row r="433">
      <c r="A433" s="23">
        <v>44972.0</v>
      </c>
      <c r="B433" s="19">
        <v>-0.001114421524255782</v>
      </c>
      <c r="C433" s="19">
        <v>0.004796470689938825</v>
      </c>
      <c r="D433" s="19"/>
      <c r="E433" s="19"/>
      <c r="F433" s="19"/>
      <c r="G433" s="19"/>
      <c r="H433" s="19"/>
      <c r="I433" s="19"/>
      <c r="J433" s="19"/>
      <c r="K433" s="19"/>
      <c r="L433" s="19"/>
    </row>
    <row r="434">
      <c r="A434" s="23">
        <v>44971.0</v>
      </c>
      <c r="B434" s="19">
        <v>-0.01077663786897054</v>
      </c>
      <c r="C434" s="19">
        <v>0.008944397863923426</v>
      </c>
      <c r="D434" s="19"/>
      <c r="E434" s="19"/>
      <c r="F434" s="19"/>
      <c r="G434" s="19"/>
      <c r="H434" s="19"/>
      <c r="I434" s="19"/>
      <c r="J434" s="19"/>
      <c r="K434" s="19"/>
      <c r="L434" s="19"/>
    </row>
    <row r="435">
      <c r="A435" s="23">
        <v>44970.0</v>
      </c>
      <c r="B435" s="19">
        <v>0.020830940952206056</v>
      </c>
      <c r="C435" s="19">
        <v>-0.004793772575812594</v>
      </c>
      <c r="D435" s="19"/>
      <c r="E435" s="19"/>
      <c r="F435" s="19"/>
      <c r="G435" s="19"/>
      <c r="H435" s="19"/>
      <c r="I435" s="19"/>
      <c r="J435" s="19"/>
      <c r="K435" s="19"/>
      <c r="L435" s="19"/>
    </row>
    <row r="436">
      <c r="A436" s="23">
        <v>44967.0</v>
      </c>
      <c r="B436" s="19">
        <v>-0.007612535612535609</v>
      </c>
      <c r="C436" s="19">
        <v>-0.0020650014390740656</v>
      </c>
      <c r="D436" s="19"/>
      <c r="E436" s="19"/>
      <c r="F436" s="19"/>
      <c r="G436" s="19"/>
      <c r="H436" s="19"/>
      <c r="I436" s="19"/>
      <c r="J436" s="19"/>
      <c r="K436" s="19"/>
      <c r="L436" s="19"/>
    </row>
    <row r="437">
      <c r="A437" s="21">
        <v>44966.0</v>
      </c>
      <c r="B437" s="19">
        <v>0.01068853516389856</v>
      </c>
      <c r="C437" s="19">
        <v>0.0012170078951638796</v>
      </c>
      <c r="D437" s="19"/>
      <c r="E437" s="19"/>
      <c r="F437" s="19"/>
      <c r="G437" s="19"/>
      <c r="H437" s="19"/>
      <c r="I437" s="19"/>
      <c r="J437" s="19"/>
      <c r="K437" s="19"/>
      <c r="L437" s="19"/>
    </row>
    <row r="438">
      <c r="A438" s="21">
        <v>44965.0</v>
      </c>
      <c r="B438" s="19">
        <v>-0.014819353667392843</v>
      </c>
      <c r="C438" s="19">
        <v>0.008475580509550662</v>
      </c>
      <c r="D438" s="19"/>
      <c r="E438" s="19"/>
      <c r="F438" s="19"/>
      <c r="G438" s="19"/>
      <c r="H438" s="19"/>
      <c r="I438" s="19"/>
      <c r="J438" s="19"/>
      <c r="K438" s="19"/>
      <c r="L438" s="19"/>
    </row>
    <row r="439">
      <c r="A439" s="21">
        <v>44964.0</v>
      </c>
      <c r="B439" s="19">
        <v>-0.007746352008647039</v>
      </c>
      <c r="C439" s="19">
        <v>-0.00242617340103346</v>
      </c>
      <c r="D439" s="19"/>
      <c r="E439" s="19"/>
      <c r="F439" s="19"/>
      <c r="G439" s="19"/>
      <c r="H439" s="19"/>
      <c r="I439" s="19"/>
      <c r="J439" s="19"/>
      <c r="K439" s="19"/>
      <c r="L439" s="19"/>
    </row>
    <row r="440">
      <c r="A440" s="21">
        <v>44963.0</v>
      </c>
      <c r="B440" s="19">
        <v>0.0014658457930225577</v>
      </c>
      <c r="C440" s="19">
        <v>-0.005010067743733249</v>
      </c>
      <c r="D440" s="19"/>
      <c r="E440" s="19"/>
      <c r="F440" s="19"/>
      <c r="G440" s="19"/>
      <c r="H440" s="19"/>
      <c r="I440" s="19"/>
      <c r="J440" s="19"/>
      <c r="K440" s="19"/>
      <c r="L440" s="19"/>
    </row>
    <row r="441">
      <c r="A441" s="21">
        <v>44960.0</v>
      </c>
      <c r="B441" s="19">
        <v>-0.004154689184333371</v>
      </c>
      <c r="C441" s="19">
        <v>0.0138355744332892</v>
      </c>
      <c r="D441" s="19"/>
      <c r="E441" s="19"/>
      <c r="F441" s="19"/>
      <c r="G441" s="19"/>
      <c r="H441" s="19"/>
      <c r="I441" s="19"/>
      <c r="J441" s="19"/>
      <c r="K441" s="19"/>
      <c r="L441" s="19"/>
    </row>
    <row r="442">
      <c r="A442" s="21">
        <v>44959.0</v>
      </c>
      <c r="B442" s="19">
        <v>-0.012047658139380135</v>
      </c>
      <c r="C442" s="19">
        <v>-3.349170938277135E-4</v>
      </c>
      <c r="D442" s="19"/>
      <c r="E442" s="19"/>
      <c r="F442" s="19"/>
      <c r="G442" s="19"/>
      <c r="H442" s="19"/>
      <c r="I442" s="19"/>
      <c r="J442" s="19"/>
      <c r="K442" s="19"/>
      <c r="L442" s="19"/>
    </row>
    <row r="443">
      <c r="A443" s="21">
        <v>44958.0</v>
      </c>
      <c r="B443" s="19">
        <v>0.0190372832304595</v>
      </c>
      <c r="C443" s="19">
        <v>-0.0025959466995808533</v>
      </c>
      <c r="D443" s="19"/>
      <c r="E443" s="19"/>
      <c r="F443" s="19"/>
      <c r="G443" s="19"/>
      <c r="H443" s="19"/>
      <c r="I443" s="19"/>
      <c r="J443" s="19"/>
      <c r="K443" s="19"/>
      <c r="L443" s="19"/>
    </row>
    <row r="444">
      <c r="A444" s="21">
        <v>44957.0</v>
      </c>
      <c r="B444" s="19">
        <v>-0.004367107129189862</v>
      </c>
      <c r="C444" s="19">
        <v>7.479198479229954E-4</v>
      </c>
      <c r="D444" s="19"/>
      <c r="E444" s="19"/>
      <c r="F444" s="19"/>
      <c r="G444" s="19"/>
      <c r="H444" s="19"/>
      <c r="I444" s="19"/>
      <c r="J444" s="19"/>
      <c r="K444" s="19"/>
      <c r="L444" s="19"/>
    </row>
    <row r="445">
      <c r="A445" s="23">
        <v>44956.0</v>
      </c>
      <c r="B445" s="19">
        <v>0.0633617387973957</v>
      </c>
      <c r="C445" s="19">
        <v>0.0025334647402490695</v>
      </c>
      <c r="D445" s="19"/>
      <c r="E445" s="19"/>
      <c r="F445" s="19"/>
      <c r="G445" s="19"/>
      <c r="H445" s="19"/>
      <c r="I445" s="19"/>
      <c r="J445" s="19"/>
      <c r="K445" s="19"/>
      <c r="L445" s="19"/>
    </row>
    <row r="446">
      <c r="A446" s="23">
        <v>44953.0</v>
      </c>
      <c r="B446" s="19">
        <v>-0.007342283473921851</v>
      </c>
      <c r="C446" s="19">
        <v>-0.016074268036742945</v>
      </c>
      <c r="D446" s="19"/>
      <c r="E446" s="19"/>
      <c r="F446" s="19"/>
      <c r="G446" s="19"/>
      <c r="H446" s="19"/>
      <c r="I446" s="19"/>
      <c r="J446" s="19"/>
      <c r="K446" s="19"/>
      <c r="L446" s="19"/>
    </row>
    <row r="447">
      <c r="A447" s="23">
        <v>44951.0</v>
      </c>
      <c r="B447" s="19">
        <v>0.03367392051874063</v>
      </c>
      <c r="C447" s="19">
        <v>-0.012492893924926696</v>
      </c>
      <c r="D447" s="19"/>
      <c r="E447" s="19"/>
      <c r="F447" s="19"/>
      <c r="G447" s="19"/>
      <c r="H447" s="19"/>
      <c r="I447" s="19"/>
      <c r="J447" s="19"/>
      <c r="K447" s="19"/>
      <c r="L447" s="19"/>
    </row>
    <row r="448">
      <c r="A448" s="23">
        <v>44950.0</v>
      </c>
      <c r="B448" s="19">
        <v>0.013012863576422395</v>
      </c>
      <c r="C448" s="19">
        <v>-1.3798013637988937E-5</v>
      </c>
      <c r="D448" s="19"/>
      <c r="E448" s="19"/>
      <c r="F448" s="19"/>
      <c r="G448" s="19"/>
      <c r="H448" s="19"/>
      <c r="I448" s="19"/>
      <c r="J448" s="19"/>
      <c r="K448" s="19"/>
      <c r="L448" s="19"/>
    </row>
    <row r="449">
      <c r="A449" s="23">
        <v>44949.0</v>
      </c>
      <c r="B449" s="19">
        <v>0.005982178614337252</v>
      </c>
      <c r="C449" s="19">
        <v>0.005042254536780977</v>
      </c>
      <c r="D449" s="19"/>
      <c r="E449" s="19"/>
      <c r="F449" s="19"/>
      <c r="G449" s="19"/>
      <c r="H449" s="19"/>
      <c r="I449" s="19"/>
      <c r="J449" s="19"/>
      <c r="K449" s="19"/>
      <c r="L449" s="19"/>
    </row>
    <row r="450">
      <c r="A450" s="23">
        <v>44946.0</v>
      </c>
      <c r="B450" s="19">
        <v>-0.018715920813479392</v>
      </c>
      <c r="C450" s="19">
        <v>-0.004429018353918179</v>
      </c>
      <c r="D450" s="19"/>
      <c r="E450" s="19"/>
      <c r="F450" s="19"/>
      <c r="G450" s="19"/>
      <c r="H450" s="19"/>
      <c r="I450" s="19"/>
      <c r="J450" s="19"/>
      <c r="K450" s="19"/>
      <c r="L450" s="19"/>
    </row>
    <row r="451">
      <c r="A451" s="23">
        <v>44945.0</v>
      </c>
      <c r="B451" s="19">
        <v>-0.016617554707502036</v>
      </c>
      <c r="C451" s="19">
        <v>-0.0031653670311885262</v>
      </c>
      <c r="D451" s="19"/>
      <c r="E451" s="19"/>
      <c r="F451" s="19"/>
      <c r="G451" s="19"/>
      <c r="H451" s="19"/>
      <c r="I451" s="19"/>
      <c r="J451" s="19"/>
      <c r="K451" s="19"/>
      <c r="L451" s="19"/>
    </row>
    <row r="452">
      <c r="A452" s="23">
        <v>44944.0</v>
      </c>
      <c r="B452" s="19">
        <v>0.005561897359920298</v>
      </c>
      <c r="C452" s="19">
        <v>0.006206621504101673</v>
      </c>
      <c r="D452" s="19"/>
      <c r="E452" s="19"/>
      <c r="F452" s="19"/>
      <c r="G452" s="19"/>
      <c r="H452" s="19"/>
      <c r="I452" s="19"/>
      <c r="J452" s="19"/>
      <c r="K452" s="19"/>
      <c r="L452" s="19"/>
    </row>
    <row r="453">
      <c r="A453" s="23">
        <v>44943.0</v>
      </c>
      <c r="B453" s="19">
        <v>0.003656485386246633</v>
      </c>
      <c r="C453" s="19">
        <v>0.008854502831820321</v>
      </c>
      <c r="D453" s="19"/>
      <c r="E453" s="19"/>
      <c r="F453" s="19"/>
      <c r="G453" s="19"/>
      <c r="H453" s="19"/>
      <c r="I453" s="19"/>
      <c r="J453" s="19"/>
      <c r="K453" s="19"/>
      <c r="L453" s="19"/>
    </row>
    <row r="454">
      <c r="A454" s="23">
        <v>44942.0</v>
      </c>
      <c r="B454" s="19">
        <v>-0.0018249063214754724</v>
      </c>
      <c r="C454" s="19">
        <v>-0.0034388469977613134</v>
      </c>
      <c r="D454" s="19"/>
      <c r="E454" s="19"/>
      <c r="F454" s="19"/>
      <c r="G454" s="19"/>
      <c r="H454" s="19"/>
      <c r="I454" s="19"/>
      <c r="J454" s="19"/>
      <c r="K454" s="19"/>
      <c r="L454" s="19"/>
    </row>
    <row r="455">
      <c r="A455" s="23">
        <v>44939.0</v>
      </c>
      <c r="B455" s="19">
        <v>-0.01422369336307594</v>
      </c>
      <c r="C455" s="19">
        <v>0.005510073803630666</v>
      </c>
      <c r="D455" s="19"/>
      <c r="E455" s="19"/>
      <c r="F455" s="19"/>
      <c r="G455" s="19"/>
      <c r="H455" s="19"/>
      <c r="I455" s="19"/>
      <c r="J455" s="19"/>
      <c r="K455" s="19"/>
      <c r="L455" s="19"/>
    </row>
    <row r="456">
      <c r="A456" s="23">
        <v>44938.0</v>
      </c>
      <c r="B456" s="19">
        <v>0.012827053421762269</v>
      </c>
      <c r="C456" s="19">
        <v>-0.0020954754494096894</v>
      </c>
      <c r="D456" s="19"/>
      <c r="E456" s="19"/>
      <c r="F456" s="19"/>
      <c r="G456" s="19"/>
      <c r="H456" s="19"/>
      <c r="I456" s="19"/>
      <c r="J456" s="19"/>
      <c r="K456" s="19"/>
      <c r="L456" s="19"/>
    </row>
    <row r="457">
      <c r="A457" s="21">
        <v>44937.0</v>
      </c>
      <c r="B457" s="19">
        <v>0.06021893110109455</v>
      </c>
      <c r="C457" s="19">
        <v>-0.0010299121085846075</v>
      </c>
      <c r="D457" s="19"/>
      <c r="E457" s="19"/>
      <c r="F457" s="19"/>
      <c r="G457" s="19"/>
      <c r="H457" s="19"/>
      <c r="I457" s="19"/>
      <c r="J457" s="19"/>
      <c r="K457" s="19"/>
      <c r="L457" s="19"/>
    </row>
    <row r="458">
      <c r="A458" s="21">
        <v>44936.0</v>
      </c>
      <c r="B458" s="19">
        <v>0.019483759157629343</v>
      </c>
      <c r="C458" s="19">
        <v>-0.010333569045146151</v>
      </c>
      <c r="D458" s="19"/>
      <c r="E458" s="19"/>
      <c r="F458" s="19"/>
      <c r="G458" s="19"/>
      <c r="H458" s="19"/>
      <c r="I458" s="19"/>
      <c r="J458" s="19"/>
      <c r="K458" s="19"/>
      <c r="L458" s="19"/>
    </row>
    <row r="459">
      <c r="A459" s="21">
        <v>44935.0</v>
      </c>
      <c r="B459" s="19">
        <v>-0.012651992429545511</v>
      </c>
      <c r="C459" s="19">
        <v>0.013536251116355702</v>
      </c>
      <c r="D459" s="19"/>
      <c r="E459" s="19"/>
      <c r="F459" s="19"/>
      <c r="G459" s="19"/>
      <c r="H459" s="19"/>
      <c r="I459" s="19"/>
      <c r="J459" s="19"/>
      <c r="K459" s="19"/>
      <c r="L459" s="19"/>
    </row>
    <row r="460">
      <c r="A460" s="21">
        <v>44932.0</v>
      </c>
      <c r="B460" s="19">
        <v>0.003381805884342226</v>
      </c>
      <c r="C460" s="19">
        <v>-0.007375438733003059</v>
      </c>
      <c r="D460" s="19"/>
      <c r="E460" s="19"/>
      <c r="F460" s="19"/>
      <c r="G460" s="19"/>
      <c r="H460" s="19"/>
      <c r="I460" s="19"/>
      <c r="J460" s="19"/>
      <c r="K460" s="19"/>
      <c r="L460" s="19"/>
    </row>
    <row r="461">
      <c r="A461" s="21">
        <v>44931.0</v>
      </c>
      <c r="B461" s="19">
        <v>-0.02108533448776384</v>
      </c>
      <c r="C461" s="19">
        <v>-0.002815504116566281</v>
      </c>
      <c r="D461" s="19"/>
      <c r="E461" s="19"/>
      <c r="F461" s="19"/>
      <c r="G461" s="19"/>
      <c r="H461" s="19"/>
      <c r="I461" s="19"/>
      <c r="J461" s="19"/>
      <c r="K461" s="19"/>
      <c r="L461" s="19"/>
    </row>
    <row r="462">
      <c r="A462" s="21">
        <v>44930.0</v>
      </c>
      <c r="B462" s="19">
        <v>-0.002286643461470006</v>
      </c>
      <c r="C462" s="19">
        <v>-0.01039898423424035</v>
      </c>
      <c r="D462" s="19"/>
      <c r="E462" s="19"/>
      <c r="F462" s="19"/>
      <c r="G462" s="19"/>
      <c r="H462" s="19"/>
      <c r="I462" s="19"/>
      <c r="J462" s="19"/>
      <c r="K462" s="19"/>
      <c r="L462" s="19"/>
    </row>
    <row r="463">
      <c r="A463" s="21">
        <v>44929.0</v>
      </c>
      <c r="B463" s="19">
        <v>0.017659530458165262</v>
      </c>
      <c r="C463" s="19">
        <v>0.0019288416783669327</v>
      </c>
      <c r="D463" s="19"/>
      <c r="E463" s="19"/>
      <c r="F463" s="19"/>
      <c r="G463" s="19"/>
      <c r="H463" s="19"/>
      <c r="I463" s="19"/>
      <c r="J463" s="19"/>
      <c r="K463" s="19"/>
      <c r="L463" s="19"/>
    </row>
    <row r="464">
      <c r="A464" s="21">
        <v>44928.0</v>
      </c>
      <c r="B464" s="19">
        <v>0.005328689142471088</v>
      </c>
      <c r="C464" s="19">
        <v>0.005089669875671943</v>
      </c>
      <c r="D464" s="19"/>
      <c r="E464" s="19"/>
      <c r="F464" s="19"/>
      <c r="G464" s="19"/>
      <c r="H464" s="19"/>
      <c r="I464" s="19"/>
      <c r="J464" s="19"/>
      <c r="K464" s="19"/>
      <c r="L464" s="19"/>
    </row>
    <row r="465">
      <c r="A465" s="21">
        <v>44925.0</v>
      </c>
      <c r="B465" s="19">
        <v>-0.013816970007690443</v>
      </c>
      <c r="C465" s="19">
        <v>-0.004711120883953646</v>
      </c>
      <c r="D465" s="19"/>
      <c r="E465" s="19"/>
      <c r="F465" s="19"/>
      <c r="G465" s="19"/>
      <c r="H465" s="19"/>
      <c r="I465" s="19"/>
      <c r="J465" s="19"/>
      <c r="K465" s="19"/>
      <c r="L465" s="19"/>
    </row>
    <row r="466">
      <c r="A466" s="22">
        <v>44924.0</v>
      </c>
      <c r="B466" s="19">
        <v>-0.007227566549600439</v>
      </c>
      <c r="C466" s="19">
        <v>0.00377983170092433</v>
      </c>
      <c r="D466" s="19"/>
      <c r="E466" s="19"/>
      <c r="F466" s="19"/>
      <c r="G466" s="19"/>
      <c r="H466" s="19"/>
      <c r="I466" s="19"/>
      <c r="J466" s="19"/>
      <c r="K466" s="19"/>
      <c r="L466" s="19"/>
    </row>
    <row r="467">
      <c r="A467" s="22">
        <v>44923.0</v>
      </c>
      <c r="B467" s="19">
        <v>0.024294875136854133</v>
      </c>
      <c r="C467" s="19">
        <v>-5.404719754250609E-4</v>
      </c>
      <c r="D467" s="19"/>
      <c r="E467" s="19"/>
      <c r="F467" s="19"/>
      <c r="G467" s="19"/>
      <c r="H467" s="19"/>
      <c r="I467" s="19"/>
      <c r="J467" s="19"/>
      <c r="K467" s="19"/>
      <c r="L467" s="19"/>
    </row>
    <row r="468">
      <c r="A468" s="22">
        <v>44922.0</v>
      </c>
      <c r="B468" s="19">
        <v>0.017047111535300585</v>
      </c>
      <c r="C468" s="19">
        <v>0.006533589421913399</v>
      </c>
      <c r="D468" s="19"/>
      <c r="E468" s="19"/>
      <c r="F468" s="19"/>
      <c r="G468" s="19"/>
      <c r="H468" s="19"/>
      <c r="I468" s="19"/>
      <c r="J468" s="19"/>
      <c r="K468" s="19"/>
      <c r="L468" s="19"/>
    </row>
    <row r="469">
      <c r="A469" s="22">
        <v>44921.0</v>
      </c>
      <c r="B469" s="19">
        <v>-0.040814769606347334</v>
      </c>
      <c r="C469" s="19">
        <v>0.011669699216029894</v>
      </c>
      <c r="D469" s="19"/>
      <c r="E469" s="19"/>
      <c r="F469" s="19"/>
      <c r="G469" s="19"/>
      <c r="H469" s="19"/>
      <c r="I469" s="19"/>
      <c r="J469" s="19"/>
      <c r="K469" s="19"/>
      <c r="L469" s="19"/>
    </row>
    <row r="470">
      <c r="A470" s="22">
        <v>44918.0</v>
      </c>
      <c r="B470" s="19">
        <v>-0.020231213872832332</v>
      </c>
      <c r="C470" s="19">
        <v>-0.017683224519855267</v>
      </c>
      <c r="D470" s="19"/>
      <c r="E470" s="19"/>
      <c r="F470" s="19"/>
      <c r="G470" s="19"/>
      <c r="H470" s="19"/>
      <c r="I470" s="19"/>
      <c r="J470" s="19"/>
      <c r="K470" s="19"/>
      <c r="L470" s="19"/>
    </row>
    <row r="471">
      <c r="A471" s="22">
        <v>44917.0</v>
      </c>
      <c r="B471" s="19">
        <v>-0.019255204769817236</v>
      </c>
      <c r="C471" s="19">
        <v>-0.003942502651229973</v>
      </c>
      <c r="D471" s="19"/>
      <c r="E471" s="19"/>
      <c r="F471" s="19"/>
      <c r="G471" s="19"/>
      <c r="H471" s="19"/>
      <c r="I471" s="19"/>
      <c r="J471" s="19"/>
      <c r="K471" s="19"/>
      <c r="L471" s="19"/>
    </row>
    <row r="472">
      <c r="A472" s="22">
        <v>44916.0</v>
      </c>
      <c r="B472" s="19">
        <v>-0.017926135681889055</v>
      </c>
      <c r="C472" s="19">
        <v>-0.010127656334136592</v>
      </c>
      <c r="D472" s="19"/>
      <c r="E472" s="19"/>
      <c r="F472" s="19"/>
      <c r="G472" s="19"/>
      <c r="H472" s="19"/>
      <c r="I472" s="19"/>
      <c r="J472" s="19"/>
      <c r="K472" s="19"/>
      <c r="L472" s="19"/>
    </row>
    <row r="473">
      <c r="A473" s="22">
        <v>44915.0</v>
      </c>
      <c r="B473" s="19">
        <v>-0.008541517963359557</v>
      </c>
      <c r="C473" s="19">
        <v>-0.0019082052827157359</v>
      </c>
      <c r="D473" s="19"/>
      <c r="E473" s="19"/>
      <c r="F473" s="19"/>
      <c r="G473" s="19"/>
      <c r="H473" s="19"/>
      <c r="I473" s="19"/>
      <c r="J473" s="19"/>
      <c r="K473" s="19"/>
      <c r="L473" s="19"/>
    </row>
    <row r="474">
      <c r="A474" s="22">
        <v>44914.0</v>
      </c>
      <c r="B474" s="19">
        <v>0.01174714746521599</v>
      </c>
      <c r="C474" s="19">
        <v>0.008289999452624652</v>
      </c>
      <c r="D474" s="19"/>
      <c r="E474" s="19"/>
      <c r="F474" s="19"/>
      <c r="G474" s="19"/>
      <c r="H474" s="19"/>
      <c r="I474" s="19"/>
      <c r="J474" s="19"/>
      <c r="K474" s="19"/>
      <c r="L474" s="19"/>
    </row>
    <row r="475">
      <c r="A475" s="22">
        <v>44911.0</v>
      </c>
      <c r="B475" s="19">
        <v>-0.0028563884688317387</v>
      </c>
      <c r="C475" s="19">
        <v>-0.007922931973564973</v>
      </c>
      <c r="D475" s="19"/>
      <c r="E475" s="19"/>
      <c r="F475" s="19"/>
      <c r="G475" s="19"/>
      <c r="H475" s="19"/>
      <c r="I475" s="19"/>
      <c r="J475" s="19"/>
      <c r="K475" s="19"/>
      <c r="L475" s="19"/>
    </row>
    <row r="476">
      <c r="A476" s="22">
        <v>44910.0</v>
      </c>
      <c r="B476" s="19">
        <v>-0.0014381246854101581</v>
      </c>
      <c r="C476" s="19">
        <v>-0.013150913972444056</v>
      </c>
      <c r="D476" s="19"/>
      <c r="E476" s="19"/>
      <c r="F476" s="19"/>
      <c r="G476" s="19"/>
      <c r="H476" s="19"/>
      <c r="I476" s="19"/>
      <c r="J476" s="19"/>
      <c r="K476" s="19"/>
      <c r="L476" s="19"/>
    </row>
    <row r="477">
      <c r="A477" s="22">
        <v>44909.0</v>
      </c>
      <c r="B477" s="19">
        <v>0.010487308661112138</v>
      </c>
      <c r="C477" s="19">
        <v>0.002810619088563948</v>
      </c>
      <c r="D477" s="19"/>
      <c r="E477" s="19"/>
      <c r="F477" s="19"/>
      <c r="G477" s="19"/>
      <c r="H477" s="19"/>
      <c r="I477" s="19"/>
      <c r="J477" s="19"/>
      <c r="K477" s="19"/>
      <c r="L477" s="19"/>
    </row>
    <row r="478">
      <c r="A478" s="22">
        <v>44908.0</v>
      </c>
      <c r="B478" s="19">
        <v>0.002062956580831443</v>
      </c>
      <c r="C478" s="19">
        <v>0.005992815109354677</v>
      </c>
      <c r="D478" s="19"/>
      <c r="E478" s="19"/>
      <c r="F478" s="19"/>
      <c r="G478" s="19"/>
      <c r="H478" s="19"/>
      <c r="I478" s="19"/>
      <c r="J478" s="19"/>
      <c r="K478" s="19"/>
      <c r="L478" s="19"/>
    </row>
    <row r="479">
      <c r="A479" s="22">
        <v>44907.0</v>
      </c>
      <c r="B479" s="19">
        <v>-0.009352760146182026</v>
      </c>
      <c r="C479" s="19">
        <v>2.9735194576385737E-5</v>
      </c>
      <c r="D479" s="19"/>
      <c r="E479" s="19"/>
      <c r="F479" s="19"/>
      <c r="G479" s="19"/>
      <c r="H479" s="19"/>
      <c r="I479" s="19"/>
      <c r="J479" s="19"/>
      <c r="K479" s="19"/>
      <c r="L479" s="19"/>
    </row>
    <row r="480">
      <c r="A480" s="15">
        <v>44904.0</v>
      </c>
      <c r="B480" s="19">
        <v>-0.006900503808409564</v>
      </c>
      <c r="C480" s="19">
        <v>-0.006058782278800745</v>
      </c>
      <c r="D480" s="19"/>
      <c r="E480" s="19"/>
      <c r="F480" s="19"/>
      <c r="G480" s="19"/>
      <c r="H480" s="19"/>
      <c r="I480" s="19"/>
      <c r="J480" s="19"/>
      <c r="K480" s="19"/>
      <c r="L480" s="19"/>
    </row>
    <row r="481">
      <c r="A481" s="21">
        <v>44903.0</v>
      </c>
      <c r="B481" s="19">
        <v>-0.016393057610559203</v>
      </c>
      <c r="C481" s="19">
        <v>0.0026319334069664357</v>
      </c>
      <c r="D481" s="19"/>
      <c r="E481" s="19"/>
      <c r="F481" s="19"/>
      <c r="G481" s="19"/>
      <c r="H481" s="19"/>
      <c r="I481" s="19"/>
      <c r="J481" s="19"/>
      <c r="K481" s="19"/>
      <c r="L481" s="19"/>
    </row>
    <row r="482">
      <c r="A482" s="21">
        <v>44902.0</v>
      </c>
      <c r="B482" s="19">
        <v>-0.0038368855719065342</v>
      </c>
      <c r="C482" s="19">
        <v>-0.004411902750398933</v>
      </c>
      <c r="D482" s="19"/>
      <c r="E482" s="19"/>
      <c r="F482" s="19"/>
      <c r="G482" s="19"/>
      <c r="H482" s="19"/>
      <c r="I482" s="19"/>
      <c r="J482" s="19"/>
      <c r="K482" s="19"/>
      <c r="L482" s="19"/>
    </row>
    <row r="483">
      <c r="A483" s="21">
        <v>44901.0</v>
      </c>
      <c r="B483" s="19">
        <v>-0.0152743860295812</v>
      </c>
      <c r="C483" s="19">
        <v>-0.0031174720136034617</v>
      </c>
      <c r="D483" s="19"/>
      <c r="E483" s="19"/>
      <c r="F483" s="19"/>
      <c r="G483" s="19"/>
      <c r="H483" s="19"/>
      <c r="I483" s="19"/>
      <c r="J483" s="19"/>
      <c r="K483" s="19"/>
      <c r="L483" s="19"/>
    </row>
    <row r="484">
      <c r="A484" s="21">
        <v>44900.0</v>
      </c>
      <c r="B484" s="19">
        <v>-0.006500343327992653</v>
      </c>
      <c r="C484" s="19">
        <v>2.6476109990847263E-4</v>
      </c>
      <c r="D484" s="19"/>
      <c r="E484" s="19"/>
      <c r="F484" s="19"/>
      <c r="G484" s="19"/>
      <c r="H484" s="19"/>
      <c r="I484" s="19"/>
      <c r="J484" s="19"/>
      <c r="K484" s="19"/>
      <c r="L484" s="19"/>
    </row>
    <row r="485">
      <c r="A485" s="21">
        <v>44897.0</v>
      </c>
      <c r="B485" s="19">
        <v>-0.002625271087775438</v>
      </c>
      <c r="C485" s="19">
        <v>-0.00618737541528247</v>
      </c>
      <c r="D485" s="19"/>
      <c r="E485" s="19"/>
      <c r="F485" s="19"/>
      <c r="G485" s="19"/>
      <c r="H485" s="19"/>
      <c r="I485" s="19"/>
      <c r="J485" s="19"/>
      <c r="K485" s="19"/>
      <c r="L485" s="19"/>
    </row>
    <row r="486">
      <c r="A486" s="21">
        <v>44896.0</v>
      </c>
      <c r="B486" s="19">
        <v>0.014427307674494072</v>
      </c>
      <c r="C486" s="19">
        <v>0.0028867144498316843</v>
      </c>
      <c r="D486" s="19"/>
      <c r="E486" s="19"/>
      <c r="F486" s="19"/>
      <c r="G486" s="19"/>
      <c r="H486" s="19"/>
      <c r="I486" s="19"/>
      <c r="J486" s="19"/>
      <c r="K486" s="19"/>
      <c r="L486" s="19"/>
    </row>
    <row r="487">
      <c r="A487" s="21">
        <v>44895.0</v>
      </c>
      <c r="B487" s="19">
        <v>-2.315243563623115E-4</v>
      </c>
      <c r="C487" s="19">
        <v>0.007535697884579751</v>
      </c>
      <c r="D487" s="19"/>
      <c r="E487" s="19"/>
      <c r="F487" s="19"/>
      <c r="G487" s="19"/>
      <c r="H487" s="19"/>
      <c r="I487" s="19"/>
      <c r="J487" s="19"/>
      <c r="K487" s="19"/>
      <c r="L487" s="19"/>
    </row>
    <row r="488">
      <c r="A488" s="22">
        <v>44894.0</v>
      </c>
      <c r="B488" s="19">
        <v>1.1577558061448556E-4</v>
      </c>
      <c r="C488" s="19">
        <v>0.002979084456774972</v>
      </c>
      <c r="D488" s="19"/>
      <c r="E488" s="19"/>
      <c r="F488" s="19"/>
      <c r="G488" s="19"/>
      <c r="H488" s="19"/>
      <c r="I488" s="19"/>
      <c r="J488" s="19"/>
      <c r="K488" s="19"/>
      <c r="L488" s="19"/>
    </row>
    <row r="489">
      <c r="A489" s="22">
        <v>44893.0</v>
      </c>
      <c r="B489" s="19">
        <v>0.023146173892442556</v>
      </c>
      <c r="C489" s="19">
        <v>0.0027008413120686026</v>
      </c>
      <c r="D489" s="19"/>
      <c r="E489" s="19"/>
      <c r="F489" s="19"/>
      <c r="G489" s="19"/>
      <c r="H489" s="19"/>
      <c r="I489" s="19"/>
      <c r="J489" s="19"/>
      <c r="K489" s="19"/>
      <c r="L489" s="19"/>
    </row>
    <row r="490">
      <c r="A490" s="22">
        <v>44890.0</v>
      </c>
      <c r="B490" s="19">
        <v>-0.0015375517445298525</v>
      </c>
      <c r="C490" s="19">
        <v>0.001549980794304462</v>
      </c>
      <c r="D490" s="19"/>
      <c r="E490" s="19"/>
      <c r="F490" s="19"/>
      <c r="G490" s="19"/>
      <c r="H490" s="19"/>
      <c r="I490" s="19"/>
      <c r="J490" s="19"/>
      <c r="K490" s="19"/>
      <c r="L490" s="19"/>
    </row>
    <row r="491">
      <c r="A491" s="22">
        <v>44889.0</v>
      </c>
      <c r="B491" s="19">
        <v>-0.0015116086823023789</v>
      </c>
      <c r="C491" s="19">
        <v>0.011870971273727493</v>
      </c>
      <c r="D491" s="19"/>
      <c r="E491" s="19"/>
      <c r="F491" s="19"/>
      <c r="G491" s="19"/>
      <c r="H491" s="19"/>
      <c r="I491" s="19"/>
      <c r="J491" s="19"/>
      <c r="K491" s="19"/>
      <c r="L491" s="19"/>
    </row>
    <row r="492">
      <c r="A492" s="22">
        <v>44888.0</v>
      </c>
      <c r="B492" s="19">
        <v>0.008551691281562634</v>
      </c>
      <c r="C492" s="19">
        <v>0.0012634152223720552</v>
      </c>
      <c r="D492" s="19"/>
      <c r="E492" s="19"/>
      <c r="F492" s="19"/>
      <c r="G492" s="19"/>
      <c r="H492" s="19"/>
      <c r="I492" s="19"/>
      <c r="J492" s="19"/>
      <c r="K492" s="19"/>
      <c r="L492" s="19"/>
    </row>
    <row r="493">
      <c r="A493" s="22">
        <v>44887.0</v>
      </c>
      <c r="B493" s="19">
        <v>-0.006390532544378713</v>
      </c>
      <c r="C493" s="19">
        <v>0.0046393299541023225</v>
      </c>
      <c r="D493" s="19"/>
      <c r="E493" s="19"/>
      <c r="F493" s="19"/>
      <c r="G493" s="19"/>
      <c r="H493" s="19"/>
      <c r="I493" s="19"/>
      <c r="J493" s="19"/>
      <c r="K493" s="19"/>
      <c r="L493" s="19"/>
    </row>
    <row r="494">
      <c r="A494" s="22">
        <v>44886.0</v>
      </c>
      <c r="B494" s="19">
        <v>0.0015408320493066618</v>
      </c>
      <c r="C494" s="19">
        <v>-0.008067665702588878</v>
      </c>
      <c r="D494" s="19"/>
      <c r="E494" s="19"/>
      <c r="F494" s="19"/>
      <c r="G494" s="19"/>
      <c r="H494" s="19"/>
      <c r="I494" s="19"/>
      <c r="J494" s="19"/>
      <c r="K494" s="19"/>
      <c r="L494" s="19"/>
    </row>
    <row r="495">
      <c r="A495" s="22">
        <v>44883.0</v>
      </c>
      <c r="B495" s="19">
        <v>-0.019455162475012777</v>
      </c>
      <c r="C495" s="19">
        <v>-0.001976133755635434</v>
      </c>
      <c r="D495" s="19"/>
      <c r="E495" s="19"/>
      <c r="F495" s="19"/>
      <c r="G495" s="19"/>
      <c r="H495" s="19"/>
      <c r="I495" s="19"/>
      <c r="J495" s="19"/>
      <c r="K495" s="19"/>
      <c r="L495" s="19"/>
    </row>
    <row r="496">
      <c r="A496" s="22">
        <v>44882.0</v>
      </c>
      <c r="B496" s="19">
        <v>-0.012804038549793395</v>
      </c>
      <c r="C496" s="19">
        <v>-0.0035714964706010655</v>
      </c>
      <c r="D496" s="19"/>
      <c r="E496" s="19"/>
      <c r="F496" s="19"/>
      <c r="G496" s="19"/>
      <c r="H496" s="19"/>
      <c r="I496" s="19"/>
      <c r="J496" s="19"/>
      <c r="K496" s="19"/>
      <c r="L496" s="19"/>
    </row>
    <row r="497">
      <c r="A497" s="22">
        <v>44881.0</v>
      </c>
      <c r="B497" s="19">
        <v>0.007933020329810025</v>
      </c>
      <c r="C497" s="19">
        <v>3.3961115880765114E-4</v>
      </c>
      <c r="D497" s="19"/>
      <c r="E497" s="19"/>
      <c r="F497" s="19"/>
      <c r="G497" s="19"/>
      <c r="H497" s="19"/>
      <c r="I497" s="19"/>
      <c r="J497" s="19"/>
      <c r="K497" s="19"/>
      <c r="L497" s="19"/>
    </row>
    <row r="498">
      <c r="A498" s="22">
        <v>44880.0</v>
      </c>
      <c r="B498" s="19">
        <v>0.024088109900521015</v>
      </c>
      <c r="C498" s="19">
        <v>0.004050924347282825</v>
      </c>
      <c r="D498" s="19"/>
      <c r="E498" s="19"/>
      <c r="F498" s="19"/>
      <c r="G498" s="19"/>
      <c r="H498" s="19"/>
      <c r="I498" s="19"/>
      <c r="J498" s="19"/>
      <c r="K498" s="19"/>
      <c r="L498" s="19"/>
    </row>
    <row r="499">
      <c r="A499" s="22">
        <v>44879.0</v>
      </c>
      <c r="B499" s="19">
        <v>0.02742559560022384</v>
      </c>
      <c r="C499" s="19">
        <v>-0.0011199093173185348</v>
      </c>
      <c r="D499" s="19"/>
      <c r="E499" s="19"/>
      <c r="F499" s="19"/>
      <c r="G499" s="19"/>
      <c r="H499" s="19"/>
      <c r="I499" s="19"/>
      <c r="J499" s="19"/>
      <c r="K499" s="19"/>
      <c r="L499" s="19"/>
    </row>
    <row r="500">
      <c r="A500" s="15">
        <v>44876.0</v>
      </c>
      <c r="B500" s="19">
        <v>-0.04837663841415396</v>
      </c>
      <c r="C500" s="19">
        <v>0.017833172474234882</v>
      </c>
      <c r="D500" s="19"/>
      <c r="E500" s="19"/>
      <c r="F500" s="19"/>
      <c r="G500" s="19"/>
      <c r="H500" s="19"/>
      <c r="I500" s="19"/>
      <c r="J500" s="19"/>
      <c r="K500" s="19"/>
      <c r="L500" s="19"/>
    </row>
    <row r="501">
      <c r="A501" s="15">
        <v>44875.0</v>
      </c>
      <c r="B501" s="19">
        <v>-0.004242955310612029</v>
      </c>
      <c r="C501" s="19">
        <v>-0.007093682877127194</v>
      </c>
      <c r="D501" s="19"/>
      <c r="E501" s="19"/>
      <c r="F501" s="19"/>
      <c r="G501" s="19"/>
      <c r="H501" s="19"/>
      <c r="I501" s="19"/>
      <c r="J501" s="19"/>
      <c r="K501" s="19"/>
      <c r="L501" s="19"/>
    </row>
    <row r="502">
      <c r="A502" s="21">
        <v>44874.0</v>
      </c>
      <c r="B502" s="19">
        <v>0.022686539005754236</v>
      </c>
      <c r="C502" s="19">
        <v>-0.0025160964247258333</v>
      </c>
      <c r="D502" s="19"/>
      <c r="E502" s="19"/>
      <c r="F502" s="19"/>
      <c r="G502" s="19"/>
      <c r="H502" s="19"/>
      <c r="I502" s="19"/>
      <c r="J502" s="19"/>
      <c r="K502" s="19"/>
      <c r="L502" s="19"/>
    </row>
    <row r="503">
      <c r="A503" s="21">
        <v>44872.0</v>
      </c>
      <c r="B503" s="19">
        <v>0.02185700171096694</v>
      </c>
      <c r="C503" s="19">
        <v>0.00472756476598124</v>
      </c>
      <c r="D503" s="19"/>
      <c r="E503" s="19"/>
      <c r="F503" s="19"/>
      <c r="G503" s="19"/>
      <c r="H503" s="19"/>
      <c r="I503" s="19"/>
      <c r="J503" s="19"/>
      <c r="K503" s="19"/>
      <c r="L503" s="19"/>
    </row>
    <row r="504">
      <c r="A504" s="21">
        <v>44869.0</v>
      </c>
      <c r="B504" s="19">
        <v>-0.013971723892123089</v>
      </c>
      <c r="C504" s="19">
        <v>0.003570103087072951</v>
      </c>
      <c r="D504" s="19"/>
      <c r="E504" s="19"/>
      <c r="F504" s="19"/>
      <c r="G504" s="19"/>
      <c r="H504" s="19"/>
      <c r="I504" s="19"/>
      <c r="J504" s="19"/>
      <c r="K504" s="19"/>
      <c r="L504" s="19"/>
    </row>
    <row r="505">
      <c r="A505" s="21">
        <v>44868.0</v>
      </c>
      <c r="B505" s="19">
        <v>0.0019045351743840477</v>
      </c>
      <c r="C505" s="19">
        <v>-0.0016673256704555772</v>
      </c>
      <c r="D505" s="19"/>
      <c r="E505" s="19"/>
      <c r="F505" s="19"/>
      <c r="G505" s="19"/>
      <c r="H505" s="19"/>
      <c r="I505" s="19"/>
      <c r="J505" s="19"/>
      <c r="K505" s="19"/>
      <c r="L505" s="19"/>
    </row>
    <row r="506">
      <c r="A506" s="21">
        <v>44867.0</v>
      </c>
      <c r="B506" s="19">
        <v>0.02082725770389815</v>
      </c>
      <c r="C506" s="19">
        <v>-0.003447154650765616</v>
      </c>
      <c r="D506" s="19"/>
      <c r="E506" s="19"/>
      <c r="F506" s="19"/>
      <c r="G506" s="19"/>
      <c r="H506" s="19"/>
      <c r="I506" s="19"/>
      <c r="J506" s="19"/>
      <c r="K506" s="19"/>
      <c r="L506" s="19"/>
    </row>
    <row r="507">
      <c r="A507" s="21">
        <v>44866.0</v>
      </c>
      <c r="B507" s="19">
        <v>0.006949882537196528</v>
      </c>
      <c r="C507" s="19">
        <v>0.007394987841573997</v>
      </c>
      <c r="D507" s="19"/>
      <c r="E507" s="19"/>
      <c r="F507" s="19"/>
      <c r="G507" s="19"/>
      <c r="H507" s="19"/>
      <c r="I507" s="19"/>
      <c r="J507" s="19"/>
      <c r="K507" s="19"/>
      <c r="L507" s="19"/>
    </row>
    <row r="508">
      <c r="A508" s="22">
        <v>44865.0</v>
      </c>
      <c r="B508" s="19">
        <v>0.005388116619510441</v>
      </c>
      <c r="C508" s="19">
        <v>0.01267231879821007</v>
      </c>
      <c r="D508" s="19"/>
      <c r="E508" s="19"/>
      <c r="F508" s="19"/>
      <c r="G508" s="19"/>
      <c r="H508" s="19"/>
      <c r="I508" s="19"/>
      <c r="J508" s="19"/>
      <c r="K508" s="19"/>
      <c r="L508" s="19"/>
    </row>
    <row r="509">
      <c r="A509" s="22">
        <v>44862.0</v>
      </c>
      <c r="B509" s="19">
        <v>0.007785574372071169</v>
      </c>
      <c r="C509" s="19">
        <v>0.0028105170280121605</v>
      </c>
      <c r="D509" s="19"/>
      <c r="E509" s="19"/>
      <c r="F509" s="19"/>
      <c r="G509" s="19"/>
      <c r="H509" s="19"/>
      <c r="I509" s="19"/>
      <c r="J509" s="19"/>
      <c r="K509" s="19"/>
      <c r="L509" s="19"/>
    </row>
    <row r="510">
      <c r="A510" s="22">
        <v>44861.0</v>
      </c>
      <c r="B510" s="19">
        <v>0.007368368468378517</v>
      </c>
      <c r="C510" s="19">
        <v>0.004564929897742376</v>
      </c>
      <c r="D510" s="19"/>
      <c r="E510" s="19"/>
      <c r="F510" s="19"/>
      <c r="G510" s="19"/>
      <c r="H510" s="19"/>
      <c r="I510" s="19"/>
      <c r="J510" s="19"/>
      <c r="K510" s="19"/>
      <c r="L510" s="19"/>
    </row>
    <row r="511">
      <c r="A511" s="22">
        <v>44859.0</v>
      </c>
      <c r="B511" s="19">
        <v>0.008895496812237003</v>
      </c>
      <c r="C511" s="19">
        <v>-0.004196099995770197</v>
      </c>
      <c r="D511" s="19"/>
      <c r="E511" s="19"/>
      <c r="F511" s="19"/>
      <c r="G511" s="19"/>
      <c r="H511" s="19"/>
      <c r="I511" s="19"/>
      <c r="J511" s="19"/>
      <c r="K511" s="19"/>
      <c r="L511" s="19"/>
    </row>
    <row r="512">
      <c r="A512" s="22">
        <v>44858.0</v>
      </c>
      <c r="B512" s="19">
        <v>-1.2598266478536235E-4</v>
      </c>
      <c r="C512" s="19">
        <v>0.008787401216410862</v>
      </c>
      <c r="D512" s="19"/>
      <c r="E512" s="19"/>
      <c r="F512" s="19"/>
      <c r="G512" s="19"/>
      <c r="H512" s="19"/>
      <c r="I512" s="19"/>
      <c r="J512" s="19"/>
      <c r="K512" s="19"/>
      <c r="L512" s="19"/>
    </row>
    <row r="513">
      <c r="A513" s="22">
        <v>44855.0</v>
      </c>
      <c r="B513" s="19">
        <v>-0.002362877683374398</v>
      </c>
      <c r="C513" s="19">
        <v>7.031447937393409E-4</v>
      </c>
      <c r="D513" s="19"/>
      <c r="E513" s="19"/>
      <c r="F513" s="19"/>
      <c r="G513" s="19"/>
      <c r="H513" s="19"/>
      <c r="I513" s="19"/>
      <c r="J513" s="19"/>
      <c r="K513" s="19"/>
      <c r="L513" s="19"/>
    </row>
    <row r="514">
      <c r="A514" s="22">
        <v>44854.0</v>
      </c>
      <c r="B514" s="19">
        <v>-0.012878092355028459</v>
      </c>
      <c r="C514" s="19">
        <v>0.002952219160873071</v>
      </c>
      <c r="D514" s="19"/>
      <c r="E514" s="19"/>
      <c r="F514" s="19"/>
      <c r="G514" s="19"/>
      <c r="H514" s="19"/>
      <c r="I514" s="19"/>
      <c r="J514" s="19"/>
      <c r="K514" s="19"/>
      <c r="L514" s="19"/>
    </row>
    <row r="515">
      <c r="A515" s="22">
        <v>44853.0</v>
      </c>
      <c r="B515" s="19">
        <v>0.020588533225283534</v>
      </c>
      <c r="C515" s="19">
        <v>0.0014467931800570266</v>
      </c>
      <c r="D515" s="19"/>
      <c r="E515" s="19"/>
      <c r="F515" s="19"/>
      <c r="G515" s="19"/>
      <c r="H515" s="19"/>
      <c r="I515" s="19"/>
      <c r="J515" s="19"/>
      <c r="K515" s="19"/>
      <c r="L515" s="19"/>
    </row>
    <row r="516">
      <c r="A516" s="22">
        <v>44852.0</v>
      </c>
      <c r="B516" s="19">
        <v>-3.797179961014807E-4</v>
      </c>
      <c r="C516" s="19">
        <v>0.010117376587067906</v>
      </c>
      <c r="D516" s="19"/>
      <c r="E516" s="19"/>
      <c r="F516" s="19"/>
      <c r="G516" s="19"/>
      <c r="H516" s="19"/>
      <c r="I516" s="19"/>
      <c r="J516" s="19"/>
      <c r="K516" s="19"/>
      <c r="L516" s="19"/>
    </row>
    <row r="517">
      <c r="A517" s="22">
        <v>44851.0</v>
      </c>
      <c r="B517" s="19">
        <v>-0.006888402845865671</v>
      </c>
      <c r="C517" s="19">
        <v>0.007337495708641395</v>
      </c>
      <c r="D517" s="19"/>
      <c r="E517" s="19"/>
      <c r="F517" s="19"/>
      <c r="G517" s="19"/>
      <c r="H517" s="19"/>
      <c r="I517" s="19"/>
      <c r="J517" s="19"/>
      <c r="K517" s="19"/>
      <c r="L517" s="19"/>
    </row>
    <row r="518">
      <c r="A518" s="22">
        <v>44848.0</v>
      </c>
      <c r="B518" s="19">
        <v>0.0061720587863303145</v>
      </c>
      <c r="C518" s="19">
        <v>0.010070910731235783</v>
      </c>
      <c r="D518" s="19"/>
      <c r="E518" s="19"/>
      <c r="F518" s="19"/>
      <c r="G518" s="19"/>
      <c r="H518" s="19"/>
      <c r="I518" s="19"/>
      <c r="J518" s="19"/>
      <c r="K518" s="19"/>
      <c r="L518" s="19"/>
    </row>
    <row r="519">
      <c r="A519" s="22">
        <v>44847.0</v>
      </c>
      <c r="B519" s="19">
        <v>0.0081348497985414</v>
      </c>
      <c r="C519" s="19">
        <v>-0.006380083627274602</v>
      </c>
      <c r="D519" s="19"/>
      <c r="E519" s="19"/>
      <c r="F519" s="19"/>
      <c r="G519" s="19"/>
      <c r="H519" s="19"/>
      <c r="I519" s="19"/>
      <c r="J519" s="19"/>
      <c r="K519" s="19"/>
      <c r="L519" s="19"/>
    </row>
    <row r="520">
      <c r="A520" s="15">
        <v>44846.0</v>
      </c>
      <c r="B520" s="19">
        <v>-0.0065614470650825485</v>
      </c>
      <c r="C520" s="19">
        <v>0.008246214719537459</v>
      </c>
      <c r="D520" s="19"/>
      <c r="E520" s="19"/>
      <c r="F520" s="19"/>
      <c r="G520" s="19"/>
      <c r="H520" s="19"/>
      <c r="I520" s="19"/>
      <c r="J520" s="19"/>
      <c r="K520" s="19"/>
      <c r="L520" s="19"/>
    </row>
    <row r="521">
      <c r="A521" s="15">
        <v>44845.0</v>
      </c>
      <c r="B521" s="19">
        <v>-0.03930588006230529</v>
      </c>
      <c r="C521" s="19">
        <v>-0.014932428513427354</v>
      </c>
      <c r="D521" s="19"/>
      <c r="E521" s="19"/>
      <c r="F521" s="19"/>
      <c r="G521" s="19"/>
      <c r="H521" s="19"/>
      <c r="I521" s="19"/>
      <c r="J521" s="19"/>
      <c r="K521" s="19"/>
      <c r="L521" s="19"/>
    </row>
    <row r="522">
      <c r="A522" s="15">
        <v>44844.0</v>
      </c>
      <c r="B522" s="19">
        <v>-0.00472349393212701</v>
      </c>
      <c r="C522" s="19">
        <v>-0.00425362337673596</v>
      </c>
      <c r="D522" s="19"/>
      <c r="E522" s="19"/>
      <c r="F522" s="19"/>
      <c r="G522" s="19"/>
      <c r="H522" s="19"/>
      <c r="I522" s="19"/>
      <c r="J522" s="19"/>
      <c r="K522" s="19"/>
      <c r="L522" s="19"/>
    </row>
    <row r="523">
      <c r="A523" s="21">
        <v>44841.0</v>
      </c>
      <c r="B523" s="19">
        <v>0.015222309659649769</v>
      </c>
      <c r="C523" s="19">
        <v>-9.895106105538565E-4</v>
      </c>
      <c r="D523" s="19"/>
      <c r="E523" s="19"/>
      <c r="F523" s="19"/>
      <c r="G523" s="19"/>
      <c r="H523" s="19"/>
      <c r="I523" s="19"/>
      <c r="J523" s="19"/>
      <c r="K523" s="19"/>
      <c r="L523" s="19"/>
    </row>
    <row r="524">
      <c r="A524" s="21">
        <v>44840.0</v>
      </c>
      <c r="B524" s="19">
        <v>0.025754862144640844</v>
      </c>
      <c r="C524" s="19">
        <v>0.0033286442865991805</v>
      </c>
      <c r="D524" s="19"/>
      <c r="E524" s="19"/>
      <c r="F524" s="19"/>
      <c r="G524" s="19"/>
      <c r="H524" s="19"/>
      <c r="I524" s="19"/>
      <c r="J524" s="19"/>
      <c r="K524" s="19"/>
      <c r="L524" s="19"/>
    </row>
    <row r="525">
      <c r="A525" s="21">
        <v>44838.0</v>
      </c>
      <c r="B525" s="19">
        <v>-0.017180682268940872</v>
      </c>
      <c r="C525" s="19">
        <v>0.022913601009039386</v>
      </c>
      <c r="D525" s="19"/>
      <c r="E525" s="19"/>
      <c r="F525" s="19"/>
      <c r="G525" s="19"/>
      <c r="H525" s="19"/>
      <c r="I525" s="19"/>
      <c r="J525" s="19"/>
      <c r="K525" s="19"/>
      <c r="L525" s="19"/>
    </row>
    <row r="526">
      <c r="A526" s="21">
        <v>44837.0</v>
      </c>
      <c r="B526" s="19">
        <v>0.0058602029874568196</v>
      </c>
      <c r="C526" s="19">
        <v>-0.012109264172080247</v>
      </c>
      <c r="D526" s="19"/>
      <c r="E526" s="19"/>
      <c r="F526" s="19"/>
      <c r="G526" s="19"/>
      <c r="H526" s="19"/>
      <c r="I526" s="19"/>
      <c r="J526" s="19"/>
      <c r="K526" s="19"/>
      <c r="L526" s="19"/>
    </row>
    <row r="527">
      <c r="A527" s="23">
        <v>44834.0</v>
      </c>
      <c r="B527" s="19">
        <v>0.00789202503330233</v>
      </c>
      <c r="C527" s="19">
        <v>0.016425755584756896</v>
      </c>
      <c r="D527" s="19"/>
      <c r="E527" s="19"/>
      <c r="F527" s="19"/>
      <c r="G527" s="19"/>
      <c r="H527" s="19"/>
      <c r="I527" s="19"/>
      <c r="J527" s="19"/>
      <c r="K527" s="19"/>
      <c r="L527" s="19"/>
    </row>
    <row r="528">
      <c r="A528" s="23">
        <v>44833.0</v>
      </c>
      <c r="B528" s="19">
        <v>7.545840983977925E-4</v>
      </c>
      <c r="C528" s="19">
        <v>-0.0024023347134399797</v>
      </c>
      <c r="D528" s="19"/>
      <c r="E528" s="19"/>
      <c r="F528" s="19"/>
      <c r="G528" s="19"/>
      <c r="H528" s="19"/>
      <c r="I528" s="19"/>
      <c r="J528" s="19"/>
      <c r="K528" s="19"/>
      <c r="L528" s="19"/>
    </row>
    <row r="529">
      <c r="A529" s="23">
        <v>44832.0</v>
      </c>
      <c r="B529" s="19">
        <v>0.0032552740486524456</v>
      </c>
      <c r="C529" s="19">
        <v>-0.00874913273045863</v>
      </c>
      <c r="D529" s="19"/>
      <c r="E529" s="19"/>
      <c r="F529" s="19"/>
      <c r="G529" s="19"/>
      <c r="H529" s="19"/>
      <c r="I529" s="19"/>
      <c r="J529" s="19"/>
      <c r="K529" s="19"/>
      <c r="L529" s="19"/>
    </row>
    <row r="530">
      <c r="A530" s="23">
        <v>44831.0</v>
      </c>
      <c r="B530" s="19">
        <v>-0.06050260787102901</v>
      </c>
      <c r="C530" s="19">
        <v>-5.230279202880217E-4</v>
      </c>
      <c r="D530" s="19"/>
      <c r="E530" s="19"/>
      <c r="F530" s="19"/>
      <c r="G530" s="19"/>
      <c r="H530" s="19"/>
      <c r="I530" s="19"/>
      <c r="J530" s="19"/>
      <c r="K530" s="19"/>
      <c r="L530" s="19"/>
    </row>
    <row r="531">
      <c r="A531" s="23">
        <v>44830.0</v>
      </c>
      <c r="B531" s="19">
        <v>-0.021050432845173717</v>
      </c>
      <c r="C531" s="19">
        <v>-0.01795138898908366</v>
      </c>
      <c r="D531" s="19"/>
      <c r="E531" s="19"/>
      <c r="F531" s="19"/>
      <c r="G531" s="19"/>
      <c r="H531" s="19"/>
      <c r="I531" s="19"/>
      <c r="J531" s="19"/>
      <c r="K531" s="19"/>
      <c r="L531" s="19"/>
    </row>
    <row r="532">
      <c r="A532" s="23">
        <v>44827.0</v>
      </c>
      <c r="B532" s="19">
        <v>0.010649027748457884</v>
      </c>
      <c r="C532" s="19">
        <v>-0.017155611521401326</v>
      </c>
      <c r="D532" s="19"/>
      <c r="E532" s="19"/>
      <c r="F532" s="19"/>
      <c r="G532" s="19"/>
      <c r="H532" s="19"/>
      <c r="I532" s="19"/>
      <c r="J532" s="19"/>
      <c r="K532" s="19"/>
      <c r="L532" s="19"/>
    </row>
    <row r="533">
      <c r="A533" s="23">
        <v>44826.0</v>
      </c>
      <c r="B533" s="19">
        <v>-0.015199464091843695</v>
      </c>
      <c r="C533" s="19">
        <v>-0.004997643685783371</v>
      </c>
      <c r="D533" s="19"/>
      <c r="E533" s="19"/>
      <c r="F533" s="19"/>
      <c r="G533" s="19"/>
      <c r="H533" s="19"/>
      <c r="I533" s="19"/>
      <c r="J533" s="19"/>
      <c r="K533" s="19"/>
      <c r="L533" s="19"/>
    </row>
    <row r="534">
      <c r="A534" s="23">
        <v>44825.0</v>
      </c>
      <c r="B534" s="19">
        <v>0.020677134908285044</v>
      </c>
      <c r="C534" s="19">
        <v>-0.00549498351224309</v>
      </c>
      <c r="D534" s="19"/>
      <c r="E534" s="19"/>
      <c r="F534" s="19"/>
      <c r="G534" s="19"/>
      <c r="H534" s="19"/>
      <c r="I534" s="19"/>
      <c r="J534" s="19"/>
      <c r="K534" s="19"/>
      <c r="L534" s="19"/>
    </row>
    <row r="535">
      <c r="A535" s="23">
        <v>44824.0</v>
      </c>
      <c r="B535" s="19">
        <v>-0.01630447387341427</v>
      </c>
      <c r="C535" s="19">
        <v>0.011008809885230342</v>
      </c>
      <c r="D535" s="19"/>
      <c r="E535" s="19"/>
      <c r="F535" s="19"/>
      <c r="G535" s="19"/>
      <c r="H535" s="19"/>
      <c r="I535" s="19"/>
      <c r="J535" s="19"/>
      <c r="K535" s="19"/>
      <c r="L535" s="19"/>
    </row>
    <row r="536">
      <c r="A536" s="23">
        <v>44823.0</v>
      </c>
      <c r="B536" s="19">
        <v>-0.0329692511270101</v>
      </c>
      <c r="C536" s="19">
        <v>0.005213666194166411</v>
      </c>
      <c r="D536" s="19"/>
      <c r="E536" s="19"/>
      <c r="F536" s="19"/>
      <c r="G536" s="19"/>
      <c r="H536" s="19"/>
      <c r="I536" s="19"/>
      <c r="J536" s="19"/>
      <c r="K536" s="19"/>
      <c r="L536" s="19"/>
    </row>
    <row r="537">
      <c r="A537" s="23">
        <v>44820.0</v>
      </c>
      <c r="B537" s="19">
        <v>-0.00657279087384699</v>
      </c>
      <c r="C537" s="19">
        <v>-0.019384809871681674</v>
      </c>
      <c r="D537" s="19"/>
      <c r="E537" s="19"/>
      <c r="F537" s="19"/>
      <c r="G537" s="19"/>
      <c r="H537" s="19"/>
      <c r="I537" s="19"/>
      <c r="J537" s="19"/>
      <c r="K537" s="19"/>
      <c r="L537" s="19"/>
    </row>
    <row r="538">
      <c r="A538" s="23">
        <v>44819.0</v>
      </c>
      <c r="B538" s="19">
        <v>-0.014427194273040622</v>
      </c>
      <c r="C538" s="19">
        <v>-0.007017982364785014</v>
      </c>
      <c r="D538" s="19"/>
      <c r="E538" s="19"/>
      <c r="F538" s="19"/>
      <c r="G538" s="19"/>
      <c r="H538" s="19"/>
      <c r="I538" s="19"/>
      <c r="J538" s="19"/>
      <c r="K538" s="19"/>
      <c r="L538" s="19"/>
    </row>
    <row r="539">
      <c r="A539" s="23">
        <v>44818.0</v>
      </c>
      <c r="B539" s="19">
        <v>0.012855585952269655</v>
      </c>
      <c r="C539" s="19">
        <v>-0.0036690545958644183</v>
      </c>
      <c r="D539" s="19"/>
      <c r="E539" s="19"/>
      <c r="F539" s="19"/>
      <c r="G539" s="19"/>
      <c r="H539" s="19"/>
      <c r="I539" s="19"/>
      <c r="J539" s="19"/>
      <c r="K539" s="19"/>
      <c r="L539" s="19"/>
    </row>
    <row r="540">
      <c r="A540" s="23">
        <v>44817.0</v>
      </c>
      <c r="B540" s="19">
        <v>0.011427800148471556</v>
      </c>
      <c r="C540" s="19">
        <v>0.007454136432440306</v>
      </c>
      <c r="D540" s="19"/>
      <c r="E540" s="19"/>
      <c r="F540" s="19"/>
      <c r="G540" s="19"/>
      <c r="H540" s="19"/>
      <c r="I540" s="19"/>
      <c r="J540" s="19"/>
      <c r="K540" s="19"/>
      <c r="L540" s="19"/>
    </row>
    <row r="541">
      <c r="A541" s="21">
        <v>44816.0</v>
      </c>
      <c r="B541" s="19">
        <v>0.00837038381272115</v>
      </c>
      <c r="C541" s="19">
        <v>0.005775695536733183</v>
      </c>
      <c r="D541" s="19"/>
      <c r="E541" s="19"/>
      <c r="F541" s="19"/>
      <c r="G541" s="19"/>
      <c r="H541" s="19"/>
      <c r="I541" s="19"/>
      <c r="J541" s="19"/>
      <c r="K541" s="19"/>
      <c r="L541" s="19"/>
    </row>
    <row r="542">
      <c r="A542" s="21">
        <v>44813.0</v>
      </c>
      <c r="B542" s="19">
        <v>-0.00818934485241185</v>
      </c>
      <c r="C542" s="19">
        <v>0.0019439567385348688</v>
      </c>
      <c r="D542" s="19"/>
      <c r="E542" s="19"/>
      <c r="F542" s="19"/>
      <c r="G542" s="19"/>
      <c r="H542" s="19"/>
      <c r="I542" s="19"/>
      <c r="J542" s="19"/>
      <c r="K542" s="19"/>
      <c r="L542" s="19"/>
    </row>
    <row r="543">
      <c r="A543" s="21">
        <v>44812.0</v>
      </c>
      <c r="B543" s="19">
        <v>-0.025989393872989375</v>
      </c>
      <c r="C543" s="19">
        <v>0.009892535348720921</v>
      </c>
      <c r="D543" s="19"/>
      <c r="E543" s="19"/>
      <c r="F543" s="19"/>
      <c r="G543" s="19"/>
      <c r="H543" s="19"/>
      <c r="I543" s="19"/>
      <c r="J543" s="19"/>
      <c r="K543" s="19"/>
      <c r="L543" s="19"/>
    </row>
    <row r="544">
      <c r="A544" s="21">
        <v>44811.0</v>
      </c>
      <c r="B544" s="19">
        <v>-0.0027317030529513397</v>
      </c>
      <c r="C544" s="19">
        <v>-0.0017671447019640407</v>
      </c>
      <c r="D544" s="19"/>
      <c r="E544" s="19"/>
      <c r="F544" s="19"/>
      <c r="G544" s="19"/>
      <c r="H544" s="19"/>
      <c r="I544" s="19"/>
      <c r="J544" s="19"/>
      <c r="K544" s="19"/>
      <c r="L544" s="19"/>
    </row>
    <row r="545">
      <c r="A545" s="21">
        <v>44810.0</v>
      </c>
      <c r="B545" s="19">
        <v>-0.005952251645558682</v>
      </c>
      <c r="C545" s="19">
        <v>-5.773868152022521E-4</v>
      </c>
      <c r="D545" s="19"/>
      <c r="E545" s="19"/>
      <c r="F545" s="19"/>
      <c r="G545" s="19"/>
      <c r="H545" s="19"/>
      <c r="I545" s="19"/>
      <c r="J545" s="19"/>
      <c r="K545" s="19"/>
      <c r="L545" s="19"/>
    </row>
    <row r="546">
      <c r="A546" s="21">
        <v>44809.0</v>
      </c>
      <c r="B546" s="19">
        <v>-0.011021355218493567</v>
      </c>
      <c r="C546" s="19">
        <v>0.007203760665243086</v>
      </c>
      <c r="D546" s="19"/>
      <c r="E546" s="19"/>
      <c r="F546" s="19"/>
      <c r="G546" s="19"/>
      <c r="H546" s="19"/>
      <c r="I546" s="19"/>
      <c r="J546" s="19"/>
      <c r="K546" s="19"/>
      <c r="L546" s="19"/>
    </row>
    <row r="547">
      <c r="A547" s="21">
        <v>44806.0</v>
      </c>
      <c r="B547" s="19">
        <v>-0.008921537315021766</v>
      </c>
      <c r="C547" s="19">
        <v>-1.9096153407660577E-4</v>
      </c>
      <c r="D547" s="19"/>
      <c r="E547" s="19"/>
      <c r="F547" s="19"/>
      <c r="G547" s="19"/>
      <c r="H547" s="19"/>
      <c r="I547" s="19"/>
      <c r="J547" s="19"/>
      <c r="K547" s="19"/>
      <c r="L547" s="19"/>
    </row>
    <row r="548">
      <c r="A548" s="21">
        <v>44805.0</v>
      </c>
      <c r="B548" s="19">
        <v>0.039163624294722865</v>
      </c>
      <c r="C548" s="19">
        <v>-0.012190795808393329</v>
      </c>
      <c r="D548" s="19"/>
      <c r="E548" s="19"/>
      <c r="F548" s="19"/>
      <c r="G548" s="19"/>
      <c r="H548" s="19"/>
      <c r="I548" s="19"/>
      <c r="J548" s="19"/>
      <c r="K548" s="19"/>
      <c r="L548" s="19"/>
    </row>
    <row r="549">
      <c r="A549" s="23">
        <v>44803.0</v>
      </c>
      <c r="B549" s="19">
        <v>-0.02517147664035202</v>
      </c>
      <c r="C549" s="19">
        <v>0.025784241808131325</v>
      </c>
      <c r="D549" s="19"/>
      <c r="E549" s="19"/>
      <c r="F549" s="19"/>
      <c r="G549" s="19"/>
      <c r="H549" s="19"/>
      <c r="I549" s="19"/>
      <c r="J549" s="19"/>
      <c r="K549" s="19"/>
      <c r="L549" s="19"/>
    </row>
    <row r="550">
      <c r="A550" s="23">
        <v>44802.0</v>
      </c>
      <c r="B550" s="19">
        <v>0.0127350968784814</v>
      </c>
      <c r="C550" s="19">
        <v>-0.01400998923622776</v>
      </c>
      <c r="D550" s="19"/>
      <c r="E550" s="19"/>
      <c r="F550" s="19"/>
      <c r="G550" s="19"/>
      <c r="H550" s="19"/>
      <c r="I550" s="19"/>
      <c r="J550" s="19"/>
      <c r="K550" s="19"/>
      <c r="L550" s="19"/>
    </row>
    <row r="551">
      <c r="A551" s="23">
        <v>44799.0</v>
      </c>
      <c r="B551" s="19">
        <v>-0.008619009463585736</v>
      </c>
      <c r="C551" s="19">
        <v>0.002080188558106988</v>
      </c>
      <c r="D551" s="19"/>
      <c r="E551" s="19"/>
      <c r="F551" s="19"/>
      <c r="G551" s="19"/>
      <c r="H551" s="19"/>
      <c r="I551" s="19"/>
      <c r="J551" s="19"/>
      <c r="K551" s="19"/>
      <c r="L551" s="19"/>
    </row>
    <row r="552">
      <c r="A552" s="23">
        <v>44798.0</v>
      </c>
      <c r="B552" s="19">
        <v>0.005969108772847065</v>
      </c>
      <c r="C552" s="19">
        <v>-0.0046861820113093255</v>
      </c>
      <c r="D552" s="19"/>
      <c r="E552" s="19"/>
      <c r="F552" s="19"/>
      <c r="G552" s="19"/>
      <c r="H552" s="19"/>
      <c r="I552" s="19"/>
      <c r="J552" s="19"/>
      <c r="K552" s="19"/>
      <c r="L552" s="19"/>
    </row>
    <row r="553">
      <c r="A553" s="23">
        <v>44797.0</v>
      </c>
      <c r="B553" s="19">
        <v>0.01286407766990294</v>
      </c>
      <c r="C553" s="19">
        <v>0.0015616555255297815</v>
      </c>
      <c r="D553" s="19"/>
      <c r="E553" s="19"/>
      <c r="F553" s="19"/>
      <c r="G553" s="19"/>
      <c r="H553" s="19"/>
      <c r="I553" s="19"/>
      <c r="J553" s="19"/>
      <c r="K553" s="19"/>
      <c r="L553" s="19"/>
    </row>
    <row r="554">
      <c r="A554" s="23">
        <v>44796.0</v>
      </c>
      <c r="B554" s="19">
        <v>-0.03482057288893625</v>
      </c>
      <c r="C554" s="19">
        <v>0.004962637287243998</v>
      </c>
      <c r="D554" s="19"/>
      <c r="E554" s="19"/>
      <c r="F554" s="19"/>
      <c r="G554" s="19"/>
      <c r="H554" s="19"/>
      <c r="I554" s="19"/>
      <c r="J554" s="19"/>
      <c r="K554" s="19"/>
      <c r="L554" s="19"/>
    </row>
    <row r="555">
      <c r="A555" s="23">
        <v>44795.0</v>
      </c>
      <c r="B555" s="19">
        <v>-0.028470339947445744</v>
      </c>
      <c r="C555" s="19">
        <v>-0.015077329384039717</v>
      </c>
      <c r="D555" s="19"/>
      <c r="E555" s="19"/>
      <c r="F555" s="19"/>
      <c r="G555" s="19"/>
      <c r="H555" s="19"/>
      <c r="I555" s="19"/>
      <c r="J555" s="19"/>
      <c r="K555" s="19"/>
      <c r="L555" s="19"/>
    </row>
    <row r="556">
      <c r="A556" s="23">
        <v>44792.0</v>
      </c>
      <c r="B556" s="19">
        <v>-0.0012398999814015044</v>
      </c>
      <c r="C556" s="19">
        <v>-0.011029432239022086</v>
      </c>
      <c r="D556" s="19"/>
      <c r="E556" s="19"/>
      <c r="F556" s="19"/>
      <c r="G556" s="19"/>
      <c r="H556" s="19"/>
      <c r="I556" s="19"/>
      <c r="J556" s="19"/>
      <c r="K556" s="19"/>
      <c r="L556" s="19"/>
    </row>
    <row r="557">
      <c r="A557" s="23">
        <v>44791.0</v>
      </c>
      <c r="B557" s="19">
        <v>-0.009071548511283</v>
      </c>
      <c r="C557" s="19">
        <v>6.826699360520383E-4</v>
      </c>
      <c r="D557" s="19"/>
      <c r="E557" s="19"/>
      <c r="F557" s="19"/>
      <c r="G557" s="19"/>
      <c r="H557" s="19"/>
      <c r="I557" s="19"/>
      <c r="J557" s="19"/>
      <c r="K557" s="19"/>
      <c r="L557" s="19"/>
    </row>
    <row r="558">
      <c r="A558" s="23">
        <v>44790.0</v>
      </c>
      <c r="B558" s="19">
        <v>0.02575197445807431</v>
      </c>
      <c r="C558" s="19">
        <v>0.006675923198833145</v>
      </c>
      <c r="D558" s="19"/>
      <c r="E558" s="19"/>
      <c r="F558" s="19"/>
      <c r="G558" s="19"/>
      <c r="H558" s="19"/>
      <c r="I558" s="19"/>
      <c r="J558" s="19"/>
      <c r="K558" s="19"/>
      <c r="L558" s="19"/>
    </row>
    <row r="559">
      <c r="A559" s="23">
        <v>44789.0</v>
      </c>
      <c r="B559" s="19">
        <v>0.0018940191085483615</v>
      </c>
      <c r="C559" s="19">
        <v>0.007181541573554107</v>
      </c>
      <c r="D559" s="19"/>
      <c r="E559" s="19"/>
      <c r="F559" s="19"/>
      <c r="G559" s="19"/>
      <c r="H559" s="19"/>
      <c r="I559" s="19"/>
      <c r="J559" s="19"/>
      <c r="K559" s="19"/>
      <c r="L559" s="19"/>
    </row>
    <row r="560">
      <c r="A560" s="21">
        <v>44785.0</v>
      </c>
      <c r="B560" s="19">
        <v>0.002299141513214753</v>
      </c>
      <c r="C560" s="19">
        <v>0.0022169998301151406</v>
      </c>
      <c r="D560" s="19"/>
      <c r="E560" s="19"/>
      <c r="F560" s="19"/>
      <c r="G560" s="19"/>
      <c r="H560" s="19"/>
      <c r="I560" s="19"/>
      <c r="J560" s="19"/>
      <c r="K560" s="19"/>
      <c r="L560" s="19"/>
    </row>
    <row r="561">
      <c r="A561" s="21">
        <v>44784.0</v>
      </c>
      <c r="B561" s="19">
        <v>0.015595210042629759</v>
      </c>
      <c r="C561" s="19">
        <v>0.007085929368824795</v>
      </c>
      <c r="D561" s="19"/>
      <c r="E561" s="19"/>
      <c r="F561" s="19"/>
      <c r="G561" s="19"/>
      <c r="H561" s="19"/>
      <c r="I561" s="19"/>
      <c r="J561" s="19"/>
      <c r="K561" s="19"/>
      <c r="L561" s="19"/>
    </row>
    <row r="562">
      <c r="A562" s="21">
        <v>44783.0</v>
      </c>
      <c r="B562" s="19">
        <v>0.006446466301582632</v>
      </c>
      <c r="C562" s="19">
        <v>5.50638798066938E-4</v>
      </c>
      <c r="D562" s="19"/>
      <c r="E562" s="19"/>
      <c r="F562" s="19"/>
      <c r="G562" s="19"/>
      <c r="H562" s="19"/>
      <c r="I562" s="19"/>
      <c r="J562" s="19"/>
      <c r="K562" s="19"/>
      <c r="L562" s="19"/>
    </row>
    <row r="563">
      <c r="A563" s="21">
        <v>44781.0</v>
      </c>
      <c r="B563" s="19">
        <v>-0.0077867625037436605</v>
      </c>
      <c r="C563" s="19">
        <v>0.007334387124586783</v>
      </c>
      <c r="D563" s="19"/>
      <c r="E563" s="19"/>
      <c r="F563" s="19"/>
      <c r="G563" s="19"/>
      <c r="H563" s="19"/>
      <c r="I563" s="19"/>
      <c r="J563" s="19"/>
      <c r="K563" s="19"/>
      <c r="L563" s="19"/>
    </row>
    <row r="564">
      <c r="A564" s="21">
        <v>44778.0</v>
      </c>
      <c r="B564" s="19">
        <v>0.002358692855304767</v>
      </c>
      <c r="C564" s="19">
        <v>8.917270739845495E-4</v>
      </c>
      <c r="D564" s="19"/>
      <c r="E564" s="19"/>
      <c r="F564" s="19"/>
      <c r="G564" s="19"/>
      <c r="H564" s="19"/>
      <c r="I564" s="19"/>
      <c r="J564" s="19"/>
      <c r="K564" s="19"/>
      <c r="L564" s="19"/>
    </row>
    <row r="565">
      <c r="A565" s="21">
        <v>44777.0</v>
      </c>
      <c r="B565" s="19">
        <v>-0.017755218096421554</v>
      </c>
      <c r="C565" s="19">
        <v>-3.5368915036970705E-4</v>
      </c>
      <c r="D565" s="19"/>
      <c r="E565" s="19"/>
      <c r="F565" s="19"/>
      <c r="G565" s="19"/>
      <c r="H565" s="19"/>
      <c r="I565" s="19"/>
      <c r="J565" s="19"/>
      <c r="K565" s="19"/>
      <c r="L565" s="19"/>
    </row>
    <row r="566">
      <c r="A566" s="21">
        <v>44776.0</v>
      </c>
      <c r="B566" s="19">
        <v>-0.006154103782471276</v>
      </c>
      <c r="C566" s="19">
        <v>0.0024617406870390823</v>
      </c>
      <c r="D566" s="19"/>
      <c r="E566" s="19"/>
      <c r="F566" s="19"/>
      <c r="G566" s="19"/>
      <c r="H566" s="19"/>
      <c r="I566" s="19"/>
      <c r="J566" s="19"/>
      <c r="K566" s="19"/>
      <c r="L566" s="19"/>
    </row>
    <row r="567">
      <c r="A567" s="21">
        <v>44775.0</v>
      </c>
      <c r="B567" s="19">
        <v>0.06583820445317023</v>
      </c>
      <c r="C567" s="19">
        <v>3.1141778714594004E-4</v>
      </c>
      <c r="D567" s="19"/>
      <c r="E567" s="19"/>
      <c r="F567" s="19"/>
      <c r="G567" s="19"/>
      <c r="H567" s="19"/>
      <c r="I567" s="19"/>
      <c r="J567" s="19"/>
      <c r="K567" s="19"/>
      <c r="L567" s="19"/>
    </row>
    <row r="568">
      <c r="A568" s="21">
        <v>44774.0</v>
      </c>
      <c r="B568" s="19">
        <v>0.016625462133412094</v>
      </c>
      <c r="C568" s="19">
        <v>0.010595486136406596</v>
      </c>
      <c r="D568" s="19"/>
      <c r="E568" s="19"/>
      <c r="F568" s="19"/>
      <c r="G568" s="19"/>
      <c r="H568" s="19"/>
      <c r="I568" s="19"/>
      <c r="J568" s="19"/>
      <c r="K568" s="19"/>
      <c r="L568" s="19"/>
    </row>
    <row r="569">
      <c r="A569" s="23">
        <v>44771.0</v>
      </c>
      <c r="B569" s="19">
        <v>-0.004043552905032999</v>
      </c>
      <c r="C569" s="19">
        <v>0.013505930441357172</v>
      </c>
      <c r="D569" s="19"/>
      <c r="E569" s="19"/>
      <c r="F569" s="19"/>
      <c r="G569" s="19"/>
      <c r="H569" s="19"/>
      <c r="I569" s="19"/>
      <c r="J569" s="19"/>
      <c r="K569" s="19"/>
      <c r="L569" s="19"/>
    </row>
    <row r="570">
      <c r="A570" s="23">
        <v>44770.0</v>
      </c>
      <c r="B570" s="19">
        <v>0.00657131812910694</v>
      </c>
      <c r="C570" s="19">
        <v>0.017293802353110843</v>
      </c>
      <c r="D570" s="19"/>
      <c r="E570" s="19"/>
      <c r="F570" s="19"/>
      <c r="G570" s="19"/>
      <c r="H570" s="19"/>
      <c r="I570" s="19"/>
      <c r="J570" s="19"/>
      <c r="K570" s="19"/>
      <c r="L570" s="19"/>
    </row>
    <row r="571">
      <c r="A571" s="23">
        <v>44769.0</v>
      </c>
      <c r="B571" s="19">
        <v>-0.01869826182029144</v>
      </c>
      <c r="C571" s="19">
        <v>0.009582106122052902</v>
      </c>
      <c r="D571" s="19"/>
      <c r="E571" s="19"/>
      <c r="F571" s="19"/>
      <c r="G571" s="19"/>
      <c r="H571" s="19"/>
      <c r="I571" s="19"/>
      <c r="J571" s="19"/>
      <c r="K571" s="19"/>
      <c r="L571" s="19"/>
    </row>
    <row r="572">
      <c r="A572" s="23">
        <v>44768.0</v>
      </c>
      <c r="B572" s="19">
        <v>-0.011753031973539052</v>
      </c>
      <c r="C572" s="19">
        <v>-0.008847934580001326</v>
      </c>
      <c r="D572" s="19"/>
      <c r="E572" s="19"/>
      <c r="F572" s="19"/>
      <c r="G572" s="19"/>
      <c r="H572" s="19"/>
      <c r="I572" s="19"/>
      <c r="J572" s="19"/>
      <c r="K572" s="19"/>
      <c r="L572" s="19"/>
    </row>
    <row r="573">
      <c r="A573" s="23">
        <v>44767.0</v>
      </c>
      <c r="B573" s="19">
        <v>1.1026574043437876E-4</v>
      </c>
      <c r="C573" s="19">
        <v>-0.005290245791578108</v>
      </c>
      <c r="D573" s="19"/>
      <c r="E573" s="19"/>
      <c r="F573" s="19"/>
      <c r="G573" s="19"/>
      <c r="H573" s="19"/>
      <c r="I573" s="19"/>
      <c r="J573" s="19"/>
      <c r="K573" s="19"/>
      <c r="L573" s="19"/>
    </row>
    <row r="574">
      <c r="A574" s="23">
        <v>44764.0</v>
      </c>
      <c r="B574" s="19">
        <v>0.0030970025439662763</v>
      </c>
      <c r="C574" s="19">
        <v>0.006877343008988124</v>
      </c>
      <c r="D574" s="19"/>
      <c r="E574" s="19"/>
      <c r="F574" s="19"/>
      <c r="G574" s="19"/>
      <c r="H574" s="19"/>
      <c r="I574" s="19"/>
      <c r="J574" s="19"/>
      <c r="K574" s="19"/>
      <c r="L574" s="19"/>
    </row>
    <row r="575">
      <c r="A575" s="23">
        <v>44763.0</v>
      </c>
      <c r="B575" s="19">
        <v>0.009783992673174424</v>
      </c>
      <c r="C575" s="19">
        <v>0.005108695981139055</v>
      </c>
      <c r="D575" s="19"/>
      <c r="E575" s="19"/>
      <c r="F575" s="19"/>
      <c r="G575" s="19"/>
      <c r="H575" s="19"/>
      <c r="I575" s="19"/>
      <c r="J575" s="19"/>
      <c r="K575" s="19"/>
      <c r="L575" s="19"/>
    </row>
    <row r="576">
      <c r="A576" s="23">
        <v>44762.0</v>
      </c>
      <c r="B576" s="19">
        <v>-0.004093346087962413</v>
      </c>
      <c r="C576" s="19">
        <v>0.011033900327712232</v>
      </c>
      <c r="D576" s="19"/>
      <c r="E576" s="19"/>
      <c r="F576" s="19"/>
      <c r="G576" s="19"/>
      <c r="H576" s="19"/>
      <c r="I576" s="19"/>
      <c r="J576" s="19"/>
      <c r="K576" s="19"/>
      <c r="L576" s="19"/>
    </row>
    <row r="577">
      <c r="A577" s="23">
        <v>44761.0</v>
      </c>
      <c r="B577" s="19">
        <v>0.024290759940754247</v>
      </c>
      <c r="C577" s="19">
        <v>0.0038117762693121726</v>
      </c>
      <c r="D577" s="19"/>
      <c r="E577" s="19"/>
      <c r="F577" s="19"/>
      <c r="G577" s="19"/>
      <c r="H577" s="19"/>
      <c r="I577" s="19"/>
      <c r="J577" s="19"/>
      <c r="K577" s="19"/>
      <c r="L577" s="19"/>
    </row>
    <row r="578">
      <c r="A578" s="23">
        <v>44760.0</v>
      </c>
      <c r="B578" s="19">
        <v>0.028402034073067295</v>
      </c>
      <c r="C578" s="19">
        <v>0.014287316501756964</v>
      </c>
      <c r="D578" s="19"/>
      <c r="E578" s="19"/>
      <c r="F578" s="19"/>
      <c r="G578" s="19"/>
      <c r="H578" s="19"/>
      <c r="I578" s="19"/>
      <c r="J578" s="19"/>
      <c r="K578" s="19"/>
      <c r="L578" s="19"/>
    </row>
    <row r="579">
      <c r="A579" s="23">
        <v>44757.0</v>
      </c>
      <c r="B579" s="19">
        <v>0.002207661053571064</v>
      </c>
      <c r="C579" s="19">
        <v>0.006935970110392153</v>
      </c>
      <c r="D579" s="19"/>
      <c r="E579" s="19"/>
      <c r="F579" s="19"/>
      <c r="G579" s="19"/>
      <c r="H579" s="19"/>
      <c r="I579" s="19"/>
      <c r="J579" s="19"/>
      <c r="K579" s="19"/>
      <c r="L579" s="19"/>
    </row>
    <row r="580">
      <c r="A580" s="23">
        <v>44756.0</v>
      </c>
      <c r="B580" s="19">
        <v>-0.00801435128019945</v>
      </c>
      <c r="C580" s="19">
        <v>-0.0017536552752143164</v>
      </c>
      <c r="D580" s="19"/>
      <c r="E580" s="19"/>
      <c r="F580" s="19"/>
      <c r="G580" s="19"/>
      <c r="H580" s="19"/>
      <c r="I580" s="19"/>
      <c r="J580" s="19"/>
      <c r="K580" s="19"/>
      <c r="L580" s="19"/>
    </row>
    <row r="581">
      <c r="A581" s="23">
        <v>44755.0</v>
      </c>
      <c r="B581" s="19">
        <v>-0.014872277432236958</v>
      </c>
      <c r="C581" s="19">
        <v>-0.005707328920246835</v>
      </c>
      <c r="D581" s="19"/>
      <c r="E581" s="19"/>
      <c r="F581" s="19"/>
      <c r="G581" s="19"/>
      <c r="H581" s="19"/>
      <c r="I581" s="19"/>
      <c r="J581" s="19"/>
      <c r="K581" s="19"/>
      <c r="L581" s="19"/>
    </row>
    <row r="582">
      <c r="A582" s="21">
        <v>44754.0</v>
      </c>
      <c r="B582" s="19">
        <v>-0.010177423385356321</v>
      </c>
      <c r="C582" s="19">
        <v>-0.009724962999506759</v>
      </c>
      <c r="D582" s="19"/>
      <c r="E582" s="19"/>
      <c r="F582" s="19"/>
      <c r="G582" s="19"/>
      <c r="H582" s="19"/>
      <c r="I582" s="19"/>
      <c r="J582" s="19"/>
      <c r="K582" s="19"/>
      <c r="L582" s="19"/>
    </row>
    <row r="583">
      <c r="A583" s="21">
        <v>44753.0</v>
      </c>
      <c r="B583" s="19">
        <v>0.024841683739988962</v>
      </c>
      <c r="C583" s="19">
        <v>-2.835900028359539E-4</v>
      </c>
      <c r="D583" s="19"/>
      <c r="E583" s="19"/>
      <c r="F583" s="19"/>
      <c r="G583" s="19"/>
      <c r="H583" s="19"/>
      <c r="I583" s="19"/>
      <c r="J583" s="19"/>
      <c r="K583" s="19"/>
      <c r="L583" s="19"/>
    </row>
    <row r="584">
      <c r="A584" s="21">
        <v>44750.0</v>
      </c>
      <c r="B584" s="19">
        <v>0.0348134049678368</v>
      </c>
      <c r="C584" s="19">
        <v>0.005436096424077608</v>
      </c>
      <c r="D584" s="19"/>
      <c r="E584" s="19"/>
      <c r="F584" s="19"/>
      <c r="G584" s="19"/>
      <c r="H584" s="19"/>
      <c r="I584" s="19"/>
      <c r="J584" s="19"/>
      <c r="K584" s="19"/>
      <c r="L584" s="19"/>
    </row>
    <row r="585">
      <c r="A585" s="21">
        <v>44749.0</v>
      </c>
      <c r="B585" s="19">
        <v>0.010566552236262128</v>
      </c>
      <c r="C585" s="19">
        <v>0.008949455277739604</v>
      </c>
      <c r="D585" s="19"/>
      <c r="E585" s="19"/>
      <c r="F585" s="19"/>
      <c r="G585" s="19"/>
      <c r="H585" s="19"/>
      <c r="I585" s="19"/>
      <c r="J585" s="19"/>
      <c r="K585" s="19"/>
      <c r="L585" s="19"/>
    </row>
    <row r="586">
      <c r="A586" s="21">
        <v>44748.0</v>
      </c>
      <c r="B586" s="19">
        <v>0.008693730199661243</v>
      </c>
      <c r="C586" s="19">
        <v>0.011318177074603808</v>
      </c>
      <c r="D586" s="19"/>
      <c r="E586" s="19"/>
      <c r="F586" s="19"/>
      <c r="G586" s="19"/>
      <c r="H586" s="19"/>
      <c r="I586" s="19"/>
      <c r="J586" s="19"/>
      <c r="K586" s="19"/>
      <c r="L586" s="19"/>
    </row>
    <row r="587">
      <c r="A587" s="21">
        <v>44747.0</v>
      </c>
      <c r="B587" s="19">
        <v>-0.010305519772500826</v>
      </c>
      <c r="C587" s="19">
        <v>-0.0015471713602793757</v>
      </c>
      <c r="D587" s="19"/>
      <c r="E587" s="19"/>
      <c r="F587" s="19"/>
      <c r="G587" s="19"/>
      <c r="H587" s="19"/>
      <c r="I587" s="19"/>
      <c r="J587" s="19"/>
      <c r="K587" s="19"/>
      <c r="L587" s="19"/>
    </row>
    <row r="588">
      <c r="A588" s="21">
        <v>44746.0</v>
      </c>
      <c r="B588" s="19">
        <v>-8.984944147644169E-4</v>
      </c>
      <c r="C588" s="19">
        <v>0.00528820058341628</v>
      </c>
      <c r="D588" s="19"/>
      <c r="E588" s="19"/>
      <c r="F588" s="19"/>
      <c r="G588" s="19"/>
      <c r="H588" s="19"/>
      <c r="I588" s="19"/>
      <c r="J588" s="19"/>
      <c r="K588" s="19"/>
      <c r="L588" s="19"/>
    </row>
    <row r="589">
      <c r="A589" s="21">
        <v>44743.0</v>
      </c>
      <c r="B589" s="19">
        <v>-0.012351600911380212</v>
      </c>
      <c r="C589" s="19">
        <v>-0.0017870439314966458</v>
      </c>
      <c r="D589" s="19"/>
      <c r="E589" s="19"/>
      <c r="F589" s="19"/>
      <c r="G589" s="19"/>
      <c r="H589" s="19"/>
      <c r="I589" s="19"/>
      <c r="J589" s="19"/>
      <c r="K589" s="19"/>
      <c r="L589" s="19"/>
    </row>
    <row r="590">
      <c r="A590" s="23">
        <v>44742.0</v>
      </c>
      <c r="B590" s="19">
        <v>-3.5962598897154585E-4</v>
      </c>
      <c r="C590" s="19">
        <v>-0.001193105936414085</v>
      </c>
      <c r="D590" s="19"/>
      <c r="E590" s="19"/>
      <c r="F590" s="19"/>
      <c r="G590" s="19"/>
      <c r="H590" s="19"/>
      <c r="I590" s="19"/>
      <c r="J590" s="19"/>
      <c r="K590" s="19"/>
      <c r="L590" s="19"/>
    </row>
    <row r="591">
      <c r="A591" s="23">
        <v>44741.0</v>
      </c>
      <c r="B591" s="19">
        <v>0.006272617611580378</v>
      </c>
      <c r="C591" s="19">
        <v>-0.00322393408285071</v>
      </c>
      <c r="D591" s="19"/>
      <c r="E591" s="19"/>
      <c r="F591" s="19"/>
      <c r="G591" s="19"/>
      <c r="H591" s="19"/>
      <c r="I591" s="19"/>
      <c r="J591" s="19"/>
      <c r="K591" s="19"/>
      <c r="L591" s="19"/>
    </row>
    <row r="592">
      <c r="A592" s="23">
        <v>44740.0</v>
      </c>
      <c r="B592" s="19">
        <v>0.01270461763987285</v>
      </c>
      <c r="C592" s="19">
        <v>0.0011464087089165798</v>
      </c>
      <c r="D592" s="19"/>
      <c r="E592" s="19"/>
      <c r="F592" s="19"/>
      <c r="G592" s="19"/>
      <c r="H592" s="19"/>
      <c r="I592" s="19"/>
      <c r="J592" s="19"/>
      <c r="K592" s="19"/>
      <c r="L592" s="19"/>
    </row>
    <row r="593">
      <c r="A593" s="23">
        <v>44739.0</v>
      </c>
      <c r="B593" s="19">
        <v>0.005157170923379306</v>
      </c>
      <c r="C593" s="19">
        <v>0.00845900281860601</v>
      </c>
      <c r="D593" s="19"/>
      <c r="E593" s="19"/>
      <c r="F593" s="19"/>
      <c r="G593" s="19"/>
      <c r="H593" s="19"/>
      <c r="I593" s="19"/>
      <c r="J593" s="19"/>
      <c r="K593" s="19"/>
      <c r="L593" s="19"/>
    </row>
    <row r="594">
      <c r="A594" s="23">
        <v>44736.0</v>
      </c>
      <c r="B594" s="19">
        <v>0.035868735690663955</v>
      </c>
      <c r="C594" s="19">
        <v>0.00916649792853863</v>
      </c>
      <c r="D594" s="19"/>
      <c r="E594" s="19"/>
      <c r="F594" s="19"/>
      <c r="G594" s="19"/>
      <c r="H594" s="19"/>
      <c r="I594" s="19"/>
      <c r="J594" s="19"/>
      <c r="K594" s="19"/>
      <c r="L594" s="19"/>
    </row>
    <row r="595">
      <c r="A595" s="23">
        <v>44735.0</v>
      </c>
      <c r="B595" s="19">
        <v>-0.011317907444667985</v>
      </c>
      <c r="C595" s="19">
        <v>0.009300409386698627</v>
      </c>
      <c r="D595" s="19"/>
      <c r="E595" s="19"/>
      <c r="F595" s="19"/>
      <c r="G595" s="19"/>
      <c r="H595" s="19"/>
      <c r="I595" s="19"/>
      <c r="J595" s="19"/>
      <c r="K595" s="19"/>
      <c r="L595" s="19"/>
    </row>
    <row r="596">
      <c r="A596" s="23">
        <v>44734.0</v>
      </c>
      <c r="B596" s="19">
        <v>0.038933890776064795</v>
      </c>
      <c r="C596" s="19">
        <v>-0.014419264905235707</v>
      </c>
      <c r="D596" s="19"/>
      <c r="E596" s="19"/>
      <c r="F596" s="19"/>
      <c r="G596" s="19"/>
      <c r="H596" s="19"/>
      <c r="I596" s="19"/>
      <c r="J596" s="19"/>
      <c r="K596" s="19"/>
      <c r="L596" s="19"/>
    </row>
    <row r="597">
      <c r="A597" s="23">
        <v>44733.0</v>
      </c>
      <c r="B597" s="19">
        <v>-0.016068903458028028</v>
      </c>
      <c r="C597" s="19">
        <v>0.018804376504464093</v>
      </c>
      <c r="D597" s="19"/>
      <c r="E597" s="19"/>
      <c r="F597" s="19"/>
      <c r="G597" s="19"/>
      <c r="H597" s="19"/>
      <c r="I597" s="19"/>
      <c r="J597" s="19"/>
      <c r="K597" s="19"/>
      <c r="L597" s="19"/>
    </row>
    <row r="598">
      <c r="A598" s="23">
        <v>44732.0</v>
      </c>
      <c r="B598" s="19">
        <v>-0.010179412138949018</v>
      </c>
      <c r="C598" s="19">
        <v>0.0037041880537482808</v>
      </c>
      <c r="D598" s="19"/>
      <c r="E598" s="19"/>
      <c r="F598" s="19"/>
      <c r="G598" s="19"/>
      <c r="H598" s="19"/>
      <c r="I598" s="19"/>
      <c r="J598" s="19"/>
      <c r="K598" s="19"/>
      <c r="L598" s="19"/>
    </row>
    <row r="599">
      <c r="A599" s="23">
        <v>44729.0</v>
      </c>
      <c r="B599" s="19">
        <v>-0.051074619657087705</v>
      </c>
      <c r="C599" s="19">
        <v>-0.0043683189458745275</v>
      </c>
      <c r="D599" s="19"/>
      <c r="E599" s="19"/>
      <c r="F599" s="19"/>
      <c r="G599" s="19"/>
      <c r="H599" s="19"/>
      <c r="I599" s="19"/>
      <c r="J599" s="19"/>
      <c r="K599" s="19"/>
      <c r="L599" s="19"/>
    </row>
    <row r="600">
      <c r="A600" s="23">
        <v>44728.0</v>
      </c>
      <c r="B600" s="19">
        <v>0.02209058373441941</v>
      </c>
      <c r="C600" s="19">
        <v>-0.02112839859420146</v>
      </c>
      <c r="D600" s="19"/>
      <c r="E600" s="19"/>
      <c r="F600" s="19"/>
      <c r="G600" s="19"/>
      <c r="H600" s="19"/>
      <c r="I600" s="19"/>
      <c r="J600" s="19"/>
      <c r="K600" s="19"/>
      <c r="L600" s="19"/>
    </row>
    <row r="601">
      <c r="A601" s="23">
        <v>44727.0</v>
      </c>
      <c r="B601" s="19">
        <v>-0.003811163019424635</v>
      </c>
      <c r="C601" s="19">
        <v>-0.002539393977917803</v>
      </c>
      <c r="D601" s="19"/>
      <c r="E601" s="19"/>
      <c r="F601" s="19"/>
      <c r="G601" s="19"/>
      <c r="H601" s="19"/>
      <c r="I601" s="19"/>
      <c r="J601" s="19"/>
      <c r="K601" s="19"/>
      <c r="L601" s="19"/>
    </row>
    <row r="602">
      <c r="A602" s="23">
        <v>44726.0</v>
      </c>
      <c r="B602" s="19">
        <v>-0.04987735077677846</v>
      </c>
      <c r="C602" s="19">
        <v>-0.0026815599959427727</v>
      </c>
      <c r="D602" s="19"/>
      <c r="E602" s="19"/>
      <c r="F602" s="19"/>
      <c r="G602" s="19"/>
      <c r="H602" s="19"/>
      <c r="I602" s="19"/>
      <c r="J602" s="19"/>
      <c r="K602" s="19"/>
      <c r="L602" s="19"/>
    </row>
    <row r="603">
      <c r="A603" s="23">
        <v>44725.0</v>
      </c>
      <c r="B603" s="19">
        <v>-0.001050175029171485</v>
      </c>
      <c r="C603" s="19">
        <v>-0.026379784962164643</v>
      </c>
      <c r="D603" s="19"/>
      <c r="E603" s="19"/>
      <c r="F603" s="19"/>
      <c r="G603" s="19"/>
      <c r="H603" s="19"/>
      <c r="I603" s="19"/>
      <c r="J603" s="19"/>
      <c r="K603" s="19"/>
      <c r="L603" s="19"/>
    </row>
    <row r="604">
      <c r="A604" s="21">
        <v>44722.0</v>
      </c>
      <c r="B604" s="19">
        <v>-0.01641225754619524</v>
      </c>
      <c r="C604" s="19">
        <v>-0.016767709869463077</v>
      </c>
      <c r="D604" s="19"/>
      <c r="E604" s="19"/>
      <c r="F604" s="19"/>
      <c r="G604" s="19"/>
      <c r="H604" s="19"/>
      <c r="I604" s="19"/>
      <c r="J604" s="19"/>
      <c r="K604" s="19"/>
      <c r="L604" s="19"/>
    </row>
    <row r="605">
      <c r="A605" s="21">
        <v>44721.0</v>
      </c>
      <c r="B605" s="19">
        <v>-4.588734656419957E-4</v>
      </c>
      <c r="C605" s="19">
        <v>0.007449751623996859</v>
      </c>
      <c r="D605" s="19"/>
      <c r="E605" s="19"/>
      <c r="F605" s="19"/>
      <c r="G605" s="19"/>
      <c r="H605" s="19"/>
      <c r="I605" s="19"/>
      <c r="J605" s="19"/>
      <c r="K605" s="19"/>
      <c r="L605" s="19"/>
    </row>
    <row r="606">
      <c r="A606" s="21">
        <v>44720.0</v>
      </c>
      <c r="B606" s="19">
        <v>0.008095293165259587</v>
      </c>
      <c r="C606" s="19">
        <v>-0.0036609843235554385</v>
      </c>
      <c r="D606" s="19"/>
      <c r="E606" s="19"/>
      <c r="F606" s="19"/>
      <c r="G606" s="19"/>
      <c r="H606" s="19"/>
      <c r="I606" s="19"/>
      <c r="J606" s="19"/>
      <c r="K606" s="19"/>
      <c r="L606" s="19"/>
    </row>
    <row r="607">
      <c r="A607" s="21">
        <v>44719.0</v>
      </c>
      <c r="B607" s="19">
        <v>0.0010419078490391254</v>
      </c>
      <c r="C607" s="19">
        <v>-0.009245875717807661</v>
      </c>
      <c r="D607" s="19"/>
      <c r="E607" s="19"/>
      <c r="F607" s="19"/>
      <c r="G607" s="19"/>
      <c r="H607" s="19"/>
      <c r="I607" s="19"/>
      <c r="J607" s="19"/>
      <c r="K607" s="19"/>
      <c r="L607" s="19"/>
    </row>
    <row r="608">
      <c r="A608" s="21">
        <v>44718.0</v>
      </c>
      <c r="B608" s="19">
        <v>-0.016509165433223227</v>
      </c>
      <c r="C608" s="19">
        <v>-8.893953920273701E-4</v>
      </c>
      <c r="D608" s="19"/>
      <c r="E608" s="19"/>
      <c r="F608" s="19"/>
      <c r="G608" s="19"/>
      <c r="H608" s="19"/>
      <c r="I608" s="19"/>
      <c r="J608" s="19"/>
      <c r="K608" s="19"/>
      <c r="L608" s="19"/>
    </row>
    <row r="609">
      <c r="A609" s="21">
        <v>44715.0</v>
      </c>
      <c r="B609" s="19">
        <v>-0.012258209626630823</v>
      </c>
      <c r="C609" s="19">
        <v>-0.0026280971854703017</v>
      </c>
      <c r="D609" s="19"/>
      <c r="E609" s="19"/>
      <c r="F609" s="19"/>
      <c r="G609" s="19"/>
      <c r="H609" s="19"/>
      <c r="I609" s="19"/>
      <c r="J609" s="19"/>
      <c r="K609" s="19"/>
      <c r="L609" s="19"/>
    </row>
    <row r="610">
      <c r="A610" s="21">
        <v>44714.0</v>
      </c>
      <c r="B610" s="19">
        <v>0.002367264119039536</v>
      </c>
      <c r="C610" s="19">
        <v>0.006370004993115463</v>
      </c>
      <c r="D610" s="19"/>
      <c r="E610" s="19"/>
      <c r="F610" s="19"/>
      <c r="G610" s="19"/>
      <c r="H610" s="19"/>
      <c r="I610" s="19"/>
      <c r="J610" s="19"/>
      <c r="K610" s="19"/>
      <c r="L610" s="19"/>
    </row>
    <row r="611">
      <c r="A611" s="21">
        <v>44713.0</v>
      </c>
      <c r="B611" s="19">
        <v>0.0025994575045209523</v>
      </c>
      <c r="C611" s="19">
        <v>-0.0037263597746094446</v>
      </c>
      <c r="D611" s="19"/>
      <c r="E611" s="19"/>
      <c r="F611" s="19"/>
      <c r="G611" s="19"/>
      <c r="H611" s="19"/>
      <c r="I611" s="19"/>
      <c r="J611" s="19"/>
      <c r="K611" s="19"/>
      <c r="L611" s="19"/>
    </row>
    <row r="612">
      <c r="A612" s="23">
        <v>44712.0</v>
      </c>
      <c r="B612" s="19">
        <v>0.029795158286778367</v>
      </c>
      <c r="C612" s="19">
        <v>-0.004612457536581682</v>
      </c>
      <c r="D612" s="19"/>
      <c r="E612" s="19"/>
      <c r="F612" s="19"/>
      <c r="G612" s="19"/>
      <c r="H612" s="19"/>
      <c r="I612" s="19"/>
      <c r="J612" s="19"/>
      <c r="K612" s="19"/>
      <c r="L612" s="19"/>
    </row>
    <row r="613">
      <c r="A613" s="23">
        <v>44711.0</v>
      </c>
      <c r="B613" s="19">
        <v>0.021276595744680993</v>
      </c>
      <c r="C613" s="19">
        <v>0.018893193374693196</v>
      </c>
      <c r="D613" s="19"/>
      <c r="E613" s="19"/>
      <c r="F613" s="19"/>
      <c r="G613" s="19"/>
      <c r="H613" s="19"/>
      <c r="I613" s="19"/>
      <c r="J613" s="19"/>
      <c r="K613" s="19"/>
      <c r="L613" s="19"/>
    </row>
    <row r="614">
      <c r="A614" s="23">
        <v>44708.0</v>
      </c>
      <c r="B614" s="19">
        <v>0.0087529976019185</v>
      </c>
      <c r="C614" s="19">
        <v>0.011273859549849607</v>
      </c>
      <c r="D614" s="19"/>
      <c r="E614" s="19"/>
      <c r="F614" s="19"/>
      <c r="G614" s="19"/>
      <c r="H614" s="19"/>
      <c r="I614" s="19"/>
      <c r="J614" s="19"/>
      <c r="K614" s="19"/>
      <c r="L614" s="19"/>
    </row>
    <row r="615">
      <c r="A615" s="23">
        <v>44707.0</v>
      </c>
      <c r="B615" s="19">
        <v>-0.020551967116852587</v>
      </c>
      <c r="C615" s="19">
        <v>0.00900735064708158</v>
      </c>
      <c r="D615" s="19"/>
      <c r="E615" s="19"/>
      <c r="F615" s="19"/>
      <c r="G615" s="19"/>
      <c r="H615" s="19"/>
      <c r="I615" s="19"/>
      <c r="J615" s="19"/>
      <c r="K615" s="19"/>
      <c r="L615" s="19"/>
    </row>
    <row r="616">
      <c r="A616" s="23">
        <v>44706.0</v>
      </c>
      <c r="B616" s="19">
        <v>0.010202871040455586</v>
      </c>
      <c r="C616" s="19">
        <v>-0.006161182996747394</v>
      </c>
      <c r="D616" s="19"/>
      <c r="E616" s="19"/>
      <c r="F616" s="19"/>
      <c r="G616" s="19"/>
      <c r="H616" s="19"/>
      <c r="I616" s="19"/>
      <c r="J616" s="19"/>
      <c r="K616" s="19"/>
      <c r="L616" s="19"/>
    </row>
    <row r="617">
      <c r="A617" s="23">
        <v>44705.0</v>
      </c>
      <c r="B617" s="19">
        <v>0.00825358851674629</v>
      </c>
      <c r="C617" s="19">
        <v>-0.005522766378656452</v>
      </c>
      <c r="D617" s="19"/>
      <c r="E617" s="19"/>
      <c r="F617" s="19"/>
      <c r="G617" s="19"/>
      <c r="H617" s="19"/>
      <c r="I617" s="19"/>
      <c r="J617" s="19"/>
      <c r="K617" s="19"/>
      <c r="L617" s="19"/>
    </row>
    <row r="618">
      <c r="A618" s="23">
        <v>44704.0</v>
      </c>
      <c r="B618" s="19">
        <v>0.048538818512479764</v>
      </c>
      <c r="C618" s="19">
        <v>-0.00316301030053201</v>
      </c>
      <c r="D618" s="19"/>
      <c r="E618" s="19"/>
      <c r="F618" s="19"/>
      <c r="G618" s="19"/>
      <c r="H618" s="19"/>
      <c r="I618" s="19"/>
      <c r="J618" s="19"/>
      <c r="K618" s="19"/>
      <c r="L618" s="19"/>
    </row>
    <row r="619">
      <c r="A619" s="23">
        <v>44701.0</v>
      </c>
      <c r="B619" s="19">
        <v>-0.03974467060098763</v>
      </c>
      <c r="C619" s="19">
        <v>0.02889103950814076</v>
      </c>
      <c r="D619" s="19"/>
      <c r="E619" s="19"/>
      <c r="F619" s="19"/>
      <c r="G619" s="19"/>
      <c r="H619" s="19"/>
      <c r="I619" s="19"/>
      <c r="J619" s="19"/>
      <c r="K619" s="19"/>
      <c r="L619" s="19"/>
    </row>
    <row r="620">
      <c r="A620" s="23">
        <v>44700.0</v>
      </c>
      <c r="B620" s="19">
        <v>-0.021218908405045367</v>
      </c>
      <c r="C620" s="19">
        <v>-0.026532761094314794</v>
      </c>
      <c r="D620" s="19"/>
      <c r="E620" s="19"/>
      <c r="F620" s="19"/>
      <c r="G620" s="19"/>
      <c r="H620" s="19"/>
      <c r="I620" s="19"/>
      <c r="J620" s="19"/>
      <c r="K620" s="19"/>
      <c r="L620" s="19"/>
    </row>
    <row r="621">
      <c r="A621" s="23">
        <v>44699.0</v>
      </c>
      <c r="B621" s="19">
        <v>0.046379671888491236</v>
      </c>
      <c r="C621" s="19">
        <v>-0.0011685619922137125</v>
      </c>
      <c r="D621" s="19"/>
      <c r="E621" s="19"/>
      <c r="F621" s="19"/>
      <c r="G621" s="19"/>
      <c r="H621" s="19"/>
      <c r="I621" s="19"/>
      <c r="J621" s="19"/>
      <c r="K621" s="19"/>
      <c r="L621" s="19"/>
    </row>
    <row r="622">
      <c r="A622" s="23">
        <v>44698.0</v>
      </c>
      <c r="B622" s="19">
        <v>0.0025970813752165256</v>
      </c>
      <c r="C622" s="19">
        <v>0.02632193557753615</v>
      </c>
      <c r="D622" s="19"/>
      <c r="E622" s="19"/>
      <c r="F622" s="19"/>
      <c r="G622" s="19"/>
      <c r="H622" s="19"/>
      <c r="I622" s="19"/>
      <c r="J622" s="19"/>
      <c r="K622" s="19"/>
      <c r="L622" s="19"/>
    </row>
    <row r="623">
      <c r="A623" s="23">
        <v>44697.0</v>
      </c>
      <c r="B623" s="19">
        <v>0.08595218909481606</v>
      </c>
      <c r="C623" s="19">
        <v>0.003811267793044637</v>
      </c>
      <c r="D623" s="19"/>
      <c r="E623" s="19"/>
      <c r="F623" s="19"/>
      <c r="G623" s="19"/>
      <c r="H623" s="19"/>
      <c r="I623" s="19"/>
      <c r="J623" s="19"/>
      <c r="K623" s="19"/>
      <c r="L623" s="19"/>
    </row>
    <row r="624">
      <c r="A624" s="23">
        <v>44694.0</v>
      </c>
      <c r="B624" s="19">
        <v>-0.0408347288419425</v>
      </c>
      <c r="C624" s="19">
        <v>-0.0016352479757085758</v>
      </c>
      <c r="D624" s="19"/>
      <c r="E624" s="19"/>
      <c r="F624" s="19"/>
      <c r="G624" s="19"/>
      <c r="H624" s="19"/>
      <c r="I624" s="19"/>
      <c r="J624" s="19"/>
      <c r="K624" s="19"/>
      <c r="L624" s="19"/>
    </row>
    <row r="625">
      <c r="A625" s="21">
        <v>44693.0</v>
      </c>
      <c r="B625" s="19">
        <v>-0.009189534141672007</v>
      </c>
      <c r="C625" s="19">
        <v>-0.022211775766835085</v>
      </c>
      <c r="D625" s="19"/>
      <c r="E625" s="19"/>
      <c r="F625" s="19"/>
      <c r="G625" s="19"/>
      <c r="H625" s="19"/>
      <c r="I625" s="19"/>
      <c r="J625" s="19"/>
      <c r="K625" s="19"/>
      <c r="L625" s="19"/>
    </row>
    <row r="626">
      <c r="A626" s="21">
        <v>44692.0</v>
      </c>
      <c r="B626" s="19">
        <v>-0.03020175764327271</v>
      </c>
      <c r="C626" s="19">
        <v>-0.004491981243900045</v>
      </c>
      <c r="D626" s="19"/>
      <c r="E626" s="19"/>
      <c r="F626" s="19"/>
      <c r="G626" s="19"/>
      <c r="H626" s="19"/>
      <c r="I626" s="19"/>
      <c r="J626" s="19"/>
      <c r="K626" s="19"/>
      <c r="L626" s="19"/>
    </row>
    <row r="627">
      <c r="A627" s="21">
        <v>44691.0</v>
      </c>
      <c r="B627" s="19">
        <v>-0.01125933178313554</v>
      </c>
      <c r="C627" s="19">
        <v>-0.0037909807782553484</v>
      </c>
      <c r="D627" s="19"/>
      <c r="E627" s="19"/>
      <c r="F627" s="19"/>
      <c r="G627" s="19"/>
      <c r="H627" s="19"/>
      <c r="I627" s="19"/>
      <c r="J627" s="19"/>
      <c r="K627" s="19"/>
      <c r="L627" s="19"/>
    </row>
    <row r="628">
      <c r="A628" s="21">
        <v>44690.0</v>
      </c>
      <c r="B628" s="19">
        <v>-0.041637344593009606</v>
      </c>
      <c r="C628" s="19">
        <v>-0.0066661588849112885</v>
      </c>
      <c r="D628" s="19"/>
      <c r="E628" s="19"/>
      <c r="F628" s="19"/>
      <c r="G628" s="19"/>
      <c r="H628" s="19"/>
      <c r="I628" s="19"/>
      <c r="J628" s="19"/>
      <c r="K628" s="19"/>
      <c r="L628" s="19"/>
    </row>
    <row r="629">
      <c r="A629" s="21">
        <v>44687.0</v>
      </c>
      <c r="B629" s="19">
        <v>0.006611570247933907</v>
      </c>
      <c r="C629" s="19">
        <v>-0.016268398605737144</v>
      </c>
      <c r="D629" s="19"/>
      <c r="E629" s="19"/>
      <c r="F629" s="19"/>
      <c r="G629" s="19"/>
      <c r="H629" s="19"/>
      <c r="I629" s="19"/>
      <c r="J629" s="19"/>
      <c r="K629" s="19"/>
      <c r="L629" s="19"/>
    </row>
    <row r="630">
      <c r="A630" s="21">
        <v>44686.0</v>
      </c>
      <c r="B630" s="19">
        <v>-0.0216010165184245</v>
      </c>
      <c r="C630" s="19">
        <v>3.028013623065373E-4</v>
      </c>
      <c r="D630" s="19"/>
      <c r="E630" s="19"/>
      <c r="F630" s="19"/>
      <c r="G630" s="19"/>
      <c r="H630" s="19"/>
      <c r="I630" s="19"/>
      <c r="J630" s="19"/>
      <c r="K630" s="19"/>
      <c r="L630" s="19"/>
    </row>
    <row r="631">
      <c r="A631" s="21">
        <v>44685.0</v>
      </c>
      <c r="B631" s="19">
        <v>-0.010854661791590448</v>
      </c>
      <c r="C631" s="19">
        <v>-0.02293618292704358</v>
      </c>
      <c r="D631" s="19"/>
      <c r="E631" s="19"/>
      <c r="F631" s="19"/>
      <c r="G631" s="19"/>
      <c r="H631" s="19"/>
      <c r="I631" s="19"/>
      <c r="J631" s="19"/>
      <c r="K631" s="19"/>
      <c r="L631" s="19"/>
    </row>
    <row r="632">
      <c r="A632" s="21">
        <v>44683.0</v>
      </c>
      <c r="B632" s="19">
        <v>0.0035546382295608137</v>
      </c>
      <c r="C632" s="19">
        <v>-0.0019558486892305993</v>
      </c>
      <c r="D632" s="19"/>
      <c r="E632" s="19"/>
      <c r="F632" s="19"/>
      <c r="G632" s="19"/>
      <c r="H632" s="19"/>
      <c r="I632" s="19"/>
      <c r="J632" s="19"/>
      <c r="K632" s="19"/>
      <c r="L632" s="19"/>
    </row>
    <row r="633">
      <c r="A633" s="23">
        <v>44680.0</v>
      </c>
      <c r="B633" s="19">
        <v>0.013480534572922753</v>
      </c>
      <c r="C633" s="19">
        <v>-0.008263240756043011</v>
      </c>
      <c r="D633" s="19"/>
      <c r="E633" s="19"/>
      <c r="F633" s="19"/>
      <c r="G633" s="19"/>
      <c r="H633" s="19"/>
      <c r="I633" s="19"/>
      <c r="J633" s="19"/>
      <c r="K633" s="19"/>
      <c r="L633" s="19"/>
    </row>
    <row r="634">
      <c r="A634" s="23">
        <v>44679.0</v>
      </c>
      <c r="B634" s="19">
        <v>-0.01069211312945495</v>
      </c>
      <c r="C634" s="19">
        <v>0.012128486242839465</v>
      </c>
      <c r="D634" s="19"/>
      <c r="E634" s="19"/>
      <c r="F634" s="19"/>
      <c r="G634" s="19"/>
      <c r="H634" s="19"/>
      <c r="I634" s="19"/>
      <c r="J634" s="19"/>
      <c r="K634" s="19"/>
      <c r="L634" s="19"/>
    </row>
    <row r="635">
      <c r="A635" s="23">
        <v>44678.0</v>
      </c>
      <c r="B635" s="19">
        <v>0.02293308244149128</v>
      </c>
      <c r="C635" s="19">
        <v>-0.009441421329240418</v>
      </c>
      <c r="D635" s="19"/>
      <c r="E635" s="19"/>
      <c r="F635" s="19"/>
      <c r="G635" s="19"/>
      <c r="H635" s="19"/>
      <c r="I635" s="19"/>
      <c r="J635" s="19"/>
      <c r="K635" s="19"/>
      <c r="L635" s="19"/>
    </row>
    <row r="636">
      <c r="A636" s="23">
        <v>44677.0</v>
      </c>
      <c r="B636" s="19">
        <v>-0.031217956021419746</v>
      </c>
      <c r="C636" s="19">
        <v>0.014560028783852541</v>
      </c>
      <c r="D636" s="19"/>
      <c r="E636" s="19"/>
      <c r="F636" s="19"/>
      <c r="G636" s="19"/>
      <c r="H636" s="19"/>
      <c r="I636" s="19"/>
      <c r="J636" s="19"/>
      <c r="K636" s="19"/>
      <c r="L636" s="19"/>
    </row>
    <row r="637">
      <c r="A637" s="23">
        <v>44676.0</v>
      </c>
      <c r="B637" s="19">
        <v>-0.02053342260908375</v>
      </c>
      <c r="C637" s="19">
        <v>-0.012695121986728397</v>
      </c>
      <c r="D637" s="19"/>
      <c r="E637" s="19"/>
      <c r="F637" s="19"/>
      <c r="G637" s="19"/>
      <c r="H637" s="19"/>
      <c r="I637" s="19"/>
      <c r="J637" s="19"/>
      <c r="K637" s="19"/>
      <c r="L637" s="19"/>
    </row>
    <row r="638">
      <c r="A638" s="23">
        <v>44673.0</v>
      </c>
      <c r="B638" s="19">
        <v>0.017024174327545216</v>
      </c>
      <c r="C638" s="19">
        <v>-0.012686429860975235</v>
      </c>
      <c r="D638" s="19"/>
      <c r="E638" s="19"/>
      <c r="F638" s="19"/>
      <c r="G638" s="19"/>
      <c r="H638" s="19"/>
      <c r="I638" s="19"/>
      <c r="J638" s="19"/>
      <c r="K638" s="19"/>
      <c r="L638" s="19"/>
    </row>
    <row r="639">
      <c r="A639" s="23">
        <v>44672.0</v>
      </c>
      <c r="B639" s="19">
        <v>0.036710201200141235</v>
      </c>
      <c r="C639" s="19">
        <v>0.014941747317867238</v>
      </c>
      <c r="D639" s="19"/>
      <c r="E639" s="19"/>
      <c r="F639" s="19"/>
      <c r="G639" s="19"/>
      <c r="H639" s="19"/>
      <c r="I639" s="19"/>
      <c r="J639" s="19"/>
      <c r="K639" s="19"/>
      <c r="L639" s="19"/>
    </row>
    <row r="640">
      <c r="A640" s="23">
        <v>44671.0</v>
      </c>
      <c r="B640" s="19">
        <v>-0.0204011065006916</v>
      </c>
      <c r="C640" s="19">
        <v>0.010490221804211775</v>
      </c>
      <c r="D640" s="19"/>
      <c r="E640" s="19"/>
      <c r="F640" s="19"/>
      <c r="G640" s="19"/>
      <c r="H640" s="19"/>
      <c r="I640" s="19"/>
      <c r="J640" s="19"/>
      <c r="K640" s="19"/>
      <c r="L640" s="19"/>
    </row>
    <row r="641">
      <c r="A641" s="23">
        <v>44670.0</v>
      </c>
      <c r="B641" s="19">
        <v>0.006379770328268197</v>
      </c>
      <c r="C641" s="19">
        <v>-0.01251917909122402</v>
      </c>
      <c r="D641" s="19"/>
      <c r="E641" s="19"/>
      <c r="F641" s="19"/>
      <c r="G641" s="19"/>
      <c r="H641" s="19"/>
      <c r="I641" s="19"/>
      <c r="J641" s="19"/>
      <c r="K641" s="19"/>
      <c r="L641" s="19"/>
    </row>
    <row r="642">
      <c r="A642" s="23">
        <v>44669.0</v>
      </c>
      <c r="B642" s="19">
        <v>-0.016541181838923058</v>
      </c>
      <c r="C642" s="19">
        <v>-0.017281188396425895</v>
      </c>
      <c r="D642" s="19"/>
      <c r="E642" s="19"/>
      <c r="F642" s="19"/>
      <c r="G642" s="19"/>
      <c r="H642" s="19"/>
      <c r="I642" s="19"/>
      <c r="J642" s="19"/>
      <c r="K642" s="19"/>
      <c r="L642" s="19"/>
    </row>
    <row r="643">
      <c r="A643" s="23">
        <v>44664.0</v>
      </c>
      <c r="B643" s="19">
        <v>-0.03041698927109837</v>
      </c>
      <c r="C643" s="19">
        <v>-0.0031174594844354253</v>
      </c>
      <c r="D643" s="19"/>
      <c r="E643" s="19"/>
      <c r="F643" s="19"/>
      <c r="G643" s="19"/>
      <c r="H643" s="19"/>
      <c r="I643" s="19"/>
      <c r="J643" s="19"/>
      <c r="K643" s="19"/>
      <c r="L643" s="19"/>
    </row>
    <row r="644">
      <c r="A644" s="21">
        <v>44663.0</v>
      </c>
      <c r="B644" s="19">
        <v>0.0</v>
      </c>
      <c r="C644" s="19">
        <v>-0.008183898681467405</v>
      </c>
      <c r="D644" s="19"/>
      <c r="E644" s="19"/>
      <c r="F644" s="19"/>
      <c r="G644" s="19"/>
      <c r="H644" s="19"/>
      <c r="I644" s="19"/>
      <c r="J644" s="19"/>
      <c r="K644" s="19"/>
      <c r="L644" s="19"/>
    </row>
    <row r="645">
      <c r="A645" s="21">
        <v>44662.0</v>
      </c>
      <c r="B645" s="19">
        <v>0.005672969966629582</v>
      </c>
      <c r="C645" s="19">
        <v>-0.006151475876261858</v>
      </c>
      <c r="D645" s="19"/>
      <c r="E645" s="19"/>
      <c r="F645" s="19"/>
      <c r="G645" s="19"/>
      <c r="H645" s="19"/>
      <c r="I645" s="19"/>
      <c r="J645" s="19"/>
      <c r="K645" s="19"/>
      <c r="L645" s="19"/>
    </row>
    <row r="646">
      <c r="A646" s="21">
        <v>44659.0</v>
      </c>
      <c r="B646" s="19">
        <v>-0.014578537761701149</v>
      </c>
      <c r="C646" s="19">
        <v>0.008208826188876639</v>
      </c>
      <c r="D646" s="19"/>
      <c r="E646" s="19"/>
      <c r="F646" s="19"/>
      <c r="G646" s="19"/>
      <c r="H646" s="19"/>
      <c r="I646" s="19"/>
      <c r="J646" s="19"/>
      <c r="K646" s="19"/>
      <c r="L646" s="19"/>
    </row>
    <row r="647">
      <c r="A647" s="21">
        <v>44658.0</v>
      </c>
      <c r="B647" s="19">
        <v>-0.0041480187752429565</v>
      </c>
      <c r="C647" s="19">
        <v>-0.009439763247817812</v>
      </c>
      <c r="D647" s="19"/>
      <c r="E647" s="19"/>
      <c r="F647" s="19"/>
      <c r="G647" s="19"/>
      <c r="H647" s="19"/>
      <c r="I647" s="19"/>
      <c r="J647" s="19"/>
      <c r="K647" s="19"/>
      <c r="L647" s="19"/>
    </row>
    <row r="648">
      <c r="A648" s="21">
        <v>44657.0</v>
      </c>
      <c r="B648" s="19">
        <v>0.025293788472299905</v>
      </c>
      <c r="C648" s="19">
        <v>-0.008339180504972843</v>
      </c>
      <c r="D648" s="19"/>
      <c r="E648" s="19"/>
      <c r="F648" s="19"/>
      <c r="G648" s="19"/>
      <c r="H648" s="19"/>
      <c r="I648" s="19"/>
      <c r="J648" s="19"/>
      <c r="K648" s="19"/>
      <c r="L648" s="19"/>
    </row>
    <row r="649">
      <c r="A649" s="21">
        <v>44656.0</v>
      </c>
      <c r="B649" s="19">
        <v>0.012694094979032178</v>
      </c>
      <c r="C649" s="19">
        <v>-0.005317557911529103</v>
      </c>
      <c r="D649" s="19"/>
      <c r="E649" s="19"/>
      <c r="F649" s="19"/>
      <c r="G649" s="19"/>
      <c r="H649" s="19"/>
      <c r="I649" s="19"/>
      <c r="J649" s="19"/>
      <c r="K649" s="19"/>
      <c r="L649" s="19"/>
    </row>
    <row r="650">
      <c r="A650" s="21">
        <v>44655.0</v>
      </c>
      <c r="B650" s="19">
        <v>0.017060518731988328</v>
      </c>
      <c r="C650" s="19">
        <v>0.021671774063478866</v>
      </c>
      <c r="D650" s="19"/>
      <c r="E650" s="19"/>
      <c r="F650" s="19"/>
      <c r="G650" s="19"/>
      <c r="H650" s="19"/>
      <c r="I650" s="19"/>
      <c r="J650" s="19"/>
      <c r="K650" s="19"/>
      <c r="L650" s="19"/>
    </row>
    <row r="651">
      <c r="A651" s="21">
        <v>44652.0</v>
      </c>
      <c r="B651" s="19">
        <v>-0.004361299208079816</v>
      </c>
      <c r="C651" s="19">
        <v>0.011778009991554539</v>
      </c>
      <c r="D651" s="19"/>
      <c r="E651" s="19"/>
      <c r="F651" s="19"/>
      <c r="G651" s="19"/>
      <c r="H651" s="19"/>
      <c r="I651" s="19"/>
      <c r="J651" s="19"/>
      <c r="K651" s="19"/>
      <c r="L651" s="19"/>
    </row>
    <row r="652">
      <c r="A652" s="23">
        <v>44651.0</v>
      </c>
      <c r="B652" s="19">
        <v>0.004496195526861868</v>
      </c>
      <c r="C652" s="19">
        <v>-0.001914477162001882</v>
      </c>
      <c r="D652" s="19"/>
      <c r="E652" s="19"/>
      <c r="F652" s="19"/>
      <c r="G652" s="19"/>
      <c r="H652" s="19"/>
      <c r="I652" s="19"/>
      <c r="J652" s="19"/>
      <c r="K652" s="19"/>
      <c r="L652" s="19"/>
    </row>
    <row r="653">
      <c r="A653" s="23">
        <v>44650.0</v>
      </c>
      <c r="B653" s="19">
        <v>0.0023110700254218575</v>
      </c>
      <c r="C653" s="19">
        <v>0.009982511125348426</v>
      </c>
      <c r="D653" s="19"/>
      <c r="E653" s="19"/>
      <c r="F653" s="19"/>
      <c r="G653" s="19"/>
      <c r="H653" s="19"/>
      <c r="I653" s="19"/>
      <c r="J653" s="19"/>
      <c r="K653" s="19"/>
      <c r="L653" s="19"/>
    </row>
    <row r="654">
      <c r="A654" s="23">
        <v>44649.0</v>
      </c>
      <c r="B654" s="19">
        <v>0.0013885674612357235</v>
      </c>
      <c r="C654" s="19">
        <v>0.005998141911508492</v>
      </c>
      <c r="D654" s="19"/>
      <c r="E654" s="19"/>
      <c r="F654" s="19"/>
      <c r="G654" s="19"/>
      <c r="H654" s="19"/>
      <c r="I654" s="19"/>
      <c r="J654" s="19"/>
      <c r="K654" s="19"/>
      <c r="L654" s="19"/>
    </row>
    <row r="655">
      <c r="A655" s="23">
        <v>44648.0</v>
      </c>
      <c r="B655" s="19">
        <v>-0.0025392428439519055</v>
      </c>
      <c r="C655" s="19">
        <v>0.004022619949862971</v>
      </c>
      <c r="D655" s="19"/>
      <c r="E655" s="19"/>
      <c r="F655" s="19"/>
      <c r="G655" s="19"/>
      <c r="H655" s="19"/>
      <c r="I655" s="19"/>
      <c r="J655" s="19"/>
      <c r="K655" s="19"/>
      <c r="L655" s="19"/>
    </row>
    <row r="656">
      <c r="A656" s="23">
        <v>44645.0</v>
      </c>
      <c r="B656" s="19">
        <v>-0.005966039467645734</v>
      </c>
      <c r="C656" s="19">
        <v>-0.004049875890900112</v>
      </c>
      <c r="D656" s="19"/>
      <c r="E656" s="19"/>
      <c r="F656" s="19"/>
      <c r="G656" s="19"/>
      <c r="H656" s="19"/>
      <c r="I656" s="19"/>
      <c r="J656" s="19"/>
      <c r="K656" s="19"/>
      <c r="L656" s="19"/>
    </row>
    <row r="657">
      <c r="A657" s="23">
        <v>44644.0</v>
      </c>
      <c r="B657" s="19">
        <v>-0.010332689905756864</v>
      </c>
      <c r="C657" s="19">
        <v>-0.001327871086332033</v>
      </c>
      <c r="D657" s="19"/>
      <c r="E657" s="19"/>
      <c r="F657" s="19"/>
      <c r="G657" s="19"/>
      <c r="H657" s="19"/>
      <c r="I657" s="19"/>
      <c r="J657" s="19"/>
      <c r="K657" s="19"/>
      <c r="L657" s="19"/>
    </row>
    <row r="658">
      <c r="A658" s="23">
        <v>44643.0</v>
      </c>
      <c r="B658" s="19">
        <v>0.02897534758733511</v>
      </c>
      <c r="C658" s="19">
        <v>-0.0040339580144955756</v>
      </c>
      <c r="D658" s="19"/>
      <c r="E658" s="19"/>
      <c r="F658" s="19"/>
      <c r="G658" s="19"/>
      <c r="H658" s="19"/>
      <c r="I658" s="19"/>
      <c r="J658" s="19"/>
      <c r="K658" s="19"/>
      <c r="L658" s="19"/>
    </row>
    <row r="659">
      <c r="A659" s="23">
        <v>44642.0</v>
      </c>
      <c r="B659" s="19">
        <v>-0.0134854771784233</v>
      </c>
      <c r="C659" s="19">
        <v>0.01156120016824791</v>
      </c>
      <c r="D659" s="19"/>
      <c r="E659" s="19"/>
      <c r="F659" s="19"/>
      <c r="G659" s="19"/>
      <c r="H659" s="19"/>
      <c r="I659" s="19"/>
      <c r="J659" s="19"/>
      <c r="K659" s="19"/>
      <c r="L659" s="19"/>
    </row>
    <row r="660">
      <c r="A660" s="23">
        <v>44641.0</v>
      </c>
      <c r="B660" s="19">
        <v>0.020946104965874346</v>
      </c>
      <c r="C660" s="19">
        <v>-0.009802135124269418</v>
      </c>
      <c r="D660" s="19"/>
      <c r="E660" s="19"/>
      <c r="F660" s="19"/>
      <c r="G660" s="19"/>
      <c r="H660" s="19"/>
      <c r="I660" s="19"/>
      <c r="J660" s="19"/>
      <c r="K660" s="19"/>
      <c r="L660" s="19"/>
    </row>
    <row r="661">
      <c r="A661" s="23">
        <v>44637.0</v>
      </c>
      <c r="B661" s="19">
        <v>0.027196905596518883</v>
      </c>
      <c r="C661" s="19">
        <v>0.01836191890005212</v>
      </c>
      <c r="D661" s="19"/>
      <c r="E661" s="19"/>
      <c r="F661" s="19"/>
      <c r="G661" s="19"/>
      <c r="H661" s="19"/>
      <c r="I661" s="19"/>
      <c r="J661" s="19"/>
      <c r="K661" s="19"/>
      <c r="L661" s="19"/>
    </row>
    <row r="662">
      <c r="A662" s="23">
        <v>44636.0</v>
      </c>
      <c r="B662" s="19">
        <v>0.00473645858634919</v>
      </c>
      <c r="C662" s="19">
        <v>0.018745123927264018</v>
      </c>
      <c r="D662" s="19"/>
      <c r="E662" s="19"/>
      <c r="F662" s="19"/>
      <c r="G662" s="19"/>
      <c r="H662" s="19"/>
      <c r="I662" s="19"/>
      <c r="J662" s="19"/>
      <c r="K662" s="19"/>
      <c r="L662" s="19"/>
    </row>
    <row r="663">
      <c r="A663" s="23">
        <v>44635.0</v>
      </c>
      <c r="B663" s="19">
        <v>-0.015425086691378653</v>
      </c>
      <c r="C663" s="19">
        <v>-0.012346410768583338</v>
      </c>
      <c r="D663" s="19"/>
      <c r="E663" s="19"/>
      <c r="F663" s="19"/>
      <c r="G663" s="19"/>
      <c r="H663" s="19"/>
      <c r="I663" s="19"/>
      <c r="J663" s="19"/>
      <c r="K663" s="19"/>
      <c r="L663" s="19"/>
    </row>
    <row r="664">
      <c r="A664" s="23">
        <v>44634.0</v>
      </c>
      <c r="B664" s="19">
        <v>-0.00345567206863695</v>
      </c>
      <c r="C664" s="19">
        <v>0.014482470408196946</v>
      </c>
      <c r="D664" s="19"/>
      <c r="E664" s="19"/>
      <c r="F664" s="19"/>
      <c r="G664" s="19"/>
      <c r="H664" s="19"/>
      <c r="I664" s="19"/>
      <c r="J664" s="19"/>
      <c r="K664" s="19"/>
      <c r="L664" s="19"/>
    </row>
    <row r="665">
      <c r="A665" s="21">
        <v>44631.0</v>
      </c>
      <c r="B665" s="19">
        <v>0.03375215570337531</v>
      </c>
      <c r="C665" s="19">
        <v>0.0021422244183453287</v>
      </c>
      <c r="D665" s="19"/>
      <c r="E665" s="19"/>
      <c r="F665" s="19"/>
      <c r="G665" s="19"/>
      <c r="H665" s="19"/>
      <c r="I665" s="19"/>
      <c r="J665" s="19"/>
      <c r="K665" s="19"/>
      <c r="L665" s="19"/>
    </row>
    <row r="666">
      <c r="A666" s="21">
        <v>44630.0</v>
      </c>
      <c r="B666" s="19">
        <v>0.036119974473516114</v>
      </c>
      <c r="C666" s="19">
        <v>0.015267339029142901</v>
      </c>
      <c r="D666" s="19"/>
      <c r="E666" s="19"/>
      <c r="F666" s="19"/>
      <c r="G666" s="19"/>
      <c r="H666" s="19"/>
      <c r="I666" s="19"/>
      <c r="J666" s="19"/>
      <c r="K666" s="19"/>
      <c r="L666" s="19"/>
    </row>
    <row r="667">
      <c r="A667" s="21">
        <v>44629.0</v>
      </c>
      <c r="B667" s="19">
        <v>-0.005710659898477188</v>
      </c>
      <c r="C667" s="19">
        <v>0.02072632693142329</v>
      </c>
      <c r="D667" s="19"/>
      <c r="E667" s="19"/>
      <c r="F667" s="19"/>
      <c r="G667" s="19"/>
      <c r="H667" s="19"/>
      <c r="I667" s="19"/>
      <c r="J667" s="19"/>
      <c r="K667" s="19"/>
      <c r="L667" s="19"/>
    </row>
    <row r="668">
      <c r="A668" s="21">
        <v>44628.0</v>
      </c>
      <c r="B668" s="19">
        <v>-0.055721989215098855</v>
      </c>
      <c r="C668" s="19">
        <v>0.009474789055137212</v>
      </c>
      <c r="D668" s="19"/>
      <c r="E668" s="19"/>
      <c r="F668" s="19"/>
      <c r="G668" s="19"/>
      <c r="H668" s="19"/>
      <c r="I668" s="19"/>
      <c r="J668" s="19"/>
      <c r="K668" s="19"/>
      <c r="L668" s="19"/>
    </row>
    <row r="669">
      <c r="A669" s="21">
        <v>44627.0</v>
      </c>
      <c r="B669" s="19">
        <v>-0.04541294898192638</v>
      </c>
      <c r="C669" s="19">
        <v>-0.023526732264925077</v>
      </c>
      <c r="D669" s="19"/>
      <c r="E669" s="19"/>
      <c r="F669" s="19"/>
      <c r="G669" s="19"/>
      <c r="H669" s="19"/>
      <c r="I669" s="19"/>
      <c r="J669" s="19"/>
      <c r="K669" s="19"/>
      <c r="L669" s="19"/>
    </row>
    <row r="670">
      <c r="A670" s="21">
        <v>44624.0</v>
      </c>
      <c r="B670" s="19">
        <v>-0.023458445040214437</v>
      </c>
      <c r="C670" s="19">
        <v>-0.015316961701534404</v>
      </c>
      <c r="D670" s="19"/>
      <c r="E670" s="19"/>
      <c r="F670" s="19"/>
      <c r="G670" s="19"/>
      <c r="H670" s="19"/>
      <c r="I670" s="19"/>
      <c r="J670" s="19"/>
      <c r="K670" s="19"/>
      <c r="L670" s="19"/>
    </row>
    <row r="671">
      <c r="A671" s="21">
        <v>44623.0</v>
      </c>
      <c r="B671" s="19">
        <v>-0.014205483977535516</v>
      </c>
      <c r="C671" s="19">
        <v>-0.006497671015509576</v>
      </c>
      <c r="D671" s="19"/>
      <c r="E671" s="19"/>
      <c r="F671" s="19"/>
      <c r="G671" s="19"/>
      <c r="H671" s="19"/>
      <c r="I671" s="19"/>
      <c r="J671" s="19"/>
      <c r="K671" s="19"/>
      <c r="L671" s="19"/>
    </row>
    <row r="672">
      <c r="A672" s="21">
        <v>44622.0</v>
      </c>
      <c r="B672" s="19">
        <v>-0.012398042414355603</v>
      </c>
      <c r="C672" s="19">
        <v>-0.011191563603451304</v>
      </c>
      <c r="D672" s="19"/>
      <c r="E672" s="19"/>
      <c r="F672" s="19"/>
      <c r="G672" s="19"/>
      <c r="H672" s="19"/>
      <c r="I672" s="19"/>
      <c r="J672" s="19"/>
      <c r="K672" s="19"/>
      <c r="L672" s="19"/>
    </row>
    <row r="673">
      <c r="A673" s="23">
        <v>44620.0</v>
      </c>
      <c r="B673" s="19">
        <v>0.07430774623203651</v>
      </c>
      <c r="C673" s="19">
        <v>0.008134034481102725</v>
      </c>
      <c r="D673" s="19"/>
      <c r="E673" s="19"/>
      <c r="F673" s="19"/>
      <c r="G673" s="19"/>
      <c r="H673" s="19"/>
      <c r="I673" s="19"/>
      <c r="J673" s="19"/>
      <c r="K673" s="19"/>
      <c r="L673" s="19"/>
    </row>
    <row r="674">
      <c r="A674" s="23">
        <v>44617.0</v>
      </c>
      <c r="B674" s="19">
        <v>-0.10283018867924532</v>
      </c>
      <c r="C674" s="19">
        <v>0.025261648392566505</v>
      </c>
      <c r="D674" s="19"/>
      <c r="E674" s="19"/>
      <c r="F674" s="19"/>
      <c r="G674" s="19"/>
      <c r="H674" s="19"/>
      <c r="I674" s="19"/>
      <c r="J674" s="19"/>
      <c r="K674" s="19"/>
      <c r="L674" s="19"/>
    </row>
    <row r="675">
      <c r="A675" s="23">
        <v>44616.0</v>
      </c>
      <c r="B675" s="19">
        <v>-0.002613695765812829</v>
      </c>
      <c r="C675" s="19">
        <v>-0.047781049917219764</v>
      </c>
      <c r="D675" s="19"/>
      <c r="E675" s="19"/>
      <c r="F675" s="19"/>
      <c r="G675" s="19"/>
      <c r="H675" s="19"/>
      <c r="I675" s="19"/>
      <c r="J675" s="19"/>
      <c r="K675" s="19"/>
      <c r="L675" s="19"/>
    </row>
    <row r="676">
      <c r="A676" s="23">
        <v>44615.0</v>
      </c>
      <c r="B676" s="19">
        <v>-0.032763676812620046</v>
      </c>
      <c r="C676" s="19">
        <v>-0.001693755046161427</v>
      </c>
      <c r="D676" s="19"/>
      <c r="E676" s="19"/>
      <c r="F676" s="19"/>
      <c r="G676" s="19"/>
      <c r="H676" s="19"/>
      <c r="I676" s="19"/>
      <c r="J676" s="19"/>
      <c r="K676" s="19"/>
      <c r="L676" s="19"/>
    </row>
    <row r="677">
      <c r="A677" s="23">
        <v>44614.0</v>
      </c>
      <c r="B677" s="19">
        <v>0.0026361147723816813</v>
      </c>
      <c r="C677" s="19">
        <v>-0.006651498112648313</v>
      </c>
      <c r="D677" s="19"/>
      <c r="E677" s="19"/>
      <c r="F677" s="19"/>
      <c r="G677" s="19"/>
      <c r="H677" s="19"/>
      <c r="I677" s="19"/>
      <c r="J677" s="19"/>
      <c r="K677" s="19"/>
      <c r="L677" s="19"/>
    </row>
    <row r="678">
      <c r="A678" s="23">
        <v>44613.0</v>
      </c>
      <c r="B678" s="19">
        <v>-0.013601360136013652</v>
      </c>
      <c r="C678" s="19">
        <v>-0.004031534529962855</v>
      </c>
      <c r="D678" s="19"/>
      <c r="E678" s="19"/>
      <c r="F678" s="19"/>
      <c r="G678" s="19"/>
      <c r="H678" s="19"/>
      <c r="I678" s="19"/>
      <c r="J678" s="19"/>
      <c r="K678" s="19"/>
      <c r="L678" s="19"/>
    </row>
    <row r="679">
      <c r="A679" s="23">
        <v>44610.0</v>
      </c>
      <c r="B679" s="19">
        <v>0.0030093289196508888</v>
      </c>
      <c r="C679" s="19">
        <v>-0.001635403303167915</v>
      </c>
      <c r="D679" s="19"/>
      <c r="E679" s="19"/>
      <c r="F679" s="19"/>
      <c r="G679" s="19"/>
      <c r="H679" s="19"/>
      <c r="I679" s="19"/>
      <c r="J679" s="19"/>
      <c r="K679" s="19"/>
      <c r="L679" s="19"/>
    </row>
    <row r="680">
      <c r="A680" s="23">
        <v>44609.0</v>
      </c>
      <c r="B680" s="19">
        <v>-0.011011904761904834</v>
      </c>
      <c r="C680" s="19">
        <v>-0.0010160372239093052</v>
      </c>
      <c r="D680" s="19"/>
      <c r="E680" s="19"/>
      <c r="F680" s="19"/>
      <c r="G680" s="19"/>
      <c r="H680" s="19"/>
      <c r="I680" s="19"/>
      <c r="J680" s="19"/>
      <c r="K680" s="19"/>
      <c r="L680" s="19"/>
    </row>
    <row r="681">
      <c r="A681" s="23">
        <v>44608.0</v>
      </c>
      <c r="B681" s="19">
        <v>0.069042316258352</v>
      </c>
      <c r="C681" s="19">
        <v>-0.001743269682379145</v>
      </c>
      <c r="D681" s="19"/>
      <c r="E681" s="19"/>
      <c r="F681" s="19"/>
      <c r="G681" s="19"/>
      <c r="H681" s="19"/>
      <c r="I681" s="19"/>
      <c r="J681" s="19"/>
      <c r="K681" s="19"/>
      <c r="L681" s="19"/>
    </row>
    <row r="682">
      <c r="A682" s="23">
        <v>44607.0</v>
      </c>
      <c r="B682" s="19">
        <v>-0.05492633056028873</v>
      </c>
      <c r="C682" s="19">
        <v>0.030259220557152133</v>
      </c>
      <c r="D682" s="19"/>
      <c r="E682" s="19"/>
      <c r="F682" s="19"/>
      <c r="G682" s="19"/>
      <c r="H682" s="19"/>
      <c r="I682" s="19"/>
      <c r="J682" s="19"/>
      <c r="K682" s="19"/>
      <c r="L682" s="19"/>
    </row>
    <row r="683">
      <c r="A683" s="23">
        <v>44606.0</v>
      </c>
      <c r="B683" s="19">
        <v>-0.016947482510592082</v>
      </c>
      <c r="C683" s="19">
        <v>-0.030616267859969293</v>
      </c>
      <c r="D683" s="19"/>
      <c r="E683" s="19"/>
      <c r="F683" s="19"/>
      <c r="G683" s="19"/>
      <c r="H683" s="19"/>
      <c r="I683" s="19"/>
      <c r="J683" s="19"/>
      <c r="K683" s="19"/>
      <c r="L683" s="19"/>
    </row>
    <row r="684">
      <c r="A684" s="21">
        <v>44603.0</v>
      </c>
      <c r="B684" s="19">
        <v>0.01236907730673309</v>
      </c>
      <c r="C684" s="19">
        <v>-0.013126318808804993</v>
      </c>
      <c r="D684" s="19"/>
      <c r="E684" s="19"/>
      <c r="F684" s="19"/>
      <c r="G684" s="19"/>
      <c r="H684" s="19"/>
      <c r="I684" s="19"/>
      <c r="J684" s="19"/>
      <c r="K684" s="19"/>
      <c r="L684" s="19"/>
    </row>
    <row r="685">
      <c r="A685" s="21">
        <v>44602.0</v>
      </c>
      <c r="B685" s="19">
        <v>0.017250126839168045</v>
      </c>
      <c r="C685" s="19">
        <v>0.008133968552090476</v>
      </c>
      <c r="D685" s="19"/>
      <c r="E685" s="19"/>
      <c r="F685" s="19"/>
      <c r="G685" s="19"/>
      <c r="H685" s="19"/>
      <c r="I685" s="19"/>
      <c r="J685" s="19"/>
      <c r="K685" s="19"/>
      <c r="L685" s="19"/>
    </row>
    <row r="686">
      <c r="A686" s="21">
        <v>44601.0</v>
      </c>
      <c r="B686" s="19">
        <v>-0.0037403962798221446</v>
      </c>
      <c r="C686" s="19">
        <v>0.011412107084425305</v>
      </c>
      <c r="D686" s="19"/>
      <c r="E686" s="19"/>
      <c r="F686" s="19"/>
      <c r="G686" s="19"/>
      <c r="H686" s="19"/>
      <c r="I686" s="19"/>
      <c r="J686" s="19"/>
      <c r="K686" s="19"/>
      <c r="L686" s="19"/>
    </row>
    <row r="687">
      <c r="A687" s="21">
        <v>44600.0</v>
      </c>
      <c r="B687" s="19">
        <v>-0.011985617259288817</v>
      </c>
      <c r="C687" s="19">
        <v>0.003087674861737222</v>
      </c>
      <c r="D687" s="19"/>
      <c r="E687" s="19"/>
      <c r="F687" s="19"/>
      <c r="G687" s="19"/>
      <c r="H687" s="19"/>
      <c r="I687" s="19"/>
      <c r="J687" s="19"/>
      <c r="K687" s="19"/>
      <c r="L687" s="19"/>
    </row>
    <row r="688">
      <c r="A688" s="21">
        <v>44599.0</v>
      </c>
      <c r="B688" s="19">
        <v>-0.007730426164519244</v>
      </c>
      <c r="C688" s="19">
        <v>-0.017281046796412514</v>
      </c>
      <c r="D688" s="19"/>
      <c r="E688" s="19"/>
      <c r="F688" s="19"/>
      <c r="G688" s="19"/>
      <c r="H688" s="19"/>
      <c r="I688" s="19"/>
      <c r="J688" s="19"/>
      <c r="K688" s="19"/>
      <c r="L688" s="19"/>
    </row>
    <row r="689">
      <c r="A689" s="21">
        <v>44596.0</v>
      </c>
      <c r="B689" s="19">
        <v>-0.003751974723538609</v>
      </c>
      <c r="C689" s="19">
        <v>-0.0024999715265202616</v>
      </c>
      <c r="D689" s="19"/>
      <c r="E689" s="19"/>
      <c r="F689" s="19"/>
      <c r="G689" s="19"/>
      <c r="H689" s="19"/>
      <c r="I689" s="19"/>
      <c r="J689" s="19"/>
      <c r="K689" s="19"/>
      <c r="L689" s="19"/>
    </row>
    <row r="690">
      <c r="A690" s="21">
        <v>44595.0</v>
      </c>
      <c r="B690" s="19">
        <v>0.0041641879833431705</v>
      </c>
      <c r="C690" s="19">
        <v>-0.012362204724409409</v>
      </c>
      <c r="D690" s="19"/>
      <c r="E690" s="19"/>
      <c r="F690" s="19"/>
      <c r="G690" s="19"/>
      <c r="H690" s="19"/>
      <c r="I690" s="19"/>
      <c r="J690" s="19"/>
      <c r="K690" s="19"/>
      <c r="L690" s="19"/>
    </row>
    <row r="691">
      <c r="A691" s="21">
        <v>44594.0</v>
      </c>
      <c r="B691" s="19">
        <v>-0.02597778850796717</v>
      </c>
      <c r="C691" s="19">
        <v>0.011557816104706076</v>
      </c>
      <c r="D691" s="19"/>
      <c r="E691" s="19"/>
      <c r="F691" s="19"/>
      <c r="G691" s="19"/>
      <c r="H691" s="19"/>
      <c r="I691" s="19"/>
      <c r="J691" s="19"/>
      <c r="K691" s="19"/>
      <c r="L691" s="19"/>
    </row>
    <row r="692">
      <c r="A692" s="21">
        <v>44593.0</v>
      </c>
      <c r="B692" s="19">
        <v>0.041122059119243826</v>
      </c>
      <c r="C692" s="19">
        <v>0.013667938303964622</v>
      </c>
      <c r="D692" s="19"/>
      <c r="E692" s="19"/>
      <c r="F692" s="19"/>
      <c r="G692" s="19"/>
      <c r="H692" s="19"/>
      <c r="I692" s="19"/>
      <c r="J692" s="19"/>
      <c r="K692" s="19"/>
      <c r="L692" s="19"/>
    </row>
    <row r="693">
      <c r="A693" s="23">
        <v>44592.0</v>
      </c>
      <c r="B693" s="19">
        <v>0.005865695792880432</v>
      </c>
      <c r="C693" s="19">
        <v>0.013910694394498657</v>
      </c>
      <c r="D693" s="19"/>
      <c r="E693" s="19"/>
      <c r="F693" s="19"/>
      <c r="G693" s="19"/>
      <c r="H693" s="19"/>
      <c r="I693" s="19"/>
      <c r="J693" s="19"/>
      <c r="K693" s="19"/>
      <c r="L693" s="19"/>
    </row>
    <row r="694">
      <c r="A694" s="23">
        <v>44589.0</v>
      </c>
      <c r="B694" s="19">
        <v>0.00784833350321068</v>
      </c>
      <c r="C694" s="19">
        <v>-4.792476980038929E-4</v>
      </c>
      <c r="D694" s="19"/>
      <c r="E694" s="19"/>
      <c r="F694" s="19"/>
      <c r="G694" s="19"/>
      <c r="H694" s="19"/>
      <c r="I694" s="19"/>
      <c r="J694" s="19"/>
      <c r="K694" s="19"/>
      <c r="L694" s="19"/>
    </row>
    <row r="695">
      <c r="A695" s="23">
        <v>44588.0</v>
      </c>
      <c r="B695" s="19">
        <v>0.02528999895495887</v>
      </c>
      <c r="C695" s="19">
        <v>-0.009711800300382767</v>
      </c>
      <c r="D695" s="19"/>
      <c r="E695" s="19"/>
      <c r="F695" s="19"/>
      <c r="G695" s="19"/>
      <c r="H695" s="19"/>
      <c r="I695" s="19"/>
      <c r="J695" s="19"/>
      <c r="K695" s="19"/>
      <c r="L695" s="19"/>
    </row>
    <row r="696">
      <c r="A696" s="23">
        <v>44586.0</v>
      </c>
      <c r="B696" s="19">
        <v>-0.04662747833017844</v>
      </c>
      <c r="C696" s="19">
        <v>0.0075135138287141245</v>
      </c>
      <c r="D696" s="19"/>
      <c r="E696" s="19"/>
      <c r="F696" s="19"/>
      <c r="G696" s="19"/>
      <c r="H696" s="19"/>
      <c r="I696" s="19"/>
      <c r="J696" s="19"/>
      <c r="K696" s="19"/>
      <c r="L696" s="19"/>
    </row>
    <row r="697">
      <c r="A697" s="23">
        <v>44585.0</v>
      </c>
      <c r="B697" s="19">
        <v>-0.02685669963156878</v>
      </c>
      <c r="C697" s="19">
        <v>-0.026567861430481288</v>
      </c>
      <c r="D697" s="19"/>
      <c r="E697" s="19"/>
      <c r="F697" s="19"/>
      <c r="G697" s="19"/>
      <c r="H697" s="19"/>
      <c r="I697" s="19"/>
      <c r="J697" s="19"/>
      <c r="K697" s="19"/>
      <c r="L697" s="19"/>
    </row>
    <row r="698">
      <c r="A698" s="23">
        <v>44582.0</v>
      </c>
      <c r="B698" s="19">
        <v>-0.009887683594124952</v>
      </c>
      <c r="C698" s="19">
        <v>-0.007875767303035297</v>
      </c>
      <c r="D698" s="19"/>
      <c r="E698" s="19"/>
      <c r="F698" s="19"/>
      <c r="G698" s="19"/>
      <c r="H698" s="19"/>
      <c r="I698" s="19"/>
      <c r="J698" s="19"/>
      <c r="K698" s="19"/>
      <c r="L698" s="19"/>
    </row>
    <row r="699">
      <c r="A699" s="23">
        <v>44581.0</v>
      </c>
      <c r="B699" s="19">
        <v>0.019675019577134023</v>
      </c>
      <c r="C699" s="19">
        <v>-0.010112384605093117</v>
      </c>
      <c r="D699" s="19"/>
      <c r="E699" s="19"/>
      <c r="F699" s="19"/>
      <c r="G699" s="19"/>
      <c r="H699" s="19"/>
      <c r="I699" s="19"/>
      <c r="J699" s="19"/>
      <c r="K699" s="19"/>
      <c r="L699" s="19"/>
    </row>
    <row r="700">
      <c r="A700" s="23">
        <v>44580.0</v>
      </c>
      <c r="B700" s="19">
        <v>-0.027047619047618987</v>
      </c>
      <c r="C700" s="19">
        <v>-0.00964221928388631</v>
      </c>
      <c r="D700" s="19"/>
      <c r="E700" s="19"/>
      <c r="F700" s="19"/>
      <c r="G700" s="19"/>
      <c r="H700" s="19"/>
      <c r="I700" s="19"/>
      <c r="J700" s="19"/>
      <c r="K700" s="19"/>
      <c r="L700" s="19"/>
    </row>
    <row r="701">
      <c r="A701" s="23">
        <v>44579.0</v>
      </c>
      <c r="B701" s="19">
        <v>0.029613649735242165</v>
      </c>
      <c r="C701" s="19">
        <v>-0.010653754349167821</v>
      </c>
      <c r="D701" s="19"/>
      <c r="E701" s="19"/>
      <c r="F701" s="19"/>
      <c r="G701" s="19"/>
      <c r="H701" s="19"/>
      <c r="I701" s="19"/>
      <c r="J701" s="19"/>
      <c r="K701" s="19"/>
      <c r="L701" s="19"/>
    </row>
    <row r="702">
      <c r="A702" s="23">
        <v>44578.0</v>
      </c>
      <c r="B702" s="19">
        <v>-0.004004297294657677</v>
      </c>
      <c r="C702" s="19">
        <v>0.002867589663530623</v>
      </c>
      <c r="D702" s="19"/>
      <c r="E702" s="19"/>
      <c r="F702" s="19"/>
      <c r="G702" s="19"/>
      <c r="H702" s="19"/>
      <c r="I702" s="19"/>
      <c r="J702" s="19"/>
      <c r="K702" s="19"/>
      <c r="L702" s="19"/>
    </row>
    <row r="703">
      <c r="A703" s="23">
        <v>44575.0</v>
      </c>
      <c r="B703" s="19">
        <v>0.009265648102513513</v>
      </c>
      <c r="C703" s="19">
        <v>-1.1228077862612817E-4</v>
      </c>
      <c r="D703" s="19"/>
      <c r="E703" s="19"/>
      <c r="F703" s="19"/>
      <c r="G703" s="19"/>
      <c r="H703" s="19"/>
      <c r="I703" s="19"/>
      <c r="J703" s="19"/>
      <c r="K703" s="19"/>
      <c r="L703" s="19"/>
    </row>
    <row r="704">
      <c r="A704" s="23">
        <v>44574.0</v>
      </c>
      <c r="B704" s="19">
        <v>0.011869140235387876</v>
      </c>
      <c r="C704" s="19">
        <v>0.002495559331991748</v>
      </c>
      <c r="D704" s="19"/>
      <c r="E704" s="19"/>
      <c r="F704" s="19"/>
      <c r="G704" s="19"/>
      <c r="H704" s="19"/>
      <c r="I704" s="19"/>
      <c r="J704" s="19"/>
      <c r="K704" s="19"/>
      <c r="L704" s="19"/>
    </row>
    <row r="705">
      <c r="A705" s="21">
        <v>44573.0</v>
      </c>
      <c r="B705" s="19">
        <v>-0.004764740917212573</v>
      </c>
      <c r="C705" s="19">
        <v>0.008673137366213002</v>
      </c>
      <c r="D705" s="19"/>
      <c r="E705" s="19"/>
      <c r="F705" s="19"/>
      <c r="G705" s="19"/>
      <c r="H705" s="19"/>
      <c r="I705" s="19"/>
      <c r="J705" s="19"/>
      <c r="K705" s="19"/>
      <c r="L705" s="19"/>
    </row>
    <row r="706">
      <c r="A706" s="21">
        <v>44572.0</v>
      </c>
      <c r="B706" s="19">
        <v>0.026701997554015477</v>
      </c>
      <c r="C706" s="19">
        <v>0.002913354773847132</v>
      </c>
      <c r="D706" s="19"/>
      <c r="E706" s="19"/>
      <c r="F706" s="19"/>
      <c r="G706" s="19"/>
      <c r="H706" s="19"/>
      <c r="I706" s="19"/>
      <c r="J706" s="19"/>
      <c r="K706" s="19"/>
      <c r="L706" s="19"/>
    </row>
    <row r="707">
      <c r="A707" s="21">
        <v>44571.0</v>
      </c>
      <c r="B707" s="19">
        <v>0.0035798302137670657</v>
      </c>
      <c r="C707" s="19">
        <v>0.010700230734251415</v>
      </c>
      <c r="D707" s="19"/>
      <c r="E707" s="19"/>
      <c r="F707" s="19"/>
      <c r="G707" s="19"/>
      <c r="H707" s="19"/>
      <c r="I707" s="19"/>
      <c r="J707" s="19"/>
      <c r="K707" s="19"/>
      <c r="L707" s="19"/>
    </row>
    <row r="708">
      <c r="A708" s="21">
        <v>44568.0</v>
      </c>
      <c r="B708" s="19">
        <v>-0.001837672281776337</v>
      </c>
      <c r="C708" s="19">
        <v>0.0037642497703693767</v>
      </c>
      <c r="D708" s="19"/>
      <c r="E708" s="19"/>
      <c r="F708" s="19"/>
      <c r="G708" s="19"/>
      <c r="H708" s="19"/>
      <c r="I708" s="19"/>
      <c r="J708" s="19"/>
      <c r="K708" s="19"/>
      <c r="L708" s="19"/>
    </row>
    <row r="709">
      <c r="A709" s="21">
        <v>44567.0</v>
      </c>
      <c r="B709" s="19">
        <v>3.0637254901955124E-4</v>
      </c>
      <c r="C709" s="19">
        <v>-0.010005439254682558</v>
      </c>
      <c r="D709" s="19"/>
      <c r="E709" s="19"/>
      <c r="F709" s="19"/>
      <c r="G709" s="19"/>
      <c r="H709" s="19"/>
      <c r="I709" s="19"/>
      <c r="J709" s="19"/>
      <c r="K709" s="19"/>
      <c r="L709" s="19"/>
    </row>
    <row r="710">
      <c r="A710" s="21">
        <v>44566.0</v>
      </c>
      <c r="B710" s="19">
        <v>-0.01607717041800638</v>
      </c>
      <c r="C710" s="19">
        <v>0.0067395852346920915</v>
      </c>
      <c r="D710" s="19"/>
      <c r="E710" s="19"/>
      <c r="F710" s="19"/>
      <c r="G710" s="19"/>
      <c r="H710" s="19"/>
      <c r="I710" s="19"/>
      <c r="J710" s="19"/>
      <c r="K710" s="19"/>
      <c r="L710" s="19"/>
    </row>
    <row r="711">
      <c r="A711" s="21">
        <v>44565.0</v>
      </c>
      <c r="B711" s="19">
        <v>0.03150912106136006</v>
      </c>
      <c r="C711" s="19">
        <v>0.01018682945925553</v>
      </c>
      <c r="D711" s="19"/>
      <c r="E711" s="19"/>
      <c r="F711" s="19"/>
      <c r="G711" s="19"/>
      <c r="H711" s="19"/>
      <c r="I711" s="19"/>
      <c r="J711" s="19"/>
      <c r="K711" s="19"/>
      <c r="L711" s="19"/>
    </row>
    <row r="712">
      <c r="A712" s="21">
        <v>44564.0</v>
      </c>
      <c r="B712" s="19">
        <v>0.025510204081632626</v>
      </c>
      <c r="C712" s="19">
        <v>0.015653406553513438</v>
      </c>
      <c r="D712" s="19"/>
      <c r="E712" s="19"/>
      <c r="F712" s="19"/>
      <c r="G712" s="19"/>
      <c r="H712" s="19"/>
      <c r="I712" s="19"/>
      <c r="J712" s="19"/>
      <c r="K712" s="19"/>
      <c r="L712" s="19"/>
    </row>
    <row r="713">
      <c r="A713" s="22">
        <v>44561.0</v>
      </c>
      <c r="B713" s="19">
        <v>-0.01176470588235301</v>
      </c>
      <c r="C713" s="19">
        <v>0.008724740539236553</v>
      </c>
      <c r="D713" s="19"/>
      <c r="E713" s="19"/>
      <c r="F713" s="19"/>
      <c r="G713" s="19"/>
      <c r="H713" s="19"/>
      <c r="I713" s="19"/>
      <c r="J713" s="19"/>
      <c r="K713" s="19"/>
      <c r="L713" s="19"/>
    </row>
    <row r="714">
      <c r="A714" s="22">
        <v>44560.0</v>
      </c>
      <c r="B714" s="19">
        <v>-0.008746355685131157</v>
      </c>
      <c r="C714" s="19">
        <v>-5.60603243946467E-4</v>
      </c>
      <c r="D714" s="19"/>
      <c r="E714" s="19"/>
      <c r="F714" s="19"/>
      <c r="G714" s="19"/>
      <c r="H714" s="19"/>
      <c r="I714" s="19"/>
      <c r="J714" s="19"/>
      <c r="K714" s="19"/>
      <c r="L714" s="19"/>
    </row>
    <row r="715">
      <c r="A715" s="22">
        <v>44559.0</v>
      </c>
      <c r="B715" s="19">
        <v>0.01920832006791895</v>
      </c>
      <c r="C715" s="19">
        <v>-0.0011402376220388533</v>
      </c>
      <c r="D715" s="19"/>
      <c r="E715" s="19"/>
      <c r="F715" s="19"/>
      <c r="G715" s="19"/>
      <c r="H715" s="19"/>
      <c r="I715" s="19"/>
      <c r="J715" s="19"/>
      <c r="K715" s="19"/>
      <c r="L715" s="19"/>
    </row>
    <row r="716">
      <c r="A716" s="22">
        <v>44558.0</v>
      </c>
      <c r="B716" s="19">
        <v>0.007591958939264121</v>
      </c>
      <c r="C716" s="19">
        <v>0.008603409174043453</v>
      </c>
      <c r="D716" s="19"/>
      <c r="E716" s="19"/>
      <c r="F716" s="19"/>
      <c r="G716" s="19"/>
      <c r="H716" s="19"/>
      <c r="I716" s="19"/>
      <c r="J716" s="19"/>
      <c r="K716" s="19"/>
      <c r="L716" s="19"/>
    </row>
    <row r="717">
      <c r="A717" s="22">
        <v>44557.0</v>
      </c>
      <c r="B717" s="19">
        <v>-0.010056102466391437</v>
      </c>
      <c r="C717" s="19">
        <v>0.004851870910828504</v>
      </c>
      <c r="D717" s="19"/>
      <c r="E717" s="19"/>
      <c r="F717" s="19"/>
      <c r="G717" s="19"/>
      <c r="H717" s="19"/>
      <c r="I717" s="19"/>
      <c r="J717" s="19"/>
      <c r="K717" s="19"/>
      <c r="L717" s="19"/>
    </row>
    <row r="718">
      <c r="A718" s="22">
        <v>44554.0</v>
      </c>
      <c r="B718" s="19">
        <v>0.0039319872476089035</v>
      </c>
      <c r="C718" s="19">
        <v>-0.004032777667139054</v>
      </c>
      <c r="D718" s="19"/>
      <c r="E718" s="19"/>
      <c r="F718" s="19"/>
      <c r="G718" s="19"/>
      <c r="H718" s="19"/>
      <c r="I718" s="19"/>
      <c r="J718" s="19"/>
      <c r="K718" s="19"/>
      <c r="L718" s="19"/>
    </row>
    <row r="719">
      <c r="A719" s="22">
        <v>44553.0</v>
      </c>
      <c r="B719" s="19">
        <v>0.037257495590828915</v>
      </c>
      <c r="C719" s="19">
        <v>0.006909282855954713</v>
      </c>
      <c r="D719" s="19"/>
      <c r="E719" s="19"/>
      <c r="F719" s="19"/>
      <c r="G719" s="19"/>
      <c r="H719" s="19"/>
      <c r="I719" s="19"/>
      <c r="J719" s="19"/>
      <c r="K719" s="19"/>
      <c r="L719" s="19"/>
    </row>
    <row r="720">
      <c r="A720" s="22">
        <v>44552.0</v>
      </c>
      <c r="B720" s="19">
        <v>0.014651604965887577</v>
      </c>
      <c r="C720" s="19">
        <v>0.011007194030117962</v>
      </c>
      <c r="D720" s="19"/>
      <c r="E720" s="19"/>
      <c r="F720" s="19"/>
      <c r="G720" s="19"/>
      <c r="H720" s="19"/>
      <c r="I720" s="19"/>
      <c r="J720" s="19"/>
      <c r="K720" s="19"/>
      <c r="L720" s="19"/>
    </row>
    <row r="721">
      <c r="A721" s="22">
        <v>44551.0</v>
      </c>
      <c r="B721" s="19">
        <v>-0.049234368353891944</v>
      </c>
      <c r="C721" s="19">
        <v>0.009428681489328294</v>
      </c>
      <c r="D721" s="19"/>
      <c r="E721" s="19"/>
      <c r="F721" s="19"/>
      <c r="G721" s="19"/>
      <c r="H721" s="19"/>
      <c r="I721" s="19"/>
      <c r="J721" s="19"/>
      <c r="K721" s="19"/>
      <c r="L721" s="19"/>
    </row>
    <row r="722">
      <c r="A722" s="22">
        <v>44550.0</v>
      </c>
      <c r="B722" s="19">
        <v>-0.04421181014330722</v>
      </c>
      <c r="C722" s="19">
        <v>-0.021842545274709746</v>
      </c>
      <c r="D722" s="19"/>
      <c r="E722" s="19"/>
      <c r="F722" s="19"/>
      <c r="G722" s="19"/>
      <c r="H722" s="19"/>
      <c r="I722" s="19"/>
      <c r="J722" s="19"/>
      <c r="K722" s="19"/>
      <c r="L722" s="19"/>
    </row>
    <row r="723">
      <c r="A723" s="22">
        <v>44547.0</v>
      </c>
      <c r="B723" s="19">
        <v>6.101901759381079E-4</v>
      </c>
      <c r="C723" s="19">
        <v>-0.015259386377866946</v>
      </c>
      <c r="D723" s="19"/>
      <c r="E723" s="19"/>
      <c r="F723" s="19"/>
      <c r="G723" s="19"/>
      <c r="H723" s="19"/>
      <c r="I723" s="19"/>
      <c r="J723" s="19"/>
      <c r="K723" s="19"/>
      <c r="L723" s="19"/>
    </row>
    <row r="724">
      <c r="A724" s="22">
        <v>44546.0</v>
      </c>
      <c r="B724" s="19">
        <v>0.004597466285247265</v>
      </c>
      <c r="C724" s="19">
        <v>0.001567816786091747</v>
      </c>
      <c r="D724" s="19"/>
      <c r="E724" s="19"/>
      <c r="F724" s="19"/>
      <c r="G724" s="19"/>
      <c r="H724" s="19"/>
      <c r="I724" s="19"/>
      <c r="J724" s="19"/>
      <c r="K724" s="19"/>
      <c r="L724" s="19"/>
    </row>
    <row r="725">
      <c r="A725" s="22">
        <v>44545.0</v>
      </c>
      <c r="B725" s="19">
        <v>-0.0120117088927022</v>
      </c>
      <c r="C725" s="19">
        <v>-0.0059740604563374156</v>
      </c>
      <c r="D725" s="19"/>
      <c r="E725" s="19"/>
      <c r="F725" s="19"/>
      <c r="G725" s="19"/>
      <c r="H725" s="19"/>
      <c r="I725" s="19"/>
      <c r="J725" s="19"/>
      <c r="K725" s="19"/>
      <c r="L725" s="19"/>
    </row>
    <row r="726">
      <c r="A726" s="22">
        <v>44544.0</v>
      </c>
      <c r="B726" s="19">
        <v>0.001820204267367842</v>
      </c>
      <c r="C726" s="19">
        <v>-0.0024959336720740133</v>
      </c>
      <c r="D726" s="19"/>
      <c r="E726" s="19"/>
      <c r="F726" s="19"/>
      <c r="G726" s="19"/>
      <c r="H726" s="19"/>
      <c r="I726" s="19"/>
      <c r="J726" s="19"/>
      <c r="K726" s="19"/>
      <c r="L726" s="19"/>
    </row>
    <row r="727">
      <c r="A727" s="22">
        <v>44543.0</v>
      </c>
      <c r="B727" s="19">
        <v>0.0010122482032595137</v>
      </c>
      <c r="C727" s="19">
        <v>-0.008169010867268511</v>
      </c>
      <c r="D727" s="19"/>
      <c r="E727" s="19"/>
      <c r="F727" s="19"/>
      <c r="G727" s="19"/>
      <c r="H727" s="19"/>
      <c r="I727" s="19"/>
      <c r="J727" s="19"/>
      <c r="K727" s="19"/>
      <c r="L727" s="19"/>
    </row>
    <row r="728">
      <c r="A728" s="15">
        <v>44540.0</v>
      </c>
      <c r="B728" s="19">
        <v>1.012350678275542E-4</v>
      </c>
      <c r="C728" s="19">
        <v>-3.168377876159312E-4</v>
      </c>
      <c r="D728" s="19"/>
      <c r="E728" s="19"/>
      <c r="F728" s="19"/>
      <c r="G728" s="19"/>
      <c r="H728" s="19"/>
      <c r="I728" s="19"/>
      <c r="J728" s="19"/>
      <c r="K728" s="19"/>
      <c r="L728" s="19"/>
    </row>
    <row r="729">
      <c r="A729" s="21">
        <v>44539.0</v>
      </c>
      <c r="B729" s="19">
        <v>0.02511415525114158</v>
      </c>
      <c r="C729" s="19">
        <v>0.002696088953762832</v>
      </c>
      <c r="D729" s="19"/>
      <c r="E729" s="19"/>
      <c r="F729" s="19"/>
      <c r="G729" s="19"/>
      <c r="H729" s="19"/>
      <c r="I729" s="19"/>
      <c r="J729" s="19"/>
      <c r="K729" s="19"/>
      <c r="L729" s="19"/>
    </row>
    <row r="730">
      <c r="A730" s="21">
        <v>44538.0</v>
      </c>
      <c r="B730" s="19">
        <v>0.03125</v>
      </c>
      <c r="C730" s="19">
        <v>0.017060902268771105</v>
      </c>
      <c r="D730" s="19"/>
      <c r="E730" s="19"/>
      <c r="F730" s="19"/>
      <c r="G730" s="19"/>
      <c r="H730" s="19"/>
      <c r="I730" s="19"/>
      <c r="J730" s="19"/>
      <c r="K730" s="19"/>
      <c r="L730" s="19"/>
    </row>
    <row r="731">
      <c r="A731" s="21">
        <v>44537.0</v>
      </c>
      <c r="B731" s="19">
        <v>-0.026869402207873483</v>
      </c>
      <c r="C731" s="19">
        <v>0.01563659477597601</v>
      </c>
      <c r="D731" s="19"/>
      <c r="E731" s="19"/>
      <c r="F731" s="19"/>
      <c r="G731" s="19"/>
      <c r="H731" s="19"/>
      <c r="I731" s="19"/>
      <c r="J731" s="19"/>
      <c r="K731" s="19"/>
      <c r="L731" s="19"/>
    </row>
    <row r="732">
      <c r="A732" s="21">
        <v>44536.0</v>
      </c>
      <c r="B732" s="19">
        <v>0.0020872469213106815</v>
      </c>
      <c r="C732" s="19">
        <v>-0.016540964254769808</v>
      </c>
      <c r="D732" s="19"/>
      <c r="E732" s="19"/>
      <c r="F732" s="19"/>
      <c r="G732" s="19"/>
      <c r="H732" s="19"/>
      <c r="I732" s="19"/>
      <c r="J732" s="19"/>
      <c r="K732" s="19"/>
      <c r="L732" s="19"/>
    </row>
    <row r="733">
      <c r="A733" s="21">
        <v>44533.0</v>
      </c>
      <c r="B733" s="19">
        <v>0.008100999473961146</v>
      </c>
      <c r="C733" s="19">
        <v>-0.011777618789022948</v>
      </c>
      <c r="D733" s="19"/>
      <c r="E733" s="19"/>
      <c r="F733" s="19"/>
      <c r="G733" s="19"/>
      <c r="H733" s="19"/>
      <c r="I733" s="19"/>
      <c r="J733" s="19"/>
      <c r="K733" s="19"/>
      <c r="L733" s="19"/>
    </row>
    <row r="734">
      <c r="A734" s="21">
        <v>44532.0</v>
      </c>
      <c r="B734" s="19">
        <v>0.03630614914958574</v>
      </c>
      <c r="C734" s="19">
        <v>0.013674571413592407</v>
      </c>
      <c r="D734" s="19"/>
      <c r="E734" s="19"/>
      <c r="F734" s="19"/>
      <c r="G734" s="19"/>
      <c r="H734" s="19"/>
      <c r="I734" s="19"/>
      <c r="J734" s="19"/>
      <c r="K734" s="19"/>
      <c r="L734" s="19"/>
    </row>
    <row r="735">
      <c r="A735" s="21">
        <v>44531.0</v>
      </c>
      <c r="B735" s="19">
        <v>-0.006176183768555554</v>
      </c>
      <c r="C735" s="19">
        <v>0.010816571670827724</v>
      </c>
      <c r="D735" s="19"/>
      <c r="E735" s="19"/>
      <c r="F735" s="19"/>
      <c r="G735" s="19"/>
      <c r="H735" s="19"/>
      <c r="I735" s="19"/>
      <c r="J735" s="19"/>
      <c r="K735" s="19"/>
      <c r="L735" s="19"/>
    </row>
    <row r="736">
      <c r="A736" s="22">
        <v>44530.0</v>
      </c>
      <c r="B736" s="19">
        <v>0.0027162103433289175</v>
      </c>
      <c r="C736" s="19">
        <v>-0.004148599004922593</v>
      </c>
      <c r="D736" s="19"/>
      <c r="E736" s="19"/>
      <c r="F736" s="19"/>
      <c r="G736" s="19"/>
      <c r="H736" s="19"/>
      <c r="I736" s="19"/>
      <c r="J736" s="19"/>
      <c r="K736" s="19"/>
      <c r="L736" s="19"/>
    </row>
    <row r="737">
      <c r="A737" s="22">
        <v>44529.0</v>
      </c>
      <c r="B737" s="19">
        <v>-0.06605783866057846</v>
      </c>
      <c r="C737" s="19">
        <v>0.0016151341001793273</v>
      </c>
      <c r="D737" s="19"/>
      <c r="E737" s="19"/>
      <c r="F737" s="19"/>
      <c r="G737" s="19"/>
      <c r="H737" s="19"/>
      <c r="I737" s="19"/>
      <c r="J737" s="19"/>
      <c r="K737" s="19"/>
      <c r="L737" s="19"/>
    </row>
    <row r="738">
      <c r="A738" s="22">
        <v>44526.0</v>
      </c>
      <c r="B738" s="19">
        <v>0.008390463521948277</v>
      </c>
      <c r="C738" s="19">
        <v>-0.02907120963718013</v>
      </c>
      <c r="D738" s="19"/>
      <c r="E738" s="19"/>
      <c r="F738" s="19"/>
      <c r="G738" s="19"/>
      <c r="H738" s="19"/>
      <c r="I738" s="19"/>
      <c r="J738" s="19"/>
      <c r="K738" s="19"/>
      <c r="L738" s="19"/>
    </row>
    <row r="739">
      <c r="A739" s="22">
        <v>44525.0</v>
      </c>
      <c r="B739" s="19">
        <v>-0.013824419778002084</v>
      </c>
      <c r="C739" s="19">
        <v>0.006959497675860904</v>
      </c>
      <c r="D739" s="19"/>
      <c r="E739" s="19"/>
      <c r="F739" s="19"/>
      <c r="G739" s="19"/>
      <c r="H739" s="19"/>
      <c r="I739" s="19"/>
      <c r="J739" s="19"/>
      <c r="K739" s="19"/>
      <c r="L739" s="19"/>
    </row>
    <row r="740">
      <c r="A740" s="22">
        <v>44524.0</v>
      </c>
      <c r="B740" s="19">
        <v>0.019337584859082435</v>
      </c>
      <c r="C740" s="19">
        <v>-0.005044748576701008</v>
      </c>
      <c r="D740" s="19"/>
      <c r="E740" s="19"/>
      <c r="F740" s="19"/>
      <c r="G740" s="19"/>
      <c r="H740" s="19"/>
      <c r="I740" s="19"/>
      <c r="J740" s="19"/>
      <c r="K740" s="19"/>
      <c r="L740" s="19"/>
    </row>
    <row r="741">
      <c r="A741" s="22">
        <v>44523.0</v>
      </c>
      <c r="B741" s="19">
        <v>-0.04630174612517157</v>
      </c>
      <c r="C741" s="19">
        <v>0.004983765441491039</v>
      </c>
      <c r="D741" s="19"/>
      <c r="E741" s="19"/>
      <c r="F741" s="19"/>
      <c r="G741" s="19"/>
      <c r="H741" s="19"/>
      <c r="I741" s="19"/>
      <c r="J741" s="19"/>
      <c r="K741" s="19"/>
      <c r="L741" s="19"/>
    </row>
    <row r="742">
      <c r="A742" s="22">
        <v>44522.0</v>
      </c>
      <c r="B742" s="19">
        <v>-0.03857398849382243</v>
      </c>
      <c r="C742" s="19">
        <v>-0.019603372962262444</v>
      </c>
      <c r="D742" s="19"/>
      <c r="E742" s="19"/>
      <c r="F742" s="19"/>
      <c r="G742" s="19"/>
      <c r="H742" s="19"/>
      <c r="I742" s="19"/>
      <c r="J742" s="19"/>
      <c r="K742" s="19"/>
      <c r="L742" s="19"/>
    </row>
    <row r="743">
      <c r="A743" s="22">
        <v>44518.0</v>
      </c>
      <c r="B743" s="19">
        <v>0.02138522300356427</v>
      </c>
      <c r="C743" s="19">
        <v>-0.00747821763093881</v>
      </c>
      <c r="D743" s="19"/>
      <c r="E743" s="19"/>
      <c r="F743" s="19"/>
      <c r="G743" s="19"/>
      <c r="H743" s="19"/>
      <c r="I743" s="19"/>
      <c r="J743" s="19"/>
      <c r="K743" s="19"/>
      <c r="L743" s="19"/>
    </row>
    <row r="744">
      <c r="A744" s="22">
        <v>44517.0</v>
      </c>
      <c r="B744" s="19">
        <v>0.02690671678702139</v>
      </c>
      <c r="C744" s="19">
        <v>-0.005586359393750739</v>
      </c>
      <c r="D744" s="19"/>
      <c r="E744" s="19"/>
      <c r="F744" s="19"/>
      <c r="G744" s="19"/>
      <c r="H744" s="19"/>
      <c r="I744" s="19"/>
      <c r="J744" s="19"/>
      <c r="K744" s="19"/>
      <c r="L744" s="19"/>
    </row>
    <row r="745">
      <c r="A745" s="22">
        <v>44516.0</v>
      </c>
      <c r="B745" s="19">
        <v>-0.0031555073464155647</v>
      </c>
      <c r="C745" s="19">
        <v>-0.0060879816891180605</v>
      </c>
      <c r="D745" s="19"/>
      <c r="E745" s="19"/>
      <c r="F745" s="19"/>
      <c r="G745" s="19"/>
      <c r="H745" s="19"/>
      <c r="I745" s="19"/>
      <c r="J745" s="19"/>
      <c r="K745" s="19"/>
      <c r="L745" s="19"/>
    </row>
    <row r="746">
      <c r="A746" s="22">
        <v>44515.0</v>
      </c>
      <c r="B746" s="19">
        <v>0.007150660442943657</v>
      </c>
      <c r="C746" s="19">
        <v>3.7010951374805146E-4</v>
      </c>
      <c r="D746" s="19"/>
      <c r="E746" s="19"/>
      <c r="F746" s="19"/>
      <c r="G746" s="19"/>
      <c r="H746" s="19"/>
      <c r="I746" s="19"/>
      <c r="J746" s="19"/>
      <c r="K746" s="19"/>
      <c r="L746" s="19"/>
    </row>
    <row r="747">
      <c r="A747" s="15"/>
      <c r="C747" s="19"/>
    </row>
  </sheetData>
  <mergeCells count="2">
    <mergeCell ref="D1:E1"/>
    <mergeCell ref="E9:F9"/>
  </mergeCells>
  <conditionalFormatting sqref="A1">
    <cfRule type="notContainsBlanks" dxfId="1" priority="1">
      <formula>LEN(TRIM(A1))&gt;0</formula>
    </cfRule>
  </conditionalFormatting>
  <conditionalFormatting sqref="A1:A747 D1:E6 F1:F2 G1:I1 C2:C747 N2 F12:F17 F19:F20">
    <cfRule type="cellIs" dxfId="0" priority="2" operator="lessThan">
      <formula>0</formula>
    </cfRule>
  </conditionalFormatting>
  <drawing r:id="rId1"/>
  <tableParts count="1">
    <tablePart r:id="rId3"/>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0" max="10" width="21.0"/>
    <col customWidth="1" min="11" max="11" width="16.38"/>
    <col customWidth="1" min="12" max="12" width="25.25"/>
  </cols>
  <sheetData>
    <row r="1">
      <c r="A1" s="49" t="s">
        <v>770</v>
      </c>
      <c r="B1" s="49" t="s">
        <v>793</v>
      </c>
      <c r="C1" s="49" t="s">
        <v>26</v>
      </c>
      <c r="D1" s="49" t="s">
        <v>27</v>
      </c>
      <c r="E1" s="49" t="s">
        <v>28</v>
      </c>
      <c r="F1" s="49" t="s">
        <v>794</v>
      </c>
      <c r="G1" s="49" t="s">
        <v>795</v>
      </c>
      <c r="H1" s="14" t="s">
        <v>1410</v>
      </c>
      <c r="I1" s="14" t="s">
        <v>32</v>
      </c>
      <c r="J1" s="14" t="s">
        <v>33</v>
      </c>
      <c r="K1" s="14" t="s">
        <v>34</v>
      </c>
      <c r="L1" s="14" t="s">
        <v>35</v>
      </c>
      <c r="M1" s="2"/>
      <c r="N1" s="2"/>
      <c r="O1" s="2"/>
      <c r="P1" s="2"/>
      <c r="Q1" s="2"/>
      <c r="R1" s="2"/>
      <c r="S1" s="2"/>
      <c r="T1" s="2"/>
      <c r="U1" s="2"/>
      <c r="V1" s="2"/>
      <c r="W1" s="2"/>
      <c r="X1" s="2"/>
      <c r="Y1" s="2"/>
      <c r="Z1" s="2"/>
    </row>
    <row r="2">
      <c r="A2" s="50">
        <v>45607.0</v>
      </c>
      <c r="B2" s="54">
        <v>7389.1</v>
      </c>
      <c r="C2" s="54">
        <v>7389.1</v>
      </c>
      <c r="D2" s="54">
        <v>7389.1</v>
      </c>
      <c r="E2" s="54">
        <v>7389.0</v>
      </c>
      <c r="F2" s="51" t="s">
        <v>2316</v>
      </c>
      <c r="G2" s="52">
        <v>0.05</v>
      </c>
      <c r="H2" s="19">
        <f t="shared" ref="H2:H747" si="1">(B2/B3)-1</f>
        <v>0.04999822374</v>
      </c>
      <c r="I2" s="33">
        <f t="shared" ref="I2:I747" si="2">H3+1</f>
        <v>1.049998881</v>
      </c>
      <c r="J2" s="19">
        <f>Product(I2:I745)</f>
        <v>4.187468388</v>
      </c>
      <c r="K2" s="19">
        <f>POWER(J2,(252/745))</f>
        <v>1.623223194</v>
      </c>
      <c r="L2" s="32">
        <f>K2-1</f>
        <v>0.6232231937</v>
      </c>
    </row>
    <row r="3">
      <c r="A3" s="53">
        <v>45604.0</v>
      </c>
      <c r="B3" s="54">
        <v>7037.25</v>
      </c>
      <c r="C3" s="54">
        <v>6890.0</v>
      </c>
      <c r="D3" s="54">
        <v>7037.25</v>
      </c>
      <c r="E3" s="54">
        <v>6850.0</v>
      </c>
      <c r="F3" s="51" t="s">
        <v>2317</v>
      </c>
      <c r="G3" s="52">
        <v>0.05</v>
      </c>
      <c r="H3" s="19">
        <f t="shared" si="1"/>
        <v>0.04999888096</v>
      </c>
      <c r="I3" s="33">
        <f t="shared" si="2"/>
        <v>1.049235634</v>
      </c>
      <c r="J3" s="19"/>
      <c r="K3" s="19"/>
      <c r="L3" s="19"/>
    </row>
    <row r="4">
      <c r="A4" s="53">
        <v>45603.0</v>
      </c>
      <c r="B4" s="54">
        <v>6702.15</v>
      </c>
      <c r="C4" s="54">
        <v>6470.0</v>
      </c>
      <c r="D4" s="54">
        <v>6707.0</v>
      </c>
      <c r="E4" s="54">
        <v>6332.0</v>
      </c>
      <c r="F4" s="51" t="s">
        <v>2318</v>
      </c>
      <c r="G4" s="52">
        <v>0.0492</v>
      </c>
      <c r="H4" s="19">
        <f t="shared" si="1"/>
        <v>0.04923563439</v>
      </c>
      <c r="I4" s="33">
        <f t="shared" si="2"/>
        <v>1.017530585</v>
      </c>
      <c r="J4" s="19"/>
      <c r="K4" s="19"/>
      <c r="L4" s="19"/>
    </row>
    <row r="5">
      <c r="A5" s="53">
        <v>45602.0</v>
      </c>
      <c r="B5" s="54">
        <v>6387.65</v>
      </c>
      <c r="C5" s="54">
        <v>6450.0</v>
      </c>
      <c r="D5" s="54">
        <v>6450.0</v>
      </c>
      <c r="E5" s="54">
        <v>6150.55</v>
      </c>
      <c r="F5" s="51" t="s">
        <v>2319</v>
      </c>
      <c r="G5" s="52">
        <v>0.0175</v>
      </c>
      <c r="H5" s="19">
        <f t="shared" si="1"/>
        <v>0.01753058494</v>
      </c>
      <c r="I5" s="33">
        <f t="shared" si="2"/>
        <v>0.9776365788</v>
      </c>
      <c r="J5" s="19"/>
      <c r="K5" s="19"/>
      <c r="L5" s="19"/>
    </row>
    <row r="6">
      <c r="A6" s="53">
        <v>45601.0</v>
      </c>
      <c r="B6" s="54">
        <v>6277.6</v>
      </c>
      <c r="C6" s="54">
        <v>6450.0</v>
      </c>
      <c r="D6" s="54">
        <v>6475.0</v>
      </c>
      <c r="E6" s="54">
        <v>6170.0</v>
      </c>
      <c r="F6" s="51" t="s">
        <v>2320</v>
      </c>
      <c r="G6" s="52">
        <v>-0.0224</v>
      </c>
      <c r="H6" s="19">
        <f t="shared" si="1"/>
        <v>-0.02236342117</v>
      </c>
      <c r="I6" s="33">
        <f t="shared" si="2"/>
        <v>0.9926646209</v>
      </c>
      <c r="J6" s="19"/>
      <c r="K6" s="19"/>
      <c r="L6" s="19"/>
    </row>
    <row r="7">
      <c r="A7" s="53">
        <v>45600.0</v>
      </c>
      <c r="B7" s="54">
        <v>6421.2</v>
      </c>
      <c r="C7" s="54">
        <v>6750.0</v>
      </c>
      <c r="D7" s="54">
        <v>6760.0</v>
      </c>
      <c r="E7" s="54">
        <v>6150.0</v>
      </c>
      <c r="F7" s="51" t="s">
        <v>2321</v>
      </c>
      <c r="G7" s="52">
        <v>-0.0073</v>
      </c>
      <c r="H7" s="19">
        <f t="shared" si="1"/>
        <v>-0.007335379098</v>
      </c>
      <c r="I7" s="33">
        <f t="shared" si="2"/>
        <v>1.044037897</v>
      </c>
      <c r="J7" s="19"/>
      <c r="K7" s="19"/>
      <c r="L7" s="19"/>
    </row>
    <row r="8">
      <c r="A8" s="53">
        <v>45597.0</v>
      </c>
      <c r="B8" s="54">
        <v>6468.65</v>
      </c>
      <c r="C8" s="54">
        <v>6440.0</v>
      </c>
      <c r="D8" s="54">
        <v>6505.55</v>
      </c>
      <c r="E8" s="54">
        <v>6350.7</v>
      </c>
      <c r="F8" s="51" t="s">
        <v>2322</v>
      </c>
      <c r="G8" s="52">
        <v>0.044</v>
      </c>
      <c r="H8" s="19">
        <f t="shared" si="1"/>
        <v>0.04403789664</v>
      </c>
      <c r="I8" s="33">
        <f t="shared" si="2"/>
        <v>1.049993221</v>
      </c>
      <c r="J8" s="19"/>
      <c r="K8" s="19"/>
      <c r="L8" s="19"/>
    </row>
    <row r="9">
      <c r="A9" s="66">
        <v>45596.0</v>
      </c>
      <c r="B9" s="54">
        <v>6195.8</v>
      </c>
      <c r="C9" s="54">
        <v>5898.0</v>
      </c>
      <c r="D9" s="54">
        <v>6195.8</v>
      </c>
      <c r="E9" s="54">
        <v>5890.0</v>
      </c>
      <c r="F9" s="51" t="s">
        <v>2323</v>
      </c>
      <c r="G9" s="52">
        <v>0.05</v>
      </c>
      <c r="H9" s="19">
        <f t="shared" si="1"/>
        <v>0.04999322126</v>
      </c>
      <c r="I9" s="33">
        <f t="shared" si="2"/>
        <v>1.046992965</v>
      </c>
      <c r="J9" s="19"/>
      <c r="K9" s="19"/>
      <c r="L9" s="19"/>
    </row>
    <row r="10">
      <c r="A10" s="66">
        <v>45595.0</v>
      </c>
      <c r="B10" s="54">
        <v>5900.8</v>
      </c>
      <c r="C10" s="54">
        <v>5361.0</v>
      </c>
      <c r="D10" s="54">
        <v>5917.7</v>
      </c>
      <c r="E10" s="54">
        <v>5354.15</v>
      </c>
      <c r="F10" s="51" t="s">
        <v>2324</v>
      </c>
      <c r="G10" s="52">
        <v>0.047</v>
      </c>
      <c r="H10" s="19">
        <f t="shared" si="1"/>
        <v>0.04699296481</v>
      </c>
      <c r="I10" s="33">
        <f t="shared" si="2"/>
        <v>0.9500046354</v>
      </c>
      <c r="J10" s="19"/>
      <c r="K10" s="19"/>
      <c r="L10" s="19"/>
    </row>
    <row r="11">
      <c r="A11" s="66">
        <v>45594.0</v>
      </c>
      <c r="B11" s="54">
        <v>5635.95</v>
      </c>
      <c r="C11" s="54">
        <v>5975.0</v>
      </c>
      <c r="D11" s="54">
        <v>5975.0</v>
      </c>
      <c r="E11" s="54">
        <v>5635.95</v>
      </c>
      <c r="F11" s="51" t="s">
        <v>2325</v>
      </c>
      <c r="G11" s="52">
        <v>-0.05</v>
      </c>
      <c r="H11" s="19">
        <f t="shared" si="1"/>
        <v>-0.04999536456</v>
      </c>
      <c r="I11" s="33">
        <f t="shared" si="2"/>
        <v>0.9272289646</v>
      </c>
      <c r="J11" s="19"/>
      <c r="K11" s="19"/>
      <c r="L11" s="19"/>
    </row>
    <row r="12">
      <c r="A12" s="66">
        <v>45593.0</v>
      </c>
      <c r="B12" s="54">
        <v>5932.55</v>
      </c>
      <c r="C12" s="54">
        <v>6020.0</v>
      </c>
      <c r="D12" s="54">
        <v>6045.0</v>
      </c>
      <c r="E12" s="54">
        <v>5719.0</v>
      </c>
      <c r="F12" s="51" t="s">
        <v>2326</v>
      </c>
      <c r="G12" s="52">
        <v>-0.0728</v>
      </c>
      <c r="H12" s="19">
        <f t="shared" si="1"/>
        <v>-0.07277103538</v>
      </c>
      <c r="I12" s="33">
        <f t="shared" si="2"/>
        <v>0.9110345368</v>
      </c>
      <c r="J12" s="19"/>
      <c r="K12" s="19"/>
      <c r="L12" s="19"/>
    </row>
    <row r="13">
      <c r="A13" s="66">
        <v>45590.0</v>
      </c>
      <c r="B13" s="54">
        <v>6398.15</v>
      </c>
      <c r="C13" s="54">
        <v>7030.0</v>
      </c>
      <c r="D13" s="54">
        <v>7120.0</v>
      </c>
      <c r="E13" s="54">
        <v>6320.65</v>
      </c>
      <c r="F13" s="51" t="s">
        <v>2327</v>
      </c>
      <c r="G13" s="52">
        <v>-0.089</v>
      </c>
      <c r="H13" s="19">
        <f t="shared" si="1"/>
        <v>-0.08896546323</v>
      </c>
      <c r="I13" s="33">
        <f t="shared" si="2"/>
        <v>0.9650355896</v>
      </c>
      <c r="J13" s="19"/>
      <c r="K13" s="19"/>
      <c r="L13" s="19"/>
    </row>
    <row r="14">
      <c r="A14" s="66">
        <v>45589.0</v>
      </c>
      <c r="B14" s="54">
        <v>7022.95</v>
      </c>
      <c r="C14" s="54">
        <v>7424.95</v>
      </c>
      <c r="D14" s="54">
        <v>7424.95</v>
      </c>
      <c r="E14" s="54">
        <v>6912.45</v>
      </c>
      <c r="F14" s="51" t="s">
        <v>450</v>
      </c>
      <c r="G14" s="52">
        <v>-0.035</v>
      </c>
      <c r="H14" s="19">
        <f t="shared" si="1"/>
        <v>-0.03496441037</v>
      </c>
      <c r="I14" s="33">
        <f t="shared" si="2"/>
        <v>0.9932305173</v>
      </c>
      <c r="J14" s="19"/>
      <c r="K14" s="19"/>
      <c r="L14" s="19"/>
    </row>
    <row r="15">
      <c r="A15" s="66">
        <v>45588.0</v>
      </c>
      <c r="B15" s="54">
        <v>7277.4</v>
      </c>
      <c r="C15" s="54">
        <v>7385.0</v>
      </c>
      <c r="D15" s="54">
        <v>7549.8</v>
      </c>
      <c r="E15" s="54">
        <v>6601.0</v>
      </c>
      <c r="F15" s="51" t="s">
        <v>2328</v>
      </c>
      <c r="G15" s="52">
        <v>-0.0068</v>
      </c>
      <c r="H15" s="19">
        <f t="shared" si="1"/>
        <v>-0.006769482735</v>
      </c>
      <c r="I15" s="33">
        <f t="shared" si="2"/>
        <v>0.9450535277</v>
      </c>
      <c r="J15" s="19"/>
      <c r="K15" s="19"/>
      <c r="L15" s="19"/>
    </row>
    <row r="16">
      <c r="A16" s="66">
        <v>45587.0</v>
      </c>
      <c r="B16" s="54">
        <v>7327.0</v>
      </c>
      <c r="C16" s="54">
        <v>8474.95</v>
      </c>
      <c r="D16" s="54">
        <v>8474.95</v>
      </c>
      <c r="E16" s="54">
        <v>7100.05</v>
      </c>
      <c r="F16" s="51" t="s">
        <v>2329</v>
      </c>
      <c r="G16" s="52">
        <v>-0.0549</v>
      </c>
      <c r="H16" s="19">
        <f t="shared" si="1"/>
        <v>-0.05494647233</v>
      </c>
      <c r="I16" s="33">
        <f t="shared" si="2"/>
        <v>1.099997162</v>
      </c>
      <c r="J16" s="19"/>
      <c r="K16" s="19"/>
      <c r="L16" s="19"/>
    </row>
    <row r="17">
      <c r="A17" s="66">
        <v>45586.0</v>
      </c>
      <c r="B17" s="54">
        <v>7753.0</v>
      </c>
      <c r="C17" s="54">
        <v>7550.0</v>
      </c>
      <c r="D17" s="54">
        <v>7753.0</v>
      </c>
      <c r="E17" s="54">
        <v>7430.1</v>
      </c>
      <c r="F17" s="51" t="s">
        <v>2330</v>
      </c>
      <c r="G17" s="52">
        <v>0.1</v>
      </c>
      <c r="H17" s="19">
        <f t="shared" si="1"/>
        <v>0.0999971624</v>
      </c>
      <c r="I17" s="33">
        <f t="shared" si="2"/>
        <v>1.127441414</v>
      </c>
      <c r="J17" s="19"/>
      <c r="K17" s="19"/>
      <c r="L17" s="19"/>
    </row>
    <row r="18">
      <c r="A18" s="66">
        <v>45583.0</v>
      </c>
      <c r="B18" s="54">
        <v>7048.2</v>
      </c>
      <c r="C18" s="54">
        <v>6470.7</v>
      </c>
      <c r="D18" s="54">
        <v>7350.0</v>
      </c>
      <c r="E18" s="54">
        <v>6225.0</v>
      </c>
      <c r="F18" s="51" t="s">
        <v>2331</v>
      </c>
      <c r="G18" s="52">
        <v>0.1274</v>
      </c>
      <c r="H18" s="19">
        <f t="shared" si="1"/>
        <v>0.1274414141</v>
      </c>
      <c r="I18" s="33">
        <f t="shared" si="2"/>
        <v>1.07258362</v>
      </c>
      <c r="J18" s="19"/>
      <c r="K18" s="19"/>
      <c r="L18" s="19"/>
    </row>
    <row r="19">
      <c r="A19" s="66">
        <v>45582.0</v>
      </c>
      <c r="B19" s="54">
        <v>6251.5</v>
      </c>
      <c r="C19" s="54">
        <v>5999.0</v>
      </c>
      <c r="D19" s="54">
        <v>6363.0</v>
      </c>
      <c r="E19" s="54">
        <v>5901.45</v>
      </c>
      <c r="F19" s="51" t="s">
        <v>2332</v>
      </c>
      <c r="G19" s="52">
        <v>0.0726</v>
      </c>
      <c r="H19" s="19">
        <f t="shared" si="1"/>
        <v>0.07258362</v>
      </c>
      <c r="I19" s="33">
        <f t="shared" si="2"/>
        <v>1.067149422</v>
      </c>
      <c r="J19" s="19"/>
      <c r="K19" s="19"/>
      <c r="L19" s="19"/>
    </row>
    <row r="20">
      <c r="A20" s="66">
        <v>45581.0</v>
      </c>
      <c r="B20" s="54">
        <v>5828.45</v>
      </c>
      <c r="C20" s="54">
        <v>5568.0</v>
      </c>
      <c r="D20" s="54">
        <v>5980.0</v>
      </c>
      <c r="E20" s="54">
        <v>5568.0</v>
      </c>
      <c r="F20" s="51" t="s">
        <v>2333</v>
      </c>
      <c r="G20" s="52">
        <v>0.0671</v>
      </c>
      <c r="H20" s="19">
        <f t="shared" si="1"/>
        <v>0.06714942234</v>
      </c>
      <c r="I20" s="33">
        <f t="shared" si="2"/>
        <v>1.115623053</v>
      </c>
      <c r="J20" s="19"/>
      <c r="K20" s="19"/>
      <c r="L20" s="19"/>
    </row>
    <row r="21">
      <c r="A21" s="66">
        <v>45580.0</v>
      </c>
      <c r="B21" s="54">
        <v>5461.7</v>
      </c>
      <c r="C21" s="54">
        <v>5090.0</v>
      </c>
      <c r="D21" s="54">
        <v>5490.9</v>
      </c>
      <c r="E21" s="54">
        <v>5035.5</v>
      </c>
      <c r="F21" s="51" t="s">
        <v>2334</v>
      </c>
      <c r="G21" s="52">
        <v>0.1156</v>
      </c>
      <c r="H21" s="19">
        <f t="shared" si="1"/>
        <v>0.1156230531</v>
      </c>
      <c r="I21" s="33">
        <f t="shared" si="2"/>
        <v>0.9940708854</v>
      </c>
      <c r="J21" s="19"/>
      <c r="K21" s="19"/>
      <c r="L21" s="19"/>
    </row>
    <row r="22">
      <c r="A22" s="66">
        <v>45579.0</v>
      </c>
      <c r="B22" s="54">
        <v>4895.65</v>
      </c>
      <c r="C22" s="54">
        <v>4951.95</v>
      </c>
      <c r="D22" s="54">
        <v>5019.95</v>
      </c>
      <c r="E22" s="54">
        <v>4882.25</v>
      </c>
      <c r="F22" s="51" t="s">
        <v>2335</v>
      </c>
      <c r="G22" s="52">
        <v>-0.0059</v>
      </c>
      <c r="H22" s="19">
        <f t="shared" si="1"/>
        <v>-0.005929114592</v>
      </c>
      <c r="I22" s="33">
        <f t="shared" si="2"/>
        <v>1.025796709</v>
      </c>
      <c r="J22" s="19"/>
      <c r="K22" s="19"/>
      <c r="L22" s="19"/>
    </row>
    <row r="23">
      <c r="A23" s="50">
        <v>45576.0</v>
      </c>
      <c r="B23" s="54">
        <v>4924.85</v>
      </c>
      <c r="C23" s="54">
        <v>4812.95</v>
      </c>
      <c r="D23" s="54">
        <v>4970.0</v>
      </c>
      <c r="E23" s="54">
        <v>4768.35</v>
      </c>
      <c r="F23" s="51" t="s">
        <v>2336</v>
      </c>
      <c r="G23" s="52">
        <v>0.0258</v>
      </c>
      <c r="H23" s="19">
        <f t="shared" si="1"/>
        <v>0.02579670902</v>
      </c>
      <c r="I23" s="33">
        <f t="shared" si="2"/>
        <v>1.009005601</v>
      </c>
      <c r="J23" s="19"/>
      <c r="K23" s="19"/>
      <c r="L23" s="19"/>
    </row>
    <row r="24">
      <c r="A24" s="50">
        <v>45575.0</v>
      </c>
      <c r="B24" s="54">
        <v>4801.0</v>
      </c>
      <c r="C24" s="54">
        <v>4792.0</v>
      </c>
      <c r="D24" s="54">
        <v>4869.95</v>
      </c>
      <c r="E24" s="54">
        <v>4756.0</v>
      </c>
      <c r="F24" s="51" t="s">
        <v>2337</v>
      </c>
      <c r="G24" s="52">
        <v>0.009</v>
      </c>
      <c r="H24" s="19">
        <f t="shared" si="1"/>
        <v>0.009005600916</v>
      </c>
      <c r="I24" s="33">
        <f t="shared" si="2"/>
        <v>1.010319457</v>
      </c>
      <c r="J24" s="19"/>
      <c r="K24" s="19"/>
      <c r="L24" s="19"/>
    </row>
    <row r="25">
      <c r="A25" s="53">
        <v>45574.0</v>
      </c>
      <c r="B25" s="54">
        <v>4758.15</v>
      </c>
      <c r="C25" s="54">
        <v>4748.8</v>
      </c>
      <c r="D25" s="54">
        <v>4793.25</v>
      </c>
      <c r="E25" s="54">
        <v>4717.25</v>
      </c>
      <c r="F25" s="51" t="s">
        <v>2338</v>
      </c>
      <c r="G25" s="52">
        <v>0.0103</v>
      </c>
      <c r="H25" s="19">
        <f t="shared" si="1"/>
        <v>0.01031945727</v>
      </c>
      <c r="I25" s="33">
        <f t="shared" si="2"/>
        <v>1.015843058</v>
      </c>
      <c r="J25" s="19"/>
      <c r="K25" s="19"/>
      <c r="L25" s="19"/>
    </row>
    <row r="26">
      <c r="A26" s="53">
        <v>45573.0</v>
      </c>
      <c r="B26" s="54">
        <v>4709.55</v>
      </c>
      <c r="C26" s="54">
        <v>4624.0</v>
      </c>
      <c r="D26" s="54">
        <v>4751.8</v>
      </c>
      <c r="E26" s="54">
        <v>4557.75</v>
      </c>
      <c r="F26" s="51" t="s">
        <v>2339</v>
      </c>
      <c r="G26" s="52">
        <v>0.0158</v>
      </c>
      <c r="H26" s="19">
        <f t="shared" si="1"/>
        <v>0.01584305774</v>
      </c>
      <c r="I26" s="33">
        <f t="shared" si="2"/>
        <v>0.9549813066</v>
      </c>
      <c r="J26" s="19"/>
      <c r="K26" s="19"/>
      <c r="L26" s="19"/>
    </row>
    <row r="27">
      <c r="A27" s="53">
        <v>45572.0</v>
      </c>
      <c r="B27" s="54">
        <v>4636.1</v>
      </c>
      <c r="C27" s="54">
        <v>4888.25</v>
      </c>
      <c r="D27" s="54">
        <v>4915.0</v>
      </c>
      <c r="E27" s="54">
        <v>4579.05</v>
      </c>
      <c r="F27" s="51" t="s">
        <v>2340</v>
      </c>
      <c r="G27" s="52">
        <v>-0.045</v>
      </c>
      <c r="H27" s="19">
        <f t="shared" si="1"/>
        <v>-0.04501869342</v>
      </c>
      <c r="I27" s="33">
        <f t="shared" si="2"/>
        <v>0.9689049886</v>
      </c>
      <c r="J27" s="19"/>
      <c r="K27" s="19"/>
      <c r="L27" s="19"/>
    </row>
    <row r="28">
      <c r="A28" s="53">
        <v>45569.0</v>
      </c>
      <c r="B28" s="54">
        <v>4854.65</v>
      </c>
      <c r="C28" s="54">
        <v>5050.0</v>
      </c>
      <c r="D28" s="54">
        <v>5081.25</v>
      </c>
      <c r="E28" s="54">
        <v>4817.55</v>
      </c>
      <c r="F28" s="51" t="s">
        <v>2341</v>
      </c>
      <c r="G28" s="52">
        <v>-0.0311</v>
      </c>
      <c r="H28" s="19">
        <f t="shared" si="1"/>
        <v>-0.03109501143</v>
      </c>
      <c r="I28" s="33">
        <f t="shared" si="2"/>
        <v>0.9925712418</v>
      </c>
      <c r="J28" s="19"/>
      <c r="K28" s="19"/>
      <c r="L28" s="19"/>
    </row>
    <row r="29">
      <c r="A29" s="53">
        <v>45568.0</v>
      </c>
      <c r="B29" s="54">
        <v>5010.45</v>
      </c>
      <c r="C29" s="54">
        <v>5100.0</v>
      </c>
      <c r="D29" s="54">
        <v>5125.0</v>
      </c>
      <c r="E29" s="54">
        <v>4920.0</v>
      </c>
      <c r="F29" s="51" t="s">
        <v>2342</v>
      </c>
      <c r="G29" s="52">
        <v>-0.0074</v>
      </c>
      <c r="H29" s="19">
        <f t="shared" si="1"/>
        <v>-0.007428758209</v>
      </c>
      <c r="I29" s="33">
        <f t="shared" si="2"/>
        <v>1.026371169</v>
      </c>
      <c r="J29" s="19"/>
      <c r="K29" s="19"/>
      <c r="L29" s="19"/>
    </row>
    <row r="30">
      <c r="A30" s="53">
        <v>45566.0</v>
      </c>
      <c r="B30" s="54">
        <v>5047.95</v>
      </c>
      <c r="C30" s="54">
        <v>4935.65</v>
      </c>
      <c r="D30" s="54">
        <v>5099.65</v>
      </c>
      <c r="E30" s="54">
        <v>4935.65</v>
      </c>
      <c r="F30" s="51" t="s">
        <v>2343</v>
      </c>
      <c r="G30" s="52">
        <v>0.0264</v>
      </c>
      <c r="H30" s="19">
        <f t="shared" si="1"/>
        <v>0.02637116861</v>
      </c>
      <c r="I30" s="33">
        <f t="shared" si="2"/>
        <v>1.011288515</v>
      </c>
      <c r="J30" s="19"/>
      <c r="K30" s="19"/>
      <c r="L30" s="19"/>
    </row>
    <row r="31">
      <c r="A31" s="67">
        <v>45565.0</v>
      </c>
      <c r="B31" s="54">
        <v>4918.25</v>
      </c>
      <c r="C31" s="54">
        <v>4868.0</v>
      </c>
      <c r="D31" s="54">
        <v>5000.0</v>
      </c>
      <c r="E31" s="54">
        <v>4825.8</v>
      </c>
      <c r="F31" s="51" t="s">
        <v>2344</v>
      </c>
      <c r="G31" s="52">
        <v>0.0113</v>
      </c>
      <c r="H31" s="19">
        <f t="shared" si="1"/>
        <v>0.01128851512</v>
      </c>
      <c r="I31" s="33">
        <f t="shared" si="2"/>
        <v>0.9886163822</v>
      </c>
      <c r="J31" s="19"/>
      <c r="K31" s="19"/>
      <c r="L31" s="19"/>
    </row>
    <row r="32">
      <c r="A32" s="67">
        <v>45562.0</v>
      </c>
      <c r="B32" s="54">
        <v>4863.35</v>
      </c>
      <c r="C32" s="54">
        <v>4931.65</v>
      </c>
      <c r="D32" s="54">
        <v>4956.0</v>
      </c>
      <c r="E32" s="54">
        <v>4821.0</v>
      </c>
      <c r="F32" s="51" t="s">
        <v>2345</v>
      </c>
      <c r="G32" s="52">
        <v>-0.0114</v>
      </c>
      <c r="H32" s="19">
        <f t="shared" si="1"/>
        <v>-0.01138361775</v>
      </c>
      <c r="I32" s="33">
        <f t="shared" si="2"/>
        <v>0.9966773033</v>
      </c>
      <c r="J32" s="19"/>
      <c r="K32" s="19"/>
      <c r="L32" s="19"/>
    </row>
    <row r="33">
      <c r="A33" s="67">
        <v>45561.0</v>
      </c>
      <c r="B33" s="54">
        <v>4919.35</v>
      </c>
      <c r="C33" s="54">
        <v>4985.0</v>
      </c>
      <c r="D33" s="54">
        <v>5008.45</v>
      </c>
      <c r="E33" s="54">
        <v>4861.65</v>
      </c>
      <c r="F33" s="51" t="s">
        <v>2346</v>
      </c>
      <c r="G33" s="52">
        <v>-0.0033</v>
      </c>
      <c r="H33" s="19">
        <f t="shared" si="1"/>
        <v>-0.003322696652</v>
      </c>
      <c r="I33" s="33">
        <f t="shared" si="2"/>
        <v>1.027061614</v>
      </c>
      <c r="J33" s="19"/>
      <c r="K33" s="19"/>
      <c r="L33" s="19"/>
    </row>
    <row r="34">
      <c r="A34" s="67">
        <v>45560.0</v>
      </c>
      <c r="B34" s="54">
        <v>4935.75</v>
      </c>
      <c r="C34" s="54">
        <v>4829.25</v>
      </c>
      <c r="D34" s="54">
        <v>5086.0</v>
      </c>
      <c r="E34" s="54">
        <v>4829.25</v>
      </c>
      <c r="F34" s="51" t="s">
        <v>2347</v>
      </c>
      <c r="G34" s="52">
        <v>0.0271</v>
      </c>
      <c r="H34" s="19">
        <f t="shared" si="1"/>
        <v>0.02706161433</v>
      </c>
      <c r="I34" s="33">
        <f t="shared" si="2"/>
        <v>1.040048478</v>
      </c>
      <c r="J34" s="19"/>
      <c r="K34" s="19"/>
      <c r="L34" s="19"/>
    </row>
    <row r="35">
      <c r="A35" s="67">
        <v>45559.0</v>
      </c>
      <c r="B35" s="54">
        <v>4805.7</v>
      </c>
      <c r="C35" s="54">
        <v>4625.8</v>
      </c>
      <c r="D35" s="54">
        <v>4873.0</v>
      </c>
      <c r="E35" s="54">
        <v>4625.8</v>
      </c>
      <c r="F35" s="51" t="s">
        <v>2348</v>
      </c>
      <c r="G35" s="52">
        <v>0.04</v>
      </c>
      <c r="H35" s="19">
        <f t="shared" si="1"/>
        <v>0.04004847803</v>
      </c>
      <c r="I35" s="33">
        <f t="shared" si="2"/>
        <v>1.019898466</v>
      </c>
      <c r="J35" s="19"/>
      <c r="K35" s="19"/>
      <c r="L35" s="19"/>
    </row>
    <row r="36">
      <c r="A36" s="67">
        <v>45558.0</v>
      </c>
      <c r="B36" s="54">
        <v>4620.65</v>
      </c>
      <c r="C36" s="54">
        <v>4589.85</v>
      </c>
      <c r="D36" s="54">
        <v>4668.0</v>
      </c>
      <c r="E36" s="54">
        <v>4562.95</v>
      </c>
      <c r="F36" s="51" t="s">
        <v>2349</v>
      </c>
      <c r="G36" s="52">
        <v>0.0199</v>
      </c>
      <c r="H36" s="19">
        <f t="shared" si="1"/>
        <v>0.01989846595</v>
      </c>
      <c r="I36" s="33">
        <f t="shared" si="2"/>
        <v>1.009064992</v>
      </c>
      <c r="J36" s="19"/>
      <c r="K36" s="19"/>
      <c r="L36" s="19"/>
    </row>
    <row r="37">
      <c r="A37" s="67">
        <v>45555.0</v>
      </c>
      <c r="B37" s="54">
        <v>4530.5</v>
      </c>
      <c r="C37" s="54">
        <v>4512.25</v>
      </c>
      <c r="D37" s="54">
        <v>4628.95</v>
      </c>
      <c r="E37" s="54">
        <v>4459.5</v>
      </c>
      <c r="F37" s="51" t="s">
        <v>2350</v>
      </c>
      <c r="G37" s="52">
        <v>0.0091</v>
      </c>
      <c r="H37" s="19">
        <f t="shared" si="1"/>
        <v>0.009064991759</v>
      </c>
      <c r="I37" s="33">
        <f t="shared" si="2"/>
        <v>0.9689762709</v>
      </c>
      <c r="J37" s="19"/>
      <c r="K37" s="19"/>
      <c r="L37" s="19"/>
    </row>
    <row r="38">
      <c r="A38" s="67">
        <v>45554.0</v>
      </c>
      <c r="B38" s="54">
        <v>4489.8</v>
      </c>
      <c r="C38" s="54">
        <v>4652.9</v>
      </c>
      <c r="D38" s="54">
        <v>4692.6</v>
      </c>
      <c r="E38" s="54">
        <v>4437.05</v>
      </c>
      <c r="F38" s="51" t="s">
        <v>2351</v>
      </c>
      <c r="G38" s="52">
        <v>-0.031</v>
      </c>
      <c r="H38" s="19">
        <f t="shared" si="1"/>
        <v>-0.03102372911</v>
      </c>
      <c r="I38" s="33">
        <f t="shared" si="2"/>
        <v>0.9778103699</v>
      </c>
      <c r="J38" s="19"/>
      <c r="K38" s="19"/>
      <c r="L38" s="19"/>
    </row>
    <row r="39">
      <c r="A39" s="67">
        <v>45553.0</v>
      </c>
      <c r="B39" s="54">
        <v>4633.55</v>
      </c>
      <c r="C39" s="54">
        <v>4738.7</v>
      </c>
      <c r="D39" s="54">
        <v>4768.8</v>
      </c>
      <c r="E39" s="54">
        <v>4600.0</v>
      </c>
      <c r="F39" s="51" t="s">
        <v>2352</v>
      </c>
      <c r="G39" s="52">
        <v>-0.0222</v>
      </c>
      <c r="H39" s="19">
        <f t="shared" si="1"/>
        <v>-0.02218963007</v>
      </c>
      <c r="I39" s="33">
        <f t="shared" si="2"/>
        <v>0.9984197885</v>
      </c>
      <c r="J39" s="19"/>
      <c r="K39" s="19"/>
      <c r="L39" s="19"/>
    </row>
    <row r="40">
      <c r="A40" s="67">
        <v>45552.0</v>
      </c>
      <c r="B40" s="54">
        <v>4738.7</v>
      </c>
      <c r="C40" s="54">
        <v>4773.95</v>
      </c>
      <c r="D40" s="54">
        <v>4907.9</v>
      </c>
      <c r="E40" s="54">
        <v>4701.25</v>
      </c>
      <c r="F40" s="51" t="s">
        <v>2353</v>
      </c>
      <c r="G40" s="52">
        <v>-0.0016</v>
      </c>
      <c r="H40" s="19">
        <f t="shared" si="1"/>
        <v>-0.001580211538</v>
      </c>
      <c r="I40" s="33">
        <f t="shared" si="2"/>
        <v>1.031311792</v>
      </c>
      <c r="J40" s="19"/>
      <c r="K40" s="19"/>
      <c r="L40" s="19"/>
    </row>
    <row r="41">
      <c r="A41" s="67">
        <v>45551.0</v>
      </c>
      <c r="B41" s="54">
        <v>4746.2</v>
      </c>
      <c r="C41" s="54">
        <v>4613.6</v>
      </c>
      <c r="D41" s="54">
        <v>4773.95</v>
      </c>
      <c r="E41" s="54">
        <v>4531.0</v>
      </c>
      <c r="F41" s="51" t="s">
        <v>2354</v>
      </c>
      <c r="G41" s="52">
        <v>0.0313</v>
      </c>
      <c r="H41" s="19">
        <f t="shared" si="1"/>
        <v>0.03131179244</v>
      </c>
      <c r="I41" s="33">
        <f t="shared" si="2"/>
        <v>1.012051107</v>
      </c>
      <c r="J41" s="19"/>
      <c r="K41" s="19"/>
      <c r="L41" s="19"/>
    </row>
    <row r="42">
      <c r="A42" s="67">
        <v>45548.0</v>
      </c>
      <c r="B42" s="54">
        <v>4602.1</v>
      </c>
      <c r="C42" s="54">
        <v>4590.0</v>
      </c>
      <c r="D42" s="54">
        <v>4646.0</v>
      </c>
      <c r="E42" s="54">
        <v>4564.35</v>
      </c>
      <c r="F42" s="51" t="s">
        <v>2355</v>
      </c>
      <c r="G42" s="52">
        <v>0.0121</v>
      </c>
      <c r="H42" s="19">
        <f t="shared" si="1"/>
        <v>0.01205110725</v>
      </c>
      <c r="I42" s="33">
        <f t="shared" si="2"/>
        <v>1.009916383</v>
      </c>
      <c r="J42" s="19"/>
      <c r="K42" s="19"/>
      <c r="L42" s="19"/>
    </row>
    <row r="43">
      <c r="A43" s="53">
        <v>45547.0</v>
      </c>
      <c r="B43" s="54">
        <v>4547.3</v>
      </c>
      <c r="C43" s="54">
        <v>4584.05</v>
      </c>
      <c r="D43" s="54">
        <v>4589.4</v>
      </c>
      <c r="E43" s="54">
        <v>4491.5</v>
      </c>
      <c r="F43" s="51" t="s">
        <v>2356</v>
      </c>
      <c r="G43" s="52">
        <v>0.0099</v>
      </c>
      <c r="H43" s="19">
        <f t="shared" si="1"/>
        <v>0.009916382575</v>
      </c>
      <c r="I43" s="33">
        <f t="shared" si="2"/>
        <v>0.998791065</v>
      </c>
      <c r="J43" s="19"/>
      <c r="K43" s="19"/>
      <c r="L43" s="19"/>
    </row>
    <row r="44">
      <c r="A44" s="53">
        <v>45546.0</v>
      </c>
      <c r="B44" s="54">
        <v>4502.65</v>
      </c>
      <c r="C44" s="54">
        <v>4598.95</v>
      </c>
      <c r="D44" s="54">
        <v>4778.0</v>
      </c>
      <c r="E44" s="54">
        <v>4463.0</v>
      </c>
      <c r="F44" s="51" t="s">
        <v>2357</v>
      </c>
      <c r="G44" s="52">
        <v>-0.0012</v>
      </c>
      <c r="H44" s="19">
        <f t="shared" si="1"/>
        <v>-0.001208935028</v>
      </c>
      <c r="I44" s="33">
        <f t="shared" si="2"/>
        <v>1.014994934</v>
      </c>
      <c r="J44" s="19"/>
      <c r="K44" s="19"/>
      <c r="L44" s="19"/>
    </row>
    <row r="45">
      <c r="A45" s="53">
        <v>45545.0</v>
      </c>
      <c r="B45" s="54">
        <v>4508.1</v>
      </c>
      <c r="C45" s="54">
        <v>4455.0</v>
      </c>
      <c r="D45" s="54">
        <v>4560.4</v>
      </c>
      <c r="E45" s="54">
        <v>4450.05</v>
      </c>
      <c r="F45" s="51" t="s">
        <v>2358</v>
      </c>
      <c r="G45" s="52">
        <v>0.015</v>
      </c>
      <c r="H45" s="19">
        <f t="shared" si="1"/>
        <v>0.01499493414</v>
      </c>
      <c r="I45" s="33">
        <f t="shared" si="2"/>
        <v>0.9859045505</v>
      </c>
      <c r="J45" s="19"/>
      <c r="K45" s="19"/>
      <c r="L45" s="19"/>
    </row>
    <row r="46">
      <c r="A46" s="53">
        <v>45544.0</v>
      </c>
      <c r="B46" s="54">
        <v>4441.5</v>
      </c>
      <c r="C46" s="54">
        <v>4555.05</v>
      </c>
      <c r="D46" s="54">
        <v>4555.05</v>
      </c>
      <c r="E46" s="54">
        <v>4405.85</v>
      </c>
      <c r="F46" s="51" t="s">
        <v>2359</v>
      </c>
      <c r="G46" s="52">
        <v>-0.0141</v>
      </c>
      <c r="H46" s="19">
        <f t="shared" si="1"/>
        <v>-0.0140954495</v>
      </c>
      <c r="I46" s="33">
        <f t="shared" si="2"/>
        <v>0.9691819502</v>
      </c>
      <c r="J46" s="19"/>
      <c r="K46" s="19"/>
      <c r="L46" s="19"/>
    </row>
    <row r="47">
      <c r="A47" s="53">
        <v>45541.0</v>
      </c>
      <c r="B47" s="54">
        <v>4505.0</v>
      </c>
      <c r="C47" s="54">
        <v>4647.0</v>
      </c>
      <c r="D47" s="54">
        <v>4723.65</v>
      </c>
      <c r="E47" s="54">
        <v>4471.0</v>
      </c>
      <c r="F47" s="51" t="s">
        <v>2360</v>
      </c>
      <c r="G47" s="52">
        <v>-0.0308</v>
      </c>
      <c r="H47" s="19">
        <f t="shared" si="1"/>
        <v>-0.0308180498</v>
      </c>
      <c r="I47" s="33">
        <f t="shared" si="2"/>
        <v>1.014049325</v>
      </c>
      <c r="J47" s="19"/>
      <c r="K47" s="19"/>
      <c r="L47" s="19"/>
    </row>
    <row r="48">
      <c r="A48" s="53">
        <v>45540.0</v>
      </c>
      <c r="B48" s="54">
        <v>4648.25</v>
      </c>
      <c r="C48" s="54">
        <v>4641.7</v>
      </c>
      <c r="D48" s="54">
        <v>4754.95</v>
      </c>
      <c r="E48" s="54">
        <v>4590.0</v>
      </c>
      <c r="F48" s="51" t="s">
        <v>2361</v>
      </c>
      <c r="G48" s="52">
        <v>0.014</v>
      </c>
      <c r="H48" s="19">
        <f t="shared" si="1"/>
        <v>0.01404932535</v>
      </c>
      <c r="I48" s="33">
        <f t="shared" si="2"/>
        <v>0.9921216384</v>
      </c>
      <c r="J48" s="19"/>
      <c r="K48" s="19"/>
      <c r="L48" s="19"/>
    </row>
    <row r="49">
      <c r="A49" s="53">
        <v>45539.0</v>
      </c>
      <c r="B49" s="54">
        <v>4583.85</v>
      </c>
      <c r="C49" s="54">
        <v>4640.0</v>
      </c>
      <c r="D49" s="54">
        <v>4717.9</v>
      </c>
      <c r="E49" s="54">
        <v>4552.75</v>
      </c>
      <c r="F49" s="51" t="s">
        <v>2362</v>
      </c>
      <c r="G49" s="52">
        <v>-0.0079</v>
      </c>
      <c r="H49" s="19">
        <f t="shared" si="1"/>
        <v>-0.007878361561</v>
      </c>
      <c r="I49" s="33">
        <f t="shared" si="2"/>
        <v>1.007918935</v>
      </c>
      <c r="J49" s="19"/>
      <c r="K49" s="19"/>
      <c r="L49" s="19"/>
    </row>
    <row r="50">
      <c r="A50" s="53">
        <v>45538.0</v>
      </c>
      <c r="B50" s="54">
        <v>4620.25</v>
      </c>
      <c r="C50" s="54">
        <v>4542.0</v>
      </c>
      <c r="D50" s="54">
        <v>4673.95</v>
      </c>
      <c r="E50" s="54">
        <v>4542.0</v>
      </c>
      <c r="F50" s="51" t="s">
        <v>2363</v>
      </c>
      <c r="G50" s="52">
        <v>0.0079</v>
      </c>
      <c r="H50" s="19">
        <f t="shared" si="1"/>
        <v>0.007918934543</v>
      </c>
      <c r="I50" s="33">
        <f t="shared" si="2"/>
        <v>1.002602771</v>
      </c>
      <c r="J50" s="19"/>
      <c r="K50" s="19"/>
      <c r="L50" s="19"/>
    </row>
    <row r="51">
      <c r="A51" s="53">
        <v>45537.0</v>
      </c>
      <c r="B51" s="54">
        <v>4583.95</v>
      </c>
      <c r="C51" s="54">
        <v>4619.0</v>
      </c>
      <c r="D51" s="54">
        <v>4644.0</v>
      </c>
      <c r="E51" s="54">
        <v>4532.55</v>
      </c>
      <c r="F51" s="51" t="s">
        <v>2364</v>
      </c>
      <c r="G51" s="52">
        <v>0.0026</v>
      </c>
      <c r="H51" s="19">
        <f t="shared" si="1"/>
        <v>0.002602771186</v>
      </c>
      <c r="I51" s="33">
        <f t="shared" si="2"/>
        <v>0.9975889682</v>
      </c>
      <c r="J51" s="19"/>
      <c r="K51" s="19"/>
      <c r="L51" s="19"/>
    </row>
    <row r="52">
      <c r="A52" s="67">
        <v>45534.0</v>
      </c>
      <c r="B52" s="54">
        <v>4572.05</v>
      </c>
      <c r="C52" s="54">
        <v>4651.85</v>
      </c>
      <c r="D52" s="54">
        <v>4651.85</v>
      </c>
      <c r="E52" s="54">
        <v>4526.25</v>
      </c>
      <c r="F52" s="51" t="s">
        <v>2365</v>
      </c>
      <c r="G52" s="52">
        <v>-0.0024</v>
      </c>
      <c r="H52" s="19">
        <f t="shared" si="1"/>
        <v>-0.002411031834</v>
      </c>
      <c r="I52" s="33">
        <f t="shared" si="2"/>
        <v>0.9749305991</v>
      </c>
      <c r="J52" s="19"/>
      <c r="K52" s="19"/>
      <c r="L52" s="19"/>
    </row>
    <row r="53">
      <c r="A53" s="67">
        <v>45533.0</v>
      </c>
      <c r="B53" s="54">
        <v>4583.1</v>
      </c>
      <c r="C53" s="54">
        <v>4765.05</v>
      </c>
      <c r="D53" s="54">
        <v>4812.35</v>
      </c>
      <c r="E53" s="54">
        <v>4522.05</v>
      </c>
      <c r="F53" s="51" t="s">
        <v>2353</v>
      </c>
      <c r="G53" s="52">
        <v>-0.0251</v>
      </c>
      <c r="H53" s="19">
        <f t="shared" si="1"/>
        <v>-0.02506940087</v>
      </c>
      <c r="I53" s="33">
        <f t="shared" si="2"/>
        <v>1.012666545</v>
      </c>
      <c r="J53" s="19"/>
      <c r="K53" s="19"/>
      <c r="L53" s="19"/>
    </row>
    <row r="54">
      <c r="A54" s="67">
        <v>45532.0</v>
      </c>
      <c r="B54" s="54">
        <v>4700.95</v>
      </c>
      <c r="C54" s="54">
        <v>4615.0</v>
      </c>
      <c r="D54" s="54">
        <v>4980.0</v>
      </c>
      <c r="E54" s="54">
        <v>4615.0</v>
      </c>
      <c r="F54" s="51" t="s">
        <v>2366</v>
      </c>
      <c r="G54" s="52">
        <v>0.0127</v>
      </c>
      <c r="H54" s="19">
        <f t="shared" si="1"/>
        <v>0.0126665446</v>
      </c>
      <c r="I54" s="33">
        <f t="shared" si="2"/>
        <v>0.9921243856</v>
      </c>
      <c r="J54" s="19"/>
      <c r="K54" s="19"/>
      <c r="L54" s="19"/>
    </row>
    <row r="55">
      <c r="A55" s="67">
        <v>45531.0</v>
      </c>
      <c r="B55" s="54">
        <v>4642.15</v>
      </c>
      <c r="C55" s="54">
        <v>4711.0</v>
      </c>
      <c r="D55" s="54">
        <v>4824.0</v>
      </c>
      <c r="E55" s="54">
        <v>4615.0</v>
      </c>
      <c r="F55" s="51" t="s">
        <v>2367</v>
      </c>
      <c r="G55" s="52">
        <v>-0.0079</v>
      </c>
      <c r="H55" s="19">
        <f t="shared" si="1"/>
        <v>-0.007875614448</v>
      </c>
      <c r="I55" s="33">
        <f t="shared" si="2"/>
        <v>1.002474585</v>
      </c>
      <c r="J55" s="19"/>
      <c r="K55" s="19"/>
      <c r="L55" s="19"/>
    </row>
    <row r="56">
      <c r="A56" s="67">
        <v>45530.0</v>
      </c>
      <c r="B56" s="54">
        <v>4679.0</v>
      </c>
      <c r="C56" s="54">
        <v>4667.0</v>
      </c>
      <c r="D56" s="54">
        <v>4707.9</v>
      </c>
      <c r="E56" s="54">
        <v>4621.0</v>
      </c>
      <c r="F56" s="51" t="s">
        <v>2368</v>
      </c>
      <c r="G56" s="52">
        <v>0.0025</v>
      </c>
      <c r="H56" s="19">
        <f t="shared" si="1"/>
        <v>0.002474584623</v>
      </c>
      <c r="I56" s="33">
        <f t="shared" si="2"/>
        <v>0.9913448876</v>
      </c>
      <c r="J56" s="19"/>
      <c r="K56" s="19"/>
      <c r="L56" s="19"/>
    </row>
    <row r="57">
      <c r="A57" s="67">
        <v>45527.0</v>
      </c>
      <c r="B57" s="54">
        <v>4667.45</v>
      </c>
      <c r="C57" s="54">
        <v>4756.25</v>
      </c>
      <c r="D57" s="54">
        <v>4756.25</v>
      </c>
      <c r="E57" s="54">
        <v>4650.05</v>
      </c>
      <c r="F57" s="51" t="s">
        <v>2369</v>
      </c>
      <c r="G57" s="52">
        <v>-0.0087</v>
      </c>
      <c r="H57" s="19">
        <f t="shared" si="1"/>
        <v>-0.008655112357</v>
      </c>
      <c r="I57" s="33">
        <f t="shared" si="2"/>
        <v>1.007769858</v>
      </c>
      <c r="J57" s="19"/>
      <c r="K57" s="19"/>
      <c r="L57" s="19"/>
    </row>
    <row r="58">
      <c r="A58" s="67">
        <v>45526.0</v>
      </c>
      <c r="B58" s="54">
        <v>4708.2</v>
      </c>
      <c r="C58" s="54">
        <v>4699.0</v>
      </c>
      <c r="D58" s="54">
        <v>4784.0</v>
      </c>
      <c r="E58" s="54">
        <v>4644.0</v>
      </c>
      <c r="F58" s="51" t="s">
        <v>2370</v>
      </c>
      <c r="G58" s="52">
        <v>0.0078</v>
      </c>
      <c r="H58" s="19">
        <f t="shared" si="1"/>
        <v>0.007769858088</v>
      </c>
      <c r="I58" s="33">
        <f t="shared" si="2"/>
        <v>1.057397642</v>
      </c>
      <c r="J58" s="19"/>
      <c r="K58" s="19"/>
      <c r="L58" s="19"/>
    </row>
    <row r="59">
      <c r="A59" s="67">
        <v>45525.0</v>
      </c>
      <c r="B59" s="54">
        <v>4671.9</v>
      </c>
      <c r="C59" s="54">
        <v>4431.8</v>
      </c>
      <c r="D59" s="54">
        <v>4845.0</v>
      </c>
      <c r="E59" s="54">
        <v>4430.45</v>
      </c>
      <c r="F59" s="51" t="s">
        <v>2371</v>
      </c>
      <c r="G59" s="52">
        <v>0.0574</v>
      </c>
      <c r="H59" s="19">
        <f t="shared" si="1"/>
        <v>0.05739764163</v>
      </c>
      <c r="I59" s="33">
        <f t="shared" si="2"/>
        <v>1.004250386</v>
      </c>
      <c r="J59" s="19"/>
      <c r="K59" s="19"/>
      <c r="L59" s="19"/>
    </row>
    <row r="60">
      <c r="A60" s="67">
        <v>45524.0</v>
      </c>
      <c r="B60" s="54">
        <v>4418.3</v>
      </c>
      <c r="C60" s="54">
        <v>4380.05</v>
      </c>
      <c r="D60" s="54">
        <v>4465.0</v>
      </c>
      <c r="E60" s="54">
        <v>4380.05</v>
      </c>
      <c r="F60" s="51" t="s">
        <v>2372</v>
      </c>
      <c r="G60" s="52">
        <v>0.0043</v>
      </c>
      <c r="H60" s="19">
        <f t="shared" si="1"/>
        <v>0.004250386399</v>
      </c>
      <c r="I60" s="33">
        <f t="shared" si="2"/>
        <v>1.027835858</v>
      </c>
      <c r="J60" s="19"/>
      <c r="K60" s="19"/>
      <c r="L60" s="19"/>
    </row>
    <row r="61">
      <c r="A61" s="67">
        <v>45523.0</v>
      </c>
      <c r="B61" s="54">
        <v>4399.6</v>
      </c>
      <c r="C61" s="54">
        <v>4299.95</v>
      </c>
      <c r="D61" s="54">
        <v>4480.0</v>
      </c>
      <c r="E61" s="54">
        <v>4280.45</v>
      </c>
      <c r="F61" s="51" t="s">
        <v>2373</v>
      </c>
      <c r="G61" s="52">
        <v>0.0278</v>
      </c>
      <c r="H61" s="19">
        <f t="shared" si="1"/>
        <v>0.02783585838</v>
      </c>
      <c r="I61" s="33">
        <f t="shared" si="2"/>
        <v>1.0063123</v>
      </c>
      <c r="J61" s="19"/>
      <c r="K61" s="19"/>
      <c r="L61" s="19"/>
    </row>
    <row r="62">
      <c r="A62" s="67">
        <v>45520.0</v>
      </c>
      <c r="B62" s="54">
        <v>4280.45</v>
      </c>
      <c r="C62" s="54">
        <v>4270.15</v>
      </c>
      <c r="D62" s="54">
        <v>4309.0</v>
      </c>
      <c r="E62" s="54">
        <v>4185.0</v>
      </c>
      <c r="F62" s="51" t="s">
        <v>2374</v>
      </c>
      <c r="G62" s="52">
        <v>0.0063</v>
      </c>
      <c r="H62" s="19">
        <f t="shared" si="1"/>
        <v>0.006312300169</v>
      </c>
      <c r="I62" s="33">
        <f t="shared" si="2"/>
        <v>1.012605192</v>
      </c>
      <c r="J62" s="19"/>
      <c r="K62" s="19"/>
      <c r="L62" s="19"/>
    </row>
    <row r="63">
      <c r="A63" s="67">
        <v>45518.0</v>
      </c>
      <c r="B63" s="54">
        <v>4253.6</v>
      </c>
      <c r="C63" s="54">
        <v>4270.0</v>
      </c>
      <c r="D63" s="54">
        <v>4300.05</v>
      </c>
      <c r="E63" s="54">
        <v>4188.65</v>
      </c>
      <c r="F63" s="51" t="s">
        <v>2375</v>
      </c>
      <c r="G63" s="52">
        <v>0.0126</v>
      </c>
      <c r="H63" s="19">
        <f t="shared" si="1"/>
        <v>0.01260519205</v>
      </c>
      <c r="I63" s="33">
        <f t="shared" si="2"/>
        <v>0.9690304275</v>
      </c>
      <c r="J63" s="19"/>
      <c r="K63" s="19"/>
      <c r="L63" s="19"/>
    </row>
    <row r="64">
      <c r="A64" s="67">
        <v>45517.0</v>
      </c>
      <c r="B64" s="54">
        <v>4200.65</v>
      </c>
      <c r="C64" s="54">
        <v>4350.0</v>
      </c>
      <c r="D64" s="54">
        <v>4380.0</v>
      </c>
      <c r="E64" s="54">
        <v>4160.05</v>
      </c>
      <c r="F64" s="51" t="s">
        <v>2376</v>
      </c>
      <c r="G64" s="52">
        <v>-0.031</v>
      </c>
      <c r="H64" s="19">
        <f t="shared" si="1"/>
        <v>-0.03096957254</v>
      </c>
      <c r="I64" s="33">
        <f t="shared" si="2"/>
        <v>1.009184137</v>
      </c>
      <c r="J64" s="19"/>
      <c r="K64" s="19"/>
      <c r="L64" s="19"/>
    </row>
    <row r="65">
      <c r="A65" s="53">
        <v>45516.0</v>
      </c>
      <c r="B65" s="54">
        <v>4334.9</v>
      </c>
      <c r="C65" s="54">
        <v>4328.0</v>
      </c>
      <c r="D65" s="54">
        <v>4347.25</v>
      </c>
      <c r="E65" s="54">
        <v>4254.05</v>
      </c>
      <c r="F65" s="51" t="s">
        <v>2377</v>
      </c>
      <c r="G65" s="52">
        <v>0.0092</v>
      </c>
      <c r="H65" s="19">
        <f t="shared" si="1"/>
        <v>0.009184136703</v>
      </c>
      <c r="I65" s="33">
        <f t="shared" si="2"/>
        <v>1.010278121</v>
      </c>
      <c r="J65" s="19"/>
      <c r="K65" s="19"/>
      <c r="L65" s="19"/>
    </row>
    <row r="66">
      <c r="A66" s="53">
        <v>45513.0</v>
      </c>
      <c r="B66" s="54">
        <v>4295.45</v>
      </c>
      <c r="C66" s="54">
        <v>4302.8</v>
      </c>
      <c r="D66" s="54">
        <v>4340.0</v>
      </c>
      <c r="E66" s="54">
        <v>4263.15</v>
      </c>
      <c r="F66" s="51" t="s">
        <v>2378</v>
      </c>
      <c r="G66" s="52">
        <v>0.0103</v>
      </c>
      <c r="H66" s="19">
        <f t="shared" si="1"/>
        <v>0.01027812077</v>
      </c>
      <c r="I66" s="33">
        <f t="shared" si="2"/>
        <v>0.9899071034</v>
      </c>
      <c r="J66" s="19"/>
      <c r="K66" s="19"/>
      <c r="L66" s="19"/>
    </row>
    <row r="67">
      <c r="A67" s="53">
        <v>45512.0</v>
      </c>
      <c r="B67" s="54">
        <v>4251.75</v>
      </c>
      <c r="C67" s="54">
        <v>4298.25</v>
      </c>
      <c r="D67" s="54">
        <v>4375.0</v>
      </c>
      <c r="E67" s="54">
        <v>4236.35</v>
      </c>
      <c r="F67" s="51" t="s">
        <v>2379</v>
      </c>
      <c r="G67" s="52">
        <v>-0.0101</v>
      </c>
      <c r="H67" s="19">
        <f t="shared" si="1"/>
        <v>-0.01009289656</v>
      </c>
      <c r="I67" s="33">
        <f t="shared" si="2"/>
        <v>1.030469518</v>
      </c>
      <c r="J67" s="19"/>
      <c r="K67" s="19"/>
      <c r="L67" s="19"/>
    </row>
    <row r="68">
      <c r="A68" s="53">
        <v>45511.0</v>
      </c>
      <c r="B68" s="54">
        <v>4295.1</v>
      </c>
      <c r="C68" s="54">
        <v>4199.85</v>
      </c>
      <c r="D68" s="54">
        <v>4300.0</v>
      </c>
      <c r="E68" s="54">
        <v>4173.0</v>
      </c>
      <c r="F68" s="51" t="s">
        <v>2380</v>
      </c>
      <c r="G68" s="52">
        <v>0.0305</v>
      </c>
      <c r="H68" s="19">
        <f t="shared" si="1"/>
        <v>0.03046951849</v>
      </c>
      <c r="I68" s="33">
        <f t="shared" si="2"/>
        <v>1.002248272</v>
      </c>
      <c r="J68" s="19"/>
      <c r="K68" s="19"/>
      <c r="L68" s="19"/>
    </row>
    <row r="69">
      <c r="A69" s="53">
        <v>45510.0</v>
      </c>
      <c r="B69" s="54">
        <v>4168.1</v>
      </c>
      <c r="C69" s="54">
        <v>4280.0</v>
      </c>
      <c r="D69" s="54">
        <v>4281.2</v>
      </c>
      <c r="E69" s="54">
        <v>4141.1</v>
      </c>
      <c r="F69" s="51" t="s">
        <v>2381</v>
      </c>
      <c r="G69" s="52">
        <v>0.0022</v>
      </c>
      <c r="H69" s="19">
        <f t="shared" si="1"/>
        <v>0.002248271716</v>
      </c>
      <c r="I69" s="33">
        <f t="shared" si="2"/>
        <v>0.9474853335</v>
      </c>
      <c r="J69" s="19"/>
      <c r="K69" s="19"/>
      <c r="L69" s="19"/>
    </row>
    <row r="70">
      <c r="A70" s="53">
        <v>45509.0</v>
      </c>
      <c r="B70" s="54">
        <v>4158.75</v>
      </c>
      <c r="C70" s="54">
        <v>4313.0</v>
      </c>
      <c r="D70" s="54">
        <v>4323.25</v>
      </c>
      <c r="E70" s="54">
        <v>4135.0</v>
      </c>
      <c r="F70" s="51" t="s">
        <v>2361</v>
      </c>
      <c r="G70" s="52">
        <v>-0.0525</v>
      </c>
      <c r="H70" s="19">
        <f t="shared" si="1"/>
        <v>-0.05251466651</v>
      </c>
      <c r="I70" s="33">
        <f t="shared" si="2"/>
        <v>0.9923133443</v>
      </c>
      <c r="J70" s="19"/>
      <c r="K70" s="19"/>
      <c r="L70" s="19"/>
    </row>
    <row r="71">
      <c r="A71" s="53">
        <v>45506.0</v>
      </c>
      <c r="B71" s="54">
        <v>4389.25</v>
      </c>
      <c r="C71" s="54">
        <v>4320.0</v>
      </c>
      <c r="D71" s="54">
        <v>4404.5</v>
      </c>
      <c r="E71" s="54">
        <v>4320.0</v>
      </c>
      <c r="F71" s="51" t="s">
        <v>2382</v>
      </c>
      <c r="G71" s="52">
        <v>-0.0077</v>
      </c>
      <c r="H71" s="19">
        <f t="shared" si="1"/>
        <v>-0.00768665574</v>
      </c>
      <c r="I71" s="33">
        <f t="shared" si="2"/>
        <v>0.9769956266</v>
      </c>
      <c r="J71" s="19"/>
      <c r="K71" s="19"/>
      <c r="L71" s="19"/>
    </row>
    <row r="72">
      <c r="A72" s="53">
        <v>45505.0</v>
      </c>
      <c r="B72" s="54">
        <v>4423.25</v>
      </c>
      <c r="C72" s="54">
        <v>4567.0</v>
      </c>
      <c r="D72" s="54">
        <v>4567.25</v>
      </c>
      <c r="E72" s="54">
        <v>4400.0</v>
      </c>
      <c r="F72" s="51" t="s">
        <v>2383</v>
      </c>
      <c r="G72" s="52">
        <v>-0.023</v>
      </c>
      <c r="H72" s="19">
        <f t="shared" si="1"/>
        <v>-0.02300437337</v>
      </c>
      <c r="I72" s="33">
        <f t="shared" si="2"/>
        <v>1.001914246</v>
      </c>
      <c r="J72" s="19"/>
      <c r="K72" s="19"/>
      <c r="L72" s="19"/>
    </row>
    <row r="73">
      <c r="A73" s="67">
        <v>45504.0</v>
      </c>
      <c r="B73" s="54">
        <v>4527.4</v>
      </c>
      <c r="C73" s="54">
        <v>4600.0</v>
      </c>
      <c r="D73" s="54">
        <v>4600.0</v>
      </c>
      <c r="E73" s="54">
        <v>4506.4</v>
      </c>
      <c r="F73" s="51" t="s">
        <v>2384</v>
      </c>
      <c r="G73" s="52">
        <v>0.0019</v>
      </c>
      <c r="H73" s="19">
        <f t="shared" si="1"/>
        <v>0.001914246196</v>
      </c>
      <c r="I73" s="33">
        <f t="shared" si="2"/>
        <v>1.023754503</v>
      </c>
      <c r="J73" s="19"/>
      <c r="K73" s="19"/>
      <c r="L73" s="19"/>
    </row>
    <row r="74">
      <c r="A74" s="67">
        <v>45503.0</v>
      </c>
      <c r="B74" s="54">
        <v>4518.75</v>
      </c>
      <c r="C74" s="54">
        <v>4437.65</v>
      </c>
      <c r="D74" s="54">
        <v>4627.95</v>
      </c>
      <c r="E74" s="54">
        <v>4417.25</v>
      </c>
      <c r="F74" s="51" t="s">
        <v>2385</v>
      </c>
      <c r="G74" s="52">
        <v>0.0238</v>
      </c>
      <c r="H74" s="19">
        <f t="shared" si="1"/>
        <v>0.02375450282</v>
      </c>
      <c r="I74" s="33">
        <f t="shared" si="2"/>
        <v>0.9876927208</v>
      </c>
      <c r="J74" s="19"/>
      <c r="K74" s="19"/>
      <c r="L74" s="19"/>
    </row>
    <row r="75">
      <c r="A75" s="67">
        <v>45502.0</v>
      </c>
      <c r="B75" s="54">
        <v>4413.9</v>
      </c>
      <c r="C75" s="54">
        <v>4481.45</v>
      </c>
      <c r="D75" s="54">
        <v>4522.0</v>
      </c>
      <c r="E75" s="54">
        <v>4394.75</v>
      </c>
      <c r="F75" s="51" t="s">
        <v>2369</v>
      </c>
      <c r="G75" s="52">
        <v>-0.0123</v>
      </c>
      <c r="H75" s="19">
        <f t="shared" si="1"/>
        <v>-0.0123072792</v>
      </c>
      <c r="I75" s="33">
        <f t="shared" si="2"/>
        <v>0.9956221942</v>
      </c>
      <c r="J75" s="19"/>
      <c r="K75" s="19"/>
      <c r="L75" s="19"/>
    </row>
    <row r="76">
      <c r="A76" s="67">
        <v>45499.0</v>
      </c>
      <c r="B76" s="54">
        <v>4468.9</v>
      </c>
      <c r="C76" s="54">
        <v>4525.9</v>
      </c>
      <c r="D76" s="54">
        <v>4589.0</v>
      </c>
      <c r="E76" s="54">
        <v>4455.0</v>
      </c>
      <c r="F76" s="51" t="s">
        <v>2386</v>
      </c>
      <c r="G76" s="52">
        <v>-0.0044</v>
      </c>
      <c r="H76" s="19">
        <f t="shared" si="1"/>
        <v>-0.00437780575</v>
      </c>
      <c r="I76" s="33">
        <f t="shared" si="2"/>
        <v>1.037275406</v>
      </c>
      <c r="J76" s="19"/>
      <c r="K76" s="19"/>
      <c r="L76" s="19"/>
    </row>
    <row r="77">
      <c r="A77" s="67">
        <v>45498.0</v>
      </c>
      <c r="B77" s="54">
        <v>4488.55</v>
      </c>
      <c r="C77" s="54">
        <v>4280.0</v>
      </c>
      <c r="D77" s="54">
        <v>4550.0</v>
      </c>
      <c r="E77" s="54">
        <v>4258.0</v>
      </c>
      <c r="F77" s="51" t="s">
        <v>2387</v>
      </c>
      <c r="G77" s="52">
        <v>0.0373</v>
      </c>
      <c r="H77" s="19">
        <f t="shared" si="1"/>
        <v>0.03727540586</v>
      </c>
      <c r="I77" s="33">
        <f t="shared" si="2"/>
        <v>1.022639993</v>
      </c>
      <c r="J77" s="19"/>
      <c r="K77" s="19"/>
      <c r="L77" s="19"/>
    </row>
    <row r="78">
      <c r="A78" s="67">
        <v>45497.0</v>
      </c>
      <c r="B78" s="54">
        <v>4327.25</v>
      </c>
      <c r="C78" s="54">
        <v>4236.25</v>
      </c>
      <c r="D78" s="54">
        <v>4359.05</v>
      </c>
      <c r="E78" s="54">
        <v>4236.25</v>
      </c>
      <c r="F78" s="51" t="s">
        <v>2388</v>
      </c>
      <c r="G78" s="52">
        <v>0.0226</v>
      </c>
      <c r="H78" s="19">
        <f t="shared" si="1"/>
        <v>0.02263999338</v>
      </c>
      <c r="I78" s="33">
        <f t="shared" si="2"/>
        <v>0.9902298044</v>
      </c>
      <c r="J78" s="19"/>
      <c r="K78" s="19"/>
      <c r="L78" s="19"/>
    </row>
    <row r="79">
      <c r="A79" s="67">
        <v>45496.0</v>
      </c>
      <c r="B79" s="54">
        <v>4231.45</v>
      </c>
      <c r="C79" s="54">
        <v>4285.35</v>
      </c>
      <c r="D79" s="54">
        <v>4319.95</v>
      </c>
      <c r="E79" s="54">
        <v>4152.0</v>
      </c>
      <c r="F79" s="51" t="s">
        <v>2389</v>
      </c>
      <c r="G79" s="52">
        <v>-0.0098</v>
      </c>
      <c r="H79" s="19">
        <f t="shared" si="1"/>
        <v>-0.009770195638</v>
      </c>
      <c r="I79" s="33">
        <f t="shared" si="2"/>
        <v>1.00697521</v>
      </c>
      <c r="J79" s="19"/>
      <c r="K79" s="19"/>
      <c r="L79" s="19"/>
    </row>
    <row r="80">
      <c r="A80" s="67">
        <v>45495.0</v>
      </c>
      <c r="B80" s="54">
        <v>4273.2</v>
      </c>
      <c r="C80" s="54">
        <v>4232.95</v>
      </c>
      <c r="D80" s="54">
        <v>4334.0</v>
      </c>
      <c r="E80" s="54">
        <v>4198.95</v>
      </c>
      <c r="F80" s="51" t="s">
        <v>2390</v>
      </c>
      <c r="G80" s="52">
        <v>0.007</v>
      </c>
      <c r="H80" s="19">
        <f t="shared" si="1"/>
        <v>0.006975209728</v>
      </c>
      <c r="I80" s="33">
        <f t="shared" si="2"/>
        <v>0.9643668757</v>
      </c>
      <c r="J80" s="19"/>
      <c r="K80" s="19"/>
      <c r="L80" s="19"/>
    </row>
    <row r="81">
      <c r="A81" s="67">
        <v>45492.0</v>
      </c>
      <c r="B81" s="54">
        <v>4243.6</v>
      </c>
      <c r="C81" s="54">
        <v>4415.0</v>
      </c>
      <c r="D81" s="54">
        <v>4415.0</v>
      </c>
      <c r="E81" s="54">
        <v>4226.05</v>
      </c>
      <c r="F81" s="51" t="s">
        <v>2391</v>
      </c>
      <c r="G81" s="52">
        <v>-0.0356</v>
      </c>
      <c r="H81" s="19">
        <f t="shared" si="1"/>
        <v>-0.03563312426</v>
      </c>
      <c r="I81" s="33">
        <f t="shared" si="2"/>
        <v>0.9845176302</v>
      </c>
      <c r="J81" s="19"/>
      <c r="K81" s="19"/>
      <c r="L81" s="19"/>
    </row>
    <row r="82">
      <c r="A82" s="67">
        <v>45491.0</v>
      </c>
      <c r="B82" s="54">
        <v>4400.4</v>
      </c>
      <c r="C82" s="54">
        <v>4486.9</v>
      </c>
      <c r="D82" s="54">
        <v>4513.25</v>
      </c>
      <c r="E82" s="54">
        <v>4377.0</v>
      </c>
      <c r="F82" s="51" t="s">
        <v>2392</v>
      </c>
      <c r="G82" s="52">
        <v>-0.0155</v>
      </c>
      <c r="H82" s="19">
        <f t="shared" si="1"/>
        <v>-0.01548236979</v>
      </c>
      <c r="I82" s="33">
        <f t="shared" si="2"/>
        <v>0.9862856512</v>
      </c>
      <c r="J82" s="19"/>
      <c r="K82" s="19"/>
      <c r="L82" s="19"/>
    </row>
    <row r="83">
      <c r="A83" s="67">
        <v>45489.0</v>
      </c>
      <c r="B83" s="54">
        <v>4469.6</v>
      </c>
      <c r="C83" s="54">
        <v>4550.0</v>
      </c>
      <c r="D83" s="54">
        <v>4577.6</v>
      </c>
      <c r="E83" s="54">
        <v>4464.05</v>
      </c>
      <c r="F83" s="51" t="s">
        <v>2393</v>
      </c>
      <c r="G83" s="52">
        <v>-0.0137</v>
      </c>
      <c r="H83" s="19">
        <f t="shared" si="1"/>
        <v>-0.01371434876</v>
      </c>
      <c r="I83" s="33">
        <f t="shared" si="2"/>
        <v>1.017730417</v>
      </c>
      <c r="J83" s="19"/>
      <c r="K83" s="19"/>
      <c r="L83" s="19"/>
    </row>
    <row r="84">
      <c r="A84" s="67">
        <v>45488.0</v>
      </c>
      <c r="B84" s="54">
        <v>4531.75</v>
      </c>
      <c r="C84" s="54">
        <v>4471.0</v>
      </c>
      <c r="D84" s="54">
        <v>4659.85</v>
      </c>
      <c r="E84" s="54">
        <v>4469.95</v>
      </c>
      <c r="F84" s="51" t="s">
        <v>2394</v>
      </c>
      <c r="G84" s="52">
        <v>0.0177</v>
      </c>
      <c r="H84" s="19">
        <f t="shared" si="1"/>
        <v>0.01773041682</v>
      </c>
      <c r="I84" s="33">
        <f t="shared" si="2"/>
        <v>0.9902923417</v>
      </c>
      <c r="J84" s="19"/>
      <c r="K84" s="19"/>
      <c r="L84" s="19"/>
    </row>
    <row r="85">
      <c r="A85" s="53">
        <v>45485.0</v>
      </c>
      <c r="B85" s="54">
        <v>4452.8</v>
      </c>
      <c r="C85" s="54">
        <v>4500.9</v>
      </c>
      <c r="D85" s="54">
        <v>4564.9</v>
      </c>
      <c r="E85" s="54">
        <v>4440.75</v>
      </c>
      <c r="F85" s="51" t="s">
        <v>2395</v>
      </c>
      <c r="G85" s="52">
        <v>-0.0097</v>
      </c>
      <c r="H85" s="19">
        <f t="shared" si="1"/>
        <v>-0.009707658264</v>
      </c>
      <c r="I85" s="33">
        <f t="shared" si="2"/>
        <v>1.018125623</v>
      </c>
      <c r="J85" s="19"/>
      <c r="K85" s="19"/>
      <c r="L85" s="19"/>
    </row>
    <row r="86">
      <c r="A86" s="53">
        <v>45484.0</v>
      </c>
      <c r="B86" s="54">
        <v>4496.45</v>
      </c>
      <c r="C86" s="54">
        <v>4434.95</v>
      </c>
      <c r="D86" s="54">
        <v>4545.0</v>
      </c>
      <c r="E86" s="54">
        <v>4434.9</v>
      </c>
      <c r="F86" s="51" t="s">
        <v>2389</v>
      </c>
      <c r="G86" s="52">
        <v>0.0181</v>
      </c>
      <c r="H86" s="19">
        <f t="shared" si="1"/>
        <v>0.01812562268</v>
      </c>
      <c r="I86" s="33">
        <f t="shared" si="2"/>
        <v>0.9857375622</v>
      </c>
      <c r="J86" s="19"/>
      <c r="K86" s="19"/>
      <c r="L86" s="19"/>
    </row>
    <row r="87">
      <c r="A87" s="53">
        <v>45483.0</v>
      </c>
      <c r="B87" s="54">
        <v>4416.4</v>
      </c>
      <c r="C87" s="54">
        <v>4497.95</v>
      </c>
      <c r="D87" s="54">
        <v>4550.1</v>
      </c>
      <c r="E87" s="54">
        <v>4379.0</v>
      </c>
      <c r="F87" s="51" t="s">
        <v>2396</v>
      </c>
      <c r="G87" s="52">
        <v>-0.0143</v>
      </c>
      <c r="H87" s="19">
        <f t="shared" si="1"/>
        <v>-0.01426243778</v>
      </c>
      <c r="I87" s="33">
        <f t="shared" si="2"/>
        <v>0.9951688675</v>
      </c>
      <c r="J87" s="19"/>
      <c r="K87" s="19"/>
      <c r="L87" s="19"/>
    </row>
    <row r="88">
      <c r="A88" s="53">
        <v>45482.0</v>
      </c>
      <c r="B88" s="54">
        <v>4480.3</v>
      </c>
      <c r="C88" s="54">
        <v>4547.0</v>
      </c>
      <c r="D88" s="54">
        <v>4576.6</v>
      </c>
      <c r="E88" s="54">
        <v>4460.0</v>
      </c>
      <c r="F88" s="51" t="s">
        <v>2397</v>
      </c>
      <c r="G88" s="52">
        <v>-0.0048</v>
      </c>
      <c r="H88" s="19">
        <f t="shared" si="1"/>
        <v>-0.004831132484</v>
      </c>
      <c r="I88" s="33">
        <f t="shared" si="2"/>
        <v>0.9912043153</v>
      </c>
      <c r="J88" s="19"/>
      <c r="K88" s="19"/>
      <c r="L88" s="19"/>
    </row>
    <row r="89">
      <c r="A89" s="53">
        <v>45481.0</v>
      </c>
      <c r="B89" s="54">
        <v>4502.05</v>
      </c>
      <c r="C89" s="54">
        <v>4564.4</v>
      </c>
      <c r="D89" s="54">
        <v>4650.0</v>
      </c>
      <c r="E89" s="54">
        <v>4394.4</v>
      </c>
      <c r="F89" s="51" t="s">
        <v>2398</v>
      </c>
      <c r="G89" s="52">
        <v>-0.0088</v>
      </c>
      <c r="H89" s="19">
        <f t="shared" si="1"/>
        <v>-0.00879568472</v>
      </c>
      <c r="I89" s="33">
        <f t="shared" si="2"/>
        <v>1.00077118</v>
      </c>
      <c r="J89" s="19"/>
      <c r="K89" s="19"/>
      <c r="L89" s="19"/>
    </row>
    <row r="90">
      <c r="A90" s="53">
        <v>45478.0</v>
      </c>
      <c r="B90" s="54">
        <v>4542.0</v>
      </c>
      <c r="C90" s="54">
        <v>4550.0</v>
      </c>
      <c r="D90" s="54">
        <v>4600.0</v>
      </c>
      <c r="E90" s="54">
        <v>4519.0</v>
      </c>
      <c r="F90" s="51" t="s">
        <v>2399</v>
      </c>
      <c r="G90" s="52">
        <v>8.0E-4</v>
      </c>
      <c r="H90" s="19">
        <f t="shared" si="1"/>
        <v>0.0007711799053</v>
      </c>
      <c r="I90" s="33">
        <f t="shared" si="2"/>
        <v>0.9879942965</v>
      </c>
      <c r="J90" s="19"/>
      <c r="K90" s="19"/>
      <c r="L90" s="19"/>
    </row>
    <row r="91">
      <c r="A91" s="53">
        <v>45477.0</v>
      </c>
      <c r="B91" s="54">
        <v>4538.5</v>
      </c>
      <c r="C91" s="54">
        <v>4595.55</v>
      </c>
      <c r="D91" s="54">
        <v>4700.0</v>
      </c>
      <c r="E91" s="54">
        <v>4511.0</v>
      </c>
      <c r="F91" s="51" t="s">
        <v>2400</v>
      </c>
      <c r="G91" s="52">
        <v>-0.012</v>
      </c>
      <c r="H91" s="19">
        <f t="shared" si="1"/>
        <v>-0.01200570353</v>
      </c>
      <c r="I91" s="33">
        <f t="shared" si="2"/>
        <v>0.993640562</v>
      </c>
      <c r="J91" s="19"/>
      <c r="K91" s="19"/>
      <c r="L91" s="19"/>
    </row>
    <row r="92">
      <c r="A92" s="53">
        <v>45476.0</v>
      </c>
      <c r="B92" s="54">
        <v>4593.65</v>
      </c>
      <c r="C92" s="54">
        <v>4635.0</v>
      </c>
      <c r="D92" s="54">
        <v>4775.0</v>
      </c>
      <c r="E92" s="54">
        <v>4500.0</v>
      </c>
      <c r="F92" s="51" t="s">
        <v>2401</v>
      </c>
      <c r="G92" s="52">
        <v>-0.0064</v>
      </c>
      <c r="H92" s="19">
        <f t="shared" si="1"/>
        <v>-0.006359438033</v>
      </c>
      <c r="I92" s="33">
        <f t="shared" si="2"/>
        <v>1.001397132</v>
      </c>
      <c r="J92" s="19"/>
      <c r="K92" s="19"/>
      <c r="L92" s="19"/>
    </row>
    <row r="93">
      <c r="A93" s="53">
        <v>45475.0</v>
      </c>
      <c r="B93" s="54">
        <v>4623.05</v>
      </c>
      <c r="C93" s="54">
        <v>4600.0</v>
      </c>
      <c r="D93" s="54">
        <v>4714.4</v>
      </c>
      <c r="E93" s="54">
        <v>4545.0</v>
      </c>
      <c r="F93" s="51" t="s">
        <v>2402</v>
      </c>
      <c r="G93" s="52">
        <v>0.0014</v>
      </c>
      <c r="H93" s="19">
        <f t="shared" si="1"/>
        <v>0.001397132089</v>
      </c>
      <c r="I93" s="33">
        <f t="shared" si="2"/>
        <v>1.058574</v>
      </c>
      <c r="J93" s="19"/>
      <c r="K93" s="19"/>
      <c r="L93" s="19"/>
    </row>
    <row r="94">
      <c r="A94" s="53">
        <v>45474.0</v>
      </c>
      <c r="B94" s="54">
        <v>4616.6</v>
      </c>
      <c r="C94" s="54">
        <v>4447.9</v>
      </c>
      <c r="D94" s="54">
        <v>4640.0</v>
      </c>
      <c r="E94" s="54">
        <v>4435.0</v>
      </c>
      <c r="F94" s="51" t="s">
        <v>2403</v>
      </c>
      <c r="G94" s="52">
        <v>0.0586</v>
      </c>
      <c r="H94" s="19">
        <f t="shared" si="1"/>
        <v>0.05857399998</v>
      </c>
      <c r="I94" s="33">
        <f t="shared" si="2"/>
        <v>1.052096401</v>
      </c>
      <c r="J94" s="19"/>
      <c r="K94" s="19"/>
      <c r="L94" s="19"/>
    </row>
    <row r="95">
      <c r="A95" s="67">
        <v>45471.0</v>
      </c>
      <c r="B95" s="54">
        <v>4361.15</v>
      </c>
      <c r="C95" s="54">
        <v>4194.95</v>
      </c>
      <c r="D95" s="54">
        <v>4544.4</v>
      </c>
      <c r="E95" s="54">
        <v>4176.15</v>
      </c>
      <c r="F95" s="51" t="s">
        <v>526</v>
      </c>
      <c r="G95" s="52">
        <v>0.0521</v>
      </c>
      <c r="H95" s="19">
        <f t="shared" si="1"/>
        <v>0.05209640066</v>
      </c>
      <c r="I95" s="33">
        <f t="shared" si="2"/>
        <v>0.9738517561</v>
      </c>
      <c r="J95" s="19"/>
      <c r="K95" s="19"/>
      <c r="L95" s="19"/>
    </row>
    <row r="96">
      <c r="A96" s="67">
        <v>45470.0</v>
      </c>
      <c r="B96" s="54">
        <v>4145.2</v>
      </c>
      <c r="C96" s="54">
        <v>4273.0</v>
      </c>
      <c r="D96" s="54">
        <v>4370.0</v>
      </c>
      <c r="E96" s="54">
        <v>4114.15</v>
      </c>
      <c r="F96" s="51" t="s">
        <v>2404</v>
      </c>
      <c r="G96" s="52">
        <v>-0.0261</v>
      </c>
      <c r="H96" s="19">
        <f t="shared" si="1"/>
        <v>-0.02614824386</v>
      </c>
      <c r="I96" s="33">
        <f t="shared" si="2"/>
        <v>0.9809637943</v>
      </c>
      <c r="J96" s="19"/>
      <c r="K96" s="19"/>
      <c r="L96" s="19"/>
    </row>
    <row r="97">
      <c r="A97" s="67">
        <v>45469.0</v>
      </c>
      <c r="B97" s="54">
        <v>4256.5</v>
      </c>
      <c r="C97" s="54">
        <v>4346.2</v>
      </c>
      <c r="D97" s="54">
        <v>4371.45</v>
      </c>
      <c r="E97" s="54">
        <v>4231.55</v>
      </c>
      <c r="F97" s="51" t="s">
        <v>2405</v>
      </c>
      <c r="G97" s="52">
        <v>-0.019</v>
      </c>
      <c r="H97" s="19">
        <f t="shared" si="1"/>
        <v>-0.01903620566</v>
      </c>
      <c r="I97" s="33">
        <f t="shared" si="2"/>
        <v>1.041900783</v>
      </c>
      <c r="J97" s="19"/>
      <c r="K97" s="19"/>
      <c r="L97" s="19"/>
    </row>
    <row r="98">
      <c r="A98" s="67">
        <v>45468.0</v>
      </c>
      <c r="B98" s="54">
        <v>4339.1</v>
      </c>
      <c r="C98" s="54">
        <v>4349.0</v>
      </c>
      <c r="D98" s="54">
        <v>4523.4</v>
      </c>
      <c r="E98" s="54">
        <v>4216.75</v>
      </c>
      <c r="F98" s="51" t="s">
        <v>2406</v>
      </c>
      <c r="G98" s="52">
        <v>0.0419</v>
      </c>
      <c r="H98" s="19">
        <f t="shared" si="1"/>
        <v>0.04190078279</v>
      </c>
      <c r="I98" s="33">
        <f t="shared" si="2"/>
        <v>1.197395092</v>
      </c>
      <c r="J98" s="19"/>
      <c r="K98" s="19"/>
      <c r="L98" s="19"/>
    </row>
    <row r="99">
      <c r="A99" s="67">
        <v>45467.0</v>
      </c>
      <c r="B99" s="54">
        <v>4164.6</v>
      </c>
      <c r="C99" s="54">
        <v>3578.0</v>
      </c>
      <c r="D99" s="54">
        <v>4173.65</v>
      </c>
      <c r="E99" s="54">
        <v>3511.6</v>
      </c>
      <c r="F99" s="51" t="s">
        <v>2407</v>
      </c>
      <c r="G99" s="52">
        <v>0.1974</v>
      </c>
      <c r="H99" s="19">
        <f t="shared" si="1"/>
        <v>0.1973950921</v>
      </c>
      <c r="I99" s="33">
        <f t="shared" si="2"/>
        <v>0.9957342647</v>
      </c>
      <c r="J99" s="19"/>
      <c r="K99" s="19"/>
      <c r="L99" s="19"/>
    </row>
    <row r="100">
      <c r="A100" s="67">
        <v>45464.0</v>
      </c>
      <c r="B100" s="54">
        <v>3478.05</v>
      </c>
      <c r="C100" s="54">
        <v>3550.0</v>
      </c>
      <c r="D100" s="54">
        <v>3610.0</v>
      </c>
      <c r="E100" s="54">
        <v>3455.0</v>
      </c>
      <c r="F100" s="51" t="s">
        <v>2408</v>
      </c>
      <c r="G100" s="52">
        <v>-0.0043</v>
      </c>
      <c r="H100" s="19">
        <f t="shared" si="1"/>
        <v>-0.004265735267</v>
      </c>
      <c r="I100" s="33">
        <f t="shared" si="2"/>
        <v>0.9958943362</v>
      </c>
      <c r="J100" s="19"/>
      <c r="K100" s="19"/>
      <c r="L100" s="19"/>
    </row>
    <row r="101">
      <c r="A101" s="67">
        <v>45463.0</v>
      </c>
      <c r="B101" s="54">
        <v>3492.95</v>
      </c>
      <c r="C101" s="54">
        <v>3508.35</v>
      </c>
      <c r="D101" s="54">
        <v>3517.05</v>
      </c>
      <c r="E101" s="54">
        <v>3483.0</v>
      </c>
      <c r="F101" s="51" t="s">
        <v>2409</v>
      </c>
      <c r="G101" s="52">
        <v>-0.0041</v>
      </c>
      <c r="H101" s="19">
        <f t="shared" si="1"/>
        <v>-0.00410566382</v>
      </c>
      <c r="I101" s="33">
        <f t="shared" si="2"/>
        <v>0.9989319586</v>
      </c>
      <c r="J101" s="19"/>
      <c r="K101" s="19"/>
      <c r="L101" s="19"/>
    </row>
    <row r="102">
      <c r="A102" s="67">
        <v>45462.0</v>
      </c>
      <c r="B102" s="54">
        <v>3507.35</v>
      </c>
      <c r="C102" s="54">
        <v>3512.15</v>
      </c>
      <c r="D102" s="54">
        <v>3578.25</v>
      </c>
      <c r="E102" s="54">
        <v>3500.0</v>
      </c>
      <c r="F102" s="51" t="s">
        <v>2410</v>
      </c>
      <c r="G102" s="52">
        <v>-0.0011</v>
      </c>
      <c r="H102" s="19">
        <f t="shared" si="1"/>
        <v>-0.001068041355</v>
      </c>
      <c r="I102" s="33">
        <f t="shared" si="2"/>
        <v>1.009444405</v>
      </c>
      <c r="J102" s="19"/>
      <c r="K102" s="19"/>
      <c r="L102" s="19"/>
    </row>
    <row r="103">
      <c r="A103" s="67">
        <v>45461.0</v>
      </c>
      <c r="B103" s="54">
        <v>3511.1</v>
      </c>
      <c r="C103" s="54">
        <v>3479.25</v>
      </c>
      <c r="D103" s="54">
        <v>3545.0</v>
      </c>
      <c r="E103" s="54">
        <v>3479.25</v>
      </c>
      <c r="F103" s="51" t="s">
        <v>2411</v>
      </c>
      <c r="G103" s="52">
        <v>0.0094</v>
      </c>
      <c r="H103" s="19">
        <f t="shared" si="1"/>
        <v>0.009444404514</v>
      </c>
      <c r="I103" s="33">
        <f t="shared" si="2"/>
        <v>1.001843398</v>
      </c>
      <c r="J103" s="19"/>
      <c r="K103" s="19"/>
      <c r="L103" s="19"/>
    </row>
    <row r="104">
      <c r="A104" s="67">
        <v>45457.0</v>
      </c>
      <c r="B104" s="54">
        <v>3478.25</v>
      </c>
      <c r="C104" s="54">
        <v>3484.95</v>
      </c>
      <c r="D104" s="54">
        <v>3530.0</v>
      </c>
      <c r="E104" s="54">
        <v>3450.0</v>
      </c>
      <c r="F104" s="51" t="s">
        <v>2412</v>
      </c>
      <c r="G104" s="52">
        <v>0.0018</v>
      </c>
      <c r="H104" s="19">
        <f t="shared" si="1"/>
        <v>0.001843397612</v>
      </c>
      <c r="I104" s="33">
        <f t="shared" si="2"/>
        <v>1.004615296</v>
      </c>
      <c r="J104" s="19"/>
      <c r="K104" s="19"/>
      <c r="L104" s="19"/>
    </row>
    <row r="105">
      <c r="A105" s="67">
        <v>45456.0</v>
      </c>
      <c r="B105" s="54">
        <v>3471.85</v>
      </c>
      <c r="C105" s="54">
        <v>3481.35</v>
      </c>
      <c r="D105" s="54">
        <v>3560.05</v>
      </c>
      <c r="E105" s="54">
        <v>3448.4</v>
      </c>
      <c r="F105" s="51" t="s">
        <v>2413</v>
      </c>
      <c r="G105" s="52">
        <v>0.0046</v>
      </c>
      <c r="H105" s="19">
        <f t="shared" si="1"/>
        <v>0.004615295581</v>
      </c>
      <c r="I105" s="33">
        <f t="shared" si="2"/>
        <v>1.005338104</v>
      </c>
      <c r="J105" s="19"/>
      <c r="K105" s="19"/>
      <c r="L105" s="19"/>
    </row>
    <row r="106">
      <c r="A106" s="53">
        <v>45455.0</v>
      </c>
      <c r="B106" s="54">
        <v>3455.9</v>
      </c>
      <c r="C106" s="54">
        <v>3449.9</v>
      </c>
      <c r="D106" s="54">
        <v>3537.95</v>
      </c>
      <c r="E106" s="54">
        <v>3399.6</v>
      </c>
      <c r="F106" s="51" t="s">
        <v>2414</v>
      </c>
      <c r="G106" s="52">
        <v>0.0053</v>
      </c>
      <c r="H106" s="19">
        <f t="shared" si="1"/>
        <v>0.005338104173</v>
      </c>
      <c r="I106" s="33">
        <f t="shared" si="2"/>
        <v>1.008818782</v>
      </c>
      <c r="J106" s="19"/>
      <c r="K106" s="19"/>
      <c r="L106" s="19"/>
    </row>
    <row r="107">
      <c r="A107" s="53">
        <v>45454.0</v>
      </c>
      <c r="B107" s="54">
        <v>3437.55</v>
      </c>
      <c r="C107" s="54">
        <v>3416.0</v>
      </c>
      <c r="D107" s="54">
        <v>3448.9</v>
      </c>
      <c r="E107" s="54">
        <v>3415.25</v>
      </c>
      <c r="F107" s="51" t="s">
        <v>2415</v>
      </c>
      <c r="G107" s="52">
        <v>0.0088</v>
      </c>
      <c r="H107" s="19">
        <f t="shared" si="1"/>
        <v>0.008818782098</v>
      </c>
      <c r="I107" s="33">
        <f t="shared" si="2"/>
        <v>0.9905235313</v>
      </c>
      <c r="J107" s="19"/>
      <c r="K107" s="19"/>
      <c r="L107" s="19"/>
    </row>
    <row r="108">
      <c r="A108" s="53">
        <v>45453.0</v>
      </c>
      <c r="B108" s="54">
        <v>3407.5</v>
      </c>
      <c r="C108" s="54">
        <v>3449.9</v>
      </c>
      <c r="D108" s="54">
        <v>3470.0</v>
      </c>
      <c r="E108" s="54">
        <v>3392.05</v>
      </c>
      <c r="F108" s="51" t="s">
        <v>2388</v>
      </c>
      <c r="G108" s="52">
        <v>-0.0095</v>
      </c>
      <c r="H108" s="19">
        <f t="shared" si="1"/>
        <v>-0.009476468707</v>
      </c>
      <c r="I108" s="33">
        <f t="shared" si="2"/>
        <v>1.031158671</v>
      </c>
      <c r="J108" s="19"/>
      <c r="K108" s="19"/>
      <c r="L108" s="19"/>
    </row>
    <row r="109">
      <c r="A109" s="53">
        <v>45450.0</v>
      </c>
      <c r="B109" s="54">
        <v>3440.1</v>
      </c>
      <c r="C109" s="54">
        <v>3317.35</v>
      </c>
      <c r="D109" s="54">
        <v>3459.95</v>
      </c>
      <c r="E109" s="54">
        <v>3300.0</v>
      </c>
      <c r="F109" s="51" t="s">
        <v>2416</v>
      </c>
      <c r="G109" s="52">
        <v>0.0312</v>
      </c>
      <c r="H109" s="19">
        <f t="shared" si="1"/>
        <v>0.03115867092</v>
      </c>
      <c r="I109" s="33">
        <f t="shared" si="2"/>
        <v>1.006152454</v>
      </c>
      <c r="J109" s="19"/>
      <c r="K109" s="19"/>
      <c r="L109" s="19"/>
    </row>
    <row r="110">
      <c r="A110" s="53">
        <v>45449.0</v>
      </c>
      <c r="B110" s="54">
        <v>3336.15</v>
      </c>
      <c r="C110" s="54">
        <v>3315.0</v>
      </c>
      <c r="D110" s="54">
        <v>3390.0</v>
      </c>
      <c r="E110" s="54">
        <v>3300.0</v>
      </c>
      <c r="F110" s="51" t="s">
        <v>2417</v>
      </c>
      <c r="G110" s="52">
        <v>0.0062</v>
      </c>
      <c r="H110" s="19">
        <f t="shared" si="1"/>
        <v>0.006152454196</v>
      </c>
      <c r="I110" s="33">
        <f t="shared" si="2"/>
        <v>1.050867602</v>
      </c>
      <c r="J110" s="19"/>
      <c r="K110" s="19"/>
      <c r="L110" s="19"/>
    </row>
    <row r="111">
      <c r="A111" s="53">
        <v>45448.0</v>
      </c>
      <c r="B111" s="54">
        <v>3315.75</v>
      </c>
      <c r="C111" s="54">
        <v>3160.0</v>
      </c>
      <c r="D111" s="54">
        <v>3336.95</v>
      </c>
      <c r="E111" s="54">
        <v>3152.05</v>
      </c>
      <c r="F111" s="51" t="s">
        <v>2418</v>
      </c>
      <c r="G111" s="52">
        <v>0.0509</v>
      </c>
      <c r="H111" s="19">
        <f t="shared" si="1"/>
        <v>0.05086760162</v>
      </c>
      <c r="I111" s="33">
        <f t="shared" si="2"/>
        <v>0.9187461783</v>
      </c>
      <c r="J111" s="19"/>
      <c r="K111" s="19"/>
      <c r="L111" s="19"/>
    </row>
    <row r="112">
      <c r="A112" s="53">
        <v>45447.0</v>
      </c>
      <c r="B112" s="54">
        <v>3155.25</v>
      </c>
      <c r="C112" s="54">
        <v>3401.0</v>
      </c>
      <c r="D112" s="54">
        <v>3420.0</v>
      </c>
      <c r="E112" s="54">
        <v>3048.6</v>
      </c>
      <c r="F112" s="51" t="s">
        <v>2419</v>
      </c>
      <c r="G112" s="52">
        <v>-0.0813</v>
      </c>
      <c r="H112" s="19">
        <f t="shared" si="1"/>
        <v>-0.08125382174</v>
      </c>
      <c r="I112" s="33">
        <f t="shared" si="2"/>
        <v>1.017058074</v>
      </c>
      <c r="J112" s="19"/>
      <c r="K112" s="19"/>
      <c r="L112" s="19"/>
    </row>
    <row r="113">
      <c r="A113" s="53">
        <v>45446.0</v>
      </c>
      <c r="B113" s="54">
        <v>3434.3</v>
      </c>
      <c r="C113" s="54">
        <v>3499.9</v>
      </c>
      <c r="D113" s="54">
        <v>3600.0</v>
      </c>
      <c r="E113" s="54">
        <v>3391.05</v>
      </c>
      <c r="F113" s="51" t="s">
        <v>2420</v>
      </c>
      <c r="G113" s="52">
        <v>0.0171</v>
      </c>
      <c r="H113" s="19">
        <f t="shared" si="1"/>
        <v>0.01705807445</v>
      </c>
      <c r="I113" s="33">
        <f t="shared" si="2"/>
        <v>0.9915722088</v>
      </c>
      <c r="J113" s="19"/>
      <c r="K113" s="19"/>
      <c r="L113" s="19"/>
    </row>
    <row r="114">
      <c r="A114" s="67">
        <v>45443.0</v>
      </c>
      <c r="B114" s="54">
        <v>3376.7</v>
      </c>
      <c r="C114" s="54">
        <v>3420.95</v>
      </c>
      <c r="D114" s="54">
        <v>3420.95</v>
      </c>
      <c r="E114" s="54">
        <v>3355.0</v>
      </c>
      <c r="F114" s="51" t="s">
        <v>2421</v>
      </c>
      <c r="G114" s="52">
        <v>-0.0084</v>
      </c>
      <c r="H114" s="19">
        <f t="shared" si="1"/>
        <v>-0.008427791155</v>
      </c>
      <c r="I114" s="33">
        <f t="shared" si="2"/>
        <v>0.9892229484</v>
      </c>
      <c r="J114" s="19"/>
      <c r="K114" s="19"/>
      <c r="L114" s="19"/>
    </row>
    <row r="115">
      <c r="A115" s="67">
        <v>45442.0</v>
      </c>
      <c r="B115" s="54">
        <v>3405.4</v>
      </c>
      <c r="C115" s="54">
        <v>3471.9</v>
      </c>
      <c r="D115" s="54">
        <v>3471.9</v>
      </c>
      <c r="E115" s="54">
        <v>3400.25</v>
      </c>
      <c r="F115" s="51" t="s">
        <v>2422</v>
      </c>
      <c r="G115" s="52">
        <v>-0.0108</v>
      </c>
      <c r="H115" s="19">
        <f t="shared" si="1"/>
        <v>-0.01077705156</v>
      </c>
      <c r="I115" s="33">
        <f t="shared" si="2"/>
        <v>0.9900491789</v>
      </c>
      <c r="J115" s="19"/>
      <c r="K115" s="19"/>
      <c r="L115" s="19"/>
    </row>
    <row r="116">
      <c r="A116" s="67">
        <v>45441.0</v>
      </c>
      <c r="B116" s="54">
        <v>3442.5</v>
      </c>
      <c r="C116" s="54">
        <v>3460.0</v>
      </c>
      <c r="D116" s="54">
        <v>3467.95</v>
      </c>
      <c r="E116" s="54">
        <v>3411.0</v>
      </c>
      <c r="F116" s="51" t="s">
        <v>2423</v>
      </c>
      <c r="G116" s="52">
        <v>-0.01</v>
      </c>
      <c r="H116" s="19">
        <f t="shared" si="1"/>
        <v>-0.009950821087</v>
      </c>
      <c r="I116" s="33">
        <f t="shared" si="2"/>
        <v>0.9753572981</v>
      </c>
      <c r="J116" s="19"/>
      <c r="K116" s="19"/>
      <c r="L116" s="19"/>
    </row>
    <row r="117">
      <c r="A117" s="67">
        <v>45440.0</v>
      </c>
      <c r="B117" s="54">
        <v>3477.1</v>
      </c>
      <c r="C117" s="54">
        <v>3570.0</v>
      </c>
      <c r="D117" s="54">
        <v>3580.2</v>
      </c>
      <c r="E117" s="54">
        <v>3470.0</v>
      </c>
      <c r="F117" s="51" t="s">
        <v>2424</v>
      </c>
      <c r="G117" s="52">
        <v>-0.0246</v>
      </c>
      <c r="H117" s="19">
        <f t="shared" si="1"/>
        <v>-0.02464270186</v>
      </c>
      <c r="I117" s="33">
        <f t="shared" si="2"/>
        <v>1.019795466</v>
      </c>
      <c r="J117" s="19"/>
      <c r="K117" s="19"/>
      <c r="L117" s="19"/>
    </row>
    <row r="118">
      <c r="A118" s="67">
        <v>45439.0</v>
      </c>
      <c r="B118" s="54">
        <v>3564.95</v>
      </c>
      <c r="C118" s="54">
        <v>3518.95</v>
      </c>
      <c r="D118" s="54">
        <v>3580.0</v>
      </c>
      <c r="E118" s="54">
        <v>3476.3</v>
      </c>
      <c r="F118" s="51" t="s">
        <v>2425</v>
      </c>
      <c r="G118" s="52">
        <v>0.0198</v>
      </c>
      <c r="H118" s="19">
        <f t="shared" si="1"/>
        <v>0.01979546592</v>
      </c>
      <c r="I118" s="33">
        <f t="shared" si="2"/>
        <v>1.021671148</v>
      </c>
      <c r="J118" s="19"/>
      <c r="K118" s="19"/>
      <c r="L118" s="19"/>
    </row>
    <row r="119">
      <c r="A119" s="67">
        <v>45436.0</v>
      </c>
      <c r="B119" s="54">
        <v>3495.75</v>
      </c>
      <c r="C119" s="54">
        <v>3430.15</v>
      </c>
      <c r="D119" s="54">
        <v>3541.35</v>
      </c>
      <c r="E119" s="54">
        <v>3402.15</v>
      </c>
      <c r="F119" s="51" t="s">
        <v>2426</v>
      </c>
      <c r="G119" s="52">
        <v>0.0217</v>
      </c>
      <c r="H119" s="19">
        <f t="shared" si="1"/>
        <v>0.021671148</v>
      </c>
      <c r="I119" s="33">
        <f t="shared" si="2"/>
        <v>0.9965051258</v>
      </c>
      <c r="J119" s="19"/>
      <c r="K119" s="19"/>
      <c r="L119" s="19"/>
    </row>
    <row r="120">
      <c r="A120" s="67">
        <v>45435.0</v>
      </c>
      <c r="B120" s="54">
        <v>3421.6</v>
      </c>
      <c r="C120" s="54">
        <v>3449.9</v>
      </c>
      <c r="D120" s="54">
        <v>3461.05</v>
      </c>
      <c r="E120" s="54">
        <v>3402.0</v>
      </c>
      <c r="F120" s="51" t="s">
        <v>2427</v>
      </c>
      <c r="G120" s="52">
        <v>-0.0035</v>
      </c>
      <c r="H120" s="19">
        <f t="shared" si="1"/>
        <v>-0.003494874185</v>
      </c>
      <c r="I120" s="33">
        <f t="shared" si="2"/>
        <v>1.007393498</v>
      </c>
      <c r="J120" s="19"/>
      <c r="K120" s="19"/>
      <c r="L120" s="19"/>
    </row>
    <row r="121">
      <c r="A121" s="67">
        <v>45434.0</v>
      </c>
      <c r="B121" s="54">
        <v>3433.6</v>
      </c>
      <c r="C121" s="54">
        <v>3449.0</v>
      </c>
      <c r="D121" s="54">
        <v>3450.4</v>
      </c>
      <c r="E121" s="54">
        <v>3401.0</v>
      </c>
      <c r="F121" s="51" t="s">
        <v>2428</v>
      </c>
      <c r="G121" s="52">
        <v>0.0074</v>
      </c>
      <c r="H121" s="19">
        <f t="shared" si="1"/>
        <v>0.007393498416</v>
      </c>
      <c r="I121" s="33">
        <f t="shared" si="2"/>
        <v>0.9860271357</v>
      </c>
      <c r="J121" s="19"/>
      <c r="K121" s="19"/>
      <c r="L121" s="19"/>
    </row>
    <row r="122">
      <c r="A122" s="67">
        <v>45433.0</v>
      </c>
      <c r="B122" s="54">
        <v>3408.4</v>
      </c>
      <c r="C122" s="54">
        <v>3482.0</v>
      </c>
      <c r="D122" s="54">
        <v>3498.45</v>
      </c>
      <c r="E122" s="54">
        <v>3400.0</v>
      </c>
      <c r="F122" s="51" t="s">
        <v>2429</v>
      </c>
      <c r="G122" s="52">
        <v>-0.014</v>
      </c>
      <c r="H122" s="19">
        <f t="shared" si="1"/>
        <v>-0.01397286429</v>
      </c>
      <c r="I122" s="33">
        <f t="shared" si="2"/>
        <v>0.9982672481</v>
      </c>
      <c r="J122" s="19"/>
      <c r="K122" s="19"/>
      <c r="L122" s="19"/>
    </row>
    <row r="123">
      <c r="A123" s="67">
        <v>45430.0</v>
      </c>
      <c r="B123" s="54">
        <v>3456.7</v>
      </c>
      <c r="C123" s="54">
        <v>3455.0</v>
      </c>
      <c r="D123" s="54">
        <v>3498.4</v>
      </c>
      <c r="E123" s="54">
        <v>3425.0</v>
      </c>
      <c r="F123" s="51" t="s">
        <v>2430</v>
      </c>
      <c r="G123" s="52">
        <v>-0.0017</v>
      </c>
      <c r="H123" s="19">
        <f t="shared" si="1"/>
        <v>-0.001732751899</v>
      </c>
      <c r="I123" s="33">
        <f t="shared" si="2"/>
        <v>1.000462281</v>
      </c>
      <c r="J123" s="19"/>
      <c r="K123" s="19"/>
      <c r="L123" s="19"/>
    </row>
    <row r="124">
      <c r="A124" s="67">
        <v>45429.0</v>
      </c>
      <c r="B124" s="54">
        <v>3462.7</v>
      </c>
      <c r="C124" s="54">
        <v>3463.1</v>
      </c>
      <c r="D124" s="54">
        <v>3543.9</v>
      </c>
      <c r="E124" s="54">
        <v>3450.0</v>
      </c>
      <c r="F124" s="51" t="s">
        <v>2431</v>
      </c>
      <c r="G124" s="52">
        <v>5.0E-4</v>
      </c>
      <c r="H124" s="19">
        <f t="shared" si="1"/>
        <v>0.0004622807778</v>
      </c>
      <c r="I124" s="33">
        <f t="shared" si="2"/>
        <v>0.9988600453</v>
      </c>
      <c r="J124" s="19"/>
      <c r="K124" s="19"/>
      <c r="L124" s="19"/>
    </row>
    <row r="125">
      <c r="A125" s="67">
        <v>45428.0</v>
      </c>
      <c r="B125" s="54">
        <v>3461.1</v>
      </c>
      <c r="C125" s="54">
        <v>3472.0</v>
      </c>
      <c r="D125" s="54">
        <v>3520.0</v>
      </c>
      <c r="E125" s="54">
        <v>3450.0</v>
      </c>
      <c r="F125" s="51" t="s">
        <v>2432</v>
      </c>
      <c r="G125" s="52">
        <v>-0.0011</v>
      </c>
      <c r="H125" s="19">
        <f t="shared" si="1"/>
        <v>-0.00113995469</v>
      </c>
      <c r="I125" s="33">
        <f t="shared" si="2"/>
        <v>0.9968354886</v>
      </c>
      <c r="J125" s="19"/>
      <c r="K125" s="19"/>
      <c r="L125" s="19"/>
    </row>
    <row r="126">
      <c r="A126" s="67">
        <v>45427.0</v>
      </c>
      <c r="B126" s="54">
        <v>3465.05</v>
      </c>
      <c r="C126" s="54">
        <v>3475.6</v>
      </c>
      <c r="D126" s="54">
        <v>3590.0</v>
      </c>
      <c r="E126" s="54">
        <v>3459.0</v>
      </c>
      <c r="F126" s="51" t="s">
        <v>2433</v>
      </c>
      <c r="G126" s="52">
        <v>-0.0032</v>
      </c>
      <c r="H126" s="19">
        <f t="shared" si="1"/>
        <v>-0.003164511443</v>
      </c>
      <c r="I126" s="33">
        <f t="shared" si="2"/>
        <v>0.9988649425</v>
      </c>
      <c r="J126" s="19"/>
      <c r="K126" s="19"/>
      <c r="L126" s="19"/>
    </row>
    <row r="127">
      <c r="A127" s="67">
        <v>45426.0</v>
      </c>
      <c r="B127" s="54">
        <v>3476.05</v>
      </c>
      <c r="C127" s="54">
        <v>3469.5</v>
      </c>
      <c r="D127" s="54">
        <v>3510.4</v>
      </c>
      <c r="E127" s="54">
        <v>3455.0</v>
      </c>
      <c r="F127" s="51" t="s">
        <v>2423</v>
      </c>
      <c r="G127" s="52">
        <v>-0.0011</v>
      </c>
      <c r="H127" s="19">
        <f t="shared" si="1"/>
        <v>-0.001135057471</v>
      </c>
      <c r="I127" s="33">
        <f t="shared" si="2"/>
        <v>1.006405715</v>
      </c>
      <c r="J127" s="19"/>
      <c r="K127" s="19"/>
      <c r="L127" s="19"/>
    </row>
    <row r="128">
      <c r="A128" s="67">
        <v>45425.0</v>
      </c>
      <c r="B128" s="54">
        <v>3480.0</v>
      </c>
      <c r="C128" s="54">
        <v>3485.5</v>
      </c>
      <c r="D128" s="54">
        <v>3511.65</v>
      </c>
      <c r="E128" s="54">
        <v>3425.0</v>
      </c>
      <c r="F128" s="51" t="s">
        <v>2434</v>
      </c>
      <c r="G128" s="52">
        <v>0.0064</v>
      </c>
      <c r="H128" s="19">
        <f t="shared" si="1"/>
        <v>0.006405714534</v>
      </c>
      <c r="I128" s="33">
        <f t="shared" si="2"/>
        <v>1.004458969</v>
      </c>
      <c r="J128" s="19"/>
      <c r="K128" s="19"/>
      <c r="L128" s="19"/>
    </row>
    <row r="129">
      <c r="A129" s="53">
        <v>45422.0</v>
      </c>
      <c r="B129" s="54">
        <v>3457.85</v>
      </c>
      <c r="C129" s="54">
        <v>3454.9</v>
      </c>
      <c r="D129" s="54">
        <v>3475.0</v>
      </c>
      <c r="E129" s="54">
        <v>3422.0</v>
      </c>
      <c r="F129" s="51" t="s">
        <v>2435</v>
      </c>
      <c r="G129" s="52">
        <v>0.0045</v>
      </c>
      <c r="H129" s="19">
        <f t="shared" si="1"/>
        <v>0.004458968773</v>
      </c>
      <c r="I129" s="33">
        <f t="shared" si="2"/>
        <v>0.9992453049</v>
      </c>
      <c r="J129" s="19"/>
      <c r="K129" s="19"/>
      <c r="L129" s="19"/>
    </row>
    <row r="130">
      <c r="A130" s="53">
        <v>45421.0</v>
      </c>
      <c r="B130" s="54">
        <v>3442.5</v>
      </c>
      <c r="C130" s="54">
        <v>3473.0</v>
      </c>
      <c r="D130" s="54">
        <v>3575.0</v>
      </c>
      <c r="E130" s="54">
        <v>3440.0</v>
      </c>
      <c r="F130" s="51" t="s">
        <v>2436</v>
      </c>
      <c r="G130" s="52">
        <v>-8.0E-4</v>
      </c>
      <c r="H130" s="19">
        <f t="shared" si="1"/>
        <v>-0.0007546950742</v>
      </c>
      <c r="I130" s="33">
        <f t="shared" si="2"/>
        <v>0.9888346728</v>
      </c>
      <c r="J130" s="19"/>
      <c r="K130" s="19"/>
      <c r="L130" s="19"/>
    </row>
    <row r="131">
      <c r="A131" s="53">
        <v>45420.0</v>
      </c>
      <c r="B131" s="54">
        <v>3445.1</v>
      </c>
      <c r="C131" s="54">
        <v>3492.7</v>
      </c>
      <c r="D131" s="54">
        <v>3528.9</v>
      </c>
      <c r="E131" s="54">
        <v>3411.0</v>
      </c>
      <c r="F131" s="51" t="s">
        <v>2437</v>
      </c>
      <c r="G131" s="52">
        <v>-0.0112</v>
      </c>
      <c r="H131" s="19">
        <f t="shared" si="1"/>
        <v>-0.01116532721</v>
      </c>
      <c r="I131" s="33">
        <f t="shared" si="2"/>
        <v>0.9771557587</v>
      </c>
      <c r="J131" s="19"/>
      <c r="K131" s="19"/>
      <c r="L131" s="19"/>
    </row>
    <row r="132">
      <c r="A132" s="53">
        <v>45419.0</v>
      </c>
      <c r="B132" s="54">
        <v>3484.0</v>
      </c>
      <c r="C132" s="54">
        <v>3525.45</v>
      </c>
      <c r="D132" s="54">
        <v>3599.9</v>
      </c>
      <c r="E132" s="54">
        <v>3432.1</v>
      </c>
      <c r="F132" s="51" t="s">
        <v>2438</v>
      </c>
      <c r="G132" s="52">
        <v>-0.0228</v>
      </c>
      <c r="H132" s="19">
        <f t="shared" si="1"/>
        <v>-0.02284424126</v>
      </c>
      <c r="I132" s="33">
        <f t="shared" si="2"/>
        <v>1.012063753</v>
      </c>
      <c r="J132" s="19"/>
      <c r="K132" s="19"/>
      <c r="L132" s="19"/>
    </row>
    <row r="133">
      <c r="A133" s="53">
        <v>45418.0</v>
      </c>
      <c r="B133" s="54">
        <v>3565.45</v>
      </c>
      <c r="C133" s="54">
        <v>3548.65</v>
      </c>
      <c r="D133" s="54">
        <v>3600.15</v>
      </c>
      <c r="E133" s="54">
        <v>3515.65</v>
      </c>
      <c r="F133" s="51" t="s">
        <v>2431</v>
      </c>
      <c r="G133" s="52">
        <v>0.0121</v>
      </c>
      <c r="H133" s="19">
        <f t="shared" si="1"/>
        <v>0.01206375339</v>
      </c>
      <c r="I133" s="33">
        <f t="shared" si="2"/>
        <v>0.9818701226</v>
      </c>
      <c r="J133" s="19"/>
      <c r="K133" s="19"/>
      <c r="L133" s="19"/>
    </row>
    <row r="134">
      <c r="A134" s="53">
        <v>45415.0</v>
      </c>
      <c r="B134" s="54">
        <v>3522.95</v>
      </c>
      <c r="C134" s="54">
        <v>3598.35</v>
      </c>
      <c r="D134" s="54">
        <v>3632.95</v>
      </c>
      <c r="E134" s="54">
        <v>3495.0</v>
      </c>
      <c r="F134" s="51" t="s">
        <v>2416</v>
      </c>
      <c r="G134" s="52">
        <v>-0.0181</v>
      </c>
      <c r="H134" s="19">
        <f t="shared" si="1"/>
        <v>-0.01812987737</v>
      </c>
      <c r="I134" s="33">
        <f t="shared" si="2"/>
        <v>0.9962653931</v>
      </c>
      <c r="J134" s="19"/>
      <c r="K134" s="19"/>
      <c r="L134" s="19"/>
    </row>
    <row r="135">
      <c r="A135" s="53">
        <v>45414.0</v>
      </c>
      <c r="B135" s="54">
        <v>3588.0</v>
      </c>
      <c r="C135" s="54">
        <v>3644.7</v>
      </c>
      <c r="D135" s="54">
        <v>3656.35</v>
      </c>
      <c r="E135" s="54">
        <v>3565.0</v>
      </c>
      <c r="F135" s="51" t="s">
        <v>2439</v>
      </c>
      <c r="G135" s="52">
        <v>-0.0037</v>
      </c>
      <c r="H135" s="19">
        <f t="shared" si="1"/>
        <v>-0.003734606894</v>
      </c>
      <c r="I135" s="33">
        <f t="shared" si="2"/>
        <v>0.9990014008</v>
      </c>
      <c r="J135" s="19"/>
      <c r="K135" s="19"/>
      <c r="L135" s="19"/>
    </row>
    <row r="136">
      <c r="A136" s="67">
        <v>45412.0</v>
      </c>
      <c r="B136" s="54">
        <v>3601.45</v>
      </c>
      <c r="C136" s="54">
        <v>3632.1</v>
      </c>
      <c r="D136" s="54">
        <v>3657.7</v>
      </c>
      <c r="E136" s="54">
        <v>3591.5</v>
      </c>
      <c r="F136" s="51" t="s">
        <v>2440</v>
      </c>
      <c r="G136" s="52">
        <v>-0.001</v>
      </c>
      <c r="H136" s="19">
        <f t="shared" si="1"/>
        <v>-0.0009985991873</v>
      </c>
      <c r="I136" s="33">
        <f t="shared" si="2"/>
        <v>1.000499549</v>
      </c>
      <c r="J136" s="19"/>
      <c r="K136" s="19"/>
      <c r="L136" s="19"/>
    </row>
    <row r="137">
      <c r="A137" s="67">
        <v>45411.0</v>
      </c>
      <c r="B137" s="54">
        <v>3605.05</v>
      </c>
      <c r="C137" s="54">
        <v>3633.85</v>
      </c>
      <c r="D137" s="54">
        <v>3799.0</v>
      </c>
      <c r="E137" s="54">
        <v>3588.0</v>
      </c>
      <c r="F137" s="51" t="s">
        <v>2441</v>
      </c>
      <c r="G137" s="52">
        <v>5.0E-4</v>
      </c>
      <c r="H137" s="19">
        <f t="shared" si="1"/>
        <v>0.0004995490182</v>
      </c>
      <c r="I137" s="33">
        <f t="shared" si="2"/>
        <v>1.008438051</v>
      </c>
      <c r="J137" s="19"/>
      <c r="K137" s="19"/>
      <c r="L137" s="19"/>
    </row>
    <row r="138">
      <c r="A138" s="67">
        <v>45408.0</v>
      </c>
      <c r="B138" s="54">
        <v>3603.25</v>
      </c>
      <c r="C138" s="54">
        <v>3598.0</v>
      </c>
      <c r="D138" s="54">
        <v>3800.0</v>
      </c>
      <c r="E138" s="54">
        <v>3575.0</v>
      </c>
      <c r="F138" s="51" t="s">
        <v>2442</v>
      </c>
      <c r="G138" s="52">
        <v>0.0084</v>
      </c>
      <c r="H138" s="19">
        <f t="shared" si="1"/>
        <v>0.008438050992</v>
      </c>
      <c r="I138" s="33">
        <f t="shared" si="2"/>
        <v>0.9937423518</v>
      </c>
      <c r="J138" s="19"/>
      <c r="K138" s="19"/>
      <c r="L138" s="19"/>
    </row>
    <row r="139">
      <c r="A139" s="67">
        <v>45407.0</v>
      </c>
      <c r="B139" s="54">
        <v>3573.1</v>
      </c>
      <c r="C139" s="54">
        <v>3631.55</v>
      </c>
      <c r="D139" s="54">
        <v>3631.55</v>
      </c>
      <c r="E139" s="54">
        <v>3551.95</v>
      </c>
      <c r="F139" s="51" t="s">
        <v>2443</v>
      </c>
      <c r="G139" s="52">
        <v>-0.0063</v>
      </c>
      <c r="H139" s="19">
        <f t="shared" si="1"/>
        <v>-0.006257648237</v>
      </c>
      <c r="I139" s="33">
        <f t="shared" si="2"/>
        <v>0.9949775164</v>
      </c>
      <c r="J139" s="19"/>
      <c r="K139" s="19"/>
      <c r="L139" s="19"/>
    </row>
    <row r="140">
      <c r="A140" s="67">
        <v>45406.0</v>
      </c>
      <c r="B140" s="54">
        <v>3595.6</v>
      </c>
      <c r="C140" s="54">
        <v>3616.9</v>
      </c>
      <c r="D140" s="54">
        <v>3665.95</v>
      </c>
      <c r="E140" s="54">
        <v>3576.0</v>
      </c>
      <c r="F140" s="51" t="s">
        <v>2444</v>
      </c>
      <c r="G140" s="52">
        <v>-0.005</v>
      </c>
      <c r="H140" s="19">
        <f t="shared" si="1"/>
        <v>-0.00502248357</v>
      </c>
      <c r="I140" s="33">
        <f t="shared" si="2"/>
        <v>0.9949478263</v>
      </c>
      <c r="J140" s="19"/>
      <c r="K140" s="19"/>
      <c r="L140" s="19"/>
    </row>
    <row r="141">
      <c r="A141" s="67">
        <v>45405.0</v>
      </c>
      <c r="B141" s="54">
        <v>3613.75</v>
      </c>
      <c r="C141" s="54">
        <v>3698.25</v>
      </c>
      <c r="D141" s="54">
        <v>3698.25</v>
      </c>
      <c r="E141" s="54">
        <v>3594.0</v>
      </c>
      <c r="F141" s="51" t="s">
        <v>2445</v>
      </c>
      <c r="G141" s="52">
        <v>-0.0051</v>
      </c>
      <c r="H141" s="19">
        <f t="shared" si="1"/>
        <v>-0.005052173674</v>
      </c>
      <c r="I141" s="33">
        <f t="shared" si="2"/>
        <v>1.083271198</v>
      </c>
      <c r="J141" s="19"/>
      <c r="K141" s="19"/>
      <c r="L141" s="19"/>
    </row>
    <row r="142">
      <c r="A142" s="67">
        <v>45404.0</v>
      </c>
      <c r="B142" s="54">
        <v>3632.1</v>
      </c>
      <c r="C142" s="54">
        <v>3550.0</v>
      </c>
      <c r="D142" s="54">
        <v>3689.0</v>
      </c>
      <c r="E142" s="54">
        <v>3500.05</v>
      </c>
      <c r="F142" s="51" t="s">
        <v>2446</v>
      </c>
      <c r="G142" s="52">
        <v>0.0833</v>
      </c>
      <c r="H142" s="19">
        <f t="shared" si="1"/>
        <v>0.08327119807</v>
      </c>
      <c r="I142" s="33">
        <f t="shared" si="2"/>
        <v>0.9924226728</v>
      </c>
      <c r="J142" s="19"/>
      <c r="K142" s="19"/>
      <c r="L142" s="19"/>
    </row>
    <row r="143">
      <c r="A143" s="67">
        <v>45401.0</v>
      </c>
      <c r="B143" s="54">
        <v>3352.9</v>
      </c>
      <c r="C143" s="54">
        <v>3379.85</v>
      </c>
      <c r="D143" s="54">
        <v>3379.85</v>
      </c>
      <c r="E143" s="54">
        <v>3278.0</v>
      </c>
      <c r="F143" s="51" t="s">
        <v>2447</v>
      </c>
      <c r="G143" s="52">
        <v>-0.0076</v>
      </c>
      <c r="H143" s="19">
        <f t="shared" si="1"/>
        <v>-0.007577327216</v>
      </c>
      <c r="I143" s="33">
        <f t="shared" si="2"/>
        <v>1.001630596</v>
      </c>
      <c r="J143" s="19"/>
      <c r="K143" s="19"/>
      <c r="L143" s="19"/>
    </row>
    <row r="144">
      <c r="A144" s="67">
        <v>45400.0</v>
      </c>
      <c r="B144" s="54">
        <v>3378.5</v>
      </c>
      <c r="C144" s="54">
        <v>3370.55</v>
      </c>
      <c r="D144" s="54">
        <v>3417.05</v>
      </c>
      <c r="E144" s="54">
        <v>3370.55</v>
      </c>
      <c r="F144" s="51" t="s">
        <v>2448</v>
      </c>
      <c r="G144" s="52">
        <v>0.0016</v>
      </c>
      <c r="H144" s="19">
        <f t="shared" si="1"/>
        <v>0.001630595909</v>
      </c>
      <c r="I144" s="33">
        <f t="shared" si="2"/>
        <v>1.005245276</v>
      </c>
      <c r="J144" s="19"/>
      <c r="K144" s="19"/>
      <c r="L144" s="19"/>
    </row>
    <row r="145">
      <c r="A145" s="67">
        <v>45398.0</v>
      </c>
      <c r="B145" s="54">
        <v>3373.0</v>
      </c>
      <c r="C145" s="54">
        <v>3368.85</v>
      </c>
      <c r="D145" s="54">
        <v>3385.0</v>
      </c>
      <c r="E145" s="54">
        <v>3325.0</v>
      </c>
      <c r="F145" s="51" t="s">
        <v>2449</v>
      </c>
      <c r="G145" s="52">
        <v>0.0052</v>
      </c>
      <c r="H145" s="19">
        <f t="shared" si="1"/>
        <v>0.005245276271</v>
      </c>
      <c r="I145" s="33">
        <f t="shared" si="2"/>
        <v>0.9808099852</v>
      </c>
      <c r="J145" s="19"/>
      <c r="K145" s="19"/>
      <c r="L145" s="19"/>
    </row>
    <row r="146">
      <c r="A146" s="67">
        <v>45397.0</v>
      </c>
      <c r="B146" s="54">
        <v>3355.4</v>
      </c>
      <c r="C146" s="54">
        <v>3400.0</v>
      </c>
      <c r="D146" s="54">
        <v>3421.0</v>
      </c>
      <c r="E146" s="54">
        <v>3311.0</v>
      </c>
      <c r="F146" s="51" t="s">
        <v>2450</v>
      </c>
      <c r="G146" s="52">
        <v>-0.0192</v>
      </c>
      <c r="H146" s="19">
        <f t="shared" si="1"/>
        <v>-0.01919001476</v>
      </c>
      <c r="I146" s="33">
        <f t="shared" si="2"/>
        <v>0.9840217454</v>
      </c>
      <c r="J146" s="19"/>
      <c r="K146" s="19"/>
      <c r="L146" s="19"/>
    </row>
    <row r="147">
      <c r="A147" s="53">
        <v>45394.0</v>
      </c>
      <c r="B147" s="54">
        <v>3421.05</v>
      </c>
      <c r="C147" s="54">
        <v>3480.0</v>
      </c>
      <c r="D147" s="54">
        <v>3516.95</v>
      </c>
      <c r="E147" s="54">
        <v>3401.0</v>
      </c>
      <c r="F147" s="51" t="s">
        <v>2451</v>
      </c>
      <c r="G147" s="52">
        <v>-0.016</v>
      </c>
      <c r="H147" s="19">
        <f t="shared" si="1"/>
        <v>-0.01597825462</v>
      </c>
      <c r="I147" s="33">
        <f t="shared" si="2"/>
        <v>0.9929596573</v>
      </c>
      <c r="J147" s="19"/>
      <c r="K147" s="19"/>
      <c r="L147" s="19"/>
    </row>
    <row r="148">
      <c r="A148" s="53">
        <v>45392.0</v>
      </c>
      <c r="B148" s="54">
        <v>3476.6</v>
      </c>
      <c r="C148" s="54">
        <v>3499.45</v>
      </c>
      <c r="D148" s="54">
        <v>3525.45</v>
      </c>
      <c r="E148" s="54">
        <v>3452.05</v>
      </c>
      <c r="F148" s="51" t="s">
        <v>2452</v>
      </c>
      <c r="G148" s="52">
        <v>-0.007</v>
      </c>
      <c r="H148" s="19">
        <f t="shared" si="1"/>
        <v>-0.007040342735</v>
      </c>
      <c r="I148" s="33">
        <f t="shared" si="2"/>
        <v>0.9910553802</v>
      </c>
      <c r="J148" s="19"/>
      <c r="K148" s="19"/>
      <c r="L148" s="19"/>
    </row>
    <row r="149">
      <c r="A149" s="53">
        <v>45391.0</v>
      </c>
      <c r="B149" s="54">
        <v>3501.25</v>
      </c>
      <c r="C149" s="54">
        <v>3550.0</v>
      </c>
      <c r="D149" s="54">
        <v>3578.75</v>
      </c>
      <c r="E149" s="54">
        <v>3470.0</v>
      </c>
      <c r="F149" s="51" t="s">
        <v>2453</v>
      </c>
      <c r="G149" s="52">
        <v>-0.0089</v>
      </c>
      <c r="H149" s="19">
        <f t="shared" si="1"/>
        <v>-0.008944619783</v>
      </c>
      <c r="I149" s="33">
        <f t="shared" si="2"/>
        <v>1.001928504</v>
      </c>
      <c r="J149" s="19"/>
      <c r="K149" s="19"/>
      <c r="L149" s="19"/>
    </row>
    <row r="150">
      <c r="A150" s="53">
        <v>45390.0</v>
      </c>
      <c r="B150" s="54">
        <v>3532.85</v>
      </c>
      <c r="C150" s="54">
        <v>3561.25</v>
      </c>
      <c r="D150" s="54">
        <v>3572.9</v>
      </c>
      <c r="E150" s="54">
        <v>3493.7</v>
      </c>
      <c r="F150" s="51" t="s">
        <v>2454</v>
      </c>
      <c r="G150" s="52">
        <v>0.0019</v>
      </c>
      <c r="H150" s="19">
        <f t="shared" si="1"/>
        <v>0.001928503566</v>
      </c>
      <c r="I150" s="33">
        <f t="shared" si="2"/>
        <v>1.004658518</v>
      </c>
      <c r="J150" s="19"/>
      <c r="K150" s="19"/>
      <c r="L150" s="19"/>
    </row>
    <row r="151">
      <c r="A151" s="53">
        <v>45387.0</v>
      </c>
      <c r="B151" s="54">
        <v>3526.05</v>
      </c>
      <c r="C151" s="54">
        <v>3509.75</v>
      </c>
      <c r="D151" s="54">
        <v>3589.0</v>
      </c>
      <c r="E151" s="54">
        <v>3509.75</v>
      </c>
      <c r="F151" s="51" t="s">
        <v>2455</v>
      </c>
      <c r="G151" s="52">
        <v>0.0047</v>
      </c>
      <c r="H151" s="19">
        <f t="shared" si="1"/>
        <v>0.004658517822</v>
      </c>
      <c r="I151" s="33">
        <f t="shared" si="2"/>
        <v>1.004550919</v>
      </c>
      <c r="J151" s="19"/>
      <c r="K151" s="19"/>
      <c r="L151" s="19"/>
    </row>
    <row r="152">
      <c r="A152" s="53">
        <v>45386.0</v>
      </c>
      <c r="B152" s="54">
        <v>3509.7</v>
      </c>
      <c r="C152" s="54">
        <v>3544.0</v>
      </c>
      <c r="D152" s="54">
        <v>3595.0</v>
      </c>
      <c r="E152" s="54">
        <v>3475.0</v>
      </c>
      <c r="F152" s="51" t="s">
        <v>2456</v>
      </c>
      <c r="G152" s="52">
        <v>0.0046</v>
      </c>
      <c r="H152" s="19">
        <f t="shared" si="1"/>
        <v>0.00455091877</v>
      </c>
      <c r="I152" s="33">
        <f t="shared" si="2"/>
        <v>1.012387534</v>
      </c>
      <c r="J152" s="19"/>
      <c r="K152" s="19"/>
      <c r="L152" s="19"/>
    </row>
    <row r="153">
      <c r="A153" s="53">
        <v>45385.0</v>
      </c>
      <c r="B153" s="54">
        <v>3493.8</v>
      </c>
      <c r="C153" s="54">
        <v>3450.95</v>
      </c>
      <c r="D153" s="54">
        <v>3545.0</v>
      </c>
      <c r="E153" s="54">
        <v>3411.05</v>
      </c>
      <c r="F153" s="51" t="s">
        <v>2457</v>
      </c>
      <c r="G153" s="52">
        <v>0.0124</v>
      </c>
      <c r="H153" s="19">
        <f t="shared" si="1"/>
        <v>0.01238753423</v>
      </c>
      <c r="I153" s="33">
        <f t="shared" si="2"/>
        <v>0.9852682969</v>
      </c>
      <c r="J153" s="19"/>
      <c r="K153" s="19"/>
      <c r="L153" s="19"/>
    </row>
    <row r="154">
      <c r="A154" s="53">
        <v>45384.0</v>
      </c>
      <c r="B154" s="54">
        <v>3451.05</v>
      </c>
      <c r="C154" s="54">
        <v>3530.0</v>
      </c>
      <c r="D154" s="54">
        <v>3530.0</v>
      </c>
      <c r="E154" s="54">
        <v>3425.0</v>
      </c>
      <c r="F154" s="51" t="s">
        <v>2458</v>
      </c>
      <c r="G154" s="52">
        <v>-0.0147</v>
      </c>
      <c r="H154" s="19">
        <f t="shared" si="1"/>
        <v>-0.01473170314</v>
      </c>
      <c r="I154" s="33">
        <f t="shared" si="2"/>
        <v>1.047270933</v>
      </c>
      <c r="J154" s="19"/>
      <c r="K154" s="19"/>
      <c r="L154" s="19"/>
    </row>
    <row r="155">
      <c r="A155" s="53">
        <v>45383.0</v>
      </c>
      <c r="B155" s="54">
        <v>3502.65</v>
      </c>
      <c r="C155" s="54">
        <v>3411.0</v>
      </c>
      <c r="D155" s="54">
        <v>3525.0</v>
      </c>
      <c r="E155" s="54">
        <v>3385.0</v>
      </c>
      <c r="F155" s="51" t="s">
        <v>2459</v>
      </c>
      <c r="G155" s="52">
        <v>0.0473</v>
      </c>
      <c r="H155" s="19">
        <f t="shared" si="1"/>
        <v>0.04727093331</v>
      </c>
      <c r="I155" s="33">
        <f t="shared" si="2"/>
        <v>1.018174346</v>
      </c>
      <c r="J155" s="19"/>
      <c r="K155" s="19"/>
      <c r="L155" s="19"/>
    </row>
    <row r="156">
      <c r="A156" s="67">
        <v>45379.0</v>
      </c>
      <c r="B156" s="54">
        <v>3344.55</v>
      </c>
      <c r="C156" s="54">
        <v>3283.95</v>
      </c>
      <c r="D156" s="54">
        <v>3385.0</v>
      </c>
      <c r="E156" s="54">
        <v>3283.95</v>
      </c>
      <c r="F156" s="51" t="s">
        <v>2460</v>
      </c>
      <c r="G156" s="52">
        <v>0.0182</v>
      </c>
      <c r="H156" s="19">
        <f t="shared" si="1"/>
        <v>0.01817434586</v>
      </c>
      <c r="I156" s="33">
        <f t="shared" si="2"/>
        <v>0.9717484876</v>
      </c>
      <c r="J156" s="19"/>
      <c r="K156" s="19"/>
      <c r="L156" s="19"/>
    </row>
    <row r="157">
      <c r="A157" s="67">
        <v>45378.0</v>
      </c>
      <c r="B157" s="54">
        <v>3284.85</v>
      </c>
      <c r="C157" s="54">
        <v>3404.0</v>
      </c>
      <c r="D157" s="54">
        <v>3439.95</v>
      </c>
      <c r="E157" s="54">
        <v>3215.1</v>
      </c>
      <c r="F157" s="51" t="s">
        <v>2461</v>
      </c>
      <c r="G157" s="52">
        <v>-0.0283</v>
      </c>
      <c r="H157" s="19">
        <f t="shared" si="1"/>
        <v>-0.02825151242</v>
      </c>
      <c r="I157" s="33">
        <f t="shared" si="2"/>
        <v>1.001570347</v>
      </c>
      <c r="J157" s="19"/>
      <c r="K157" s="19"/>
      <c r="L157" s="19"/>
    </row>
    <row r="158">
      <c r="A158" s="67">
        <v>45377.0</v>
      </c>
      <c r="B158" s="54">
        <v>3380.35</v>
      </c>
      <c r="C158" s="54">
        <v>3398.0</v>
      </c>
      <c r="D158" s="54">
        <v>3465.0</v>
      </c>
      <c r="E158" s="54">
        <v>3363.55</v>
      </c>
      <c r="F158" s="51" t="s">
        <v>2462</v>
      </c>
      <c r="G158" s="52">
        <v>0.0016</v>
      </c>
      <c r="H158" s="19">
        <f t="shared" si="1"/>
        <v>0.001570347106</v>
      </c>
      <c r="I158" s="33">
        <f t="shared" si="2"/>
        <v>1.025726355</v>
      </c>
      <c r="J158" s="19"/>
      <c r="K158" s="19"/>
      <c r="L158" s="19"/>
    </row>
    <row r="159">
      <c r="A159" s="67">
        <v>45373.0</v>
      </c>
      <c r="B159" s="54">
        <v>3375.05</v>
      </c>
      <c r="C159" s="54">
        <v>3293.4</v>
      </c>
      <c r="D159" s="54">
        <v>3422.95</v>
      </c>
      <c r="E159" s="54">
        <v>3260.7</v>
      </c>
      <c r="F159" s="51" t="s">
        <v>2463</v>
      </c>
      <c r="G159" s="52">
        <v>0.0257</v>
      </c>
      <c r="H159" s="19">
        <f t="shared" si="1"/>
        <v>0.02572635546</v>
      </c>
      <c r="I159" s="33">
        <f t="shared" si="2"/>
        <v>1.023118422</v>
      </c>
      <c r="J159" s="19"/>
      <c r="K159" s="19"/>
      <c r="L159" s="19"/>
    </row>
    <row r="160">
      <c r="A160" s="67">
        <v>45372.0</v>
      </c>
      <c r="B160" s="54">
        <v>3290.4</v>
      </c>
      <c r="C160" s="54">
        <v>3254.65</v>
      </c>
      <c r="D160" s="54">
        <v>3309.85</v>
      </c>
      <c r="E160" s="54">
        <v>3238.95</v>
      </c>
      <c r="F160" s="51" t="s">
        <v>2464</v>
      </c>
      <c r="G160" s="52">
        <v>0.0231</v>
      </c>
      <c r="H160" s="19">
        <f t="shared" si="1"/>
        <v>0.02311842167</v>
      </c>
      <c r="I160" s="33">
        <f t="shared" si="2"/>
        <v>1.005455512</v>
      </c>
      <c r="J160" s="19"/>
      <c r="K160" s="19"/>
      <c r="L160" s="19"/>
    </row>
    <row r="161">
      <c r="A161" s="67">
        <v>45371.0</v>
      </c>
      <c r="B161" s="54">
        <v>3216.05</v>
      </c>
      <c r="C161" s="54">
        <v>3229.0</v>
      </c>
      <c r="D161" s="54">
        <v>3275.1</v>
      </c>
      <c r="E161" s="54">
        <v>3161.0</v>
      </c>
      <c r="F161" s="51" t="s">
        <v>2465</v>
      </c>
      <c r="G161" s="52">
        <v>0.0055</v>
      </c>
      <c r="H161" s="19">
        <f t="shared" si="1"/>
        <v>0.005455511786</v>
      </c>
      <c r="I161" s="33">
        <f t="shared" si="2"/>
        <v>1.006545409</v>
      </c>
      <c r="J161" s="19"/>
      <c r="K161" s="19"/>
      <c r="L161" s="19"/>
    </row>
    <row r="162">
      <c r="A162" s="67">
        <v>45370.0</v>
      </c>
      <c r="B162" s="54">
        <v>3198.6</v>
      </c>
      <c r="C162" s="54">
        <v>3210.0</v>
      </c>
      <c r="D162" s="54">
        <v>3249.85</v>
      </c>
      <c r="E162" s="54">
        <v>3150.0</v>
      </c>
      <c r="F162" s="51" t="s">
        <v>2466</v>
      </c>
      <c r="G162" s="52">
        <v>0.0065</v>
      </c>
      <c r="H162" s="19">
        <f t="shared" si="1"/>
        <v>0.006545408773</v>
      </c>
      <c r="I162" s="33">
        <f t="shared" si="2"/>
        <v>0.9955201905</v>
      </c>
      <c r="J162" s="19"/>
      <c r="K162" s="19"/>
      <c r="L162" s="19"/>
    </row>
    <row r="163">
      <c r="A163" s="67">
        <v>45369.0</v>
      </c>
      <c r="B163" s="54">
        <v>3177.8</v>
      </c>
      <c r="C163" s="54">
        <v>3222.4</v>
      </c>
      <c r="D163" s="54">
        <v>3279.45</v>
      </c>
      <c r="E163" s="54">
        <v>3160.0</v>
      </c>
      <c r="F163" s="51" t="s">
        <v>2465</v>
      </c>
      <c r="G163" s="52">
        <v>-0.0045</v>
      </c>
      <c r="H163" s="19">
        <f t="shared" si="1"/>
        <v>-0.00447980953</v>
      </c>
      <c r="I163" s="33">
        <f t="shared" si="2"/>
        <v>0.9945940893</v>
      </c>
      <c r="J163" s="19"/>
      <c r="K163" s="19"/>
      <c r="L163" s="19"/>
    </row>
    <row r="164">
      <c r="A164" s="67">
        <v>45366.0</v>
      </c>
      <c r="B164" s="54">
        <v>3192.1</v>
      </c>
      <c r="C164" s="54">
        <v>3196.0</v>
      </c>
      <c r="D164" s="54">
        <v>3264.35</v>
      </c>
      <c r="E164" s="54">
        <v>3125.0</v>
      </c>
      <c r="F164" s="51" t="s">
        <v>2410</v>
      </c>
      <c r="G164" s="52">
        <v>-0.0054</v>
      </c>
      <c r="H164" s="19">
        <f t="shared" si="1"/>
        <v>-0.00540591067</v>
      </c>
      <c r="I164" s="33">
        <f t="shared" si="2"/>
        <v>1.037381214</v>
      </c>
      <c r="J164" s="19"/>
      <c r="K164" s="19"/>
      <c r="L164" s="19"/>
    </row>
    <row r="165">
      <c r="A165" s="67">
        <v>45365.0</v>
      </c>
      <c r="B165" s="54">
        <v>3209.45</v>
      </c>
      <c r="C165" s="54">
        <v>3072.1</v>
      </c>
      <c r="D165" s="54">
        <v>3242.9</v>
      </c>
      <c r="E165" s="54">
        <v>3072.05</v>
      </c>
      <c r="F165" s="51" t="s">
        <v>2325</v>
      </c>
      <c r="G165" s="52">
        <v>0.0374</v>
      </c>
      <c r="H165" s="19">
        <f t="shared" si="1"/>
        <v>0.03738121404</v>
      </c>
      <c r="I165" s="33">
        <f t="shared" si="2"/>
        <v>0.9331744763</v>
      </c>
      <c r="J165" s="19"/>
      <c r="K165" s="19"/>
      <c r="L165" s="19"/>
    </row>
    <row r="166">
      <c r="A166" s="67">
        <v>45364.0</v>
      </c>
      <c r="B166" s="54">
        <v>3093.8</v>
      </c>
      <c r="C166" s="54">
        <v>3270.0</v>
      </c>
      <c r="D166" s="54">
        <v>3330.0</v>
      </c>
      <c r="E166" s="54">
        <v>3030.3</v>
      </c>
      <c r="F166" s="51" t="s">
        <v>2467</v>
      </c>
      <c r="G166" s="52">
        <v>-0.0668</v>
      </c>
      <c r="H166" s="19">
        <f t="shared" si="1"/>
        <v>-0.0668255237</v>
      </c>
      <c r="I166" s="33">
        <f t="shared" si="2"/>
        <v>0.9663912087</v>
      </c>
      <c r="J166" s="19"/>
      <c r="K166" s="19"/>
      <c r="L166" s="19"/>
    </row>
    <row r="167">
      <c r="A167" s="53">
        <v>45363.0</v>
      </c>
      <c r="B167" s="54">
        <v>3315.35</v>
      </c>
      <c r="C167" s="54">
        <v>3436.95</v>
      </c>
      <c r="D167" s="54">
        <v>3477.3</v>
      </c>
      <c r="E167" s="54">
        <v>3300.0</v>
      </c>
      <c r="F167" s="51" t="s">
        <v>2468</v>
      </c>
      <c r="G167" s="52">
        <v>-0.0336</v>
      </c>
      <c r="H167" s="19">
        <f t="shared" si="1"/>
        <v>-0.03360879134</v>
      </c>
      <c r="I167" s="33">
        <f t="shared" si="2"/>
        <v>0.9552269975</v>
      </c>
      <c r="J167" s="19"/>
      <c r="K167" s="19"/>
      <c r="L167" s="19"/>
    </row>
    <row r="168">
      <c r="A168" s="53">
        <v>45362.0</v>
      </c>
      <c r="B168" s="54">
        <v>3430.65</v>
      </c>
      <c r="C168" s="54">
        <v>3590.95</v>
      </c>
      <c r="D168" s="54">
        <v>3602.5</v>
      </c>
      <c r="E168" s="54">
        <v>3412.0</v>
      </c>
      <c r="F168" s="51" t="s">
        <v>2469</v>
      </c>
      <c r="G168" s="52">
        <v>-0.0448</v>
      </c>
      <c r="H168" s="19">
        <f t="shared" si="1"/>
        <v>-0.04477300255</v>
      </c>
      <c r="I168" s="33">
        <f t="shared" si="2"/>
        <v>1.004025664</v>
      </c>
      <c r="J168" s="19"/>
      <c r="K168" s="19"/>
      <c r="L168" s="19"/>
    </row>
    <row r="169">
      <c r="A169" s="53">
        <v>45358.0</v>
      </c>
      <c r="B169" s="54">
        <v>3591.45</v>
      </c>
      <c r="C169" s="54">
        <v>3611.95</v>
      </c>
      <c r="D169" s="54">
        <v>3685.0</v>
      </c>
      <c r="E169" s="54">
        <v>3537.1</v>
      </c>
      <c r="F169" s="51" t="s">
        <v>2470</v>
      </c>
      <c r="G169" s="52">
        <v>0.004</v>
      </c>
      <c r="H169" s="19">
        <f t="shared" si="1"/>
        <v>0.004025663605</v>
      </c>
      <c r="I169" s="33">
        <f t="shared" si="2"/>
        <v>0.9744340625</v>
      </c>
      <c r="J169" s="19"/>
      <c r="K169" s="19"/>
      <c r="L169" s="19"/>
    </row>
    <row r="170">
      <c r="A170" s="53">
        <v>45357.0</v>
      </c>
      <c r="B170" s="54">
        <v>3577.05</v>
      </c>
      <c r="C170" s="54">
        <v>3680.05</v>
      </c>
      <c r="D170" s="54">
        <v>3780.0</v>
      </c>
      <c r="E170" s="54">
        <v>3552.1</v>
      </c>
      <c r="F170" s="51" t="s">
        <v>2471</v>
      </c>
      <c r="G170" s="52">
        <v>-0.0256</v>
      </c>
      <c r="H170" s="19">
        <f t="shared" si="1"/>
        <v>-0.02556593751</v>
      </c>
      <c r="I170" s="33">
        <f t="shared" si="2"/>
        <v>0.9708550422</v>
      </c>
      <c r="J170" s="19"/>
      <c r="K170" s="19"/>
      <c r="L170" s="19"/>
    </row>
    <row r="171">
      <c r="A171" s="53">
        <v>45356.0</v>
      </c>
      <c r="B171" s="54">
        <v>3670.9</v>
      </c>
      <c r="C171" s="54">
        <v>3789.9</v>
      </c>
      <c r="D171" s="54">
        <v>3880.0</v>
      </c>
      <c r="E171" s="54">
        <v>3599.1</v>
      </c>
      <c r="F171" s="51" t="s">
        <v>2472</v>
      </c>
      <c r="G171" s="52">
        <v>-0.0291</v>
      </c>
      <c r="H171" s="19">
        <f t="shared" si="1"/>
        <v>-0.02914495782</v>
      </c>
      <c r="I171" s="33">
        <f t="shared" si="2"/>
        <v>1.09520913</v>
      </c>
      <c r="J171" s="19"/>
      <c r="K171" s="19"/>
      <c r="L171" s="19"/>
    </row>
    <row r="172">
      <c r="A172" s="53">
        <v>45355.0</v>
      </c>
      <c r="B172" s="54">
        <v>3781.1</v>
      </c>
      <c r="C172" s="54">
        <v>3560.0</v>
      </c>
      <c r="D172" s="54">
        <v>3848.0</v>
      </c>
      <c r="E172" s="54">
        <v>3429.05</v>
      </c>
      <c r="F172" s="51" t="s">
        <v>2473</v>
      </c>
      <c r="G172" s="52">
        <v>0.0952</v>
      </c>
      <c r="H172" s="19">
        <f t="shared" si="1"/>
        <v>0.09520912988</v>
      </c>
      <c r="I172" s="33">
        <f t="shared" si="2"/>
        <v>1.008161895</v>
      </c>
      <c r="J172" s="19"/>
      <c r="K172" s="19"/>
      <c r="L172" s="19"/>
    </row>
    <row r="173">
      <c r="A173" s="53">
        <v>45353.0</v>
      </c>
      <c r="B173" s="54">
        <v>3452.4</v>
      </c>
      <c r="C173" s="54">
        <v>3494.0</v>
      </c>
      <c r="D173" s="54">
        <v>3495.0</v>
      </c>
      <c r="E173" s="54">
        <v>3411.0</v>
      </c>
      <c r="F173" s="51" t="s">
        <v>2474</v>
      </c>
      <c r="G173" s="52">
        <v>0.0082</v>
      </c>
      <c r="H173" s="19">
        <f t="shared" si="1"/>
        <v>0.008161894611</v>
      </c>
      <c r="I173" s="33">
        <f t="shared" si="2"/>
        <v>1.057777846</v>
      </c>
      <c r="J173" s="19"/>
      <c r="K173" s="19"/>
      <c r="L173" s="19"/>
    </row>
    <row r="174">
      <c r="A174" s="53">
        <v>45352.0</v>
      </c>
      <c r="B174" s="54">
        <v>3424.45</v>
      </c>
      <c r="C174" s="54">
        <v>3247.1</v>
      </c>
      <c r="D174" s="54">
        <v>3510.0</v>
      </c>
      <c r="E174" s="54">
        <v>3247.1</v>
      </c>
      <c r="F174" s="51" t="s">
        <v>2475</v>
      </c>
      <c r="G174" s="52">
        <v>0.0578</v>
      </c>
      <c r="H174" s="19">
        <f t="shared" si="1"/>
        <v>0.05777784642</v>
      </c>
      <c r="I174" s="33">
        <f t="shared" si="2"/>
        <v>0.9823251862</v>
      </c>
      <c r="J174" s="19"/>
      <c r="K174" s="19"/>
      <c r="L174" s="19"/>
    </row>
    <row r="175">
      <c r="A175" s="67">
        <v>45351.0</v>
      </c>
      <c r="B175" s="54">
        <v>3237.4</v>
      </c>
      <c r="C175" s="54">
        <v>3295.0</v>
      </c>
      <c r="D175" s="54">
        <v>3321.45</v>
      </c>
      <c r="E175" s="54">
        <v>3211.0</v>
      </c>
      <c r="F175" s="51" t="s">
        <v>2476</v>
      </c>
      <c r="G175" s="52">
        <v>-0.0177</v>
      </c>
      <c r="H175" s="19">
        <f t="shared" si="1"/>
        <v>-0.01767481377</v>
      </c>
      <c r="I175" s="33">
        <f t="shared" si="2"/>
        <v>0.9589298184</v>
      </c>
      <c r="J175" s="19"/>
      <c r="K175" s="19"/>
      <c r="L175" s="19"/>
    </row>
    <row r="176">
      <c r="A176" s="67">
        <v>45350.0</v>
      </c>
      <c r="B176" s="54">
        <v>3295.65</v>
      </c>
      <c r="C176" s="54">
        <v>3484.35</v>
      </c>
      <c r="D176" s="54">
        <v>3484.35</v>
      </c>
      <c r="E176" s="54">
        <v>3284.0</v>
      </c>
      <c r="F176" s="51" t="s">
        <v>2477</v>
      </c>
      <c r="G176" s="52">
        <v>-0.0411</v>
      </c>
      <c r="H176" s="19">
        <f t="shared" si="1"/>
        <v>-0.04107018156</v>
      </c>
      <c r="I176" s="33">
        <f t="shared" si="2"/>
        <v>0.9838261815</v>
      </c>
      <c r="J176" s="19"/>
      <c r="K176" s="19"/>
      <c r="L176" s="19"/>
    </row>
    <row r="177">
      <c r="A177" s="67">
        <v>45349.0</v>
      </c>
      <c r="B177" s="54">
        <v>3436.8</v>
      </c>
      <c r="C177" s="54">
        <v>3500.0</v>
      </c>
      <c r="D177" s="54">
        <v>3561.0</v>
      </c>
      <c r="E177" s="54">
        <v>3425.0</v>
      </c>
      <c r="F177" s="51" t="s">
        <v>2478</v>
      </c>
      <c r="G177" s="52">
        <v>-0.0162</v>
      </c>
      <c r="H177" s="19">
        <f t="shared" si="1"/>
        <v>-0.01617381845</v>
      </c>
      <c r="I177" s="33">
        <f t="shared" si="2"/>
        <v>1.023003148</v>
      </c>
      <c r="J177" s="19"/>
      <c r="K177" s="19"/>
      <c r="L177" s="19"/>
    </row>
    <row r="178">
      <c r="A178" s="67">
        <v>45348.0</v>
      </c>
      <c r="B178" s="54">
        <v>3493.3</v>
      </c>
      <c r="C178" s="54">
        <v>3465.95</v>
      </c>
      <c r="D178" s="54">
        <v>3575.15</v>
      </c>
      <c r="E178" s="54">
        <v>3442.1</v>
      </c>
      <c r="F178" s="51" t="s">
        <v>2479</v>
      </c>
      <c r="G178" s="52">
        <v>0.023</v>
      </c>
      <c r="H178" s="19">
        <f t="shared" si="1"/>
        <v>0.02300314811</v>
      </c>
      <c r="I178" s="33">
        <f t="shared" si="2"/>
        <v>1.029857498</v>
      </c>
      <c r="J178" s="19"/>
      <c r="K178" s="19"/>
      <c r="L178" s="19"/>
    </row>
    <row r="179">
      <c r="A179" s="67">
        <v>45345.0</v>
      </c>
      <c r="B179" s="54">
        <v>3414.75</v>
      </c>
      <c r="C179" s="54">
        <v>3348.0</v>
      </c>
      <c r="D179" s="54">
        <v>3554.9</v>
      </c>
      <c r="E179" s="54">
        <v>3347.35</v>
      </c>
      <c r="F179" s="51" t="s">
        <v>2480</v>
      </c>
      <c r="G179" s="52">
        <v>0.0299</v>
      </c>
      <c r="H179" s="19">
        <f t="shared" si="1"/>
        <v>0.0298574983</v>
      </c>
      <c r="I179" s="33">
        <f t="shared" si="2"/>
        <v>0.9993971818</v>
      </c>
      <c r="J179" s="19"/>
      <c r="K179" s="19"/>
      <c r="L179" s="19"/>
    </row>
    <row r="180">
      <c r="A180" s="67">
        <v>45344.0</v>
      </c>
      <c r="B180" s="54">
        <v>3315.75</v>
      </c>
      <c r="C180" s="54">
        <v>3350.9</v>
      </c>
      <c r="D180" s="54">
        <v>3364.0</v>
      </c>
      <c r="E180" s="54">
        <v>3296.35</v>
      </c>
      <c r="F180" s="51" t="s">
        <v>2454</v>
      </c>
      <c r="G180" s="52">
        <v>-6.0E-4</v>
      </c>
      <c r="H180" s="19">
        <f t="shared" si="1"/>
        <v>-0.000602818175</v>
      </c>
      <c r="I180" s="33">
        <f t="shared" si="2"/>
        <v>1.001131563</v>
      </c>
      <c r="J180" s="19"/>
      <c r="K180" s="19"/>
      <c r="L180" s="19"/>
    </row>
    <row r="181">
      <c r="A181" s="67">
        <v>45343.0</v>
      </c>
      <c r="B181" s="54">
        <v>3317.75</v>
      </c>
      <c r="C181" s="54">
        <v>3371.0</v>
      </c>
      <c r="D181" s="54">
        <v>3442.0</v>
      </c>
      <c r="E181" s="54">
        <v>3302.0</v>
      </c>
      <c r="F181" s="51" t="s">
        <v>2481</v>
      </c>
      <c r="G181" s="52">
        <v>0.0011</v>
      </c>
      <c r="H181" s="19">
        <f t="shared" si="1"/>
        <v>0.001131563066</v>
      </c>
      <c r="I181" s="33">
        <f t="shared" si="2"/>
        <v>1.006163281</v>
      </c>
      <c r="J181" s="19"/>
      <c r="K181" s="19"/>
      <c r="L181" s="19"/>
    </row>
    <row r="182">
      <c r="A182" s="67">
        <v>45342.0</v>
      </c>
      <c r="B182" s="54">
        <v>3314.0</v>
      </c>
      <c r="C182" s="54">
        <v>3300.9</v>
      </c>
      <c r="D182" s="54">
        <v>3381.35</v>
      </c>
      <c r="E182" s="54">
        <v>3220.0</v>
      </c>
      <c r="F182" s="51" t="s">
        <v>2482</v>
      </c>
      <c r="G182" s="52">
        <v>0.0062</v>
      </c>
      <c r="H182" s="19">
        <f t="shared" si="1"/>
        <v>0.006163281416</v>
      </c>
      <c r="I182" s="33">
        <f t="shared" si="2"/>
        <v>1.02360345</v>
      </c>
      <c r="J182" s="19"/>
      <c r="K182" s="19"/>
      <c r="L182" s="19"/>
    </row>
    <row r="183">
      <c r="A183" s="67">
        <v>45341.0</v>
      </c>
      <c r="B183" s="54">
        <v>3293.7</v>
      </c>
      <c r="C183" s="54">
        <v>3202.1</v>
      </c>
      <c r="D183" s="54">
        <v>3320.05</v>
      </c>
      <c r="E183" s="54">
        <v>3202.1</v>
      </c>
      <c r="F183" s="51" t="s">
        <v>2483</v>
      </c>
      <c r="G183" s="52">
        <v>0.0236</v>
      </c>
      <c r="H183" s="19">
        <f t="shared" si="1"/>
        <v>0.02360344962</v>
      </c>
      <c r="I183" s="33">
        <f t="shared" si="2"/>
        <v>0.9801696696</v>
      </c>
      <c r="J183" s="19"/>
      <c r="K183" s="19"/>
      <c r="L183" s="19"/>
    </row>
    <row r="184">
      <c r="A184" s="67">
        <v>45338.0</v>
      </c>
      <c r="B184" s="54">
        <v>3217.75</v>
      </c>
      <c r="C184" s="54">
        <v>3282.75</v>
      </c>
      <c r="D184" s="54">
        <v>3295.0</v>
      </c>
      <c r="E184" s="54">
        <v>3202.1</v>
      </c>
      <c r="F184" s="51" t="s">
        <v>2484</v>
      </c>
      <c r="G184" s="52">
        <v>-0.0198</v>
      </c>
      <c r="H184" s="19">
        <f t="shared" si="1"/>
        <v>-0.01983033035</v>
      </c>
      <c r="I184" s="33">
        <f t="shared" si="2"/>
        <v>1.02105656</v>
      </c>
      <c r="J184" s="19"/>
      <c r="K184" s="19"/>
      <c r="L184" s="19"/>
    </row>
    <row r="185">
      <c r="A185" s="67">
        <v>45337.0</v>
      </c>
      <c r="B185" s="54">
        <v>3282.85</v>
      </c>
      <c r="C185" s="54">
        <v>3242.5</v>
      </c>
      <c r="D185" s="54">
        <v>3325.0</v>
      </c>
      <c r="E185" s="54">
        <v>3232.05</v>
      </c>
      <c r="F185" s="51" t="s">
        <v>2485</v>
      </c>
      <c r="G185" s="52">
        <v>0.0211</v>
      </c>
      <c r="H185" s="19">
        <f t="shared" si="1"/>
        <v>0.02105656035</v>
      </c>
      <c r="I185" s="33">
        <f t="shared" si="2"/>
        <v>0.9990677874</v>
      </c>
      <c r="J185" s="19"/>
      <c r="K185" s="19"/>
      <c r="L185" s="19"/>
    </row>
    <row r="186">
      <c r="A186" s="67">
        <v>45336.0</v>
      </c>
      <c r="B186" s="54">
        <v>3215.15</v>
      </c>
      <c r="C186" s="54">
        <v>3200.1</v>
      </c>
      <c r="D186" s="54">
        <v>3266.0</v>
      </c>
      <c r="E186" s="54">
        <v>3188.1</v>
      </c>
      <c r="F186" s="51" t="s">
        <v>2486</v>
      </c>
      <c r="G186" s="52">
        <v>-9.0E-4</v>
      </c>
      <c r="H186" s="19">
        <f t="shared" si="1"/>
        <v>-0.0009322126066</v>
      </c>
      <c r="I186" s="33">
        <f t="shared" si="2"/>
        <v>0.9512007685</v>
      </c>
      <c r="J186" s="19"/>
      <c r="K186" s="19"/>
      <c r="L186" s="19"/>
    </row>
    <row r="187">
      <c r="A187" s="67">
        <v>45335.0</v>
      </c>
      <c r="B187" s="54">
        <v>3218.15</v>
      </c>
      <c r="C187" s="54">
        <v>3411.95</v>
      </c>
      <c r="D187" s="54">
        <v>3494.0</v>
      </c>
      <c r="E187" s="54">
        <v>3200.4</v>
      </c>
      <c r="F187" s="51" t="s">
        <v>2487</v>
      </c>
      <c r="G187" s="52">
        <v>-0.0488</v>
      </c>
      <c r="H187" s="19">
        <f t="shared" si="1"/>
        <v>-0.04879923151</v>
      </c>
      <c r="I187" s="33">
        <f t="shared" si="2"/>
        <v>0.961191528</v>
      </c>
      <c r="J187" s="19"/>
      <c r="K187" s="19"/>
      <c r="L187" s="19"/>
    </row>
    <row r="188">
      <c r="A188" s="53">
        <v>45334.0</v>
      </c>
      <c r="B188" s="54">
        <v>3383.25</v>
      </c>
      <c r="C188" s="54">
        <v>3556.8</v>
      </c>
      <c r="D188" s="54">
        <v>3583.25</v>
      </c>
      <c r="E188" s="54">
        <v>3351.0</v>
      </c>
      <c r="F188" s="51" t="s">
        <v>2488</v>
      </c>
      <c r="G188" s="52">
        <v>-0.0388</v>
      </c>
      <c r="H188" s="19">
        <f t="shared" si="1"/>
        <v>-0.03880847195</v>
      </c>
      <c r="I188" s="33">
        <f t="shared" si="2"/>
        <v>1.049683143</v>
      </c>
      <c r="J188" s="19"/>
      <c r="K188" s="19"/>
      <c r="L188" s="19"/>
    </row>
    <row r="189">
      <c r="A189" s="53">
        <v>45331.0</v>
      </c>
      <c r="B189" s="54">
        <v>3519.85</v>
      </c>
      <c r="C189" s="54">
        <v>3394.0</v>
      </c>
      <c r="D189" s="54">
        <v>3710.45</v>
      </c>
      <c r="E189" s="54">
        <v>3394.0</v>
      </c>
      <c r="F189" s="51" t="s">
        <v>2489</v>
      </c>
      <c r="G189" s="52">
        <v>0.0497</v>
      </c>
      <c r="H189" s="19">
        <f t="shared" si="1"/>
        <v>0.04968314322</v>
      </c>
      <c r="I189" s="33">
        <f t="shared" si="2"/>
        <v>1.017601092</v>
      </c>
      <c r="J189" s="19"/>
      <c r="K189" s="19"/>
      <c r="L189" s="19"/>
    </row>
    <row r="190">
      <c r="A190" s="53">
        <v>45330.0</v>
      </c>
      <c r="B190" s="54">
        <v>3353.25</v>
      </c>
      <c r="C190" s="54">
        <v>3289.1</v>
      </c>
      <c r="D190" s="54">
        <v>3385.0</v>
      </c>
      <c r="E190" s="54">
        <v>3230.1</v>
      </c>
      <c r="F190" s="51" t="s">
        <v>2369</v>
      </c>
      <c r="G190" s="52">
        <v>0.0176</v>
      </c>
      <c r="H190" s="19">
        <f t="shared" si="1"/>
        <v>0.01760109248</v>
      </c>
      <c r="I190" s="33">
        <f t="shared" si="2"/>
        <v>1.01928609</v>
      </c>
      <c r="J190" s="19"/>
      <c r="K190" s="19"/>
      <c r="L190" s="19"/>
    </row>
    <row r="191">
      <c r="A191" s="53">
        <v>45329.0</v>
      </c>
      <c r="B191" s="54">
        <v>3295.25</v>
      </c>
      <c r="C191" s="54">
        <v>3242.6</v>
      </c>
      <c r="D191" s="54">
        <v>3324.0</v>
      </c>
      <c r="E191" s="54">
        <v>3202.7</v>
      </c>
      <c r="F191" s="51" t="s">
        <v>2490</v>
      </c>
      <c r="G191" s="52">
        <v>0.0193</v>
      </c>
      <c r="H191" s="19">
        <f t="shared" si="1"/>
        <v>0.01928608989</v>
      </c>
      <c r="I191" s="33">
        <f t="shared" si="2"/>
        <v>0.9933172538</v>
      </c>
      <c r="J191" s="19"/>
      <c r="K191" s="19"/>
      <c r="L191" s="19"/>
    </row>
    <row r="192">
      <c r="A192" s="53">
        <v>45328.0</v>
      </c>
      <c r="B192" s="54">
        <v>3232.9</v>
      </c>
      <c r="C192" s="54">
        <v>3270.8</v>
      </c>
      <c r="D192" s="54">
        <v>3287.9</v>
      </c>
      <c r="E192" s="54">
        <v>3215.1</v>
      </c>
      <c r="F192" s="51" t="s">
        <v>2427</v>
      </c>
      <c r="G192" s="52">
        <v>-0.0067</v>
      </c>
      <c r="H192" s="19">
        <f t="shared" si="1"/>
        <v>-0.006682746225</v>
      </c>
      <c r="I192" s="33">
        <f t="shared" si="2"/>
        <v>1.020170517</v>
      </c>
      <c r="J192" s="19"/>
      <c r="K192" s="19"/>
      <c r="L192" s="19"/>
    </row>
    <row r="193">
      <c r="A193" s="53">
        <v>45327.0</v>
      </c>
      <c r="B193" s="54">
        <v>3254.65</v>
      </c>
      <c r="C193" s="54">
        <v>3219.95</v>
      </c>
      <c r="D193" s="54">
        <v>3298.0</v>
      </c>
      <c r="E193" s="54">
        <v>3152.35</v>
      </c>
      <c r="F193" s="51" t="s">
        <v>2491</v>
      </c>
      <c r="G193" s="52">
        <v>0.0202</v>
      </c>
      <c r="H193" s="19">
        <f t="shared" si="1"/>
        <v>0.02017051688</v>
      </c>
      <c r="I193" s="33">
        <f t="shared" si="2"/>
        <v>0.9677693346</v>
      </c>
      <c r="J193" s="19"/>
      <c r="K193" s="19"/>
      <c r="L193" s="19"/>
    </row>
    <row r="194">
      <c r="A194" s="53">
        <v>45324.0</v>
      </c>
      <c r="B194" s="54">
        <v>3190.3</v>
      </c>
      <c r="C194" s="54">
        <v>3310.0</v>
      </c>
      <c r="D194" s="54">
        <v>3343.95</v>
      </c>
      <c r="E194" s="54">
        <v>3131.55</v>
      </c>
      <c r="F194" s="51" t="s">
        <v>2492</v>
      </c>
      <c r="G194" s="52">
        <v>-0.0322</v>
      </c>
      <c r="H194" s="19">
        <f t="shared" si="1"/>
        <v>-0.03223066539</v>
      </c>
      <c r="I194" s="33">
        <f t="shared" si="2"/>
        <v>0.9831496697</v>
      </c>
      <c r="J194" s="19"/>
      <c r="K194" s="19"/>
      <c r="L194" s="19"/>
    </row>
    <row r="195">
      <c r="A195" s="53">
        <v>45323.0</v>
      </c>
      <c r="B195" s="54">
        <v>3296.55</v>
      </c>
      <c r="C195" s="54">
        <v>3353.05</v>
      </c>
      <c r="D195" s="54">
        <v>3418.45</v>
      </c>
      <c r="E195" s="54">
        <v>3249.95</v>
      </c>
      <c r="F195" s="51" t="s">
        <v>2454</v>
      </c>
      <c r="G195" s="52">
        <v>-0.0169</v>
      </c>
      <c r="H195" s="19">
        <f t="shared" si="1"/>
        <v>-0.0168503303</v>
      </c>
      <c r="I195" s="33">
        <f t="shared" si="2"/>
        <v>0.9866845187</v>
      </c>
      <c r="J195" s="19"/>
      <c r="K195" s="19"/>
      <c r="L195" s="19"/>
    </row>
    <row r="196">
      <c r="A196" s="67">
        <v>45322.0</v>
      </c>
      <c r="B196" s="54">
        <v>3353.05</v>
      </c>
      <c r="C196" s="54">
        <v>3461.95</v>
      </c>
      <c r="D196" s="54">
        <v>3598.0</v>
      </c>
      <c r="E196" s="54">
        <v>3301.2</v>
      </c>
      <c r="F196" s="51" t="s">
        <v>2493</v>
      </c>
      <c r="G196" s="52">
        <v>-0.0133</v>
      </c>
      <c r="H196" s="19">
        <f t="shared" si="1"/>
        <v>-0.01331548127</v>
      </c>
      <c r="I196" s="33">
        <f t="shared" si="2"/>
        <v>1.07916799</v>
      </c>
      <c r="J196" s="19"/>
      <c r="K196" s="19"/>
      <c r="L196" s="19"/>
    </row>
    <row r="197">
      <c r="A197" s="67">
        <v>45321.0</v>
      </c>
      <c r="B197" s="54">
        <v>3398.3</v>
      </c>
      <c r="C197" s="54">
        <v>3151.0</v>
      </c>
      <c r="D197" s="54">
        <v>3488.0</v>
      </c>
      <c r="E197" s="54">
        <v>3151.0</v>
      </c>
      <c r="F197" s="51" t="s">
        <v>2494</v>
      </c>
      <c r="G197" s="52">
        <v>0.0792</v>
      </c>
      <c r="H197" s="19">
        <f t="shared" si="1"/>
        <v>0.07916798984</v>
      </c>
      <c r="I197" s="33">
        <f t="shared" si="2"/>
        <v>1.020861362</v>
      </c>
      <c r="J197" s="19"/>
      <c r="K197" s="19"/>
      <c r="L197" s="19"/>
    </row>
    <row r="198">
      <c r="A198" s="67">
        <v>45320.0</v>
      </c>
      <c r="B198" s="54">
        <v>3149.0</v>
      </c>
      <c r="C198" s="54">
        <v>3070.0</v>
      </c>
      <c r="D198" s="54">
        <v>3223.0</v>
      </c>
      <c r="E198" s="54">
        <v>3070.0</v>
      </c>
      <c r="F198" s="51" t="s">
        <v>2495</v>
      </c>
      <c r="G198" s="52">
        <v>0.0209</v>
      </c>
      <c r="H198" s="19">
        <f t="shared" si="1"/>
        <v>0.0208613619</v>
      </c>
      <c r="I198" s="33">
        <f t="shared" si="2"/>
        <v>0.9983978509</v>
      </c>
      <c r="J198" s="19"/>
      <c r="K198" s="19"/>
      <c r="L198" s="19"/>
    </row>
    <row r="199">
      <c r="A199" s="67">
        <v>45316.0</v>
      </c>
      <c r="B199" s="54">
        <v>3084.65</v>
      </c>
      <c r="C199" s="54">
        <v>3088.15</v>
      </c>
      <c r="D199" s="54">
        <v>3126.95</v>
      </c>
      <c r="E199" s="54">
        <v>3040.6</v>
      </c>
      <c r="F199" s="51" t="s">
        <v>2449</v>
      </c>
      <c r="G199" s="52">
        <v>-0.0016</v>
      </c>
      <c r="H199" s="19">
        <f t="shared" si="1"/>
        <v>-0.001602149146</v>
      </c>
      <c r="I199" s="33">
        <f t="shared" si="2"/>
        <v>1.006974773</v>
      </c>
      <c r="J199" s="19"/>
      <c r="K199" s="19"/>
      <c r="L199" s="19"/>
    </row>
    <row r="200">
      <c r="A200" s="67">
        <v>45315.0</v>
      </c>
      <c r="B200" s="54">
        <v>3089.6</v>
      </c>
      <c r="C200" s="54">
        <v>3123.9</v>
      </c>
      <c r="D200" s="54">
        <v>3123.9</v>
      </c>
      <c r="E200" s="54">
        <v>3051.05</v>
      </c>
      <c r="F200" s="51" t="s">
        <v>2496</v>
      </c>
      <c r="G200" s="52">
        <v>0.007</v>
      </c>
      <c r="H200" s="19">
        <f t="shared" si="1"/>
        <v>0.006974773483</v>
      </c>
      <c r="I200" s="33">
        <f t="shared" si="2"/>
        <v>0.960312989</v>
      </c>
      <c r="J200" s="19"/>
      <c r="K200" s="19"/>
      <c r="L200" s="19"/>
    </row>
    <row r="201">
      <c r="A201" s="67">
        <v>45314.0</v>
      </c>
      <c r="B201" s="54">
        <v>3068.2</v>
      </c>
      <c r="C201" s="54">
        <v>3221.0</v>
      </c>
      <c r="D201" s="54">
        <v>3249.0</v>
      </c>
      <c r="E201" s="54">
        <v>3055.0</v>
      </c>
      <c r="F201" s="51" t="s">
        <v>2497</v>
      </c>
      <c r="G201" s="52">
        <v>-0.0397</v>
      </c>
      <c r="H201" s="19">
        <f t="shared" si="1"/>
        <v>-0.03968701095</v>
      </c>
      <c r="I201" s="33">
        <f t="shared" si="2"/>
        <v>1.028455546</v>
      </c>
      <c r="J201" s="19"/>
      <c r="K201" s="19"/>
      <c r="L201" s="19"/>
    </row>
    <row r="202">
      <c r="A202" s="67">
        <v>45311.0</v>
      </c>
      <c r="B202" s="54">
        <v>3195.0</v>
      </c>
      <c r="C202" s="54">
        <v>3149.0</v>
      </c>
      <c r="D202" s="54">
        <v>3225.0</v>
      </c>
      <c r="E202" s="54">
        <v>3110.05</v>
      </c>
      <c r="F202" s="51" t="s">
        <v>2498</v>
      </c>
      <c r="G202" s="52">
        <v>0.0285</v>
      </c>
      <c r="H202" s="19">
        <f t="shared" si="1"/>
        <v>0.02845554626</v>
      </c>
      <c r="I202" s="33">
        <f t="shared" si="2"/>
        <v>1.007720254</v>
      </c>
      <c r="J202" s="19"/>
      <c r="K202" s="19"/>
      <c r="L202" s="19"/>
    </row>
    <row r="203">
      <c r="A203" s="67">
        <v>45310.0</v>
      </c>
      <c r="B203" s="54">
        <v>3106.6</v>
      </c>
      <c r="C203" s="54">
        <v>3189.95</v>
      </c>
      <c r="D203" s="54">
        <v>3219.85</v>
      </c>
      <c r="E203" s="54">
        <v>3082.6</v>
      </c>
      <c r="F203" s="51" t="s">
        <v>2499</v>
      </c>
      <c r="G203" s="52">
        <v>0.0077</v>
      </c>
      <c r="H203" s="19">
        <f t="shared" si="1"/>
        <v>0.007720254314</v>
      </c>
      <c r="I203" s="33">
        <f t="shared" si="2"/>
        <v>0.9847313614</v>
      </c>
      <c r="J203" s="19"/>
      <c r="K203" s="19"/>
      <c r="L203" s="19"/>
    </row>
    <row r="204">
      <c r="A204" s="67">
        <v>45309.0</v>
      </c>
      <c r="B204" s="54">
        <v>3082.8</v>
      </c>
      <c r="C204" s="54">
        <v>3130.0</v>
      </c>
      <c r="D204" s="54">
        <v>3199.0</v>
      </c>
      <c r="E204" s="54">
        <v>3075.0</v>
      </c>
      <c r="F204" s="51" t="s">
        <v>2500</v>
      </c>
      <c r="G204" s="52">
        <v>-0.0153</v>
      </c>
      <c r="H204" s="19">
        <f t="shared" si="1"/>
        <v>-0.0152686386</v>
      </c>
      <c r="I204" s="33">
        <f t="shared" si="2"/>
        <v>0.981887183</v>
      </c>
      <c r="J204" s="19"/>
      <c r="K204" s="19"/>
      <c r="L204" s="19"/>
    </row>
    <row r="205">
      <c r="A205" s="67">
        <v>45308.0</v>
      </c>
      <c r="B205" s="54">
        <v>3130.6</v>
      </c>
      <c r="C205" s="54">
        <v>3186.4</v>
      </c>
      <c r="D205" s="54">
        <v>3190.0</v>
      </c>
      <c r="E205" s="54">
        <v>3125.0</v>
      </c>
      <c r="F205" s="51" t="s">
        <v>2501</v>
      </c>
      <c r="G205" s="52">
        <v>-0.0181</v>
      </c>
      <c r="H205" s="19">
        <f t="shared" si="1"/>
        <v>-0.01811281697</v>
      </c>
      <c r="I205" s="33">
        <f t="shared" si="2"/>
        <v>0.9962659751</v>
      </c>
      <c r="J205" s="19"/>
      <c r="K205" s="19"/>
      <c r="L205" s="19"/>
    </row>
    <row r="206">
      <c r="A206" s="67">
        <v>45307.0</v>
      </c>
      <c r="B206" s="54">
        <v>3188.35</v>
      </c>
      <c r="C206" s="54">
        <v>3210.0</v>
      </c>
      <c r="D206" s="54">
        <v>3249.0</v>
      </c>
      <c r="E206" s="54">
        <v>3165.0</v>
      </c>
      <c r="F206" s="51" t="s">
        <v>2412</v>
      </c>
      <c r="G206" s="52">
        <v>-0.0037</v>
      </c>
      <c r="H206" s="19">
        <f t="shared" si="1"/>
        <v>-0.003734024935</v>
      </c>
      <c r="I206" s="33">
        <f t="shared" si="2"/>
        <v>1.00900134</v>
      </c>
      <c r="J206" s="19"/>
      <c r="K206" s="19"/>
      <c r="L206" s="19"/>
    </row>
    <row r="207">
      <c r="A207" s="67">
        <v>45306.0</v>
      </c>
      <c r="B207" s="54">
        <v>3200.3</v>
      </c>
      <c r="C207" s="54">
        <v>3171.75</v>
      </c>
      <c r="D207" s="54">
        <v>3282.7</v>
      </c>
      <c r="E207" s="54">
        <v>3171.75</v>
      </c>
      <c r="F207" s="51" t="s">
        <v>2384</v>
      </c>
      <c r="G207" s="52">
        <v>0.009</v>
      </c>
      <c r="H207" s="19">
        <f t="shared" si="1"/>
        <v>0.009001339954</v>
      </c>
      <c r="I207" s="33">
        <f t="shared" si="2"/>
        <v>0.9935781972</v>
      </c>
      <c r="J207" s="19"/>
      <c r="K207" s="19"/>
      <c r="L207" s="19"/>
    </row>
    <row r="208">
      <c r="A208" s="53">
        <v>45303.0</v>
      </c>
      <c r="B208" s="54">
        <v>3171.75</v>
      </c>
      <c r="C208" s="54">
        <v>3208.2</v>
      </c>
      <c r="D208" s="54">
        <v>3239.0</v>
      </c>
      <c r="E208" s="54">
        <v>3137.15</v>
      </c>
      <c r="F208" s="51" t="s">
        <v>2427</v>
      </c>
      <c r="G208" s="52">
        <v>-0.0064</v>
      </c>
      <c r="H208" s="19">
        <f t="shared" si="1"/>
        <v>-0.006421802804</v>
      </c>
      <c r="I208" s="33">
        <f t="shared" si="2"/>
        <v>1.011277779</v>
      </c>
      <c r="J208" s="19"/>
      <c r="K208" s="19"/>
      <c r="L208" s="19"/>
    </row>
    <row r="209">
      <c r="A209" s="53">
        <v>45302.0</v>
      </c>
      <c r="B209" s="54">
        <v>3192.25</v>
      </c>
      <c r="C209" s="54">
        <v>3192.75</v>
      </c>
      <c r="D209" s="54">
        <v>3249.9</v>
      </c>
      <c r="E209" s="54">
        <v>3171.8</v>
      </c>
      <c r="F209" s="51" t="s">
        <v>2412</v>
      </c>
      <c r="G209" s="52">
        <v>0.0113</v>
      </c>
      <c r="H209" s="19">
        <f t="shared" si="1"/>
        <v>0.01127777866</v>
      </c>
      <c r="I209" s="33">
        <f t="shared" si="2"/>
        <v>1.003257691</v>
      </c>
      <c r="J209" s="19"/>
      <c r="K209" s="19"/>
      <c r="L209" s="19"/>
    </row>
    <row r="210">
      <c r="A210" s="53">
        <v>45301.0</v>
      </c>
      <c r="B210" s="54">
        <v>3156.65</v>
      </c>
      <c r="C210" s="54">
        <v>3155.0</v>
      </c>
      <c r="D210" s="54">
        <v>3181.3</v>
      </c>
      <c r="E210" s="54">
        <v>3130.05</v>
      </c>
      <c r="F210" s="51" t="s">
        <v>2502</v>
      </c>
      <c r="G210" s="52">
        <v>0.0033</v>
      </c>
      <c r="H210" s="19">
        <f t="shared" si="1"/>
        <v>0.00325769133</v>
      </c>
      <c r="I210" s="33">
        <f t="shared" si="2"/>
        <v>1.003124402</v>
      </c>
      <c r="J210" s="19"/>
      <c r="K210" s="19"/>
      <c r="L210" s="19"/>
    </row>
    <row r="211">
      <c r="A211" s="53">
        <v>45300.0</v>
      </c>
      <c r="B211" s="54">
        <v>3146.4</v>
      </c>
      <c r="C211" s="54">
        <v>3150.7</v>
      </c>
      <c r="D211" s="54">
        <v>3275.0</v>
      </c>
      <c r="E211" s="54">
        <v>3105.05</v>
      </c>
      <c r="F211" s="51" t="s">
        <v>2503</v>
      </c>
      <c r="G211" s="52">
        <v>0.0031</v>
      </c>
      <c r="H211" s="19">
        <f t="shared" si="1"/>
        <v>0.003124402219</v>
      </c>
      <c r="I211" s="33">
        <f t="shared" si="2"/>
        <v>0.9937585147</v>
      </c>
      <c r="J211" s="19"/>
      <c r="K211" s="19"/>
      <c r="L211" s="19"/>
    </row>
    <row r="212">
      <c r="A212" s="53">
        <v>45299.0</v>
      </c>
      <c r="B212" s="54">
        <v>3136.6</v>
      </c>
      <c r="C212" s="54">
        <v>3197.3</v>
      </c>
      <c r="D212" s="54">
        <v>3209.0</v>
      </c>
      <c r="E212" s="54">
        <v>3125.0</v>
      </c>
      <c r="F212" s="51" t="s">
        <v>2504</v>
      </c>
      <c r="G212" s="52">
        <v>-0.0062</v>
      </c>
      <c r="H212" s="19">
        <f t="shared" si="1"/>
        <v>-0.006241485283</v>
      </c>
      <c r="I212" s="33">
        <f t="shared" si="2"/>
        <v>0.9889552099</v>
      </c>
      <c r="J212" s="19"/>
      <c r="K212" s="19"/>
      <c r="L212" s="19"/>
    </row>
    <row r="213">
      <c r="A213" s="53">
        <v>45296.0</v>
      </c>
      <c r="B213" s="54">
        <v>3156.3</v>
      </c>
      <c r="C213" s="54">
        <v>3255.0</v>
      </c>
      <c r="D213" s="54">
        <v>3255.0</v>
      </c>
      <c r="E213" s="54">
        <v>3140.95</v>
      </c>
      <c r="F213" s="51" t="s">
        <v>2497</v>
      </c>
      <c r="G213" s="52">
        <v>-0.011</v>
      </c>
      <c r="H213" s="19">
        <f t="shared" si="1"/>
        <v>-0.01104479015</v>
      </c>
      <c r="I213" s="33">
        <f t="shared" si="2"/>
        <v>1.007799548</v>
      </c>
      <c r="J213" s="19"/>
      <c r="K213" s="19"/>
      <c r="L213" s="19"/>
    </row>
    <row r="214">
      <c r="A214" s="53">
        <v>45295.0</v>
      </c>
      <c r="B214" s="54">
        <v>3191.55</v>
      </c>
      <c r="C214" s="54">
        <v>3166.85</v>
      </c>
      <c r="D214" s="54">
        <v>3195.9</v>
      </c>
      <c r="E214" s="54">
        <v>3160.65</v>
      </c>
      <c r="F214" s="51" t="s">
        <v>2505</v>
      </c>
      <c r="G214" s="52">
        <v>0.0078</v>
      </c>
      <c r="H214" s="19">
        <f t="shared" si="1"/>
        <v>0.007799548447</v>
      </c>
      <c r="I214" s="33">
        <f t="shared" si="2"/>
        <v>0.9937242104</v>
      </c>
      <c r="J214" s="19"/>
      <c r="K214" s="19"/>
      <c r="L214" s="19"/>
    </row>
    <row r="215">
      <c r="A215" s="53">
        <v>45294.0</v>
      </c>
      <c r="B215" s="54">
        <v>3166.85</v>
      </c>
      <c r="C215" s="54">
        <v>3190.0</v>
      </c>
      <c r="D215" s="54">
        <v>3200.65</v>
      </c>
      <c r="E215" s="54">
        <v>3150.05</v>
      </c>
      <c r="F215" s="51" t="s">
        <v>2506</v>
      </c>
      <c r="G215" s="52">
        <v>-0.0063</v>
      </c>
      <c r="H215" s="19">
        <f t="shared" si="1"/>
        <v>-0.006275789573</v>
      </c>
      <c r="I215" s="33">
        <f t="shared" si="2"/>
        <v>0.9963265179</v>
      </c>
      <c r="J215" s="19"/>
      <c r="K215" s="19"/>
      <c r="L215" s="19"/>
    </row>
    <row r="216">
      <c r="A216" s="53">
        <v>45293.0</v>
      </c>
      <c r="B216" s="54">
        <v>3186.85</v>
      </c>
      <c r="C216" s="54">
        <v>3213.0</v>
      </c>
      <c r="D216" s="54">
        <v>3226.95</v>
      </c>
      <c r="E216" s="54">
        <v>3133.75</v>
      </c>
      <c r="F216" s="51" t="s">
        <v>2507</v>
      </c>
      <c r="G216" s="52">
        <v>-0.0037</v>
      </c>
      <c r="H216" s="19">
        <f t="shared" si="1"/>
        <v>-0.003673482148</v>
      </c>
      <c r="I216" s="33">
        <f t="shared" si="2"/>
        <v>0.9822503378</v>
      </c>
      <c r="J216" s="19"/>
      <c r="K216" s="19"/>
      <c r="L216" s="19"/>
    </row>
    <row r="217">
      <c r="A217" s="53">
        <v>45292.0</v>
      </c>
      <c r="B217" s="54">
        <v>3198.6</v>
      </c>
      <c r="C217" s="54">
        <v>3274.3</v>
      </c>
      <c r="D217" s="54">
        <v>3276.0</v>
      </c>
      <c r="E217" s="54">
        <v>3190.0</v>
      </c>
      <c r="F217" s="51" t="s">
        <v>2431</v>
      </c>
      <c r="G217" s="52">
        <v>-0.0177</v>
      </c>
      <c r="H217" s="19">
        <f t="shared" si="1"/>
        <v>-0.0177496622</v>
      </c>
      <c r="I217" s="33">
        <f t="shared" si="2"/>
        <v>0.9943661542</v>
      </c>
      <c r="J217" s="19"/>
      <c r="K217" s="19"/>
      <c r="L217" s="19"/>
    </row>
    <row r="218">
      <c r="A218" s="66">
        <v>45289.0</v>
      </c>
      <c r="B218" s="54">
        <v>3256.4</v>
      </c>
      <c r="C218" s="54">
        <v>3296.25</v>
      </c>
      <c r="D218" s="54">
        <v>3345.0</v>
      </c>
      <c r="E218" s="54">
        <v>3236.55</v>
      </c>
      <c r="F218" s="51" t="s">
        <v>2508</v>
      </c>
      <c r="G218" s="52">
        <v>-0.0056</v>
      </c>
      <c r="H218" s="19">
        <f t="shared" si="1"/>
        <v>-0.005633845825</v>
      </c>
      <c r="I218" s="33">
        <f t="shared" si="2"/>
        <v>0.9965310004</v>
      </c>
      <c r="J218" s="19"/>
      <c r="K218" s="19"/>
      <c r="L218" s="19"/>
    </row>
    <row r="219">
      <c r="A219" s="66">
        <v>45288.0</v>
      </c>
      <c r="B219" s="54">
        <v>3274.85</v>
      </c>
      <c r="C219" s="54">
        <v>3340.0</v>
      </c>
      <c r="D219" s="54">
        <v>3423.15</v>
      </c>
      <c r="E219" s="54">
        <v>3240.0</v>
      </c>
      <c r="F219" s="51" t="s">
        <v>2509</v>
      </c>
      <c r="G219" s="52">
        <v>-0.0035</v>
      </c>
      <c r="H219" s="19">
        <f t="shared" si="1"/>
        <v>-0.00346899962</v>
      </c>
      <c r="I219" s="33">
        <f t="shared" si="2"/>
        <v>0.9853084476</v>
      </c>
      <c r="J219" s="19"/>
      <c r="K219" s="19"/>
      <c r="L219" s="19"/>
    </row>
    <row r="220">
      <c r="A220" s="66">
        <v>45287.0</v>
      </c>
      <c r="B220" s="54">
        <v>3286.25</v>
      </c>
      <c r="C220" s="54">
        <v>3366.45</v>
      </c>
      <c r="D220" s="54">
        <v>3395.8</v>
      </c>
      <c r="E220" s="54">
        <v>3255.05</v>
      </c>
      <c r="F220" s="51" t="s">
        <v>2510</v>
      </c>
      <c r="G220" s="52">
        <v>-0.0147</v>
      </c>
      <c r="H220" s="19">
        <f t="shared" si="1"/>
        <v>-0.01469155236</v>
      </c>
      <c r="I220" s="33">
        <f t="shared" si="2"/>
        <v>1.018770236</v>
      </c>
      <c r="J220" s="19"/>
      <c r="K220" s="19"/>
      <c r="L220" s="19"/>
    </row>
    <row r="221">
      <c r="A221" s="66">
        <v>45286.0</v>
      </c>
      <c r="B221" s="54">
        <v>3335.25</v>
      </c>
      <c r="C221" s="54">
        <v>3334.95</v>
      </c>
      <c r="D221" s="54">
        <v>3383.0</v>
      </c>
      <c r="E221" s="54">
        <v>3318.95</v>
      </c>
      <c r="F221" s="51" t="s">
        <v>2511</v>
      </c>
      <c r="G221" s="52">
        <v>0.0188</v>
      </c>
      <c r="H221" s="19">
        <f t="shared" si="1"/>
        <v>0.01877023642</v>
      </c>
      <c r="I221" s="33">
        <f t="shared" si="2"/>
        <v>1.075934599</v>
      </c>
      <c r="J221" s="19"/>
      <c r="K221" s="19"/>
      <c r="L221" s="19"/>
    </row>
    <row r="222">
      <c r="A222" s="66">
        <v>45282.0</v>
      </c>
      <c r="B222" s="54">
        <v>3273.8</v>
      </c>
      <c r="C222" s="54">
        <v>3083.7</v>
      </c>
      <c r="D222" s="54">
        <v>3339.0</v>
      </c>
      <c r="E222" s="54">
        <v>3064.05</v>
      </c>
      <c r="F222" s="51" t="s">
        <v>2512</v>
      </c>
      <c r="G222" s="52">
        <v>0.0759</v>
      </c>
      <c r="H222" s="19">
        <f t="shared" si="1"/>
        <v>0.07593459864</v>
      </c>
      <c r="I222" s="33">
        <f t="shared" si="2"/>
        <v>0.9958109015</v>
      </c>
      <c r="J222" s="19"/>
      <c r="K222" s="19"/>
      <c r="L222" s="19"/>
    </row>
    <row r="223">
      <c r="A223" s="66">
        <v>45281.0</v>
      </c>
      <c r="B223" s="54">
        <v>3042.75</v>
      </c>
      <c r="C223" s="54">
        <v>3007.0</v>
      </c>
      <c r="D223" s="54">
        <v>3123.95</v>
      </c>
      <c r="E223" s="54">
        <v>3007.0</v>
      </c>
      <c r="F223" s="51" t="s">
        <v>2513</v>
      </c>
      <c r="G223" s="52">
        <v>-0.0042</v>
      </c>
      <c r="H223" s="19">
        <f t="shared" si="1"/>
        <v>-0.004189098526</v>
      </c>
      <c r="I223" s="33">
        <f t="shared" si="2"/>
        <v>0.9443242575</v>
      </c>
      <c r="J223" s="19"/>
      <c r="K223" s="19"/>
      <c r="L223" s="19"/>
    </row>
    <row r="224">
      <c r="A224" s="66">
        <v>45280.0</v>
      </c>
      <c r="B224" s="54">
        <v>3055.55</v>
      </c>
      <c r="C224" s="54">
        <v>3266.95</v>
      </c>
      <c r="D224" s="54">
        <v>3271.25</v>
      </c>
      <c r="E224" s="54">
        <v>3005.05</v>
      </c>
      <c r="F224" s="51" t="s">
        <v>2420</v>
      </c>
      <c r="G224" s="52">
        <v>-0.0557</v>
      </c>
      <c r="H224" s="19">
        <f t="shared" si="1"/>
        <v>-0.0556757425</v>
      </c>
      <c r="I224" s="33">
        <f t="shared" si="2"/>
        <v>1.030986634</v>
      </c>
      <c r="J224" s="19"/>
      <c r="K224" s="19"/>
      <c r="L224" s="19"/>
    </row>
    <row r="225">
      <c r="A225" s="66">
        <v>45279.0</v>
      </c>
      <c r="B225" s="54">
        <v>3235.7</v>
      </c>
      <c r="C225" s="54">
        <v>3150.0</v>
      </c>
      <c r="D225" s="54">
        <v>3249.0</v>
      </c>
      <c r="E225" s="54">
        <v>3150.0</v>
      </c>
      <c r="F225" s="51" t="s">
        <v>2514</v>
      </c>
      <c r="G225" s="52">
        <v>0.031</v>
      </c>
      <c r="H225" s="19">
        <f t="shared" si="1"/>
        <v>0.03098663353</v>
      </c>
      <c r="I225" s="33">
        <f t="shared" si="2"/>
        <v>0.979556485</v>
      </c>
      <c r="J225" s="19"/>
      <c r="K225" s="19"/>
      <c r="L225" s="19"/>
    </row>
    <row r="226">
      <c r="A226" s="66">
        <v>45278.0</v>
      </c>
      <c r="B226" s="54">
        <v>3138.45</v>
      </c>
      <c r="C226" s="54">
        <v>3210.0</v>
      </c>
      <c r="D226" s="54">
        <v>3210.7</v>
      </c>
      <c r="E226" s="54">
        <v>3122.85</v>
      </c>
      <c r="F226" s="51" t="s">
        <v>2506</v>
      </c>
      <c r="G226" s="52">
        <v>-0.0204</v>
      </c>
      <c r="H226" s="19">
        <f t="shared" si="1"/>
        <v>-0.02044351504</v>
      </c>
      <c r="I226" s="33">
        <f t="shared" si="2"/>
        <v>0.9945676636</v>
      </c>
      <c r="J226" s="19"/>
      <c r="K226" s="19"/>
      <c r="L226" s="19"/>
    </row>
    <row r="227">
      <c r="A227" s="66">
        <v>45275.0</v>
      </c>
      <c r="B227" s="54">
        <v>3203.95</v>
      </c>
      <c r="C227" s="54">
        <v>3249.0</v>
      </c>
      <c r="D227" s="54">
        <v>3286.0</v>
      </c>
      <c r="E227" s="54">
        <v>3196.0</v>
      </c>
      <c r="F227" s="51" t="s">
        <v>2515</v>
      </c>
      <c r="G227" s="52">
        <v>-0.0054</v>
      </c>
      <c r="H227" s="19">
        <f t="shared" si="1"/>
        <v>-0.00543233637</v>
      </c>
      <c r="I227" s="33">
        <f t="shared" si="2"/>
        <v>1.000372642</v>
      </c>
      <c r="J227" s="19"/>
      <c r="K227" s="19"/>
      <c r="L227" s="19"/>
    </row>
    <row r="228">
      <c r="A228" s="66">
        <v>45274.0</v>
      </c>
      <c r="B228" s="54">
        <v>3221.45</v>
      </c>
      <c r="C228" s="54">
        <v>3220.25</v>
      </c>
      <c r="D228" s="54">
        <v>3291.8</v>
      </c>
      <c r="E228" s="54">
        <v>3184.0</v>
      </c>
      <c r="F228" s="51" t="s">
        <v>2516</v>
      </c>
      <c r="G228" s="52">
        <v>4.0E-4</v>
      </c>
      <c r="H228" s="19">
        <f t="shared" si="1"/>
        <v>0.0003726418756</v>
      </c>
      <c r="I228" s="33">
        <f t="shared" si="2"/>
        <v>1.017440483</v>
      </c>
      <c r="J228" s="19"/>
      <c r="K228" s="19"/>
      <c r="L228" s="19"/>
    </row>
    <row r="229">
      <c r="A229" s="66">
        <v>45273.0</v>
      </c>
      <c r="B229" s="54">
        <v>3220.25</v>
      </c>
      <c r="C229" s="54">
        <v>3155.0</v>
      </c>
      <c r="D229" s="54">
        <v>3245.0</v>
      </c>
      <c r="E229" s="54">
        <v>3130.0</v>
      </c>
      <c r="F229" s="51" t="s">
        <v>2383</v>
      </c>
      <c r="G229" s="52">
        <v>0.0174</v>
      </c>
      <c r="H229" s="19">
        <f t="shared" si="1"/>
        <v>0.01744048277</v>
      </c>
      <c r="I229" s="33">
        <f t="shared" si="2"/>
        <v>1.005687686</v>
      </c>
      <c r="J229" s="19"/>
      <c r="K229" s="19"/>
      <c r="L229" s="19"/>
    </row>
    <row r="230">
      <c r="A230" s="50">
        <v>45272.0</v>
      </c>
      <c r="B230" s="54">
        <v>3165.05</v>
      </c>
      <c r="C230" s="54">
        <v>3151.15</v>
      </c>
      <c r="D230" s="54">
        <v>3199.95</v>
      </c>
      <c r="E230" s="54">
        <v>3130.0</v>
      </c>
      <c r="F230" s="51" t="s">
        <v>2517</v>
      </c>
      <c r="G230" s="52">
        <v>0.0057</v>
      </c>
      <c r="H230" s="19">
        <f t="shared" si="1"/>
        <v>0.005687685684</v>
      </c>
      <c r="I230" s="33">
        <f t="shared" si="2"/>
        <v>0.9996347235</v>
      </c>
      <c r="J230" s="19"/>
      <c r="K230" s="19"/>
      <c r="L230" s="19"/>
    </row>
    <row r="231">
      <c r="A231" s="50">
        <v>45271.0</v>
      </c>
      <c r="B231" s="54">
        <v>3147.15</v>
      </c>
      <c r="C231" s="54">
        <v>3215.0</v>
      </c>
      <c r="D231" s="54">
        <v>3215.0</v>
      </c>
      <c r="E231" s="54">
        <v>3114.9</v>
      </c>
      <c r="F231" s="51" t="s">
        <v>2518</v>
      </c>
      <c r="G231" s="52">
        <v>-4.0E-4</v>
      </c>
      <c r="H231" s="19">
        <f t="shared" si="1"/>
        <v>-0.0003652764984</v>
      </c>
      <c r="I231" s="33">
        <f t="shared" si="2"/>
        <v>0.9935777066</v>
      </c>
      <c r="J231" s="19"/>
      <c r="K231" s="19"/>
      <c r="L231" s="19"/>
    </row>
    <row r="232">
      <c r="A232" s="53">
        <v>45268.0</v>
      </c>
      <c r="B232" s="54">
        <v>3148.3</v>
      </c>
      <c r="C232" s="54">
        <v>3180.0</v>
      </c>
      <c r="D232" s="54">
        <v>3207.0</v>
      </c>
      <c r="E232" s="54">
        <v>3101.1</v>
      </c>
      <c r="F232" s="51" t="s">
        <v>2519</v>
      </c>
      <c r="G232" s="52">
        <v>-0.0064</v>
      </c>
      <c r="H232" s="19">
        <f t="shared" si="1"/>
        <v>-0.006422293406</v>
      </c>
      <c r="I232" s="33">
        <f t="shared" si="2"/>
        <v>0.9929336927</v>
      </c>
      <c r="J232" s="19"/>
      <c r="K232" s="19"/>
      <c r="L232" s="19"/>
    </row>
    <row r="233">
      <c r="A233" s="53">
        <v>45267.0</v>
      </c>
      <c r="B233" s="54">
        <v>3168.65</v>
      </c>
      <c r="C233" s="54">
        <v>3190.75</v>
      </c>
      <c r="D233" s="54">
        <v>3216.95</v>
      </c>
      <c r="E233" s="54">
        <v>3161.0</v>
      </c>
      <c r="F233" s="51" t="s">
        <v>2520</v>
      </c>
      <c r="G233" s="52">
        <v>-0.0071</v>
      </c>
      <c r="H233" s="19">
        <f t="shared" si="1"/>
        <v>-0.007066307345</v>
      </c>
      <c r="I233" s="33">
        <f t="shared" si="2"/>
        <v>1.013610304</v>
      </c>
      <c r="J233" s="19"/>
      <c r="K233" s="19"/>
      <c r="L233" s="19"/>
    </row>
    <row r="234">
      <c r="A234" s="53">
        <v>45266.0</v>
      </c>
      <c r="B234" s="54">
        <v>3191.2</v>
      </c>
      <c r="C234" s="54">
        <v>3174.95</v>
      </c>
      <c r="D234" s="54">
        <v>3231.3</v>
      </c>
      <c r="E234" s="54">
        <v>3141.05</v>
      </c>
      <c r="F234" s="51" t="s">
        <v>2521</v>
      </c>
      <c r="G234" s="52">
        <v>0.0136</v>
      </c>
      <c r="H234" s="19">
        <f t="shared" si="1"/>
        <v>0.01361030381</v>
      </c>
      <c r="I234" s="33">
        <f t="shared" si="2"/>
        <v>0.984197693</v>
      </c>
      <c r="J234" s="19"/>
      <c r="K234" s="19"/>
      <c r="L234" s="19"/>
    </row>
    <row r="235">
      <c r="A235" s="53">
        <v>45265.0</v>
      </c>
      <c r="B235" s="54">
        <v>3148.35</v>
      </c>
      <c r="C235" s="54">
        <v>3237.25</v>
      </c>
      <c r="D235" s="54">
        <v>3284.9</v>
      </c>
      <c r="E235" s="54">
        <v>3135.05</v>
      </c>
      <c r="F235" s="51" t="s">
        <v>2522</v>
      </c>
      <c r="G235" s="52">
        <v>-0.0158</v>
      </c>
      <c r="H235" s="19">
        <f t="shared" si="1"/>
        <v>-0.01580230704</v>
      </c>
      <c r="I235" s="33">
        <f t="shared" si="2"/>
        <v>1.022029106</v>
      </c>
      <c r="J235" s="19"/>
      <c r="K235" s="19"/>
      <c r="L235" s="19"/>
    </row>
    <row r="236">
      <c r="A236" s="53">
        <v>45264.0</v>
      </c>
      <c r="B236" s="54">
        <v>3198.9</v>
      </c>
      <c r="C236" s="54">
        <v>3199.0</v>
      </c>
      <c r="D236" s="54">
        <v>3244.0</v>
      </c>
      <c r="E236" s="54">
        <v>3141.0</v>
      </c>
      <c r="F236" s="51" t="s">
        <v>2523</v>
      </c>
      <c r="G236" s="52">
        <v>0.022</v>
      </c>
      <c r="H236" s="19">
        <f t="shared" si="1"/>
        <v>0.0220291059</v>
      </c>
      <c r="I236" s="33">
        <f t="shared" si="2"/>
        <v>1.009498468</v>
      </c>
      <c r="J236" s="19"/>
      <c r="K236" s="19"/>
      <c r="L236" s="19"/>
    </row>
    <row r="237">
      <c r="A237" s="53">
        <v>45261.0</v>
      </c>
      <c r="B237" s="54">
        <v>3129.95</v>
      </c>
      <c r="C237" s="54">
        <v>3155.0</v>
      </c>
      <c r="D237" s="54">
        <v>3222.75</v>
      </c>
      <c r="E237" s="54">
        <v>3101.0</v>
      </c>
      <c r="F237" s="51" t="s">
        <v>2524</v>
      </c>
      <c r="G237" s="52">
        <v>0.0095</v>
      </c>
      <c r="H237" s="19">
        <f t="shared" si="1"/>
        <v>0.009498467989</v>
      </c>
      <c r="I237" s="33">
        <f t="shared" si="2"/>
        <v>0.9927159209</v>
      </c>
      <c r="J237" s="19"/>
      <c r="K237" s="19"/>
      <c r="L237" s="19"/>
    </row>
    <row r="238">
      <c r="A238" s="66">
        <v>45260.0</v>
      </c>
      <c r="B238" s="54">
        <v>3100.5</v>
      </c>
      <c r="C238" s="54">
        <v>3121.05</v>
      </c>
      <c r="D238" s="54">
        <v>3193.2</v>
      </c>
      <c r="E238" s="54">
        <v>3069.05</v>
      </c>
      <c r="F238" s="51" t="s">
        <v>2525</v>
      </c>
      <c r="G238" s="52">
        <v>-0.0073</v>
      </c>
      <c r="H238" s="19">
        <f t="shared" si="1"/>
        <v>-0.007284079084</v>
      </c>
      <c r="I238" s="33">
        <f t="shared" si="2"/>
        <v>0.9689002637</v>
      </c>
      <c r="J238" s="19"/>
      <c r="K238" s="19"/>
      <c r="L238" s="19"/>
    </row>
    <row r="239">
      <c r="A239" s="66">
        <v>45259.0</v>
      </c>
      <c r="B239" s="54">
        <v>3123.25</v>
      </c>
      <c r="C239" s="54">
        <v>3242.45</v>
      </c>
      <c r="D239" s="54">
        <v>3271.9</v>
      </c>
      <c r="E239" s="54">
        <v>3072.05</v>
      </c>
      <c r="F239" s="51" t="s">
        <v>2526</v>
      </c>
      <c r="G239" s="52">
        <v>-0.0311</v>
      </c>
      <c r="H239" s="19">
        <f t="shared" si="1"/>
        <v>-0.03109973631</v>
      </c>
      <c r="I239" s="33">
        <f t="shared" si="2"/>
        <v>0.9592893492</v>
      </c>
      <c r="J239" s="19"/>
      <c r="K239" s="19"/>
      <c r="L239" s="19"/>
    </row>
    <row r="240">
      <c r="A240" s="66">
        <v>45258.0</v>
      </c>
      <c r="B240" s="54">
        <v>3223.5</v>
      </c>
      <c r="C240" s="54">
        <v>3360.3</v>
      </c>
      <c r="D240" s="54">
        <v>3400.0</v>
      </c>
      <c r="E240" s="54">
        <v>3205.1</v>
      </c>
      <c r="F240" s="51" t="s">
        <v>2527</v>
      </c>
      <c r="G240" s="52">
        <v>-0.0407</v>
      </c>
      <c r="H240" s="19">
        <f t="shared" si="1"/>
        <v>-0.04071065083</v>
      </c>
      <c r="I240" s="33">
        <f t="shared" si="2"/>
        <v>1.010707733</v>
      </c>
      <c r="J240" s="19"/>
      <c r="K240" s="19"/>
      <c r="L240" s="19"/>
    </row>
    <row r="241">
      <c r="A241" s="66">
        <v>45254.0</v>
      </c>
      <c r="B241" s="54">
        <v>3360.3</v>
      </c>
      <c r="C241" s="54">
        <v>3346.6</v>
      </c>
      <c r="D241" s="54">
        <v>3450.0</v>
      </c>
      <c r="E241" s="54">
        <v>3290.3</v>
      </c>
      <c r="F241" s="51" t="s">
        <v>2528</v>
      </c>
      <c r="G241" s="52">
        <v>0.0107</v>
      </c>
      <c r="H241" s="19">
        <f t="shared" si="1"/>
        <v>0.01070773303</v>
      </c>
      <c r="I241" s="33">
        <f t="shared" si="2"/>
        <v>1.044238893</v>
      </c>
      <c r="J241" s="19"/>
      <c r="K241" s="19"/>
      <c r="L241" s="19"/>
    </row>
    <row r="242">
      <c r="A242" s="66">
        <v>45253.0</v>
      </c>
      <c r="B242" s="54">
        <v>3324.7</v>
      </c>
      <c r="C242" s="54">
        <v>3183.0</v>
      </c>
      <c r="D242" s="54">
        <v>3395.0</v>
      </c>
      <c r="E242" s="54">
        <v>3183.0</v>
      </c>
      <c r="F242" s="51" t="s">
        <v>2529</v>
      </c>
      <c r="G242" s="52">
        <v>0.0442</v>
      </c>
      <c r="H242" s="19">
        <f t="shared" si="1"/>
        <v>0.04423889316</v>
      </c>
      <c r="I242" s="33">
        <f t="shared" si="2"/>
        <v>0.9937109863</v>
      </c>
      <c r="J242" s="19"/>
      <c r="K242" s="19"/>
      <c r="L242" s="19"/>
    </row>
    <row r="243">
      <c r="A243" s="66">
        <v>45252.0</v>
      </c>
      <c r="B243" s="54">
        <v>3183.85</v>
      </c>
      <c r="C243" s="54">
        <v>3210.0</v>
      </c>
      <c r="D243" s="54">
        <v>3210.0</v>
      </c>
      <c r="E243" s="54">
        <v>3167.0</v>
      </c>
      <c r="F243" s="51" t="s">
        <v>2530</v>
      </c>
      <c r="G243" s="52">
        <v>-0.0063</v>
      </c>
      <c r="H243" s="19">
        <f t="shared" si="1"/>
        <v>-0.006289013733</v>
      </c>
      <c r="I243" s="33">
        <f t="shared" si="2"/>
        <v>0.9614980644</v>
      </c>
      <c r="J243" s="19"/>
      <c r="K243" s="19"/>
      <c r="L243" s="19"/>
    </row>
    <row r="244">
      <c r="A244" s="66">
        <v>45251.0</v>
      </c>
      <c r="B244" s="54">
        <v>3204.0</v>
      </c>
      <c r="C244" s="54">
        <v>3349.0</v>
      </c>
      <c r="D244" s="54">
        <v>3418.4</v>
      </c>
      <c r="E244" s="54">
        <v>3173.3</v>
      </c>
      <c r="F244" s="51" t="s">
        <v>2531</v>
      </c>
      <c r="G244" s="52">
        <v>-0.0385</v>
      </c>
      <c r="H244" s="19">
        <f t="shared" si="1"/>
        <v>-0.0385019356</v>
      </c>
      <c r="I244" s="33">
        <f t="shared" si="2"/>
        <v>1.068472946</v>
      </c>
      <c r="J244" s="19"/>
      <c r="K244" s="19"/>
      <c r="L244" s="19"/>
    </row>
    <row r="245">
      <c r="A245" s="66">
        <v>45250.0</v>
      </c>
      <c r="B245" s="54">
        <v>3332.3</v>
      </c>
      <c r="C245" s="54">
        <v>3150.0</v>
      </c>
      <c r="D245" s="54">
        <v>3390.0</v>
      </c>
      <c r="E245" s="54">
        <v>3145.7</v>
      </c>
      <c r="F245" s="51" t="s">
        <v>411</v>
      </c>
      <c r="G245" s="52">
        <v>0.0685</v>
      </c>
      <c r="H245" s="19">
        <f t="shared" si="1"/>
        <v>0.06847294589</v>
      </c>
      <c r="I245" s="33">
        <f t="shared" si="2"/>
        <v>1.135742899</v>
      </c>
      <c r="J245" s="19"/>
      <c r="K245" s="19"/>
      <c r="L245" s="19"/>
    </row>
    <row r="246">
      <c r="A246" s="66">
        <v>45247.0</v>
      </c>
      <c r="B246" s="54">
        <v>3118.75</v>
      </c>
      <c r="C246" s="54">
        <v>2770.0</v>
      </c>
      <c r="D246" s="54">
        <v>3270.0</v>
      </c>
      <c r="E246" s="54">
        <v>2750.05</v>
      </c>
      <c r="F246" s="51" t="s">
        <v>2532</v>
      </c>
      <c r="G246" s="52">
        <v>0.1357</v>
      </c>
      <c r="H246" s="19">
        <f t="shared" si="1"/>
        <v>0.1357428988</v>
      </c>
      <c r="I246" s="33">
        <f t="shared" si="2"/>
        <v>0.99248229</v>
      </c>
      <c r="J246" s="19"/>
      <c r="K246" s="19"/>
      <c r="L246" s="19"/>
    </row>
    <row r="247">
      <c r="A247" s="66">
        <v>45246.0</v>
      </c>
      <c r="B247" s="54">
        <v>2746.0</v>
      </c>
      <c r="C247" s="54">
        <v>2794.95</v>
      </c>
      <c r="D247" s="54">
        <v>2795.0</v>
      </c>
      <c r="E247" s="54">
        <v>2700.0</v>
      </c>
      <c r="F247" s="51" t="s">
        <v>2533</v>
      </c>
      <c r="G247" s="52">
        <v>-0.0075</v>
      </c>
      <c r="H247" s="19">
        <f t="shared" si="1"/>
        <v>-0.00751770999</v>
      </c>
      <c r="I247" s="33">
        <f t="shared" si="2"/>
        <v>0.9803004535</v>
      </c>
      <c r="J247" s="19"/>
      <c r="K247" s="19"/>
      <c r="L247" s="19"/>
    </row>
    <row r="248">
      <c r="A248" s="66">
        <v>45245.0</v>
      </c>
      <c r="B248" s="54">
        <v>2766.8</v>
      </c>
      <c r="C248" s="54">
        <v>2831.0</v>
      </c>
      <c r="D248" s="54">
        <v>2890.0</v>
      </c>
      <c r="E248" s="54">
        <v>2750.2</v>
      </c>
      <c r="F248" s="51" t="s">
        <v>2534</v>
      </c>
      <c r="G248" s="52">
        <v>-0.0197</v>
      </c>
      <c r="H248" s="19">
        <f t="shared" si="1"/>
        <v>-0.01969954649</v>
      </c>
      <c r="I248" s="33">
        <f t="shared" si="2"/>
        <v>1.003288129</v>
      </c>
      <c r="J248" s="19"/>
      <c r="K248" s="19"/>
      <c r="L248" s="19"/>
    </row>
    <row r="249">
      <c r="A249" s="66">
        <v>45243.0</v>
      </c>
      <c r="B249" s="54">
        <v>2822.4</v>
      </c>
      <c r="C249" s="54">
        <v>2785.0</v>
      </c>
      <c r="D249" s="54">
        <v>2835.0</v>
      </c>
      <c r="E249" s="54">
        <v>2781.0</v>
      </c>
      <c r="F249" s="51" t="s">
        <v>2495</v>
      </c>
      <c r="G249" s="52">
        <v>0.0033</v>
      </c>
      <c r="H249" s="19">
        <f t="shared" si="1"/>
        <v>0.003288128966</v>
      </c>
      <c r="I249" s="33">
        <f t="shared" si="2"/>
        <v>1.004822031</v>
      </c>
      <c r="J249" s="19"/>
      <c r="K249" s="19"/>
      <c r="L249" s="19"/>
    </row>
    <row r="250">
      <c r="A250" s="50">
        <v>45242.0</v>
      </c>
      <c r="B250" s="54">
        <v>2813.15</v>
      </c>
      <c r="C250" s="54">
        <v>2799.65</v>
      </c>
      <c r="D250" s="54">
        <v>2849.95</v>
      </c>
      <c r="E250" s="54">
        <v>2763.6</v>
      </c>
      <c r="F250" s="51" t="s">
        <v>2535</v>
      </c>
      <c r="G250" s="52">
        <v>0.0048</v>
      </c>
      <c r="H250" s="19">
        <f t="shared" si="1"/>
        <v>0.004822031325</v>
      </c>
      <c r="I250" s="33">
        <f t="shared" si="2"/>
        <v>1.015156734</v>
      </c>
      <c r="J250" s="19"/>
      <c r="K250" s="19"/>
      <c r="L250" s="19"/>
    </row>
    <row r="251">
      <c r="A251" s="50">
        <v>45240.0</v>
      </c>
      <c r="B251" s="54">
        <v>2799.65</v>
      </c>
      <c r="C251" s="54">
        <v>2770.0</v>
      </c>
      <c r="D251" s="54">
        <v>2839.9</v>
      </c>
      <c r="E251" s="54">
        <v>2764.0</v>
      </c>
      <c r="F251" s="51" t="s">
        <v>2536</v>
      </c>
      <c r="G251" s="52">
        <v>0.0152</v>
      </c>
      <c r="H251" s="19">
        <f t="shared" si="1"/>
        <v>0.01515673441</v>
      </c>
      <c r="I251" s="33">
        <f t="shared" si="2"/>
        <v>1.00210752</v>
      </c>
      <c r="J251" s="19"/>
      <c r="K251" s="19"/>
      <c r="L251" s="19"/>
    </row>
    <row r="252">
      <c r="A252" s="53">
        <v>45239.0</v>
      </c>
      <c r="B252" s="54">
        <v>2757.85</v>
      </c>
      <c r="C252" s="54">
        <v>2797.6</v>
      </c>
      <c r="D252" s="54">
        <v>2800.2</v>
      </c>
      <c r="E252" s="54">
        <v>2749.0</v>
      </c>
      <c r="F252" s="51" t="s">
        <v>2537</v>
      </c>
      <c r="G252" s="52">
        <v>0.0021</v>
      </c>
      <c r="H252" s="19">
        <f t="shared" si="1"/>
        <v>0.002107519849</v>
      </c>
      <c r="I252" s="33">
        <f t="shared" si="2"/>
        <v>1.076680816</v>
      </c>
      <c r="J252" s="19"/>
      <c r="K252" s="19"/>
      <c r="L252" s="19"/>
    </row>
    <row r="253">
      <c r="A253" s="53">
        <v>45238.0</v>
      </c>
      <c r="B253" s="54">
        <v>2752.05</v>
      </c>
      <c r="C253" s="54">
        <v>2600.0</v>
      </c>
      <c r="D253" s="54">
        <v>2820.9</v>
      </c>
      <c r="E253" s="54">
        <v>2600.0</v>
      </c>
      <c r="F253" s="51" t="s">
        <v>2538</v>
      </c>
      <c r="G253" s="52">
        <v>0.0767</v>
      </c>
      <c r="H253" s="19">
        <f t="shared" si="1"/>
        <v>0.0766808161</v>
      </c>
      <c r="I253" s="33">
        <f t="shared" si="2"/>
        <v>1.004637909</v>
      </c>
      <c r="J253" s="19"/>
      <c r="K253" s="19"/>
      <c r="L253" s="19"/>
    </row>
    <row r="254">
      <c r="A254" s="53">
        <v>45237.0</v>
      </c>
      <c r="B254" s="54">
        <v>2556.05</v>
      </c>
      <c r="C254" s="54">
        <v>2540.4</v>
      </c>
      <c r="D254" s="54">
        <v>2575.0</v>
      </c>
      <c r="E254" s="54">
        <v>2535.0</v>
      </c>
      <c r="F254" s="51" t="s">
        <v>2539</v>
      </c>
      <c r="G254" s="52">
        <v>0.0046</v>
      </c>
      <c r="H254" s="19">
        <f t="shared" si="1"/>
        <v>0.004637909011</v>
      </c>
      <c r="I254" s="33">
        <f t="shared" si="2"/>
        <v>1.007563907</v>
      </c>
      <c r="J254" s="19"/>
      <c r="K254" s="19"/>
      <c r="L254" s="19"/>
    </row>
    <row r="255">
      <c r="A255" s="53">
        <v>45236.0</v>
      </c>
      <c r="B255" s="54">
        <v>2544.25</v>
      </c>
      <c r="C255" s="54">
        <v>2550.0</v>
      </c>
      <c r="D255" s="54">
        <v>2577.7</v>
      </c>
      <c r="E255" s="54">
        <v>2500.2</v>
      </c>
      <c r="F255" s="51" t="s">
        <v>2540</v>
      </c>
      <c r="G255" s="52">
        <v>0.0076</v>
      </c>
      <c r="H255" s="19">
        <f t="shared" si="1"/>
        <v>0.007563907095</v>
      </c>
      <c r="I255" s="33">
        <f t="shared" si="2"/>
        <v>1.016034282</v>
      </c>
      <c r="J255" s="19"/>
      <c r="K255" s="19"/>
      <c r="L255" s="19"/>
    </row>
    <row r="256">
      <c r="A256" s="53">
        <v>45233.0</v>
      </c>
      <c r="B256" s="54">
        <v>2525.15</v>
      </c>
      <c r="C256" s="54">
        <v>2516.85</v>
      </c>
      <c r="D256" s="54">
        <v>2545.45</v>
      </c>
      <c r="E256" s="54">
        <v>2464.05</v>
      </c>
      <c r="F256" s="51" t="s">
        <v>2417</v>
      </c>
      <c r="G256" s="52">
        <v>0.016</v>
      </c>
      <c r="H256" s="19">
        <f t="shared" si="1"/>
        <v>0.01603428158</v>
      </c>
      <c r="I256" s="33">
        <f t="shared" si="2"/>
        <v>1.006663021</v>
      </c>
      <c r="J256" s="19"/>
      <c r="K256" s="19"/>
      <c r="L256" s="19"/>
    </row>
    <row r="257">
      <c r="A257" s="53">
        <v>45232.0</v>
      </c>
      <c r="B257" s="54">
        <v>2485.3</v>
      </c>
      <c r="C257" s="54">
        <v>2498.4</v>
      </c>
      <c r="D257" s="54">
        <v>2525.1</v>
      </c>
      <c r="E257" s="54">
        <v>2435.0</v>
      </c>
      <c r="F257" s="51" t="s">
        <v>2541</v>
      </c>
      <c r="G257" s="52">
        <v>0.0067</v>
      </c>
      <c r="H257" s="19">
        <f t="shared" si="1"/>
        <v>0.006663021245</v>
      </c>
      <c r="I257" s="33">
        <f t="shared" si="2"/>
        <v>1.004966112</v>
      </c>
      <c r="J257" s="19"/>
      <c r="K257" s="19"/>
      <c r="L257" s="19"/>
    </row>
    <row r="258">
      <c r="A258" s="53">
        <v>45231.0</v>
      </c>
      <c r="B258" s="54">
        <v>2468.85</v>
      </c>
      <c r="C258" s="54">
        <v>2457.0</v>
      </c>
      <c r="D258" s="54">
        <v>2495.95</v>
      </c>
      <c r="E258" s="54">
        <v>2430.0</v>
      </c>
      <c r="F258" s="51" t="s">
        <v>2501</v>
      </c>
      <c r="G258" s="52">
        <v>0.005</v>
      </c>
      <c r="H258" s="19">
        <f t="shared" si="1"/>
        <v>0.004966112389</v>
      </c>
      <c r="I258" s="33">
        <f t="shared" si="2"/>
        <v>0.9972194033</v>
      </c>
      <c r="J258" s="19"/>
      <c r="K258" s="19"/>
      <c r="L258" s="19"/>
    </row>
    <row r="259">
      <c r="A259" s="66">
        <v>45230.0</v>
      </c>
      <c r="B259" s="54">
        <v>2456.65</v>
      </c>
      <c r="C259" s="54">
        <v>2465.05</v>
      </c>
      <c r="D259" s="54">
        <v>2479.95</v>
      </c>
      <c r="E259" s="54">
        <v>2444.05</v>
      </c>
      <c r="F259" s="51" t="s">
        <v>2542</v>
      </c>
      <c r="G259" s="52">
        <v>-0.0028</v>
      </c>
      <c r="H259" s="19">
        <f t="shared" si="1"/>
        <v>-0.002780596712</v>
      </c>
      <c r="I259" s="33">
        <f t="shared" si="2"/>
        <v>1.010107223</v>
      </c>
      <c r="J259" s="19"/>
      <c r="K259" s="19"/>
      <c r="L259" s="19"/>
    </row>
    <row r="260">
      <c r="A260" s="66">
        <v>45229.0</v>
      </c>
      <c r="B260" s="54">
        <v>2463.5</v>
      </c>
      <c r="C260" s="54">
        <v>2468.1</v>
      </c>
      <c r="D260" s="54">
        <v>2521.3</v>
      </c>
      <c r="E260" s="54">
        <v>2429.0</v>
      </c>
      <c r="F260" s="51" t="s">
        <v>2543</v>
      </c>
      <c r="G260" s="52">
        <v>0.0101</v>
      </c>
      <c r="H260" s="19">
        <f t="shared" si="1"/>
        <v>0.01010722267</v>
      </c>
      <c r="I260" s="33">
        <f t="shared" si="2"/>
        <v>1.024339535</v>
      </c>
      <c r="J260" s="19"/>
      <c r="K260" s="19"/>
      <c r="L260" s="19"/>
    </row>
    <row r="261">
      <c r="A261" s="66">
        <v>45226.0</v>
      </c>
      <c r="B261" s="54">
        <v>2438.85</v>
      </c>
      <c r="C261" s="54">
        <v>2409.45</v>
      </c>
      <c r="D261" s="54">
        <v>2450.6</v>
      </c>
      <c r="E261" s="54">
        <v>2401.05</v>
      </c>
      <c r="F261" s="51" t="s">
        <v>2417</v>
      </c>
      <c r="G261" s="52">
        <v>0.0243</v>
      </c>
      <c r="H261" s="19">
        <f t="shared" si="1"/>
        <v>0.02433953547</v>
      </c>
      <c r="I261" s="33">
        <f t="shared" si="2"/>
        <v>0.9816322744</v>
      </c>
      <c r="J261" s="19"/>
      <c r="K261" s="19"/>
      <c r="L261" s="19"/>
    </row>
    <row r="262">
      <c r="A262" s="66">
        <v>45225.0</v>
      </c>
      <c r="B262" s="54">
        <v>2380.9</v>
      </c>
      <c r="C262" s="54">
        <v>2401.25</v>
      </c>
      <c r="D262" s="54">
        <v>2420.1</v>
      </c>
      <c r="E262" s="54">
        <v>2350.5</v>
      </c>
      <c r="F262" s="51" t="s">
        <v>2544</v>
      </c>
      <c r="G262" s="52">
        <v>-0.0184</v>
      </c>
      <c r="H262" s="19">
        <f t="shared" si="1"/>
        <v>-0.01836772558</v>
      </c>
      <c r="I262" s="33">
        <f t="shared" si="2"/>
        <v>0.98603545</v>
      </c>
      <c r="J262" s="19"/>
      <c r="K262" s="19"/>
      <c r="L262" s="19"/>
    </row>
    <row r="263">
      <c r="A263" s="66">
        <v>45224.0</v>
      </c>
      <c r="B263" s="54">
        <v>2425.45</v>
      </c>
      <c r="C263" s="54">
        <v>2459.8</v>
      </c>
      <c r="D263" s="54">
        <v>2512.75</v>
      </c>
      <c r="E263" s="54">
        <v>2410.2</v>
      </c>
      <c r="F263" s="51" t="s">
        <v>2545</v>
      </c>
      <c r="G263" s="52">
        <v>-0.014</v>
      </c>
      <c r="H263" s="19">
        <f t="shared" si="1"/>
        <v>-0.01396454996</v>
      </c>
      <c r="I263" s="33">
        <f t="shared" si="2"/>
        <v>0.9569344486</v>
      </c>
      <c r="J263" s="19"/>
      <c r="K263" s="19"/>
      <c r="L263" s="19"/>
    </row>
    <row r="264">
      <c r="A264" s="66">
        <v>45222.0</v>
      </c>
      <c r="B264" s="54">
        <v>2459.8</v>
      </c>
      <c r="C264" s="54">
        <v>2555.6</v>
      </c>
      <c r="D264" s="54">
        <v>2601.35</v>
      </c>
      <c r="E264" s="54">
        <v>2450.0</v>
      </c>
      <c r="F264" s="51" t="s">
        <v>2546</v>
      </c>
      <c r="G264" s="52">
        <v>-0.0431</v>
      </c>
      <c r="H264" s="19">
        <f t="shared" si="1"/>
        <v>-0.04306555145</v>
      </c>
      <c r="I264" s="33">
        <f t="shared" si="2"/>
        <v>1.003807478</v>
      </c>
      <c r="J264" s="19"/>
      <c r="K264" s="19"/>
      <c r="L264" s="19"/>
    </row>
    <row r="265">
      <c r="A265" s="66">
        <v>45219.0</v>
      </c>
      <c r="B265" s="54">
        <v>2570.5</v>
      </c>
      <c r="C265" s="54">
        <v>2551.15</v>
      </c>
      <c r="D265" s="54">
        <v>2590.95</v>
      </c>
      <c r="E265" s="54">
        <v>2550.1</v>
      </c>
      <c r="F265" s="51" t="s">
        <v>2547</v>
      </c>
      <c r="G265" s="52">
        <v>0.0038</v>
      </c>
      <c r="H265" s="19">
        <f t="shared" si="1"/>
        <v>0.003807478278</v>
      </c>
      <c r="I265" s="33">
        <f t="shared" si="2"/>
        <v>0.9876769391</v>
      </c>
      <c r="J265" s="19"/>
      <c r="K265" s="19"/>
      <c r="L265" s="19"/>
    </row>
    <row r="266">
      <c r="A266" s="66">
        <v>45218.0</v>
      </c>
      <c r="B266" s="54">
        <v>2560.75</v>
      </c>
      <c r="C266" s="54">
        <v>2557.55</v>
      </c>
      <c r="D266" s="54">
        <v>2579.45</v>
      </c>
      <c r="E266" s="54">
        <v>2551.0</v>
      </c>
      <c r="F266" s="51" t="s">
        <v>2548</v>
      </c>
      <c r="G266" s="52">
        <v>-0.0123</v>
      </c>
      <c r="H266" s="19">
        <f t="shared" si="1"/>
        <v>-0.0123230609</v>
      </c>
      <c r="I266" s="33">
        <f t="shared" si="2"/>
        <v>0.9828278999</v>
      </c>
      <c r="J266" s="19"/>
      <c r="K266" s="19"/>
      <c r="L266" s="19"/>
    </row>
    <row r="267">
      <c r="A267" s="66">
        <v>45217.0</v>
      </c>
      <c r="B267" s="54">
        <v>2592.7</v>
      </c>
      <c r="C267" s="54">
        <v>2639.4</v>
      </c>
      <c r="D267" s="54">
        <v>2648.5</v>
      </c>
      <c r="E267" s="54">
        <v>2577.2</v>
      </c>
      <c r="F267" s="51" t="s">
        <v>2501</v>
      </c>
      <c r="G267" s="52">
        <v>-0.0172</v>
      </c>
      <c r="H267" s="19">
        <f t="shared" si="1"/>
        <v>-0.01717210008</v>
      </c>
      <c r="I267" s="33">
        <f t="shared" si="2"/>
        <v>1.012318201</v>
      </c>
      <c r="J267" s="19"/>
      <c r="K267" s="19"/>
      <c r="L267" s="19"/>
    </row>
    <row r="268">
      <c r="A268" s="66">
        <v>45216.0</v>
      </c>
      <c r="B268" s="54">
        <v>2638.0</v>
      </c>
      <c r="C268" s="54">
        <v>2620.0</v>
      </c>
      <c r="D268" s="54">
        <v>2660.0</v>
      </c>
      <c r="E268" s="54">
        <v>2592.1</v>
      </c>
      <c r="F268" s="51" t="s">
        <v>2549</v>
      </c>
      <c r="G268" s="52">
        <v>0.0123</v>
      </c>
      <c r="H268" s="19">
        <f t="shared" si="1"/>
        <v>0.01231820101</v>
      </c>
      <c r="I268" s="33">
        <f t="shared" si="2"/>
        <v>1.016440761</v>
      </c>
      <c r="J268" s="19"/>
      <c r="K268" s="19"/>
      <c r="L268" s="19"/>
    </row>
    <row r="269">
      <c r="A269" s="66">
        <v>45215.0</v>
      </c>
      <c r="B269" s="54">
        <v>2605.9</v>
      </c>
      <c r="C269" s="54">
        <v>2592.95</v>
      </c>
      <c r="D269" s="54">
        <v>2623.75</v>
      </c>
      <c r="E269" s="54">
        <v>2572.25</v>
      </c>
      <c r="F269" s="51" t="s">
        <v>2550</v>
      </c>
      <c r="G269" s="52">
        <v>0.0164</v>
      </c>
      <c r="H269" s="19">
        <f t="shared" si="1"/>
        <v>0.0164407606</v>
      </c>
      <c r="I269" s="33">
        <f t="shared" si="2"/>
        <v>0.9900942303</v>
      </c>
      <c r="J269" s="19"/>
      <c r="K269" s="19"/>
      <c r="L269" s="19"/>
    </row>
    <row r="270">
      <c r="A270" s="66">
        <v>45212.0</v>
      </c>
      <c r="B270" s="54">
        <v>2563.75</v>
      </c>
      <c r="C270" s="54">
        <v>2592.75</v>
      </c>
      <c r="D270" s="54">
        <v>2600.0</v>
      </c>
      <c r="E270" s="54">
        <v>2550.05</v>
      </c>
      <c r="F270" s="51" t="s">
        <v>2551</v>
      </c>
      <c r="G270" s="52">
        <v>-0.0099</v>
      </c>
      <c r="H270" s="19">
        <f t="shared" si="1"/>
        <v>-0.009905769676</v>
      </c>
      <c r="I270" s="33">
        <f t="shared" si="2"/>
        <v>0.99763056</v>
      </c>
      <c r="J270" s="19"/>
      <c r="K270" s="19"/>
      <c r="L270" s="19"/>
    </row>
    <row r="271">
      <c r="A271" s="50">
        <v>45211.0</v>
      </c>
      <c r="B271" s="54">
        <v>2589.4</v>
      </c>
      <c r="C271" s="54">
        <v>2624.0</v>
      </c>
      <c r="D271" s="54">
        <v>2624.0</v>
      </c>
      <c r="E271" s="54">
        <v>2580.1</v>
      </c>
      <c r="F271" s="51" t="s">
        <v>2552</v>
      </c>
      <c r="G271" s="52">
        <v>-0.0024</v>
      </c>
      <c r="H271" s="19">
        <f t="shared" si="1"/>
        <v>-0.002369440003</v>
      </c>
      <c r="I271" s="33">
        <f t="shared" si="2"/>
        <v>1.014124404</v>
      </c>
      <c r="J271" s="19"/>
      <c r="K271" s="19"/>
      <c r="L271" s="19"/>
    </row>
    <row r="272">
      <c r="A272" s="50">
        <v>45210.0</v>
      </c>
      <c r="B272" s="54">
        <v>2595.55</v>
      </c>
      <c r="C272" s="54">
        <v>2598.95</v>
      </c>
      <c r="D272" s="54">
        <v>2615.4</v>
      </c>
      <c r="E272" s="54">
        <v>2568.8</v>
      </c>
      <c r="F272" s="51" t="s">
        <v>2553</v>
      </c>
      <c r="G272" s="52">
        <v>0.0141</v>
      </c>
      <c r="H272" s="19">
        <f t="shared" si="1"/>
        <v>0.01412440416</v>
      </c>
      <c r="I272" s="33">
        <f t="shared" si="2"/>
        <v>1.00066466</v>
      </c>
      <c r="J272" s="19"/>
      <c r="K272" s="19"/>
      <c r="L272" s="19"/>
    </row>
    <row r="273">
      <c r="A273" s="50">
        <v>45209.0</v>
      </c>
      <c r="B273" s="54">
        <v>2559.4</v>
      </c>
      <c r="C273" s="54">
        <v>2576.0</v>
      </c>
      <c r="D273" s="54">
        <v>2597.7</v>
      </c>
      <c r="E273" s="54">
        <v>2552.1</v>
      </c>
      <c r="F273" s="51" t="s">
        <v>2554</v>
      </c>
      <c r="G273" s="52">
        <v>7.0E-4</v>
      </c>
      <c r="H273" s="19">
        <f t="shared" si="1"/>
        <v>0.0006646596552</v>
      </c>
      <c r="I273" s="33">
        <f t="shared" si="2"/>
        <v>0.9740835952</v>
      </c>
      <c r="J273" s="19"/>
      <c r="K273" s="19"/>
      <c r="L273" s="19"/>
    </row>
    <row r="274">
      <c r="A274" s="53">
        <v>45208.0</v>
      </c>
      <c r="B274" s="54">
        <v>2557.7</v>
      </c>
      <c r="C274" s="54">
        <v>2591.0</v>
      </c>
      <c r="D274" s="54">
        <v>2625.6</v>
      </c>
      <c r="E274" s="54">
        <v>2550.0</v>
      </c>
      <c r="F274" s="51" t="s">
        <v>2555</v>
      </c>
      <c r="G274" s="52">
        <v>-0.0259</v>
      </c>
      <c r="H274" s="19">
        <f t="shared" si="1"/>
        <v>-0.02591640484</v>
      </c>
      <c r="I274" s="33">
        <f t="shared" si="2"/>
        <v>0.9952620108</v>
      </c>
      <c r="J274" s="19"/>
      <c r="K274" s="19"/>
      <c r="L274" s="19"/>
    </row>
    <row r="275">
      <c r="A275" s="53">
        <v>45205.0</v>
      </c>
      <c r="B275" s="54">
        <v>2625.75</v>
      </c>
      <c r="C275" s="54">
        <v>2668.3</v>
      </c>
      <c r="D275" s="54">
        <v>2673.95</v>
      </c>
      <c r="E275" s="54">
        <v>2613.0</v>
      </c>
      <c r="F275" s="51" t="s">
        <v>2382</v>
      </c>
      <c r="G275" s="52">
        <v>-0.0047</v>
      </c>
      <c r="H275" s="19">
        <f t="shared" si="1"/>
        <v>-0.004737989197</v>
      </c>
      <c r="I275" s="33">
        <f t="shared" si="2"/>
        <v>1.017235064</v>
      </c>
      <c r="J275" s="19"/>
      <c r="K275" s="19"/>
      <c r="L275" s="19"/>
    </row>
    <row r="276">
      <c r="A276" s="53">
        <v>45204.0</v>
      </c>
      <c r="B276" s="54">
        <v>2638.25</v>
      </c>
      <c r="C276" s="54">
        <v>2632.45</v>
      </c>
      <c r="D276" s="54">
        <v>2653.0</v>
      </c>
      <c r="E276" s="54">
        <v>2604.05</v>
      </c>
      <c r="F276" s="51" t="s">
        <v>2556</v>
      </c>
      <c r="G276" s="52">
        <v>0.0172</v>
      </c>
      <c r="H276" s="19">
        <f t="shared" si="1"/>
        <v>0.01723506391</v>
      </c>
      <c r="I276" s="33">
        <f t="shared" si="2"/>
        <v>0.9848861716</v>
      </c>
      <c r="J276" s="19"/>
      <c r="K276" s="19"/>
      <c r="L276" s="19"/>
    </row>
    <row r="277">
      <c r="A277" s="53">
        <v>45203.0</v>
      </c>
      <c r="B277" s="54">
        <v>2593.55</v>
      </c>
      <c r="C277" s="54">
        <v>2665.0</v>
      </c>
      <c r="D277" s="54">
        <v>2665.0</v>
      </c>
      <c r="E277" s="54">
        <v>2551.55</v>
      </c>
      <c r="F277" s="51" t="s">
        <v>2456</v>
      </c>
      <c r="G277" s="52">
        <v>-0.0151</v>
      </c>
      <c r="H277" s="19">
        <f t="shared" si="1"/>
        <v>-0.01511382839</v>
      </c>
      <c r="I277" s="33">
        <f t="shared" si="2"/>
        <v>0.9967636928</v>
      </c>
      <c r="J277" s="19"/>
      <c r="K277" s="19"/>
      <c r="L277" s="19"/>
    </row>
    <row r="278">
      <c r="A278" s="53">
        <v>45202.0</v>
      </c>
      <c r="B278" s="54">
        <v>2633.35</v>
      </c>
      <c r="C278" s="54">
        <v>2641.9</v>
      </c>
      <c r="D278" s="54">
        <v>2685.0</v>
      </c>
      <c r="E278" s="54">
        <v>2600.6</v>
      </c>
      <c r="F278" s="51" t="s">
        <v>2557</v>
      </c>
      <c r="G278" s="52">
        <v>-0.0032</v>
      </c>
      <c r="H278" s="19">
        <f t="shared" si="1"/>
        <v>-0.003236307203</v>
      </c>
      <c r="I278" s="33">
        <f t="shared" si="2"/>
        <v>1.001592296</v>
      </c>
      <c r="J278" s="19"/>
      <c r="K278" s="19"/>
      <c r="L278" s="19"/>
    </row>
    <row r="279">
      <c r="A279" s="67">
        <v>45198.0</v>
      </c>
      <c r="B279" s="54">
        <v>2641.9</v>
      </c>
      <c r="C279" s="54">
        <v>2689.05</v>
      </c>
      <c r="D279" s="54">
        <v>2718.0</v>
      </c>
      <c r="E279" s="54">
        <v>2621.0</v>
      </c>
      <c r="F279" s="51" t="s">
        <v>2558</v>
      </c>
      <c r="G279" s="52">
        <v>0.0016</v>
      </c>
      <c r="H279" s="19">
        <f t="shared" si="1"/>
        <v>0.001592296319</v>
      </c>
      <c r="I279" s="33">
        <f t="shared" si="2"/>
        <v>1.024986399</v>
      </c>
      <c r="J279" s="19"/>
      <c r="K279" s="19"/>
      <c r="L279" s="19"/>
    </row>
    <row r="280">
      <c r="A280" s="67">
        <v>45197.0</v>
      </c>
      <c r="B280" s="54">
        <v>2637.7</v>
      </c>
      <c r="C280" s="54">
        <v>2579.0</v>
      </c>
      <c r="D280" s="54">
        <v>2724.9</v>
      </c>
      <c r="E280" s="54">
        <v>2578.25</v>
      </c>
      <c r="F280" s="51" t="s">
        <v>2559</v>
      </c>
      <c r="G280" s="52">
        <v>0.025</v>
      </c>
      <c r="H280" s="19">
        <f t="shared" si="1"/>
        <v>0.02498639932</v>
      </c>
      <c r="I280" s="33">
        <f t="shared" si="2"/>
        <v>1.000952955</v>
      </c>
      <c r="J280" s="19"/>
      <c r="K280" s="19"/>
      <c r="L280" s="19"/>
    </row>
    <row r="281">
      <c r="A281" s="67">
        <v>45196.0</v>
      </c>
      <c r="B281" s="54">
        <v>2573.4</v>
      </c>
      <c r="C281" s="54">
        <v>2601.8</v>
      </c>
      <c r="D281" s="54">
        <v>2601.8</v>
      </c>
      <c r="E281" s="54">
        <v>2566.0</v>
      </c>
      <c r="F281" s="51" t="s">
        <v>2560</v>
      </c>
      <c r="G281" s="52">
        <v>0.001</v>
      </c>
      <c r="H281" s="19">
        <f t="shared" si="1"/>
        <v>0.0009529551333</v>
      </c>
      <c r="I281" s="33">
        <f t="shared" si="2"/>
        <v>1.012803088</v>
      </c>
      <c r="J281" s="19"/>
      <c r="K281" s="19"/>
      <c r="L281" s="19"/>
    </row>
    <row r="282">
      <c r="A282" s="67">
        <v>45195.0</v>
      </c>
      <c r="B282" s="54">
        <v>2570.95</v>
      </c>
      <c r="C282" s="54">
        <v>2563.95</v>
      </c>
      <c r="D282" s="54">
        <v>2594.9</v>
      </c>
      <c r="E282" s="54">
        <v>2560.1</v>
      </c>
      <c r="F282" s="51" t="s">
        <v>2561</v>
      </c>
      <c r="G282" s="52">
        <v>0.0128</v>
      </c>
      <c r="H282" s="19">
        <f t="shared" si="1"/>
        <v>0.0128030885</v>
      </c>
      <c r="I282" s="33">
        <f t="shared" si="2"/>
        <v>1.002963314</v>
      </c>
      <c r="J282" s="19"/>
      <c r="K282" s="19"/>
      <c r="L282" s="19"/>
    </row>
    <row r="283">
      <c r="A283" s="67">
        <v>45194.0</v>
      </c>
      <c r="B283" s="54">
        <v>2538.45</v>
      </c>
      <c r="C283" s="54">
        <v>2531.0</v>
      </c>
      <c r="D283" s="54">
        <v>2577.5</v>
      </c>
      <c r="E283" s="54">
        <v>2515.3</v>
      </c>
      <c r="F283" s="51" t="s">
        <v>2562</v>
      </c>
      <c r="G283" s="52">
        <v>0.003</v>
      </c>
      <c r="H283" s="19">
        <f t="shared" si="1"/>
        <v>0.002963314171</v>
      </c>
      <c r="I283" s="33">
        <f t="shared" si="2"/>
        <v>1.001860465</v>
      </c>
      <c r="J283" s="19"/>
      <c r="K283" s="19"/>
      <c r="L283" s="19"/>
    </row>
    <row r="284">
      <c r="A284" s="67">
        <v>45191.0</v>
      </c>
      <c r="B284" s="54">
        <v>2530.95</v>
      </c>
      <c r="C284" s="54">
        <v>2535.85</v>
      </c>
      <c r="D284" s="54">
        <v>2550.0</v>
      </c>
      <c r="E284" s="54">
        <v>2520.15</v>
      </c>
      <c r="F284" s="51" t="s">
        <v>2563</v>
      </c>
      <c r="G284" s="52">
        <v>0.0019</v>
      </c>
      <c r="H284" s="19">
        <f t="shared" si="1"/>
        <v>0.001860465116</v>
      </c>
      <c r="I284" s="33">
        <f t="shared" si="2"/>
        <v>0.9857767199</v>
      </c>
      <c r="J284" s="19"/>
      <c r="K284" s="19"/>
      <c r="L284" s="19"/>
    </row>
    <row r="285">
      <c r="A285" s="67">
        <v>45190.0</v>
      </c>
      <c r="B285" s="54">
        <v>2526.25</v>
      </c>
      <c r="C285" s="54">
        <v>2530.05</v>
      </c>
      <c r="D285" s="54">
        <v>2573.75</v>
      </c>
      <c r="E285" s="54">
        <v>2515.0</v>
      </c>
      <c r="F285" s="51" t="s">
        <v>2564</v>
      </c>
      <c r="G285" s="52">
        <v>-0.0142</v>
      </c>
      <c r="H285" s="19">
        <f t="shared" si="1"/>
        <v>-0.01422328013</v>
      </c>
      <c r="I285" s="33">
        <f t="shared" si="2"/>
        <v>0.9903580469</v>
      </c>
      <c r="J285" s="19"/>
      <c r="K285" s="19"/>
      <c r="L285" s="19"/>
    </row>
    <row r="286">
      <c r="A286" s="67">
        <v>45189.0</v>
      </c>
      <c r="B286" s="54">
        <v>2562.7</v>
      </c>
      <c r="C286" s="54">
        <v>2599.95</v>
      </c>
      <c r="D286" s="54">
        <v>2599.95</v>
      </c>
      <c r="E286" s="54">
        <v>2533.95</v>
      </c>
      <c r="F286" s="51" t="s">
        <v>2565</v>
      </c>
      <c r="G286" s="52">
        <v>-0.0096</v>
      </c>
      <c r="H286" s="19">
        <f t="shared" si="1"/>
        <v>-0.009641953123</v>
      </c>
      <c r="I286" s="33">
        <f t="shared" si="2"/>
        <v>1.009873749</v>
      </c>
      <c r="J286" s="19"/>
      <c r="K286" s="19"/>
      <c r="L286" s="19"/>
    </row>
    <row r="287">
      <c r="A287" s="67">
        <v>45187.0</v>
      </c>
      <c r="B287" s="54">
        <v>2587.65</v>
      </c>
      <c r="C287" s="54">
        <v>2562.35</v>
      </c>
      <c r="D287" s="54">
        <v>2620.0</v>
      </c>
      <c r="E287" s="54">
        <v>2551.55</v>
      </c>
      <c r="F287" s="51" t="s">
        <v>2566</v>
      </c>
      <c r="G287" s="52">
        <v>0.0099</v>
      </c>
      <c r="H287" s="19">
        <f t="shared" si="1"/>
        <v>0.009873748707</v>
      </c>
      <c r="I287" s="33">
        <f t="shared" si="2"/>
        <v>0.9938908499</v>
      </c>
      <c r="J287" s="19"/>
      <c r="K287" s="19"/>
      <c r="L287" s="19"/>
    </row>
    <row r="288">
      <c r="A288" s="67">
        <v>45184.0</v>
      </c>
      <c r="B288" s="54">
        <v>2562.35</v>
      </c>
      <c r="C288" s="54">
        <v>2600.0</v>
      </c>
      <c r="D288" s="54">
        <v>2614.4</v>
      </c>
      <c r="E288" s="54">
        <v>2540.05</v>
      </c>
      <c r="F288" s="51" t="s">
        <v>2567</v>
      </c>
      <c r="G288" s="52">
        <v>-0.0061</v>
      </c>
      <c r="H288" s="19">
        <f t="shared" si="1"/>
        <v>-0.006109150149</v>
      </c>
      <c r="I288" s="33">
        <f t="shared" si="2"/>
        <v>1.021130805</v>
      </c>
      <c r="J288" s="19"/>
      <c r="K288" s="19"/>
      <c r="L288" s="19"/>
    </row>
    <row r="289">
      <c r="A289" s="67">
        <v>45183.0</v>
      </c>
      <c r="B289" s="54">
        <v>2578.1</v>
      </c>
      <c r="C289" s="54">
        <v>2614.0</v>
      </c>
      <c r="D289" s="54">
        <v>2614.0</v>
      </c>
      <c r="E289" s="54">
        <v>2550.7</v>
      </c>
      <c r="F289" s="51" t="s">
        <v>2568</v>
      </c>
      <c r="G289" s="52">
        <v>0.0211</v>
      </c>
      <c r="H289" s="19">
        <f t="shared" si="1"/>
        <v>0.02113080503</v>
      </c>
      <c r="I289" s="33">
        <f t="shared" si="2"/>
        <v>0.9915172698</v>
      </c>
      <c r="J289" s="19"/>
      <c r="K289" s="19"/>
      <c r="L289" s="19"/>
    </row>
    <row r="290">
      <c r="A290" s="67">
        <v>45182.0</v>
      </c>
      <c r="B290" s="54">
        <v>2524.75</v>
      </c>
      <c r="C290" s="54">
        <v>2605.0</v>
      </c>
      <c r="D290" s="54">
        <v>2605.0</v>
      </c>
      <c r="E290" s="54">
        <v>2500.0</v>
      </c>
      <c r="F290" s="51" t="s">
        <v>2457</v>
      </c>
      <c r="G290" s="52">
        <v>-0.0085</v>
      </c>
      <c r="H290" s="19">
        <f t="shared" si="1"/>
        <v>-0.008482730182</v>
      </c>
      <c r="I290" s="33">
        <f t="shared" si="2"/>
        <v>0.9541000806</v>
      </c>
      <c r="J290" s="19"/>
      <c r="K290" s="19"/>
      <c r="L290" s="19"/>
    </row>
    <row r="291">
      <c r="A291" s="53">
        <v>45181.0</v>
      </c>
      <c r="B291" s="54">
        <v>2546.35</v>
      </c>
      <c r="C291" s="54">
        <v>2712.9</v>
      </c>
      <c r="D291" s="54">
        <v>2720.25</v>
      </c>
      <c r="E291" s="54">
        <v>2528.2</v>
      </c>
      <c r="F291" s="51" t="s">
        <v>2569</v>
      </c>
      <c r="G291" s="52">
        <v>-0.0459</v>
      </c>
      <c r="H291" s="19">
        <f t="shared" si="1"/>
        <v>-0.04589991944</v>
      </c>
      <c r="I291" s="33">
        <f t="shared" si="2"/>
        <v>1.015505498</v>
      </c>
      <c r="J291" s="19"/>
      <c r="K291" s="19"/>
      <c r="L291" s="19"/>
    </row>
    <row r="292">
      <c r="A292" s="53">
        <v>45180.0</v>
      </c>
      <c r="B292" s="54">
        <v>2668.85</v>
      </c>
      <c r="C292" s="54">
        <v>2672.0</v>
      </c>
      <c r="D292" s="54">
        <v>2750.0</v>
      </c>
      <c r="E292" s="54">
        <v>2630.0</v>
      </c>
      <c r="F292" s="51" t="s">
        <v>2570</v>
      </c>
      <c r="G292" s="52">
        <v>0.0155</v>
      </c>
      <c r="H292" s="19">
        <f t="shared" si="1"/>
        <v>0.01550549827</v>
      </c>
      <c r="I292" s="33">
        <f t="shared" si="2"/>
        <v>1.027725637</v>
      </c>
      <c r="J292" s="19"/>
      <c r="K292" s="19"/>
      <c r="L292" s="19"/>
    </row>
    <row r="293">
      <c r="A293" s="53">
        <v>45177.0</v>
      </c>
      <c r="B293" s="54">
        <v>2628.1</v>
      </c>
      <c r="C293" s="54">
        <v>2541.15</v>
      </c>
      <c r="D293" s="54">
        <v>2699.0</v>
      </c>
      <c r="E293" s="54">
        <v>2535.0</v>
      </c>
      <c r="F293" s="51" t="s">
        <v>2571</v>
      </c>
      <c r="G293" s="52">
        <v>0.0277</v>
      </c>
      <c r="H293" s="19">
        <f t="shared" si="1"/>
        <v>0.02772563742</v>
      </c>
      <c r="I293" s="33">
        <f t="shared" si="2"/>
        <v>0.9998240572</v>
      </c>
      <c r="J293" s="19"/>
      <c r="K293" s="19"/>
      <c r="L293" s="19"/>
    </row>
    <row r="294">
      <c r="A294" s="53">
        <v>45176.0</v>
      </c>
      <c r="B294" s="54">
        <v>2557.2</v>
      </c>
      <c r="C294" s="54">
        <v>2552.3</v>
      </c>
      <c r="D294" s="54">
        <v>2575.0</v>
      </c>
      <c r="E294" s="54">
        <v>2550.35</v>
      </c>
      <c r="F294" s="51" t="s">
        <v>2572</v>
      </c>
      <c r="G294" s="52">
        <v>-2.0E-4</v>
      </c>
      <c r="H294" s="19">
        <f t="shared" si="1"/>
        <v>-0.00017594276</v>
      </c>
      <c r="I294" s="33">
        <f t="shared" si="2"/>
        <v>1.00064554</v>
      </c>
      <c r="J294" s="19"/>
      <c r="K294" s="19"/>
      <c r="L294" s="19"/>
    </row>
    <row r="295">
      <c r="A295" s="53">
        <v>45175.0</v>
      </c>
      <c r="B295" s="54">
        <v>2557.65</v>
      </c>
      <c r="C295" s="54">
        <v>2581.0</v>
      </c>
      <c r="D295" s="54">
        <v>2582.95</v>
      </c>
      <c r="E295" s="54">
        <v>2552.0</v>
      </c>
      <c r="F295" s="51" t="s">
        <v>2573</v>
      </c>
      <c r="G295" s="52">
        <v>6.0E-4</v>
      </c>
      <c r="H295" s="19">
        <f t="shared" si="1"/>
        <v>0.0006455399061</v>
      </c>
      <c r="I295" s="33">
        <f t="shared" si="2"/>
        <v>1.003159403</v>
      </c>
      <c r="J295" s="19"/>
      <c r="K295" s="19"/>
      <c r="L295" s="19"/>
    </row>
    <row r="296">
      <c r="A296" s="53">
        <v>45174.0</v>
      </c>
      <c r="B296" s="54">
        <v>2556.0</v>
      </c>
      <c r="C296" s="54">
        <v>2578.5</v>
      </c>
      <c r="D296" s="54">
        <v>2578.5</v>
      </c>
      <c r="E296" s="54">
        <v>2554.0</v>
      </c>
      <c r="F296" s="51" t="s">
        <v>2574</v>
      </c>
      <c r="G296" s="52">
        <v>0.0032</v>
      </c>
      <c r="H296" s="19">
        <f t="shared" si="1"/>
        <v>0.003159402657</v>
      </c>
      <c r="I296" s="33">
        <f t="shared" si="2"/>
        <v>1.001867726</v>
      </c>
      <c r="J296" s="19"/>
      <c r="K296" s="19"/>
      <c r="L296" s="19"/>
    </row>
    <row r="297">
      <c r="A297" s="53">
        <v>45173.0</v>
      </c>
      <c r="B297" s="54">
        <v>2547.95</v>
      </c>
      <c r="C297" s="54">
        <v>2549.0</v>
      </c>
      <c r="D297" s="54">
        <v>2581.95</v>
      </c>
      <c r="E297" s="54">
        <v>2526.1</v>
      </c>
      <c r="F297" s="51" t="s">
        <v>2575</v>
      </c>
      <c r="G297" s="52">
        <v>0.0019</v>
      </c>
      <c r="H297" s="19">
        <f t="shared" si="1"/>
        <v>0.0018677257</v>
      </c>
      <c r="I297" s="33">
        <f t="shared" si="2"/>
        <v>1.005754058</v>
      </c>
      <c r="J297" s="19"/>
      <c r="K297" s="19"/>
      <c r="L297" s="19"/>
    </row>
    <row r="298">
      <c r="A298" s="53">
        <v>45170.0</v>
      </c>
      <c r="B298" s="54">
        <v>2543.2</v>
      </c>
      <c r="C298" s="54">
        <v>2521.0</v>
      </c>
      <c r="D298" s="54">
        <v>2565.0</v>
      </c>
      <c r="E298" s="54">
        <v>2521.0</v>
      </c>
      <c r="F298" s="51" t="s">
        <v>2377</v>
      </c>
      <c r="G298" s="52">
        <v>0.0058</v>
      </c>
      <c r="H298" s="19">
        <f t="shared" si="1"/>
        <v>0.00575405849</v>
      </c>
      <c r="I298" s="33">
        <f t="shared" si="2"/>
        <v>0.9916857854</v>
      </c>
      <c r="J298" s="19"/>
      <c r="K298" s="19"/>
      <c r="L298" s="19"/>
    </row>
    <row r="299">
      <c r="A299" s="67">
        <v>45169.0</v>
      </c>
      <c r="B299" s="54">
        <v>2528.65</v>
      </c>
      <c r="C299" s="54">
        <v>2548.85</v>
      </c>
      <c r="D299" s="54">
        <v>2561.95</v>
      </c>
      <c r="E299" s="54">
        <v>2520.1</v>
      </c>
      <c r="F299" s="51" t="s">
        <v>2576</v>
      </c>
      <c r="G299" s="52">
        <v>-0.0083</v>
      </c>
      <c r="H299" s="19">
        <f t="shared" si="1"/>
        <v>-0.008314214562</v>
      </c>
      <c r="I299" s="33">
        <f t="shared" si="2"/>
        <v>1.010962652</v>
      </c>
      <c r="J299" s="19"/>
      <c r="K299" s="19"/>
      <c r="L299" s="19"/>
    </row>
    <row r="300">
      <c r="A300" s="67">
        <v>45168.0</v>
      </c>
      <c r="B300" s="54">
        <v>2549.85</v>
      </c>
      <c r="C300" s="54">
        <v>2522.2</v>
      </c>
      <c r="D300" s="54">
        <v>2570.0</v>
      </c>
      <c r="E300" s="54">
        <v>2522.2</v>
      </c>
      <c r="F300" s="51" t="s">
        <v>2382</v>
      </c>
      <c r="G300" s="52">
        <v>0.011</v>
      </c>
      <c r="H300" s="19">
        <f t="shared" si="1"/>
        <v>0.01096265165</v>
      </c>
      <c r="I300" s="33">
        <f t="shared" si="2"/>
        <v>1.00480051</v>
      </c>
      <c r="J300" s="19"/>
      <c r="K300" s="19"/>
      <c r="L300" s="19"/>
    </row>
    <row r="301">
      <c r="A301" s="67">
        <v>45167.0</v>
      </c>
      <c r="B301" s="54">
        <v>2522.2</v>
      </c>
      <c r="C301" s="54">
        <v>2534.0</v>
      </c>
      <c r="D301" s="54">
        <v>2553.35</v>
      </c>
      <c r="E301" s="54">
        <v>2520.0</v>
      </c>
      <c r="F301" s="51" t="s">
        <v>2577</v>
      </c>
      <c r="G301" s="52">
        <v>0.0048</v>
      </c>
      <c r="H301" s="19">
        <f t="shared" si="1"/>
        <v>0.00480050993</v>
      </c>
      <c r="I301" s="33">
        <f t="shared" si="2"/>
        <v>0.9924483543</v>
      </c>
      <c r="J301" s="19"/>
      <c r="K301" s="19"/>
      <c r="L301" s="19"/>
    </row>
    <row r="302">
      <c r="A302" s="67">
        <v>45166.0</v>
      </c>
      <c r="B302" s="54">
        <v>2510.15</v>
      </c>
      <c r="C302" s="54">
        <v>2557.95</v>
      </c>
      <c r="D302" s="54">
        <v>2558.0</v>
      </c>
      <c r="E302" s="54">
        <v>2502.05</v>
      </c>
      <c r="F302" s="51" t="s">
        <v>2578</v>
      </c>
      <c r="G302" s="52">
        <v>-0.0076</v>
      </c>
      <c r="H302" s="19">
        <f t="shared" si="1"/>
        <v>-0.007551645745</v>
      </c>
      <c r="I302" s="33">
        <f t="shared" si="2"/>
        <v>0.9762428593</v>
      </c>
      <c r="J302" s="19"/>
      <c r="K302" s="19"/>
      <c r="L302" s="19"/>
    </row>
    <row r="303">
      <c r="A303" s="67">
        <v>45163.0</v>
      </c>
      <c r="B303" s="54">
        <v>2529.25</v>
      </c>
      <c r="C303" s="54">
        <v>2521.1</v>
      </c>
      <c r="D303" s="54">
        <v>2596.45</v>
      </c>
      <c r="E303" s="54">
        <v>2521.1</v>
      </c>
      <c r="F303" s="51" t="s">
        <v>2578</v>
      </c>
      <c r="G303" s="52">
        <v>-0.0238</v>
      </c>
      <c r="H303" s="19">
        <f t="shared" si="1"/>
        <v>-0.02375714065</v>
      </c>
      <c r="I303" s="33">
        <f t="shared" si="2"/>
        <v>1.005062555</v>
      </c>
      <c r="J303" s="19"/>
      <c r="K303" s="19"/>
      <c r="L303" s="19"/>
    </row>
    <row r="304">
      <c r="A304" s="67">
        <v>45162.0</v>
      </c>
      <c r="B304" s="54">
        <v>2590.8</v>
      </c>
      <c r="C304" s="54">
        <v>2605.35</v>
      </c>
      <c r="D304" s="54">
        <v>2640.05</v>
      </c>
      <c r="E304" s="54">
        <v>2572.05</v>
      </c>
      <c r="F304" s="51" t="s">
        <v>2579</v>
      </c>
      <c r="G304" s="52">
        <v>0.0051</v>
      </c>
      <c r="H304" s="19">
        <f t="shared" si="1"/>
        <v>0.005062554553</v>
      </c>
      <c r="I304" s="33">
        <f t="shared" si="2"/>
        <v>1.015002067</v>
      </c>
      <c r="J304" s="19"/>
      <c r="K304" s="19"/>
      <c r="L304" s="19"/>
    </row>
    <row r="305">
      <c r="A305" s="67">
        <v>45161.0</v>
      </c>
      <c r="B305" s="54">
        <v>2577.75</v>
      </c>
      <c r="C305" s="54">
        <v>2562.3</v>
      </c>
      <c r="D305" s="54">
        <v>2606.0</v>
      </c>
      <c r="E305" s="54">
        <v>2540.05</v>
      </c>
      <c r="F305" s="51" t="s">
        <v>2498</v>
      </c>
      <c r="G305" s="52">
        <v>0.015</v>
      </c>
      <c r="H305" s="19">
        <f t="shared" si="1"/>
        <v>0.01500206721</v>
      </c>
      <c r="I305" s="33">
        <f t="shared" si="2"/>
        <v>0.9912956927</v>
      </c>
      <c r="J305" s="19"/>
      <c r="K305" s="19"/>
      <c r="L305" s="19"/>
    </row>
    <row r="306">
      <c r="A306" s="67">
        <v>45160.0</v>
      </c>
      <c r="B306" s="54">
        <v>2539.65</v>
      </c>
      <c r="C306" s="54">
        <v>2588.0</v>
      </c>
      <c r="D306" s="54">
        <v>2593.9</v>
      </c>
      <c r="E306" s="54">
        <v>2521.1</v>
      </c>
      <c r="F306" s="51" t="s">
        <v>2580</v>
      </c>
      <c r="G306" s="52">
        <v>-0.0087</v>
      </c>
      <c r="H306" s="19">
        <f t="shared" si="1"/>
        <v>-0.008704307266</v>
      </c>
      <c r="I306" s="33">
        <f t="shared" si="2"/>
        <v>1.012568425</v>
      </c>
      <c r="J306" s="19"/>
      <c r="K306" s="19"/>
      <c r="L306" s="19"/>
    </row>
    <row r="307">
      <c r="A307" s="67">
        <v>45159.0</v>
      </c>
      <c r="B307" s="54">
        <v>2561.95</v>
      </c>
      <c r="C307" s="54">
        <v>2532.05</v>
      </c>
      <c r="D307" s="54">
        <v>2599.9</v>
      </c>
      <c r="E307" s="54">
        <v>2532.0</v>
      </c>
      <c r="F307" s="51" t="s">
        <v>2581</v>
      </c>
      <c r="G307" s="52">
        <v>0.0126</v>
      </c>
      <c r="H307" s="19">
        <f t="shared" si="1"/>
        <v>0.0125684248</v>
      </c>
      <c r="I307" s="33">
        <f t="shared" si="2"/>
        <v>0.990816886</v>
      </c>
      <c r="J307" s="19"/>
      <c r="K307" s="19"/>
      <c r="L307" s="19"/>
    </row>
    <row r="308">
      <c r="A308" s="67">
        <v>45156.0</v>
      </c>
      <c r="B308" s="54">
        <v>2530.15</v>
      </c>
      <c r="C308" s="54">
        <v>2575.0</v>
      </c>
      <c r="D308" s="54">
        <v>2579.4</v>
      </c>
      <c r="E308" s="54">
        <v>2520.15</v>
      </c>
      <c r="F308" s="51" t="s">
        <v>2582</v>
      </c>
      <c r="G308" s="52">
        <v>-0.0092</v>
      </c>
      <c r="H308" s="19">
        <f t="shared" si="1"/>
        <v>-0.009183114035</v>
      </c>
      <c r="I308" s="33">
        <f t="shared" si="2"/>
        <v>1.00914857</v>
      </c>
      <c r="J308" s="19"/>
      <c r="K308" s="19"/>
      <c r="L308" s="19"/>
    </row>
    <row r="309">
      <c r="A309" s="67">
        <v>45155.0</v>
      </c>
      <c r="B309" s="54">
        <v>2553.6</v>
      </c>
      <c r="C309" s="54">
        <v>2567.75</v>
      </c>
      <c r="D309" s="54">
        <v>2575.0</v>
      </c>
      <c r="E309" s="54">
        <v>2520.05</v>
      </c>
      <c r="F309" s="51" t="s">
        <v>2430</v>
      </c>
      <c r="G309" s="52">
        <v>0.0091</v>
      </c>
      <c r="H309" s="19">
        <f t="shared" si="1"/>
        <v>0.009148570412</v>
      </c>
      <c r="I309" s="33">
        <f t="shared" si="2"/>
        <v>0.9931512226</v>
      </c>
      <c r="J309" s="19"/>
      <c r="K309" s="19"/>
      <c r="L309" s="19"/>
    </row>
    <row r="310">
      <c r="A310" s="67">
        <v>45154.0</v>
      </c>
      <c r="B310" s="54">
        <v>2530.45</v>
      </c>
      <c r="C310" s="54">
        <v>2576.95</v>
      </c>
      <c r="D310" s="54">
        <v>2576.95</v>
      </c>
      <c r="E310" s="54">
        <v>2513.05</v>
      </c>
      <c r="F310" s="51" t="s">
        <v>2583</v>
      </c>
      <c r="G310" s="52">
        <v>-0.0068</v>
      </c>
      <c r="H310" s="19">
        <f t="shared" si="1"/>
        <v>-0.006848777425</v>
      </c>
      <c r="I310" s="33">
        <f t="shared" si="2"/>
        <v>0.9907646842</v>
      </c>
      <c r="J310" s="19"/>
      <c r="K310" s="19"/>
      <c r="L310" s="19"/>
    </row>
    <row r="311">
      <c r="A311" s="67">
        <v>45152.0</v>
      </c>
      <c r="B311" s="54">
        <v>2547.9</v>
      </c>
      <c r="C311" s="54">
        <v>2618.95</v>
      </c>
      <c r="D311" s="54">
        <v>2618.95</v>
      </c>
      <c r="E311" s="54">
        <v>2535.1</v>
      </c>
      <c r="F311" s="51" t="s">
        <v>2584</v>
      </c>
      <c r="G311" s="52">
        <v>-0.0092</v>
      </c>
      <c r="H311" s="19">
        <f t="shared" si="1"/>
        <v>-0.009235315848</v>
      </c>
      <c r="I311" s="33">
        <f t="shared" si="2"/>
        <v>1.005906397</v>
      </c>
      <c r="J311" s="19"/>
      <c r="K311" s="19"/>
      <c r="L311" s="19"/>
    </row>
    <row r="312">
      <c r="A312" s="53">
        <v>45149.0</v>
      </c>
      <c r="B312" s="54">
        <v>2571.65</v>
      </c>
      <c r="C312" s="54">
        <v>2586.0</v>
      </c>
      <c r="D312" s="54">
        <v>2600.9</v>
      </c>
      <c r="E312" s="54">
        <v>2560.0</v>
      </c>
      <c r="F312" s="51" t="s">
        <v>2585</v>
      </c>
      <c r="G312" s="52">
        <v>0.0059</v>
      </c>
      <c r="H312" s="19">
        <f t="shared" si="1"/>
        <v>0.005906397293</v>
      </c>
      <c r="I312" s="33">
        <f t="shared" si="2"/>
        <v>0.9942056038</v>
      </c>
      <c r="J312" s="19"/>
      <c r="K312" s="19"/>
      <c r="L312" s="19"/>
    </row>
    <row r="313">
      <c r="A313" s="53">
        <v>45148.0</v>
      </c>
      <c r="B313" s="54">
        <v>2556.55</v>
      </c>
      <c r="C313" s="54">
        <v>2601.0</v>
      </c>
      <c r="D313" s="54">
        <v>2632.45</v>
      </c>
      <c r="E313" s="54">
        <v>2550.55</v>
      </c>
      <c r="F313" s="51" t="s">
        <v>2586</v>
      </c>
      <c r="G313" s="52">
        <v>-0.0058</v>
      </c>
      <c r="H313" s="19">
        <f t="shared" si="1"/>
        <v>-0.005794396158</v>
      </c>
      <c r="I313" s="33">
        <f t="shared" si="2"/>
        <v>1.00035012</v>
      </c>
      <c r="J313" s="19"/>
      <c r="K313" s="19"/>
      <c r="L313" s="19"/>
    </row>
    <row r="314">
      <c r="A314" s="53">
        <v>45147.0</v>
      </c>
      <c r="B314" s="54">
        <v>2571.45</v>
      </c>
      <c r="C314" s="54">
        <v>2599.0</v>
      </c>
      <c r="D314" s="54">
        <v>2601.0</v>
      </c>
      <c r="E314" s="54">
        <v>2565.5</v>
      </c>
      <c r="F314" s="51" t="s">
        <v>2515</v>
      </c>
      <c r="G314" s="52">
        <v>4.0E-4</v>
      </c>
      <c r="H314" s="19">
        <f t="shared" si="1"/>
        <v>0.0003501196242</v>
      </c>
      <c r="I314" s="33">
        <f t="shared" si="2"/>
        <v>0.998756678</v>
      </c>
      <c r="J314" s="19"/>
      <c r="K314" s="19"/>
      <c r="L314" s="19"/>
    </row>
    <row r="315">
      <c r="A315" s="53">
        <v>45146.0</v>
      </c>
      <c r="B315" s="54">
        <v>2570.55</v>
      </c>
      <c r="C315" s="54">
        <v>2598.0</v>
      </c>
      <c r="D315" s="54">
        <v>2623.95</v>
      </c>
      <c r="E315" s="54">
        <v>2560.1</v>
      </c>
      <c r="F315" s="51" t="s">
        <v>2587</v>
      </c>
      <c r="G315" s="52">
        <v>-0.0012</v>
      </c>
      <c r="H315" s="19">
        <f t="shared" si="1"/>
        <v>-0.001243322001</v>
      </c>
      <c r="I315" s="33">
        <f t="shared" si="2"/>
        <v>0.9986419633</v>
      </c>
      <c r="J315" s="19"/>
      <c r="K315" s="19"/>
      <c r="L315" s="19"/>
    </row>
    <row r="316">
      <c r="A316" s="53">
        <v>45145.0</v>
      </c>
      <c r="B316" s="54">
        <v>2573.75</v>
      </c>
      <c r="C316" s="54">
        <v>2608.2</v>
      </c>
      <c r="D316" s="54">
        <v>2620.0</v>
      </c>
      <c r="E316" s="54">
        <v>2565.1</v>
      </c>
      <c r="F316" s="51" t="s">
        <v>2588</v>
      </c>
      <c r="G316" s="52">
        <v>-0.0014</v>
      </c>
      <c r="H316" s="19">
        <f t="shared" si="1"/>
        <v>-0.001358036667</v>
      </c>
      <c r="I316" s="33">
        <f t="shared" si="2"/>
        <v>1.009735935</v>
      </c>
      <c r="J316" s="19"/>
      <c r="K316" s="19"/>
      <c r="L316" s="19"/>
    </row>
    <row r="317">
      <c r="A317" s="53">
        <v>45142.0</v>
      </c>
      <c r="B317" s="54">
        <v>2577.25</v>
      </c>
      <c r="C317" s="54">
        <v>2582.0</v>
      </c>
      <c r="D317" s="54">
        <v>2632.0</v>
      </c>
      <c r="E317" s="54">
        <v>2566.0</v>
      </c>
      <c r="F317" s="51" t="s">
        <v>2410</v>
      </c>
      <c r="G317" s="52">
        <v>0.0097</v>
      </c>
      <c r="H317" s="19">
        <f t="shared" si="1"/>
        <v>0.009735934806</v>
      </c>
      <c r="I317" s="33">
        <f t="shared" si="2"/>
        <v>0.9815601746</v>
      </c>
      <c r="J317" s="19"/>
      <c r="K317" s="19"/>
      <c r="L317" s="19"/>
    </row>
    <row r="318">
      <c r="A318" s="53">
        <v>45141.0</v>
      </c>
      <c r="B318" s="54">
        <v>2552.4</v>
      </c>
      <c r="C318" s="54">
        <v>2580.0</v>
      </c>
      <c r="D318" s="54">
        <v>2644.0</v>
      </c>
      <c r="E318" s="54">
        <v>2532.6</v>
      </c>
      <c r="F318" s="51" t="s">
        <v>2436</v>
      </c>
      <c r="G318" s="52">
        <v>-0.0184</v>
      </c>
      <c r="H318" s="19">
        <f t="shared" si="1"/>
        <v>-0.01843982541</v>
      </c>
      <c r="I318" s="33">
        <f t="shared" si="2"/>
        <v>0.9738409108</v>
      </c>
      <c r="J318" s="19"/>
      <c r="K318" s="19"/>
      <c r="L318" s="19"/>
    </row>
    <row r="319">
      <c r="A319" s="53">
        <v>45140.0</v>
      </c>
      <c r="B319" s="54">
        <v>2600.35</v>
      </c>
      <c r="C319" s="54">
        <v>2710.0</v>
      </c>
      <c r="D319" s="54">
        <v>2714.25</v>
      </c>
      <c r="E319" s="54">
        <v>2551.9</v>
      </c>
      <c r="F319" s="51" t="s">
        <v>2589</v>
      </c>
      <c r="G319" s="52">
        <v>-0.0262</v>
      </c>
      <c r="H319" s="19">
        <f t="shared" si="1"/>
        <v>-0.02615908921</v>
      </c>
      <c r="I319" s="33">
        <f t="shared" si="2"/>
        <v>1.006066086</v>
      </c>
      <c r="J319" s="19"/>
      <c r="K319" s="19"/>
      <c r="L319" s="19"/>
    </row>
    <row r="320">
      <c r="A320" s="53">
        <v>45139.0</v>
      </c>
      <c r="B320" s="54">
        <v>2670.2</v>
      </c>
      <c r="C320" s="54">
        <v>2688.0</v>
      </c>
      <c r="D320" s="54">
        <v>2731.45</v>
      </c>
      <c r="E320" s="54">
        <v>2626.1</v>
      </c>
      <c r="F320" s="51" t="s">
        <v>2590</v>
      </c>
      <c r="G320" s="52">
        <v>0.0061</v>
      </c>
      <c r="H320" s="19">
        <f t="shared" si="1"/>
        <v>0.006066086432</v>
      </c>
      <c r="I320" s="33">
        <f t="shared" si="2"/>
        <v>1.073382808</v>
      </c>
      <c r="J320" s="19"/>
      <c r="K320" s="19"/>
      <c r="L320" s="19"/>
    </row>
    <row r="321">
      <c r="A321" s="67">
        <v>45138.0</v>
      </c>
      <c r="B321" s="54">
        <v>2654.1</v>
      </c>
      <c r="C321" s="54">
        <v>2499.9</v>
      </c>
      <c r="D321" s="54">
        <v>2687.8</v>
      </c>
      <c r="E321" s="54">
        <v>2499.9</v>
      </c>
      <c r="F321" s="51" t="s">
        <v>2591</v>
      </c>
      <c r="G321" s="52">
        <v>0.0734</v>
      </c>
      <c r="H321" s="19">
        <f t="shared" si="1"/>
        <v>0.07338280792</v>
      </c>
      <c r="I321" s="33">
        <f t="shared" si="2"/>
        <v>1.008174998</v>
      </c>
      <c r="J321" s="19"/>
      <c r="K321" s="19"/>
      <c r="L321" s="19"/>
    </row>
    <row r="322">
      <c r="A322" s="67">
        <v>45135.0</v>
      </c>
      <c r="B322" s="54">
        <v>2472.65</v>
      </c>
      <c r="C322" s="54">
        <v>2481.95</v>
      </c>
      <c r="D322" s="54">
        <v>2499.35</v>
      </c>
      <c r="E322" s="54">
        <v>2455.0</v>
      </c>
      <c r="F322" s="51" t="s">
        <v>2592</v>
      </c>
      <c r="G322" s="52">
        <v>0.0082</v>
      </c>
      <c r="H322" s="19">
        <f t="shared" si="1"/>
        <v>0.008174997961</v>
      </c>
      <c r="I322" s="33">
        <f t="shared" si="2"/>
        <v>0.994203251</v>
      </c>
      <c r="J322" s="19"/>
      <c r="K322" s="19"/>
      <c r="L322" s="19"/>
    </row>
    <row r="323">
      <c r="A323" s="67">
        <v>45134.0</v>
      </c>
      <c r="B323" s="54">
        <v>2452.6</v>
      </c>
      <c r="C323" s="54">
        <v>2475.6</v>
      </c>
      <c r="D323" s="54">
        <v>2516.9</v>
      </c>
      <c r="E323" s="54">
        <v>2439.5</v>
      </c>
      <c r="F323" s="51" t="s">
        <v>2593</v>
      </c>
      <c r="G323" s="52">
        <v>-0.0058</v>
      </c>
      <c r="H323" s="19">
        <f t="shared" si="1"/>
        <v>-0.005796748956</v>
      </c>
      <c r="I323" s="33">
        <f t="shared" si="2"/>
        <v>1.01428777</v>
      </c>
      <c r="J323" s="19"/>
      <c r="K323" s="19"/>
      <c r="L323" s="19"/>
    </row>
    <row r="324">
      <c r="A324" s="67">
        <v>45133.0</v>
      </c>
      <c r="B324" s="54">
        <v>2466.9</v>
      </c>
      <c r="C324" s="54">
        <v>2432.15</v>
      </c>
      <c r="D324" s="54">
        <v>2518.0</v>
      </c>
      <c r="E324" s="54">
        <v>2432.15</v>
      </c>
      <c r="F324" s="51" t="s">
        <v>2594</v>
      </c>
      <c r="G324" s="52">
        <v>0.0143</v>
      </c>
      <c r="H324" s="19">
        <f t="shared" si="1"/>
        <v>0.01428777008</v>
      </c>
      <c r="I324" s="33">
        <f t="shared" si="2"/>
        <v>1.008312259</v>
      </c>
      <c r="J324" s="19"/>
      <c r="K324" s="19"/>
      <c r="L324" s="19"/>
    </row>
    <row r="325">
      <c r="A325" s="67">
        <v>45132.0</v>
      </c>
      <c r="B325" s="54">
        <v>2432.15</v>
      </c>
      <c r="C325" s="54">
        <v>2432.3</v>
      </c>
      <c r="D325" s="54">
        <v>2450.0</v>
      </c>
      <c r="E325" s="54">
        <v>2417.1</v>
      </c>
      <c r="F325" s="51" t="s">
        <v>2595</v>
      </c>
      <c r="G325" s="52">
        <v>0.0083</v>
      </c>
      <c r="H325" s="19">
        <f t="shared" si="1"/>
        <v>0.008312259027</v>
      </c>
      <c r="I325" s="33">
        <f t="shared" si="2"/>
        <v>0.9870889857</v>
      </c>
      <c r="J325" s="19"/>
      <c r="K325" s="19"/>
      <c r="L325" s="19"/>
    </row>
    <row r="326">
      <c r="A326" s="67">
        <v>45131.0</v>
      </c>
      <c r="B326" s="54">
        <v>2412.1</v>
      </c>
      <c r="C326" s="54">
        <v>2420.05</v>
      </c>
      <c r="D326" s="54">
        <v>2459.95</v>
      </c>
      <c r="E326" s="54">
        <v>2401.0</v>
      </c>
      <c r="F326" s="51" t="s">
        <v>2596</v>
      </c>
      <c r="G326" s="52">
        <v>-0.0129</v>
      </c>
      <c r="H326" s="19">
        <f t="shared" si="1"/>
        <v>-0.01291101426</v>
      </c>
      <c r="I326" s="33">
        <f t="shared" si="2"/>
        <v>0.9984473636</v>
      </c>
      <c r="J326" s="19"/>
      <c r="K326" s="19"/>
      <c r="L326" s="19"/>
    </row>
    <row r="327">
      <c r="A327" s="67">
        <v>45128.0</v>
      </c>
      <c r="B327" s="54">
        <v>2443.65</v>
      </c>
      <c r="C327" s="54">
        <v>2423.0</v>
      </c>
      <c r="D327" s="54">
        <v>2482.45</v>
      </c>
      <c r="E327" s="54">
        <v>2410.0</v>
      </c>
      <c r="F327" s="51" t="s">
        <v>2572</v>
      </c>
      <c r="G327" s="52">
        <v>-0.0016</v>
      </c>
      <c r="H327" s="19">
        <f t="shared" si="1"/>
        <v>-0.001552636417</v>
      </c>
      <c r="I327" s="33">
        <f t="shared" si="2"/>
        <v>1.012116701</v>
      </c>
      <c r="J327" s="19"/>
      <c r="K327" s="19"/>
      <c r="L327" s="19"/>
    </row>
    <row r="328">
      <c r="A328" s="67">
        <v>45127.0</v>
      </c>
      <c r="B328" s="54">
        <v>2447.45</v>
      </c>
      <c r="C328" s="54">
        <v>2446.55</v>
      </c>
      <c r="D328" s="54">
        <v>2463.5</v>
      </c>
      <c r="E328" s="54">
        <v>2435.0</v>
      </c>
      <c r="F328" s="51" t="s">
        <v>2597</v>
      </c>
      <c r="G328" s="52">
        <v>0.0121</v>
      </c>
      <c r="H328" s="19">
        <f t="shared" si="1"/>
        <v>0.01211670078</v>
      </c>
      <c r="I328" s="33">
        <f t="shared" si="2"/>
        <v>0.9909029442</v>
      </c>
      <c r="J328" s="19"/>
      <c r="K328" s="19"/>
      <c r="L328" s="19"/>
    </row>
    <row r="329">
      <c r="A329" s="67">
        <v>45126.0</v>
      </c>
      <c r="B329" s="54">
        <v>2418.15</v>
      </c>
      <c r="C329" s="54">
        <v>2445.0</v>
      </c>
      <c r="D329" s="54">
        <v>2476.95</v>
      </c>
      <c r="E329" s="54">
        <v>2407.05</v>
      </c>
      <c r="F329" s="51" t="s">
        <v>2598</v>
      </c>
      <c r="G329" s="52">
        <v>-0.0091</v>
      </c>
      <c r="H329" s="19">
        <f t="shared" si="1"/>
        <v>-0.00909705575</v>
      </c>
      <c r="I329" s="33">
        <f t="shared" si="2"/>
        <v>0.984865912</v>
      </c>
      <c r="J329" s="19"/>
      <c r="K329" s="19"/>
      <c r="L329" s="19"/>
    </row>
    <row r="330">
      <c r="A330" s="67">
        <v>45125.0</v>
      </c>
      <c r="B330" s="54">
        <v>2440.35</v>
      </c>
      <c r="C330" s="54">
        <v>2504.0</v>
      </c>
      <c r="D330" s="54">
        <v>2523.95</v>
      </c>
      <c r="E330" s="54">
        <v>2416.05</v>
      </c>
      <c r="F330" s="51" t="s">
        <v>2599</v>
      </c>
      <c r="G330" s="52">
        <v>-0.0151</v>
      </c>
      <c r="H330" s="19">
        <f t="shared" si="1"/>
        <v>-0.01513408802</v>
      </c>
      <c r="I330" s="33">
        <f t="shared" si="2"/>
        <v>1.019754306</v>
      </c>
      <c r="J330" s="19"/>
      <c r="K330" s="19"/>
      <c r="L330" s="19"/>
    </row>
    <row r="331">
      <c r="A331" s="67">
        <v>45124.0</v>
      </c>
      <c r="B331" s="54">
        <v>2477.85</v>
      </c>
      <c r="C331" s="54">
        <v>2458.0</v>
      </c>
      <c r="D331" s="54">
        <v>2503.95</v>
      </c>
      <c r="E331" s="54">
        <v>2458.0</v>
      </c>
      <c r="F331" s="51" t="s">
        <v>2600</v>
      </c>
      <c r="G331" s="52">
        <v>0.0198</v>
      </c>
      <c r="H331" s="19">
        <f t="shared" si="1"/>
        <v>0.01975430582</v>
      </c>
      <c r="I331" s="33">
        <f t="shared" si="2"/>
        <v>1.012817306</v>
      </c>
      <c r="J331" s="19"/>
      <c r="K331" s="19"/>
      <c r="L331" s="19"/>
    </row>
    <row r="332">
      <c r="A332" s="67">
        <v>45121.0</v>
      </c>
      <c r="B332" s="54">
        <v>2429.85</v>
      </c>
      <c r="C332" s="54">
        <v>2440.0</v>
      </c>
      <c r="D332" s="54">
        <v>2451.0</v>
      </c>
      <c r="E332" s="54">
        <v>2394.85</v>
      </c>
      <c r="F332" s="51" t="s">
        <v>2601</v>
      </c>
      <c r="G332" s="52">
        <v>0.0128</v>
      </c>
      <c r="H332" s="19">
        <f t="shared" si="1"/>
        <v>0.01281730649</v>
      </c>
      <c r="I332" s="33">
        <f t="shared" si="2"/>
        <v>0.9749466626</v>
      </c>
      <c r="J332" s="19"/>
      <c r="K332" s="19"/>
      <c r="L332" s="19"/>
    </row>
    <row r="333">
      <c r="A333" s="67">
        <v>45120.0</v>
      </c>
      <c r="B333" s="54">
        <v>2399.1</v>
      </c>
      <c r="C333" s="54">
        <v>2497.7</v>
      </c>
      <c r="D333" s="54">
        <v>2500.8</v>
      </c>
      <c r="E333" s="54">
        <v>2357.0</v>
      </c>
      <c r="F333" s="51" t="s">
        <v>2602</v>
      </c>
      <c r="G333" s="52">
        <v>-0.0251</v>
      </c>
      <c r="H333" s="19">
        <f t="shared" si="1"/>
        <v>-0.0250533374</v>
      </c>
      <c r="I333" s="33">
        <f t="shared" si="2"/>
        <v>0.9928584398</v>
      </c>
      <c r="J333" s="19"/>
      <c r="K333" s="19"/>
      <c r="L333" s="19"/>
    </row>
    <row r="334">
      <c r="A334" s="53">
        <v>45119.0</v>
      </c>
      <c r="B334" s="54">
        <v>2460.75</v>
      </c>
      <c r="C334" s="54">
        <v>2514.95</v>
      </c>
      <c r="D334" s="54">
        <v>2547.85</v>
      </c>
      <c r="E334" s="54">
        <v>2459.0</v>
      </c>
      <c r="F334" s="51" t="s">
        <v>2499</v>
      </c>
      <c r="G334" s="52">
        <v>-0.0071</v>
      </c>
      <c r="H334" s="19">
        <f t="shared" si="1"/>
        <v>-0.007141560249</v>
      </c>
      <c r="I334" s="33">
        <f t="shared" si="2"/>
        <v>1.038529227</v>
      </c>
      <c r="J334" s="19"/>
      <c r="K334" s="19"/>
      <c r="L334" s="19"/>
    </row>
    <row r="335">
      <c r="A335" s="53">
        <v>45118.0</v>
      </c>
      <c r="B335" s="54">
        <v>2478.45</v>
      </c>
      <c r="C335" s="54">
        <v>2370.1</v>
      </c>
      <c r="D335" s="54">
        <v>2522.35</v>
      </c>
      <c r="E335" s="54">
        <v>2370.1</v>
      </c>
      <c r="F335" s="51" t="s">
        <v>2603</v>
      </c>
      <c r="G335" s="52">
        <v>0.0385</v>
      </c>
      <c r="H335" s="19">
        <f t="shared" si="1"/>
        <v>0.0385292269</v>
      </c>
      <c r="I335" s="33">
        <f t="shared" si="2"/>
        <v>1.014064757</v>
      </c>
      <c r="J335" s="19"/>
      <c r="K335" s="19"/>
      <c r="L335" s="19"/>
    </row>
    <row r="336">
      <c r="A336" s="53">
        <v>45117.0</v>
      </c>
      <c r="B336" s="54">
        <v>2386.5</v>
      </c>
      <c r="C336" s="54">
        <v>2361.95</v>
      </c>
      <c r="D336" s="54">
        <v>2410.0</v>
      </c>
      <c r="E336" s="54">
        <v>2361.0</v>
      </c>
      <c r="F336" s="51" t="s">
        <v>2604</v>
      </c>
      <c r="G336" s="52">
        <v>0.0141</v>
      </c>
      <c r="H336" s="19">
        <f t="shared" si="1"/>
        <v>0.01406475737</v>
      </c>
      <c r="I336" s="33">
        <f t="shared" si="2"/>
        <v>0.982056418</v>
      </c>
      <c r="J336" s="19"/>
      <c r="K336" s="19"/>
      <c r="L336" s="19"/>
    </row>
    <row r="337">
      <c r="A337" s="53">
        <v>45114.0</v>
      </c>
      <c r="B337" s="54">
        <v>2353.4</v>
      </c>
      <c r="C337" s="54">
        <v>2372.45</v>
      </c>
      <c r="D337" s="54">
        <v>2421.0</v>
      </c>
      <c r="E337" s="54">
        <v>2336.55</v>
      </c>
      <c r="F337" s="51" t="s">
        <v>2497</v>
      </c>
      <c r="G337" s="52">
        <v>-0.0179</v>
      </c>
      <c r="H337" s="19">
        <f t="shared" si="1"/>
        <v>-0.01794358204</v>
      </c>
      <c r="I337" s="33">
        <f t="shared" si="2"/>
        <v>1.012827286</v>
      </c>
      <c r="J337" s="19"/>
      <c r="K337" s="19"/>
      <c r="L337" s="19"/>
    </row>
    <row r="338">
      <c r="A338" s="53">
        <v>45113.0</v>
      </c>
      <c r="B338" s="54">
        <v>2396.4</v>
      </c>
      <c r="C338" s="54">
        <v>2401.55</v>
      </c>
      <c r="D338" s="54">
        <v>2410.0</v>
      </c>
      <c r="E338" s="54">
        <v>2351.0</v>
      </c>
      <c r="F338" s="51" t="s">
        <v>2539</v>
      </c>
      <c r="G338" s="52">
        <v>0.0128</v>
      </c>
      <c r="H338" s="19">
        <f t="shared" si="1"/>
        <v>0.01282728598</v>
      </c>
      <c r="I338" s="33">
        <f t="shared" si="2"/>
        <v>0.9988601583</v>
      </c>
      <c r="J338" s="19"/>
      <c r="K338" s="19"/>
      <c r="L338" s="19"/>
    </row>
    <row r="339">
      <c r="A339" s="53">
        <v>45112.0</v>
      </c>
      <c r="B339" s="54">
        <v>2366.05</v>
      </c>
      <c r="C339" s="54">
        <v>2386.75</v>
      </c>
      <c r="D339" s="54">
        <v>2442.0</v>
      </c>
      <c r="E339" s="54">
        <v>2350.1</v>
      </c>
      <c r="F339" s="51" t="s">
        <v>2605</v>
      </c>
      <c r="G339" s="52">
        <v>-0.0011</v>
      </c>
      <c r="H339" s="19">
        <f t="shared" si="1"/>
        <v>-0.001139841689</v>
      </c>
      <c r="I339" s="33">
        <f t="shared" si="2"/>
        <v>0.9943748295</v>
      </c>
      <c r="J339" s="19"/>
      <c r="K339" s="19"/>
      <c r="L339" s="19"/>
    </row>
    <row r="340">
      <c r="A340" s="53">
        <v>45111.0</v>
      </c>
      <c r="B340" s="54">
        <v>2368.75</v>
      </c>
      <c r="C340" s="54">
        <v>2379.2</v>
      </c>
      <c r="D340" s="54">
        <v>2420.0</v>
      </c>
      <c r="E340" s="54">
        <v>2350.0</v>
      </c>
      <c r="F340" s="51" t="s">
        <v>2606</v>
      </c>
      <c r="G340" s="52">
        <v>-0.0056</v>
      </c>
      <c r="H340" s="19">
        <f t="shared" si="1"/>
        <v>-0.005625170539</v>
      </c>
      <c r="I340" s="33">
        <f t="shared" si="2"/>
        <v>1.004173253</v>
      </c>
      <c r="J340" s="19"/>
      <c r="K340" s="19"/>
      <c r="L340" s="19"/>
    </row>
    <row r="341">
      <c r="A341" s="53">
        <v>45110.0</v>
      </c>
      <c r="B341" s="54">
        <v>2382.15</v>
      </c>
      <c r="C341" s="54">
        <v>2399.8</v>
      </c>
      <c r="D341" s="54">
        <v>2430.45</v>
      </c>
      <c r="E341" s="54">
        <v>2370.0</v>
      </c>
      <c r="F341" s="51" t="s">
        <v>2583</v>
      </c>
      <c r="G341" s="52">
        <v>0.0042</v>
      </c>
      <c r="H341" s="19">
        <f t="shared" si="1"/>
        <v>0.004173253241</v>
      </c>
      <c r="I341" s="33">
        <f t="shared" si="2"/>
        <v>1.027860222</v>
      </c>
      <c r="J341" s="19"/>
      <c r="K341" s="19"/>
      <c r="L341" s="19"/>
    </row>
    <row r="342">
      <c r="A342" s="67">
        <v>45107.0</v>
      </c>
      <c r="B342" s="54">
        <v>2372.25</v>
      </c>
      <c r="C342" s="54">
        <v>2399.5</v>
      </c>
      <c r="D342" s="54">
        <v>2460.0</v>
      </c>
      <c r="E342" s="54">
        <v>2349.05</v>
      </c>
      <c r="F342" s="51" t="s">
        <v>2607</v>
      </c>
      <c r="G342" s="52">
        <v>0.0279</v>
      </c>
      <c r="H342" s="19">
        <f t="shared" si="1"/>
        <v>0.02786022228</v>
      </c>
      <c r="I342" s="33">
        <f t="shared" si="2"/>
        <v>1.005139037</v>
      </c>
      <c r="J342" s="19"/>
      <c r="K342" s="19"/>
      <c r="L342" s="19"/>
    </row>
    <row r="343">
      <c r="A343" s="67">
        <v>45105.0</v>
      </c>
      <c r="B343" s="54">
        <v>2307.95</v>
      </c>
      <c r="C343" s="54">
        <v>2323.7</v>
      </c>
      <c r="D343" s="54">
        <v>2359.85</v>
      </c>
      <c r="E343" s="54">
        <v>2296.2</v>
      </c>
      <c r="F343" s="51" t="s">
        <v>2608</v>
      </c>
      <c r="G343" s="52">
        <v>0.0051</v>
      </c>
      <c r="H343" s="19">
        <f t="shared" si="1"/>
        <v>0.005139037084</v>
      </c>
      <c r="I343" s="33">
        <f t="shared" si="2"/>
        <v>1.012769054</v>
      </c>
      <c r="J343" s="19"/>
      <c r="K343" s="19"/>
      <c r="L343" s="19"/>
    </row>
    <row r="344">
      <c r="A344" s="67">
        <v>45104.0</v>
      </c>
      <c r="B344" s="54">
        <v>2296.15</v>
      </c>
      <c r="C344" s="54">
        <v>2291.75</v>
      </c>
      <c r="D344" s="54">
        <v>2339.0</v>
      </c>
      <c r="E344" s="54">
        <v>2268.15</v>
      </c>
      <c r="F344" s="51" t="s">
        <v>2609</v>
      </c>
      <c r="G344" s="52">
        <v>0.0128</v>
      </c>
      <c r="H344" s="19">
        <f t="shared" si="1"/>
        <v>0.01276905434</v>
      </c>
      <c r="I344" s="33">
        <f t="shared" si="2"/>
        <v>1.005031363</v>
      </c>
      <c r="J344" s="19"/>
      <c r="K344" s="19"/>
      <c r="L344" s="19"/>
    </row>
    <row r="345">
      <c r="A345" s="67">
        <v>45103.0</v>
      </c>
      <c r="B345" s="54">
        <v>2267.2</v>
      </c>
      <c r="C345" s="54">
        <v>2253.65</v>
      </c>
      <c r="D345" s="54">
        <v>2311.0</v>
      </c>
      <c r="E345" s="54">
        <v>2250.0</v>
      </c>
      <c r="F345" s="51" t="s">
        <v>2561</v>
      </c>
      <c r="G345" s="52">
        <v>0.005</v>
      </c>
      <c r="H345" s="19">
        <f t="shared" si="1"/>
        <v>0.005031362901</v>
      </c>
      <c r="I345" s="33">
        <f t="shared" si="2"/>
        <v>0.9961581771</v>
      </c>
      <c r="J345" s="19"/>
      <c r="K345" s="19"/>
      <c r="L345" s="19"/>
    </row>
    <row r="346">
      <c r="A346" s="67">
        <v>45100.0</v>
      </c>
      <c r="B346" s="54">
        <v>2255.85</v>
      </c>
      <c r="C346" s="54">
        <v>2289.65</v>
      </c>
      <c r="D346" s="54">
        <v>2320.0</v>
      </c>
      <c r="E346" s="54">
        <v>2245.15</v>
      </c>
      <c r="F346" s="51" t="s">
        <v>2610</v>
      </c>
      <c r="G346" s="52">
        <v>-0.0038</v>
      </c>
      <c r="H346" s="19">
        <f t="shared" si="1"/>
        <v>-0.003841822879</v>
      </c>
      <c r="I346" s="33">
        <f t="shared" si="2"/>
        <v>0.9894697748</v>
      </c>
      <c r="J346" s="19"/>
      <c r="K346" s="19"/>
      <c r="L346" s="19"/>
    </row>
    <row r="347">
      <c r="A347" s="67">
        <v>45099.0</v>
      </c>
      <c r="B347" s="54">
        <v>2264.55</v>
      </c>
      <c r="C347" s="54">
        <v>2300.95</v>
      </c>
      <c r="D347" s="54">
        <v>2325.0</v>
      </c>
      <c r="E347" s="54">
        <v>2259.2</v>
      </c>
      <c r="F347" s="51" t="s">
        <v>2611</v>
      </c>
      <c r="G347" s="52">
        <v>-0.0105</v>
      </c>
      <c r="H347" s="19">
        <f t="shared" si="1"/>
        <v>-0.01053022524</v>
      </c>
      <c r="I347" s="33">
        <f t="shared" si="2"/>
        <v>0.9899647468</v>
      </c>
      <c r="J347" s="19"/>
      <c r="K347" s="19"/>
      <c r="L347" s="19"/>
    </row>
    <row r="348">
      <c r="A348" s="67">
        <v>45098.0</v>
      </c>
      <c r="B348" s="54">
        <v>2288.65</v>
      </c>
      <c r="C348" s="54">
        <v>2384.0</v>
      </c>
      <c r="D348" s="54">
        <v>2384.0</v>
      </c>
      <c r="E348" s="54">
        <v>2275.55</v>
      </c>
      <c r="F348" s="51" t="s">
        <v>2612</v>
      </c>
      <c r="G348" s="52">
        <v>-0.01</v>
      </c>
      <c r="H348" s="19">
        <f t="shared" si="1"/>
        <v>-0.01003525315</v>
      </c>
      <c r="I348" s="33">
        <f t="shared" si="2"/>
        <v>0.9679087293</v>
      </c>
      <c r="J348" s="19"/>
      <c r="K348" s="19"/>
      <c r="L348" s="19"/>
    </row>
    <row r="349">
      <c r="A349" s="67">
        <v>45097.0</v>
      </c>
      <c r="B349" s="54">
        <v>2311.85</v>
      </c>
      <c r="C349" s="54">
        <v>2390.0</v>
      </c>
      <c r="D349" s="54">
        <v>2405.95</v>
      </c>
      <c r="E349" s="54">
        <v>2295.0</v>
      </c>
      <c r="F349" s="51" t="s">
        <v>2613</v>
      </c>
      <c r="G349" s="52">
        <v>-0.0321</v>
      </c>
      <c r="H349" s="19">
        <f t="shared" si="1"/>
        <v>-0.03209127067</v>
      </c>
      <c r="I349" s="33">
        <f t="shared" si="2"/>
        <v>1.004098791</v>
      </c>
      <c r="J349" s="19"/>
      <c r="K349" s="19"/>
      <c r="L349" s="19"/>
    </row>
    <row r="350">
      <c r="A350" s="67">
        <v>45096.0</v>
      </c>
      <c r="B350" s="54">
        <v>2388.5</v>
      </c>
      <c r="C350" s="54">
        <v>2380.0</v>
      </c>
      <c r="D350" s="54">
        <v>2410.0</v>
      </c>
      <c r="E350" s="54">
        <v>2365.05</v>
      </c>
      <c r="F350" s="51" t="s">
        <v>2614</v>
      </c>
      <c r="G350" s="52">
        <v>0.0041</v>
      </c>
      <c r="H350" s="19">
        <f t="shared" si="1"/>
        <v>0.004098791382</v>
      </c>
      <c r="I350" s="33">
        <f t="shared" si="2"/>
        <v>1.027781978</v>
      </c>
      <c r="J350" s="19"/>
      <c r="K350" s="19"/>
      <c r="L350" s="19"/>
    </row>
    <row r="351">
      <c r="A351" s="67">
        <v>45093.0</v>
      </c>
      <c r="B351" s="54">
        <v>2378.75</v>
      </c>
      <c r="C351" s="54">
        <v>2339.95</v>
      </c>
      <c r="D351" s="54">
        <v>2395.0</v>
      </c>
      <c r="E351" s="54">
        <v>2312.95</v>
      </c>
      <c r="F351" s="51" t="s">
        <v>2615</v>
      </c>
      <c r="G351" s="52">
        <v>0.0278</v>
      </c>
      <c r="H351" s="19">
        <f t="shared" si="1"/>
        <v>0.02778197844</v>
      </c>
      <c r="I351" s="33">
        <f t="shared" si="2"/>
        <v>0.987266988</v>
      </c>
      <c r="J351" s="19"/>
      <c r="K351" s="19"/>
      <c r="L351" s="19"/>
    </row>
    <row r="352">
      <c r="A352" s="67">
        <v>45092.0</v>
      </c>
      <c r="B352" s="54">
        <v>2314.45</v>
      </c>
      <c r="C352" s="54">
        <v>2360.05</v>
      </c>
      <c r="D352" s="54">
        <v>2379.7</v>
      </c>
      <c r="E352" s="54">
        <v>2300.0</v>
      </c>
      <c r="F352" s="51" t="s">
        <v>2616</v>
      </c>
      <c r="G352" s="52">
        <v>-0.0127</v>
      </c>
      <c r="H352" s="19">
        <f t="shared" si="1"/>
        <v>-0.01273301199</v>
      </c>
      <c r="I352" s="33">
        <f t="shared" si="2"/>
        <v>1.060985268</v>
      </c>
      <c r="J352" s="19"/>
      <c r="K352" s="19"/>
      <c r="L352" s="19"/>
    </row>
    <row r="353">
      <c r="A353" s="67">
        <v>45091.0</v>
      </c>
      <c r="B353" s="54">
        <v>2344.3</v>
      </c>
      <c r="C353" s="54">
        <v>2206.3</v>
      </c>
      <c r="D353" s="54">
        <v>2426.95</v>
      </c>
      <c r="E353" s="54">
        <v>2191.0</v>
      </c>
      <c r="F353" s="51" t="s">
        <v>2617</v>
      </c>
      <c r="G353" s="52">
        <v>0.061</v>
      </c>
      <c r="H353" s="19">
        <f t="shared" si="1"/>
        <v>0.06098526849</v>
      </c>
      <c r="I353" s="33">
        <f t="shared" si="2"/>
        <v>1.003314792</v>
      </c>
      <c r="J353" s="19"/>
      <c r="K353" s="19"/>
      <c r="L353" s="19"/>
    </row>
    <row r="354">
      <c r="A354" s="67">
        <v>45090.0</v>
      </c>
      <c r="B354" s="54">
        <v>2209.55</v>
      </c>
      <c r="C354" s="54">
        <v>2210.0</v>
      </c>
      <c r="D354" s="54">
        <v>2230.0</v>
      </c>
      <c r="E354" s="54">
        <v>2202.0</v>
      </c>
      <c r="F354" s="51" t="s">
        <v>2618</v>
      </c>
      <c r="G354" s="52">
        <v>0.0033</v>
      </c>
      <c r="H354" s="19">
        <f t="shared" si="1"/>
        <v>0.00331479169</v>
      </c>
      <c r="I354" s="33">
        <f t="shared" si="2"/>
        <v>1.006420802</v>
      </c>
      <c r="J354" s="19"/>
      <c r="K354" s="19"/>
      <c r="L354" s="19"/>
    </row>
    <row r="355">
      <c r="A355" s="53">
        <v>45089.0</v>
      </c>
      <c r="B355" s="54">
        <v>2202.25</v>
      </c>
      <c r="C355" s="54">
        <v>2199.95</v>
      </c>
      <c r="D355" s="54">
        <v>2215.0</v>
      </c>
      <c r="E355" s="54">
        <v>2185.3</v>
      </c>
      <c r="F355" s="51" t="s">
        <v>2619</v>
      </c>
      <c r="G355" s="52">
        <v>0.0064</v>
      </c>
      <c r="H355" s="19">
        <f t="shared" si="1"/>
        <v>0.006420802486</v>
      </c>
      <c r="I355" s="33">
        <f t="shared" si="2"/>
        <v>0.9979477357</v>
      </c>
      <c r="J355" s="19"/>
      <c r="K355" s="19"/>
      <c r="L355" s="19"/>
    </row>
    <row r="356">
      <c r="A356" s="53">
        <v>45086.0</v>
      </c>
      <c r="B356" s="54">
        <v>2188.2</v>
      </c>
      <c r="C356" s="54">
        <v>2218.95</v>
      </c>
      <c r="D356" s="54">
        <v>2218.95</v>
      </c>
      <c r="E356" s="54">
        <v>2181.25</v>
      </c>
      <c r="F356" s="51" t="s">
        <v>2620</v>
      </c>
      <c r="G356" s="52">
        <v>-0.0021</v>
      </c>
      <c r="H356" s="19">
        <f t="shared" si="1"/>
        <v>-0.002052264332</v>
      </c>
      <c r="I356" s="33">
        <f t="shared" si="2"/>
        <v>1.0003878</v>
      </c>
      <c r="J356" s="19"/>
      <c r="K356" s="19"/>
      <c r="L356" s="19"/>
    </row>
    <row r="357">
      <c r="A357" s="53">
        <v>45085.0</v>
      </c>
      <c r="B357" s="54">
        <v>2192.7</v>
      </c>
      <c r="C357" s="54">
        <v>2216.9</v>
      </c>
      <c r="D357" s="54">
        <v>2230.1</v>
      </c>
      <c r="E357" s="54">
        <v>2185.3</v>
      </c>
      <c r="F357" s="51" t="s">
        <v>2621</v>
      </c>
      <c r="G357" s="52">
        <v>4.0E-4</v>
      </c>
      <c r="H357" s="19">
        <f t="shared" si="1"/>
        <v>0.0003878002601</v>
      </c>
      <c r="I357" s="33">
        <f t="shared" si="2"/>
        <v>0.9929780053</v>
      </c>
      <c r="J357" s="19"/>
      <c r="K357" s="19"/>
      <c r="L357" s="19"/>
    </row>
    <row r="358">
      <c r="A358" s="53">
        <v>45084.0</v>
      </c>
      <c r="B358" s="54">
        <v>2191.85</v>
      </c>
      <c r="C358" s="54">
        <v>2208.35</v>
      </c>
      <c r="D358" s="54">
        <v>2232.9</v>
      </c>
      <c r="E358" s="54">
        <v>2185.3</v>
      </c>
      <c r="F358" s="51" t="s">
        <v>2622</v>
      </c>
      <c r="G358" s="52">
        <v>-0.007</v>
      </c>
      <c r="H358" s="19">
        <f t="shared" si="1"/>
        <v>-0.0070219947</v>
      </c>
      <c r="I358" s="33">
        <f t="shared" si="2"/>
        <v>1.01478025</v>
      </c>
      <c r="J358" s="19"/>
      <c r="K358" s="19"/>
      <c r="L358" s="19"/>
    </row>
    <row r="359">
      <c r="A359" s="53">
        <v>45083.0</v>
      </c>
      <c r="B359" s="54">
        <v>2207.35</v>
      </c>
      <c r="C359" s="54">
        <v>2180.05</v>
      </c>
      <c r="D359" s="54">
        <v>2230.0</v>
      </c>
      <c r="E359" s="54">
        <v>2180.0</v>
      </c>
      <c r="F359" s="51" t="s">
        <v>2623</v>
      </c>
      <c r="G359" s="52">
        <v>0.0148</v>
      </c>
      <c r="H359" s="19">
        <f t="shared" si="1"/>
        <v>0.01478025009</v>
      </c>
      <c r="I359" s="33">
        <f t="shared" si="2"/>
        <v>0.9846320983</v>
      </c>
      <c r="J359" s="19"/>
      <c r="K359" s="19"/>
      <c r="L359" s="19"/>
    </row>
    <row r="360">
      <c r="A360" s="53">
        <v>45082.0</v>
      </c>
      <c r="B360" s="54">
        <v>2175.2</v>
      </c>
      <c r="C360" s="54">
        <v>2180.1</v>
      </c>
      <c r="D360" s="54">
        <v>2239.95</v>
      </c>
      <c r="E360" s="54">
        <v>2165.0</v>
      </c>
      <c r="F360" s="51" t="s">
        <v>2624</v>
      </c>
      <c r="G360" s="52">
        <v>-0.0154</v>
      </c>
      <c r="H360" s="19">
        <f t="shared" si="1"/>
        <v>-0.01536790168</v>
      </c>
      <c r="I360" s="33">
        <f t="shared" si="2"/>
        <v>0.995628366</v>
      </c>
      <c r="J360" s="19"/>
      <c r="K360" s="19"/>
      <c r="L360" s="19"/>
    </row>
    <row r="361">
      <c r="A361" s="53">
        <v>45079.0</v>
      </c>
      <c r="B361" s="54">
        <v>2209.15</v>
      </c>
      <c r="C361" s="54">
        <v>2248.0</v>
      </c>
      <c r="D361" s="54">
        <v>2248.0</v>
      </c>
      <c r="E361" s="54">
        <v>2200.0</v>
      </c>
      <c r="F361" s="51" t="s">
        <v>2621</v>
      </c>
      <c r="G361" s="52">
        <v>-0.0044</v>
      </c>
      <c r="H361" s="19">
        <f t="shared" si="1"/>
        <v>-0.004371633955</v>
      </c>
      <c r="I361" s="33">
        <f t="shared" si="2"/>
        <v>1.005505959</v>
      </c>
      <c r="J361" s="19"/>
      <c r="K361" s="19"/>
      <c r="L361" s="19"/>
    </row>
    <row r="362">
      <c r="A362" s="53">
        <v>45078.0</v>
      </c>
      <c r="B362" s="54">
        <v>2218.85</v>
      </c>
      <c r="C362" s="54">
        <v>2232.9</v>
      </c>
      <c r="D362" s="54">
        <v>2280.75</v>
      </c>
      <c r="E362" s="54">
        <v>2187.15</v>
      </c>
      <c r="F362" s="51" t="s">
        <v>2625</v>
      </c>
      <c r="G362" s="52">
        <v>0.0055</v>
      </c>
      <c r="H362" s="19">
        <f t="shared" si="1"/>
        <v>0.005505959124</v>
      </c>
      <c r="I362" s="33">
        <f t="shared" si="2"/>
        <v>0.9933601927</v>
      </c>
      <c r="J362" s="19"/>
      <c r="K362" s="19"/>
      <c r="L362" s="19"/>
    </row>
    <row r="363">
      <c r="A363" s="67">
        <v>45077.0</v>
      </c>
      <c r="B363" s="54">
        <v>2206.7</v>
      </c>
      <c r="C363" s="54">
        <v>2221.45</v>
      </c>
      <c r="D363" s="54">
        <v>2239.95</v>
      </c>
      <c r="E363" s="54">
        <v>2200.0</v>
      </c>
      <c r="F363" s="51" t="s">
        <v>2622</v>
      </c>
      <c r="G363" s="52">
        <v>-0.0066</v>
      </c>
      <c r="H363" s="19">
        <f t="shared" si="1"/>
        <v>-0.006639807333</v>
      </c>
      <c r="I363" s="33">
        <f t="shared" si="2"/>
        <v>0.9824860131</v>
      </c>
      <c r="J363" s="19"/>
      <c r="K363" s="19"/>
      <c r="L363" s="19"/>
    </row>
    <row r="364">
      <c r="A364" s="67">
        <v>45076.0</v>
      </c>
      <c r="B364" s="54">
        <v>2221.45</v>
      </c>
      <c r="C364" s="54">
        <v>2239.95</v>
      </c>
      <c r="D364" s="54">
        <v>2254.55</v>
      </c>
      <c r="E364" s="54">
        <v>2201.15</v>
      </c>
      <c r="F364" s="51" t="s">
        <v>2626</v>
      </c>
      <c r="G364" s="52">
        <v>-0.0175</v>
      </c>
      <c r="H364" s="19">
        <f t="shared" si="1"/>
        <v>-0.01751398686</v>
      </c>
      <c r="I364" s="33">
        <f t="shared" si="2"/>
        <v>1.022706199</v>
      </c>
      <c r="J364" s="19"/>
      <c r="K364" s="19"/>
      <c r="L364" s="19"/>
    </row>
    <row r="365">
      <c r="A365" s="67">
        <v>45075.0</v>
      </c>
      <c r="B365" s="54">
        <v>2261.05</v>
      </c>
      <c r="C365" s="54">
        <v>2212.05</v>
      </c>
      <c r="D365" s="54">
        <v>2300.0</v>
      </c>
      <c r="E365" s="54">
        <v>2211.05</v>
      </c>
      <c r="F365" s="51" t="s">
        <v>2382</v>
      </c>
      <c r="G365" s="52">
        <v>0.0227</v>
      </c>
      <c r="H365" s="19">
        <f t="shared" si="1"/>
        <v>0.02270619897</v>
      </c>
      <c r="I365" s="33">
        <f t="shared" si="2"/>
        <v>1.008599453</v>
      </c>
      <c r="J365" s="19"/>
      <c r="K365" s="19"/>
      <c r="L365" s="19"/>
    </row>
    <row r="366">
      <c r="A366" s="67">
        <v>45072.0</v>
      </c>
      <c r="B366" s="54">
        <v>2210.85</v>
      </c>
      <c r="C366" s="54">
        <v>2208.0</v>
      </c>
      <c r="D366" s="54">
        <v>2236.9</v>
      </c>
      <c r="E366" s="54">
        <v>2181.0</v>
      </c>
      <c r="F366" s="51" t="s">
        <v>2627</v>
      </c>
      <c r="G366" s="52">
        <v>0.0086</v>
      </c>
      <c r="H366" s="19">
        <f t="shared" si="1"/>
        <v>0.008599452555</v>
      </c>
      <c r="I366" s="33">
        <f t="shared" si="2"/>
        <v>0.9726012202</v>
      </c>
      <c r="J366" s="19"/>
      <c r="K366" s="19"/>
      <c r="L366" s="19"/>
    </row>
    <row r="367">
      <c r="A367" s="67">
        <v>45071.0</v>
      </c>
      <c r="B367" s="54">
        <v>2192.0</v>
      </c>
      <c r="C367" s="54">
        <v>2290.0</v>
      </c>
      <c r="D367" s="54">
        <v>2290.0</v>
      </c>
      <c r="E367" s="54">
        <v>2178.05</v>
      </c>
      <c r="F367" s="51" t="s">
        <v>2628</v>
      </c>
      <c r="G367" s="52">
        <v>-0.0274</v>
      </c>
      <c r="H367" s="19">
        <f t="shared" si="1"/>
        <v>-0.02739877981</v>
      </c>
      <c r="I367" s="33">
        <f t="shared" si="2"/>
        <v>1.011103634</v>
      </c>
      <c r="J367" s="19"/>
      <c r="K367" s="19"/>
      <c r="L367" s="19"/>
    </row>
    <row r="368">
      <c r="A368" s="67">
        <v>45070.0</v>
      </c>
      <c r="B368" s="54">
        <v>2253.75</v>
      </c>
      <c r="C368" s="54">
        <v>2249.0</v>
      </c>
      <c r="D368" s="54">
        <v>2300.05</v>
      </c>
      <c r="E368" s="54">
        <v>2184.0</v>
      </c>
      <c r="F368" s="51" t="s">
        <v>2540</v>
      </c>
      <c r="G368" s="52">
        <v>0.0111</v>
      </c>
      <c r="H368" s="19">
        <f t="shared" si="1"/>
        <v>0.01110363392</v>
      </c>
      <c r="I368" s="33">
        <f t="shared" si="2"/>
        <v>1.027236278</v>
      </c>
      <c r="J368" s="19"/>
      <c r="K368" s="19"/>
      <c r="L368" s="19"/>
    </row>
    <row r="369">
      <c r="A369" s="67">
        <v>45069.0</v>
      </c>
      <c r="B369" s="54">
        <v>2229.0</v>
      </c>
      <c r="C369" s="54">
        <v>2171.85</v>
      </c>
      <c r="D369" s="54">
        <v>2250.0</v>
      </c>
      <c r="E369" s="54">
        <v>2171.05</v>
      </c>
      <c r="F369" s="51" t="s">
        <v>2629</v>
      </c>
      <c r="G369" s="52">
        <v>0.0272</v>
      </c>
      <c r="H369" s="19">
        <f t="shared" si="1"/>
        <v>0.02723627817</v>
      </c>
      <c r="I369" s="33">
        <f t="shared" si="2"/>
        <v>1.026928538</v>
      </c>
      <c r="J369" s="19"/>
      <c r="K369" s="19"/>
      <c r="L369" s="19"/>
    </row>
    <row r="370">
      <c r="A370" s="67">
        <v>45068.0</v>
      </c>
      <c r="B370" s="54">
        <v>2169.9</v>
      </c>
      <c r="C370" s="54">
        <v>2155.3</v>
      </c>
      <c r="D370" s="54">
        <v>2175.0</v>
      </c>
      <c r="E370" s="54">
        <v>2111.0</v>
      </c>
      <c r="F370" s="51" t="s">
        <v>2630</v>
      </c>
      <c r="G370" s="52">
        <v>0.0269</v>
      </c>
      <c r="H370" s="19">
        <f t="shared" si="1"/>
        <v>0.02692853762</v>
      </c>
      <c r="I370" s="33">
        <f t="shared" si="2"/>
        <v>0.9950084762</v>
      </c>
      <c r="J370" s="19"/>
      <c r="K370" s="19"/>
      <c r="L370" s="19"/>
    </row>
    <row r="371">
      <c r="A371" s="67">
        <v>45065.0</v>
      </c>
      <c r="B371" s="54">
        <v>2113.0</v>
      </c>
      <c r="C371" s="54">
        <v>2189.0</v>
      </c>
      <c r="D371" s="54">
        <v>2189.0</v>
      </c>
      <c r="E371" s="54">
        <v>2110.1</v>
      </c>
      <c r="F371" s="51" t="s">
        <v>2631</v>
      </c>
      <c r="G371" s="52">
        <v>-0.005</v>
      </c>
      <c r="H371" s="19">
        <f t="shared" si="1"/>
        <v>-0.004991523827</v>
      </c>
      <c r="I371" s="33">
        <f t="shared" si="2"/>
        <v>1.002123543</v>
      </c>
      <c r="J371" s="19"/>
      <c r="K371" s="19"/>
      <c r="L371" s="19"/>
    </row>
    <row r="372">
      <c r="A372" s="67">
        <v>45064.0</v>
      </c>
      <c r="B372" s="54">
        <v>2123.6</v>
      </c>
      <c r="C372" s="54">
        <v>2136.0</v>
      </c>
      <c r="D372" s="54">
        <v>2159.1</v>
      </c>
      <c r="E372" s="54">
        <v>2105.05</v>
      </c>
      <c r="F372" s="51" t="s">
        <v>2632</v>
      </c>
      <c r="G372" s="52">
        <v>0.0021</v>
      </c>
      <c r="H372" s="19">
        <f t="shared" si="1"/>
        <v>0.002123543014</v>
      </c>
      <c r="I372" s="33">
        <f t="shared" si="2"/>
        <v>0.9888704823</v>
      </c>
      <c r="J372" s="19"/>
      <c r="K372" s="19"/>
      <c r="L372" s="19"/>
    </row>
    <row r="373">
      <c r="A373" s="67">
        <v>45063.0</v>
      </c>
      <c r="B373" s="54">
        <v>2119.1</v>
      </c>
      <c r="C373" s="54">
        <v>2165.95</v>
      </c>
      <c r="D373" s="54">
        <v>2165.95</v>
      </c>
      <c r="E373" s="54">
        <v>2100.0</v>
      </c>
      <c r="F373" s="51" t="s">
        <v>2633</v>
      </c>
      <c r="G373" s="52">
        <v>-0.0111</v>
      </c>
      <c r="H373" s="19">
        <f t="shared" si="1"/>
        <v>-0.01112951772</v>
      </c>
      <c r="I373" s="33">
        <f t="shared" si="2"/>
        <v>0.9947776437</v>
      </c>
      <c r="J373" s="19"/>
      <c r="K373" s="19"/>
      <c r="L373" s="19"/>
    </row>
    <row r="374">
      <c r="A374" s="67">
        <v>45062.0</v>
      </c>
      <c r="B374" s="54">
        <v>2142.95</v>
      </c>
      <c r="C374" s="54">
        <v>2198.0</v>
      </c>
      <c r="D374" s="54">
        <v>2199.1</v>
      </c>
      <c r="E374" s="54">
        <v>2139.0</v>
      </c>
      <c r="F374" s="51" t="s">
        <v>2634</v>
      </c>
      <c r="G374" s="52">
        <v>-0.0052</v>
      </c>
      <c r="H374" s="19">
        <f t="shared" si="1"/>
        <v>-0.005222356327</v>
      </c>
      <c r="I374" s="33">
        <f t="shared" si="2"/>
        <v>1.007812865</v>
      </c>
      <c r="J374" s="19"/>
      <c r="K374" s="19"/>
      <c r="L374" s="19"/>
    </row>
    <row r="375">
      <c r="A375" s="67">
        <v>45061.0</v>
      </c>
      <c r="B375" s="54">
        <v>2154.2</v>
      </c>
      <c r="C375" s="54">
        <v>2140.0</v>
      </c>
      <c r="D375" s="54">
        <v>2168.95</v>
      </c>
      <c r="E375" s="54">
        <v>2101.1</v>
      </c>
      <c r="F375" s="51" t="s">
        <v>2635</v>
      </c>
      <c r="G375" s="52">
        <v>0.0078</v>
      </c>
      <c r="H375" s="19">
        <f t="shared" si="1"/>
        <v>0.007812865497</v>
      </c>
      <c r="I375" s="33">
        <f t="shared" si="2"/>
        <v>1.011978032</v>
      </c>
      <c r="J375" s="19"/>
      <c r="K375" s="19"/>
      <c r="L375" s="19"/>
    </row>
    <row r="376">
      <c r="A376" s="53">
        <v>45058.0</v>
      </c>
      <c r="B376" s="54">
        <v>2137.5</v>
      </c>
      <c r="C376" s="54">
        <v>2115.0</v>
      </c>
      <c r="D376" s="54">
        <v>2141.95</v>
      </c>
      <c r="E376" s="54">
        <v>2103.15</v>
      </c>
      <c r="F376" s="51" t="s">
        <v>2636</v>
      </c>
      <c r="G376" s="52">
        <v>0.012</v>
      </c>
      <c r="H376" s="19">
        <f t="shared" si="1"/>
        <v>0.01197803238</v>
      </c>
      <c r="I376" s="33">
        <f t="shared" si="2"/>
        <v>1.003372761</v>
      </c>
      <c r="J376" s="19"/>
      <c r="K376" s="19"/>
      <c r="L376" s="19"/>
    </row>
    <row r="377">
      <c r="A377" s="53">
        <v>45057.0</v>
      </c>
      <c r="B377" s="54">
        <v>2112.2</v>
      </c>
      <c r="C377" s="54">
        <v>2120.4</v>
      </c>
      <c r="D377" s="54">
        <v>2156.2</v>
      </c>
      <c r="E377" s="54">
        <v>2100.15</v>
      </c>
      <c r="F377" s="51" t="s">
        <v>2505</v>
      </c>
      <c r="G377" s="52">
        <v>0.0034</v>
      </c>
      <c r="H377" s="19">
        <f t="shared" si="1"/>
        <v>0.003372761389</v>
      </c>
      <c r="I377" s="33">
        <f t="shared" si="2"/>
        <v>0.9988375128</v>
      </c>
      <c r="J377" s="19"/>
      <c r="K377" s="19"/>
      <c r="L377" s="19"/>
    </row>
    <row r="378">
      <c r="A378" s="53">
        <v>45056.0</v>
      </c>
      <c r="B378" s="54">
        <v>2105.1</v>
      </c>
      <c r="C378" s="54">
        <v>2117.95</v>
      </c>
      <c r="D378" s="54">
        <v>2122.15</v>
      </c>
      <c r="E378" s="54">
        <v>2085.15</v>
      </c>
      <c r="F378" s="51" t="s">
        <v>2637</v>
      </c>
      <c r="G378" s="52">
        <v>-0.0012</v>
      </c>
      <c r="H378" s="19">
        <f t="shared" si="1"/>
        <v>-0.001162487248</v>
      </c>
      <c r="I378" s="33">
        <f t="shared" si="2"/>
        <v>0.9890421887</v>
      </c>
      <c r="J378" s="19"/>
      <c r="K378" s="19"/>
      <c r="L378" s="19"/>
    </row>
    <row r="379">
      <c r="A379" s="53">
        <v>45055.0</v>
      </c>
      <c r="B379" s="54">
        <v>2107.55</v>
      </c>
      <c r="C379" s="54">
        <v>2159.95</v>
      </c>
      <c r="D379" s="54">
        <v>2159.95</v>
      </c>
      <c r="E379" s="54">
        <v>2100.0</v>
      </c>
      <c r="F379" s="51" t="s">
        <v>2417</v>
      </c>
      <c r="G379" s="52">
        <v>-0.011</v>
      </c>
      <c r="H379" s="19">
        <f t="shared" si="1"/>
        <v>-0.01095781125</v>
      </c>
      <c r="I379" s="33">
        <f t="shared" si="2"/>
        <v>0.9953988088</v>
      </c>
      <c r="J379" s="19"/>
      <c r="K379" s="19"/>
      <c r="L379" s="19"/>
    </row>
    <row r="380">
      <c r="A380" s="53">
        <v>45054.0</v>
      </c>
      <c r="B380" s="54">
        <v>2130.9</v>
      </c>
      <c r="C380" s="54">
        <v>2140.0</v>
      </c>
      <c r="D380" s="54">
        <v>2140.0</v>
      </c>
      <c r="E380" s="54">
        <v>2101.05</v>
      </c>
      <c r="F380" s="51" t="s">
        <v>2563</v>
      </c>
      <c r="G380" s="52">
        <v>-0.0046</v>
      </c>
      <c r="H380" s="19">
        <f t="shared" si="1"/>
        <v>-0.004601191171</v>
      </c>
      <c r="I380" s="33">
        <f t="shared" si="2"/>
        <v>0.9999065835</v>
      </c>
      <c r="J380" s="19"/>
      <c r="K380" s="19"/>
      <c r="L380" s="19"/>
    </row>
    <row r="381">
      <c r="A381" s="53">
        <v>45051.0</v>
      </c>
      <c r="B381" s="54">
        <v>2140.75</v>
      </c>
      <c r="C381" s="54">
        <v>2179.8</v>
      </c>
      <c r="D381" s="54">
        <v>2179.8</v>
      </c>
      <c r="E381" s="54">
        <v>2121.1</v>
      </c>
      <c r="F381" s="51" t="s">
        <v>2638</v>
      </c>
      <c r="G381" s="52">
        <v>-1.0E-4</v>
      </c>
      <c r="H381" s="19">
        <f t="shared" si="1"/>
        <v>-0.000093416474</v>
      </c>
      <c r="I381" s="33">
        <f t="shared" si="2"/>
        <v>0.9914100486</v>
      </c>
      <c r="J381" s="19"/>
      <c r="K381" s="19"/>
      <c r="L381" s="19"/>
    </row>
    <row r="382">
      <c r="A382" s="53">
        <v>45050.0</v>
      </c>
      <c r="B382" s="54">
        <v>2140.95</v>
      </c>
      <c r="C382" s="54">
        <v>2150.05</v>
      </c>
      <c r="D382" s="54">
        <v>2184.9</v>
      </c>
      <c r="E382" s="54">
        <v>2120.0</v>
      </c>
      <c r="F382" s="51" t="s">
        <v>2619</v>
      </c>
      <c r="G382" s="52">
        <v>-0.0086</v>
      </c>
      <c r="H382" s="19">
        <f t="shared" si="1"/>
        <v>-0.008589951378</v>
      </c>
      <c r="I382" s="33">
        <f t="shared" si="2"/>
        <v>1.008146402</v>
      </c>
      <c r="J382" s="19"/>
      <c r="K382" s="19"/>
      <c r="L382" s="19"/>
    </row>
    <row r="383">
      <c r="A383" s="53">
        <v>45049.0</v>
      </c>
      <c r="B383" s="54">
        <v>2159.5</v>
      </c>
      <c r="C383" s="54">
        <v>2150.0</v>
      </c>
      <c r="D383" s="54">
        <v>2248.0</v>
      </c>
      <c r="E383" s="54">
        <v>2132.0</v>
      </c>
      <c r="F383" s="51" t="s">
        <v>2639</v>
      </c>
      <c r="G383" s="52">
        <v>0.0081</v>
      </c>
      <c r="H383" s="19">
        <f t="shared" si="1"/>
        <v>0.008146401811</v>
      </c>
      <c r="I383" s="33">
        <f t="shared" si="2"/>
        <v>1.009210836</v>
      </c>
      <c r="J383" s="19"/>
      <c r="K383" s="19"/>
      <c r="L383" s="19"/>
    </row>
    <row r="384">
      <c r="A384" s="53">
        <v>45048.0</v>
      </c>
      <c r="B384" s="54">
        <v>2142.05</v>
      </c>
      <c r="C384" s="54">
        <v>2120.0</v>
      </c>
      <c r="D384" s="54">
        <v>2164.95</v>
      </c>
      <c r="E384" s="54">
        <v>2120.0</v>
      </c>
      <c r="F384" s="51" t="s">
        <v>2640</v>
      </c>
      <c r="G384" s="52">
        <v>0.0092</v>
      </c>
      <c r="H384" s="19">
        <f t="shared" si="1"/>
        <v>0.009210836278</v>
      </c>
      <c r="I384" s="33">
        <f t="shared" si="2"/>
        <v>0.9928663314</v>
      </c>
      <c r="J384" s="19"/>
      <c r="K384" s="19"/>
      <c r="L384" s="19"/>
    </row>
    <row r="385">
      <c r="A385" s="67">
        <v>45044.0</v>
      </c>
      <c r="B385" s="54">
        <v>2122.5</v>
      </c>
      <c r="C385" s="54">
        <v>2151.0</v>
      </c>
      <c r="D385" s="54">
        <v>2170.0</v>
      </c>
      <c r="E385" s="54">
        <v>2082.3</v>
      </c>
      <c r="F385" s="51" t="s">
        <v>2641</v>
      </c>
      <c r="G385" s="52">
        <v>-0.0071</v>
      </c>
      <c r="H385" s="19">
        <f t="shared" si="1"/>
        <v>-0.007133668577</v>
      </c>
      <c r="I385" s="33">
        <f t="shared" si="2"/>
        <v>0.989951145</v>
      </c>
      <c r="J385" s="19"/>
      <c r="K385" s="19"/>
      <c r="L385" s="19"/>
    </row>
    <row r="386">
      <c r="A386" s="67">
        <v>45043.0</v>
      </c>
      <c r="B386" s="54">
        <v>2137.75</v>
      </c>
      <c r="C386" s="54">
        <v>2142.0</v>
      </c>
      <c r="D386" s="54">
        <v>2188.15</v>
      </c>
      <c r="E386" s="54">
        <v>2125.0</v>
      </c>
      <c r="F386" s="51" t="s">
        <v>2642</v>
      </c>
      <c r="G386" s="52">
        <v>-0.01</v>
      </c>
      <c r="H386" s="19">
        <f t="shared" si="1"/>
        <v>-0.01004885503</v>
      </c>
      <c r="I386" s="33">
        <f t="shared" si="2"/>
        <v>1.002320778</v>
      </c>
      <c r="J386" s="19"/>
      <c r="K386" s="19"/>
      <c r="L386" s="19"/>
    </row>
    <row r="387">
      <c r="A387" s="67">
        <v>45042.0</v>
      </c>
      <c r="B387" s="54">
        <v>2159.45</v>
      </c>
      <c r="C387" s="54">
        <v>2156.05</v>
      </c>
      <c r="D387" s="54">
        <v>2182.0</v>
      </c>
      <c r="E387" s="54">
        <v>2123.1</v>
      </c>
      <c r="F387" s="51" t="s">
        <v>2643</v>
      </c>
      <c r="G387" s="52">
        <v>0.0023</v>
      </c>
      <c r="H387" s="19">
        <f t="shared" si="1"/>
        <v>0.002320777925</v>
      </c>
      <c r="I387" s="33">
        <f t="shared" si="2"/>
        <v>1.022617239</v>
      </c>
      <c r="J387" s="19"/>
      <c r="K387" s="19"/>
      <c r="L387" s="19"/>
    </row>
    <row r="388">
      <c r="A388" s="67">
        <v>45041.0</v>
      </c>
      <c r="B388" s="54">
        <v>2154.45</v>
      </c>
      <c r="C388" s="54">
        <v>2106.8</v>
      </c>
      <c r="D388" s="54">
        <v>2223.9</v>
      </c>
      <c r="E388" s="54">
        <v>2106.8</v>
      </c>
      <c r="F388" s="51" t="s">
        <v>2428</v>
      </c>
      <c r="G388" s="52">
        <v>0.0226</v>
      </c>
      <c r="H388" s="19">
        <f t="shared" si="1"/>
        <v>0.02261723942</v>
      </c>
      <c r="I388" s="33">
        <f t="shared" si="2"/>
        <v>1.009245509</v>
      </c>
      <c r="J388" s="19"/>
      <c r="K388" s="19"/>
      <c r="L388" s="19"/>
    </row>
    <row r="389">
      <c r="A389" s="67">
        <v>45040.0</v>
      </c>
      <c r="B389" s="54">
        <v>2106.8</v>
      </c>
      <c r="C389" s="54">
        <v>2080.0</v>
      </c>
      <c r="D389" s="54">
        <v>2127.9</v>
      </c>
      <c r="E389" s="54">
        <v>2080.0</v>
      </c>
      <c r="F389" s="51" t="s">
        <v>2644</v>
      </c>
      <c r="G389" s="52">
        <v>0.0092</v>
      </c>
      <c r="H389" s="19">
        <f t="shared" si="1"/>
        <v>0.009245508982</v>
      </c>
      <c r="I389" s="33">
        <f t="shared" si="2"/>
        <v>0.9921577947</v>
      </c>
      <c r="J389" s="19"/>
      <c r="K389" s="19"/>
      <c r="L389" s="19"/>
    </row>
    <row r="390">
      <c r="A390" s="67">
        <v>45037.0</v>
      </c>
      <c r="B390" s="54">
        <v>2087.5</v>
      </c>
      <c r="C390" s="54">
        <v>2122.7</v>
      </c>
      <c r="D390" s="54">
        <v>2130.0</v>
      </c>
      <c r="E390" s="54">
        <v>2080.0</v>
      </c>
      <c r="F390" s="51" t="s">
        <v>2645</v>
      </c>
      <c r="G390" s="52">
        <v>-0.0078</v>
      </c>
      <c r="H390" s="19">
        <f t="shared" si="1"/>
        <v>-0.007842205323</v>
      </c>
      <c r="I390" s="33">
        <f t="shared" si="2"/>
        <v>0.9929446188</v>
      </c>
      <c r="J390" s="19"/>
      <c r="K390" s="19"/>
      <c r="L390" s="19"/>
    </row>
    <row r="391">
      <c r="A391" s="67">
        <v>45036.0</v>
      </c>
      <c r="B391" s="54">
        <v>2104.0</v>
      </c>
      <c r="C391" s="54">
        <v>2130.0</v>
      </c>
      <c r="D391" s="54">
        <v>2161.25</v>
      </c>
      <c r="E391" s="54">
        <v>2100.05</v>
      </c>
      <c r="F391" s="51" t="s">
        <v>2646</v>
      </c>
      <c r="G391" s="52">
        <v>-0.0071</v>
      </c>
      <c r="H391" s="19">
        <f t="shared" si="1"/>
        <v>-0.007055381203</v>
      </c>
      <c r="I391" s="33">
        <f t="shared" si="2"/>
        <v>0.989123585</v>
      </c>
      <c r="J391" s="19"/>
      <c r="K391" s="19"/>
      <c r="L391" s="19"/>
    </row>
    <row r="392">
      <c r="A392" s="67">
        <v>45035.0</v>
      </c>
      <c r="B392" s="54">
        <v>2118.95</v>
      </c>
      <c r="C392" s="54">
        <v>2130.95</v>
      </c>
      <c r="D392" s="54">
        <v>2148.1</v>
      </c>
      <c r="E392" s="54">
        <v>2100.0</v>
      </c>
      <c r="F392" s="51" t="s">
        <v>2647</v>
      </c>
      <c r="G392" s="52">
        <v>-0.0109</v>
      </c>
      <c r="H392" s="19">
        <f t="shared" si="1"/>
        <v>-0.01087641498</v>
      </c>
      <c r="I392" s="33">
        <f t="shared" si="2"/>
        <v>1.003513292</v>
      </c>
      <c r="J392" s="19"/>
      <c r="K392" s="19"/>
      <c r="L392" s="19"/>
    </row>
    <row r="393">
      <c r="A393" s="67">
        <v>45034.0</v>
      </c>
      <c r="B393" s="54">
        <v>2142.25</v>
      </c>
      <c r="C393" s="54">
        <v>2150.0</v>
      </c>
      <c r="D393" s="54">
        <v>2159.95</v>
      </c>
      <c r="E393" s="54">
        <v>2130.0</v>
      </c>
      <c r="F393" s="51" t="s">
        <v>2620</v>
      </c>
      <c r="G393" s="52">
        <v>0.0035</v>
      </c>
      <c r="H393" s="19">
        <f t="shared" si="1"/>
        <v>0.003513291955</v>
      </c>
      <c r="I393" s="33">
        <f t="shared" si="2"/>
        <v>0.9990639991</v>
      </c>
      <c r="J393" s="19"/>
      <c r="K393" s="19"/>
      <c r="L393" s="19"/>
    </row>
    <row r="394">
      <c r="A394" s="67">
        <v>45033.0</v>
      </c>
      <c r="B394" s="54">
        <v>2134.75</v>
      </c>
      <c r="C394" s="54">
        <v>2140.0</v>
      </c>
      <c r="D394" s="54">
        <v>2188.95</v>
      </c>
      <c r="E394" s="54">
        <v>2121.05</v>
      </c>
      <c r="F394" s="51" t="s">
        <v>2648</v>
      </c>
      <c r="G394" s="52">
        <v>-9.0E-4</v>
      </c>
      <c r="H394" s="19">
        <f t="shared" si="1"/>
        <v>-0.000936000936</v>
      </c>
      <c r="I394" s="33">
        <f t="shared" si="2"/>
        <v>0.9926368113</v>
      </c>
      <c r="J394" s="19"/>
      <c r="K394" s="19"/>
      <c r="L394" s="19"/>
    </row>
    <row r="395">
      <c r="A395" s="67">
        <v>45029.0</v>
      </c>
      <c r="B395" s="54">
        <v>2136.75</v>
      </c>
      <c r="C395" s="54">
        <v>2150.0</v>
      </c>
      <c r="D395" s="54">
        <v>2160.0</v>
      </c>
      <c r="E395" s="54">
        <v>2120.0</v>
      </c>
      <c r="F395" s="51" t="s">
        <v>2649</v>
      </c>
      <c r="G395" s="52">
        <v>-0.0074</v>
      </c>
      <c r="H395" s="19">
        <f t="shared" si="1"/>
        <v>-0.007363188702</v>
      </c>
      <c r="I395" s="33">
        <f t="shared" si="2"/>
        <v>1.002771761</v>
      </c>
      <c r="J395" s="19"/>
      <c r="K395" s="19"/>
      <c r="L395" s="19"/>
    </row>
    <row r="396">
      <c r="A396" s="53">
        <v>45028.0</v>
      </c>
      <c r="B396" s="54">
        <v>2152.6</v>
      </c>
      <c r="C396" s="54">
        <v>2151.05</v>
      </c>
      <c r="D396" s="54">
        <v>2189.7</v>
      </c>
      <c r="E396" s="54">
        <v>2133.1</v>
      </c>
      <c r="F396" s="51" t="s">
        <v>2650</v>
      </c>
      <c r="G396" s="52">
        <v>0.0028</v>
      </c>
      <c r="H396" s="19">
        <f t="shared" si="1"/>
        <v>0.00277176065</v>
      </c>
      <c r="I396" s="33">
        <f t="shared" si="2"/>
        <v>0.9982097187</v>
      </c>
      <c r="J396" s="19"/>
      <c r="K396" s="19"/>
      <c r="L396" s="19"/>
    </row>
    <row r="397">
      <c r="A397" s="53">
        <v>45027.0</v>
      </c>
      <c r="B397" s="54">
        <v>2146.65</v>
      </c>
      <c r="C397" s="54">
        <v>2164.55</v>
      </c>
      <c r="D397" s="54">
        <v>2195.2</v>
      </c>
      <c r="E397" s="54">
        <v>2131.0</v>
      </c>
      <c r="F397" s="51" t="s">
        <v>2651</v>
      </c>
      <c r="G397" s="52">
        <v>-0.0018</v>
      </c>
      <c r="H397" s="19">
        <f t="shared" si="1"/>
        <v>-0.00179028133</v>
      </c>
      <c r="I397" s="33">
        <f t="shared" si="2"/>
        <v>0.9972177139</v>
      </c>
      <c r="J397" s="19"/>
      <c r="K397" s="19"/>
      <c r="L397" s="19"/>
    </row>
    <row r="398">
      <c r="A398" s="53">
        <v>45026.0</v>
      </c>
      <c r="B398" s="54">
        <v>2150.5</v>
      </c>
      <c r="C398" s="54">
        <v>2150.0</v>
      </c>
      <c r="D398" s="54">
        <v>2193.3</v>
      </c>
      <c r="E398" s="54">
        <v>2137.4</v>
      </c>
      <c r="F398" s="51" t="s">
        <v>2652</v>
      </c>
      <c r="G398" s="52">
        <v>-0.0028</v>
      </c>
      <c r="H398" s="19">
        <f t="shared" si="1"/>
        <v>-0.002782286112</v>
      </c>
      <c r="I398" s="33">
        <f t="shared" si="2"/>
        <v>0.9977791144</v>
      </c>
      <c r="J398" s="19"/>
      <c r="K398" s="19"/>
      <c r="L398" s="19"/>
    </row>
    <row r="399">
      <c r="A399" s="53">
        <v>45022.0</v>
      </c>
      <c r="B399" s="54">
        <v>2156.5</v>
      </c>
      <c r="C399" s="54">
        <v>2203.5</v>
      </c>
      <c r="D399" s="54">
        <v>2204.0</v>
      </c>
      <c r="E399" s="54">
        <v>2150.0</v>
      </c>
      <c r="F399" s="51" t="s">
        <v>2611</v>
      </c>
      <c r="G399" s="52">
        <v>-0.0022</v>
      </c>
      <c r="H399" s="19">
        <f t="shared" si="1"/>
        <v>-0.002220885578</v>
      </c>
      <c r="I399" s="33">
        <f t="shared" si="2"/>
        <v>1.000439744</v>
      </c>
      <c r="J399" s="19"/>
      <c r="K399" s="19"/>
      <c r="L399" s="19"/>
    </row>
    <row r="400">
      <c r="A400" s="53">
        <v>45021.0</v>
      </c>
      <c r="B400" s="54">
        <v>2161.3</v>
      </c>
      <c r="C400" s="54">
        <v>2151.05</v>
      </c>
      <c r="D400" s="54">
        <v>2236.0</v>
      </c>
      <c r="E400" s="54">
        <v>2150.15</v>
      </c>
      <c r="F400" s="51" t="s">
        <v>2474</v>
      </c>
      <c r="G400" s="52">
        <v>4.0E-4</v>
      </c>
      <c r="H400" s="19">
        <f t="shared" si="1"/>
        <v>0.0004397435601</v>
      </c>
      <c r="I400" s="33">
        <f t="shared" si="2"/>
        <v>0.969027541</v>
      </c>
      <c r="J400" s="19"/>
      <c r="K400" s="19"/>
      <c r="L400" s="19"/>
    </row>
    <row r="401">
      <c r="A401" s="53">
        <v>45019.0</v>
      </c>
      <c r="B401" s="54">
        <v>2160.35</v>
      </c>
      <c r="C401" s="54">
        <v>2229.4</v>
      </c>
      <c r="D401" s="54">
        <v>2229.4</v>
      </c>
      <c r="E401" s="54">
        <v>2153.05</v>
      </c>
      <c r="F401" s="51" t="s">
        <v>2653</v>
      </c>
      <c r="G401" s="52">
        <v>-0.031</v>
      </c>
      <c r="H401" s="19">
        <f t="shared" si="1"/>
        <v>-0.03097245896</v>
      </c>
      <c r="I401" s="33">
        <f t="shared" si="2"/>
        <v>1.104948827</v>
      </c>
      <c r="J401" s="19"/>
      <c r="K401" s="19"/>
      <c r="L401" s="19"/>
    </row>
    <row r="402">
      <c r="A402" s="67">
        <v>45016.0</v>
      </c>
      <c r="B402" s="54">
        <v>2229.4</v>
      </c>
      <c r="C402" s="54">
        <v>2055.55</v>
      </c>
      <c r="D402" s="54">
        <v>2318.0</v>
      </c>
      <c r="E402" s="54">
        <v>2020.1</v>
      </c>
      <c r="F402" s="51" t="s">
        <v>2654</v>
      </c>
      <c r="G402" s="52">
        <v>0.1049</v>
      </c>
      <c r="H402" s="19">
        <f t="shared" si="1"/>
        <v>0.1049488266</v>
      </c>
      <c r="I402" s="33">
        <f t="shared" si="2"/>
        <v>0.9951908849</v>
      </c>
      <c r="J402" s="19"/>
      <c r="K402" s="19"/>
      <c r="L402" s="19"/>
    </row>
    <row r="403">
      <c r="A403" s="67">
        <v>45014.0</v>
      </c>
      <c r="B403" s="54">
        <v>2017.65</v>
      </c>
      <c r="C403" s="54">
        <v>2035.8</v>
      </c>
      <c r="D403" s="54">
        <v>2040.0</v>
      </c>
      <c r="E403" s="54">
        <v>1999.1</v>
      </c>
      <c r="F403" s="51" t="s">
        <v>2655</v>
      </c>
      <c r="G403" s="52">
        <v>-0.0048</v>
      </c>
      <c r="H403" s="19">
        <f t="shared" si="1"/>
        <v>-0.004809115123</v>
      </c>
      <c r="I403" s="33">
        <f t="shared" si="2"/>
        <v>0.9971963996</v>
      </c>
      <c r="J403" s="19"/>
      <c r="K403" s="19"/>
      <c r="L403" s="19"/>
    </row>
    <row r="404">
      <c r="A404" s="67">
        <v>45013.0</v>
      </c>
      <c r="B404" s="54">
        <v>2027.4</v>
      </c>
      <c r="C404" s="54">
        <v>2045.0</v>
      </c>
      <c r="D404" s="54">
        <v>2094.9</v>
      </c>
      <c r="E404" s="54">
        <v>2010.1</v>
      </c>
      <c r="F404" s="51" t="s">
        <v>2580</v>
      </c>
      <c r="G404" s="52">
        <v>-0.0028</v>
      </c>
      <c r="H404" s="19">
        <f t="shared" si="1"/>
        <v>-0.002803600413</v>
      </c>
      <c r="I404" s="33">
        <f t="shared" si="2"/>
        <v>0.9724494189</v>
      </c>
      <c r="J404" s="19"/>
      <c r="K404" s="19"/>
      <c r="L404" s="19"/>
    </row>
    <row r="405">
      <c r="A405" s="67">
        <v>45012.0</v>
      </c>
      <c r="B405" s="54">
        <v>2033.1</v>
      </c>
      <c r="C405" s="54">
        <v>2090.0</v>
      </c>
      <c r="D405" s="54">
        <v>2128.45</v>
      </c>
      <c r="E405" s="54">
        <v>2030.0</v>
      </c>
      <c r="F405" s="51" t="s">
        <v>2656</v>
      </c>
      <c r="G405" s="52">
        <v>-0.0276</v>
      </c>
      <c r="H405" s="19">
        <f t="shared" si="1"/>
        <v>-0.02755058115</v>
      </c>
      <c r="I405" s="33">
        <f t="shared" si="2"/>
        <v>1.004950971</v>
      </c>
      <c r="J405" s="19"/>
      <c r="K405" s="19"/>
      <c r="L405" s="19"/>
    </row>
    <row r="406">
      <c r="A406" s="67">
        <v>45009.0</v>
      </c>
      <c r="B406" s="54">
        <v>2090.7</v>
      </c>
      <c r="C406" s="54">
        <v>2100.0</v>
      </c>
      <c r="D406" s="54">
        <v>2100.0</v>
      </c>
      <c r="E406" s="54">
        <v>2080.0</v>
      </c>
      <c r="F406" s="51" t="s">
        <v>2657</v>
      </c>
      <c r="G406" s="52">
        <v>0.005</v>
      </c>
      <c r="H406" s="19">
        <f t="shared" si="1"/>
        <v>0.004950970967</v>
      </c>
      <c r="I406" s="33">
        <f t="shared" si="2"/>
        <v>0.9965510634</v>
      </c>
      <c r="J406" s="19"/>
      <c r="K406" s="19"/>
      <c r="L406" s="19"/>
    </row>
    <row r="407">
      <c r="A407" s="67">
        <v>45008.0</v>
      </c>
      <c r="B407" s="54">
        <v>2080.4</v>
      </c>
      <c r="C407" s="54">
        <v>2135.2</v>
      </c>
      <c r="D407" s="54">
        <v>2135.2</v>
      </c>
      <c r="E407" s="54">
        <v>2065.2</v>
      </c>
      <c r="F407" s="51" t="s">
        <v>2621</v>
      </c>
      <c r="G407" s="52">
        <v>-0.0034</v>
      </c>
      <c r="H407" s="19">
        <f t="shared" si="1"/>
        <v>-0.003448936578</v>
      </c>
      <c r="I407" s="33">
        <f t="shared" si="2"/>
        <v>0.993834948</v>
      </c>
      <c r="J407" s="19"/>
      <c r="K407" s="19"/>
      <c r="L407" s="19"/>
    </row>
    <row r="408">
      <c r="A408" s="67">
        <v>45007.0</v>
      </c>
      <c r="B408" s="54">
        <v>2087.6</v>
      </c>
      <c r="C408" s="54">
        <v>2113.8</v>
      </c>
      <c r="D408" s="54">
        <v>2148.0</v>
      </c>
      <c r="E408" s="54">
        <v>2080.0</v>
      </c>
      <c r="F408" s="51" t="s">
        <v>2658</v>
      </c>
      <c r="G408" s="52">
        <v>-0.0062</v>
      </c>
      <c r="H408" s="19">
        <f t="shared" si="1"/>
        <v>-0.00616505201</v>
      </c>
      <c r="I408" s="33">
        <f t="shared" si="2"/>
        <v>0.9939197502</v>
      </c>
      <c r="J408" s="19"/>
      <c r="K408" s="19"/>
      <c r="L408" s="19"/>
    </row>
    <row r="409">
      <c r="A409" s="67">
        <v>45006.0</v>
      </c>
      <c r="B409" s="54">
        <v>2100.55</v>
      </c>
      <c r="C409" s="54">
        <v>2150.0</v>
      </c>
      <c r="D409" s="54">
        <v>2155.95</v>
      </c>
      <c r="E409" s="54">
        <v>2088.0</v>
      </c>
      <c r="F409" s="51" t="s">
        <v>2610</v>
      </c>
      <c r="G409" s="52">
        <v>-0.0061</v>
      </c>
      <c r="H409" s="19">
        <f t="shared" si="1"/>
        <v>-0.006080249834</v>
      </c>
      <c r="I409" s="33">
        <f t="shared" si="2"/>
        <v>0.9988184697</v>
      </c>
      <c r="J409" s="19"/>
      <c r="K409" s="19"/>
      <c r="L409" s="19"/>
    </row>
    <row r="410">
      <c r="A410" s="67">
        <v>45005.0</v>
      </c>
      <c r="B410" s="54">
        <v>2113.4</v>
      </c>
      <c r="C410" s="54">
        <v>2152.0</v>
      </c>
      <c r="D410" s="54">
        <v>2153.0</v>
      </c>
      <c r="E410" s="54">
        <v>2100.05</v>
      </c>
      <c r="F410" s="51" t="s">
        <v>2659</v>
      </c>
      <c r="G410" s="52">
        <v>-0.0012</v>
      </c>
      <c r="H410" s="19">
        <f t="shared" si="1"/>
        <v>-0.001181530318</v>
      </c>
      <c r="I410" s="33">
        <f t="shared" si="2"/>
        <v>1.006564864</v>
      </c>
      <c r="J410" s="19"/>
      <c r="K410" s="19"/>
      <c r="L410" s="19"/>
    </row>
    <row r="411">
      <c r="A411" s="67">
        <v>45002.0</v>
      </c>
      <c r="B411" s="54">
        <v>2115.9</v>
      </c>
      <c r="C411" s="54">
        <v>2170.0</v>
      </c>
      <c r="D411" s="54">
        <v>2170.0</v>
      </c>
      <c r="E411" s="54">
        <v>2080.0</v>
      </c>
      <c r="F411" s="51" t="s">
        <v>2660</v>
      </c>
      <c r="G411" s="52">
        <v>0.0066</v>
      </c>
      <c r="H411" s="19">
        <f t="shared" si="1"/>
        <v>0.006564863708</v>
      </c>
      <c r="I411" s="33">
        <f t="shared" si="2"/>
        <v>0.9888745149</v>
      </c>
      <c r="J411" s="19"/>
      <c r="K411" s="19"/>
      <c r="L411" s="19"/>
    </row>
    <row r="412">
      <c r="A412" s="67">
        <v>45001.0</v>
      </c>
      <c r="B412" s="54">
        <v>2102.1</v>
      </c>
      <c r="C412" s="54">
        <v>2120.05</v>
      </c>
      <c r="D412" s="54">
        <v>2161.25</v>
      </c>
      <c r="E412" s="54">
        <v>2100.0</v>
      </c>
      <c r="F412" s="51" t="s">
        <v>2661</v>
      </c>
      <c r="G412" s="52">
        <v>-0.0111</v>
      </c>
      <c r="H412" s="19">
        <f t="shared" si="1"/>
        <v>-0.01112548512</v>
      </c>
      <c r="I412" s="33">
        <f t="shared" si="2"/>
        <v>0.9825514213</v>
      </c>
      <c r="J412" s="19"/>
      <c r="K412" s="19"/>
      <c r="L412" s="19"/>
    </row>
    <row r="413">
      <c r="A413" s="67">
        <v>45000.0</v>
      </c>
      <c r="B413" s="54">
        <v>2125.75</v>
      </c>
      <c r="C413" s="54">
        <v>2222.0</v>
      </c>
      <c r="D413" s="54">
        <v>2224.0</v>
      </c>
      <c r="E413" s="54">
        <v>2100.0</v>
      </c>
      <c r="F413" s="51" t="s">
        <v>2435</v>
      </c>
      <c r="G413" s="52">
        <v>-0.0174</v>
      </c>
      <c r="H413" s="19">
        <f t="shared" si="1"/>
        <v>-0.01744857869</v>
      </c>
      <c r="I413" s="33">
        <f t="shared" si="2"/>
        <v>0.9790257257</v>
      </c>
      <c r="J413" s="19"/>
      <c r="K413" s="19"/>
      <c r="L413" s="19"/>
    </row>
    <row r="414">
      <c r="A414" s="67">
        <v>44999.0</v>
      </c>
      <c r="B414" s="54">
        <v>2163.5</v>
      </c>
      <c r="C414" s="54">
        <v>2279.9</v>
      </c>
      <c r="D414" s="54">
        <v>2279.9</v>
      </c>
      <c r="E414" s="54">
        <v>2153.1</v>
      </c>
      <c r="F414" s="51" t="s">
        <v>2563</v>
      </c>
      <c r="G414" s="52">
        <v>-0.021</v>
      </c>
      <c r="H414" s="19">
        <f t="shared" si="1"/>
        <v>-0.02097427427</v>
      </c>
      <c r="I414" s="33">
        <f t="shared" si="2"/>
        <v>0.9692537117</v>
      </c>
      <c r="J414" s="19"/>
      <c r="K414" s="19"/>
      <c r="L414" s="19"/>
    </row>
    <row r="415">
      <c r="A415" s="67">
        <v>44998.0</v>
      </c>
      <c r="B415" s="54">
        <v>2209.85</v>
      </c>
      <c r="C415" s="54">
        <v>2212.0</v>
      </c>
      <c r="D415" s="54">
        <v>2247.9</v>
      </c>
      <c r="E415" s="54">
        <v>2200.0</v>
      </c>
      <c r="F415" s="51" t="s">
        <v>2662</v>
      </c>
      <c r="G415" s="52">
        <v>-0.0307</v>
      </c>
      <c r="H415" s="19">
        <f t="shared" si="1"/>
        <v>-0.0307462883</v>
      </c>
      <c r="I415" s="33">
        <f t="shared" si="2"/>
        <v>1.008046866</v>
      </c>
      <c r="J415" s="19"/>
      <c r="K415" s="19"/>
      <c r="L415" s="19"/>
    </row>
    <row r="416">
      <c r="A416" s="53">
        <v>44995.0</v>
      </c>
      <c r="B416" s="54">
        <v>2279.95</v>
      </c>
      <c r="C416" s="54">
        <v>2280.0</v>
      </c>
      <c r="D416" s="54">
        <v>2309.0</v>
      </c>
      <c r="E416" s="54">
        <v>2205.1</v>
      </c>
      <c r="F416" s="51" t="s">
        <v>2597</v>
      </c>
      <c r="G416" s="52">
        <v>0.008</v>
      </c>
      <c r="H416" s="19">
        <f t="shared" si="1"/>
        <v>0.008046866365</v>
      </c>
      <c r="I416" s="33">
        <f t="shared" si="2"/>
        <v>1.015056997</v>
      </c>
      <c r="J416" s="19"/>
      <c r="K416" s="19"/>
      <c r="L416" s="19"/>
    </row>
    <row r="417">
      <c r="A417" s="53">
        <v>44994.0</v>
      </c>
      <c r="B417" s="54">
        <v>2261.75</v>
      </c>
      <c r="C417" s="54">
        <v>2263.0</v>
      </c>
      <c r="D417" s="54">
        <v>2413.15</v>
      </c>
      <c r="E417" s="54">
        <v>2173.0</v>
      </c>
      <c r="F417" s="51" t="s">
        <v>2663</v>
      </c>
      <c r="G417" s="52">
        <v>0.0151</v>
      </c>
      <c r="H417" s="19">
        <f t="shared" si="1"/>
        <v>0.01505699668</v>
      </c>
      <c r="I417" s="33">
        <f t="shared" si="2"/>
        <v>1.01304842</v>
      </c>
      <c r="J417" s="19"/>
      <c r="K417" s="19"/>
      <c r="L417" s="19"/>
    </row>
    <row r="418">
      <c r="A418" s="53">
        <v>44993.0</v>
      </c>
      <c r="B418" s="54">
        <v>2228.2</v>
      </c>
      <c r="C418" s="54">
        <v>2185.75</v>
      </c>
      <c r="D418" s="54">
        <v>2279.0</v>
      </c>
      <c r="E418" s="54">
        <v>2180.0</v>
      </c>
      <c r="F418" s="51" t="s">
        <v>2664</v>
      </c>
      <c r="G418" s="52">
        <v>0.013</v>
      </c>
      <c r="H418" s="19">
        <f t="shared" si="1"/>
        <v>0.0130484201</v>
      </c>
      <c r="I418" s="33">
        <f t="shared" si="2"/>
        <v>1.058138696</v>
      </c>
      <c r="J418" s="19"/>
      <c r="K418" s="19"/>
      <c r="L418" s="19"/>
    </row>
    <row r="419">
      <c r="A419" s="53">
        <v>44991.0</v>
      </c>
      <c r="B419" s="54">
        <v>2199.5</v>
      </c>
      <c r="C419" s="54">
        <v>2149.9</v>
      </c>
      <c r="D419" s="54">
        <v>2257.45</v>
      </c>
      <c r="E419" s="54">
        <v>2100.05</v>
      </c>
      <c r="F419" s="51" t="s">
        <v>2665</v>
      </c>
      <c r="G419" s="52">
        <v>0.0581</v>
      </c>
      <c r="H419" s="19">
        <f t="shared" si="1"/>
        <v>0.05813869579</v>
      </c>
      <c r="I419" s="33">
        <f t="shared" si="2"/>
        <v>0.9850954931</v>
      </c>
      <c r="J419" s="19"/>
      <c r="K419" s="19"/>
      <c r="L419" s="19"/>
    </row>
    <row r="420">
      <c r="A420" s="53">
        <v>44988.0</v>
      </c>
      <c r="B420" s="54">
        <v>2078.65</v>
      </c>
      <c r="C420" s="54">
        <v>2121.0</v>
      </c>
      <c r="D420" s="54">
        <v>2229.55</v>
      </c>
      <c r="E420" s="54">
        <v>2065.05</v>
      </c>
      <c r="F420" s="51" t="s">
        <v>2666</v>
      </c>
      <c r="G420" s="52">
        <v>-0.0149</v>
      </c>
      <c r="H420" s="19">
        <f t="shared" si="1"/>
        <v>-0.0149045069</v>
      </c>
      <c r="I420" s="33">
        <f t="shared" si="2"/>
        <v>1.007231676</v>
      </c>
      <c r="J420" s="19"/>
      <c r="K420" s="19"/>
      <c r="L420" s="19"/>
    </row>
    <row r="421">
      <c r="A421" s="53">
        <v>44987.0</v>
      </c>
      <c r="B421" s="54">
        <v>2110.1</v>
      </c>
      <c r="C421" s="54">
        <v>2080.0</v>
      </c>
      <c r="D421" s="54">
        <v>2179.95</v>
      </c>
      <c r="E421" s="54">
        <v>2045.5</v>
      </c>
      <c r="F421" s="51" t="s">
        <v>2667</v>
      </c>
      <c r="G421" s="52">
        <v>0.0072</v>
      </c>
      <c r="H421" s="19">
        <f t="shared" si="1"/>
        <v>0.007231676174</v>
      </c>
      <c r="I421" s="33">
        <f t="shared" si="2"/>
        <v>1.013816299</v>
      </c>
      <c r="J421" s="19"/>
      <c r="K421" s="19"/>
      <c r="L421" s="19"/>
    </row>
    <row r="422">
      <c r="A422" s="53">
        <v>44986.0</v>
      </c>
      <c r="B422" s="54">
        <v>2094.95</v>
      </c>
      <c r="C422" s="54">
        <v>2068.05</v>
      </c>
      <c r="D422" s="54">
        <v>2110.0</v>
      </c>
      <c r="E422" s="54">
        <v>2065.6</v>
      </c>
      <c r="F422" s="51" t="s">
        <v>2668</v>
      </c>
      <c r="G422" s="52">
        <v>0.0138</v>
      </c>
      <c r="H422" s="19">
        <f t="shared" si="1"/>
        <v>0.01381629888</v>
      </c>
      <c r="I422" s="33">
        <f t="shared" si="2"/>
        <v>1.000096796</v>
      </c>
      <c r="J422" s="19"/>
      <c r="K422" s="19"/>
      <c r="L422" s="19"/>
    </row>
    <row r="423">
      <c r="A423" s="67">
        <v>44985.0</v>
      </c>
      <c r="B423" s="54">
        <v>2066.4</v>
      </c>
      <c r="C423" s="54">
        <v>2070.05</v>
      </c>
      <c r="D423" s="54">
        <v>2080.0</v>
      </c>
      <c r="E423" s="54">
        <v>2062.0</v>
      </c>
      <c r="F423" s="51" t="s">
        <v>2669</v>
      </c>
      <c r="G423" s="52">
        <v>1.0E-4</v>
      </c>
      <c r="H423" s="19">
        <f t="shared" si="1"/>
        <v>0.00009679605072</v>
      </c>
      <c r="I423" s="33">
        <f t="shared" si="2"/>
        <v>0.9788473838</v>
      </c>
      <c r="J423" s="19"/>
      <c r="K423" s="19"/>
      <c r="L423" s="19"/>
    </row>
    <row r="424">
      <c r="A424" s="67">
        <v>44984.0</v>
      </c>
      <c r="B424" s="54">
        <v>2066.2</v>
      </c>
      <c r="C424" s="54">
        <v>2079.25</v>
      </c>
      <c r="D424" s="54">
        <v>2099.75</v>
      </c>
      <c r="E424" s="54">
        <v>2062.0</v>
      </c>
      <c r="F424" s="51" t="s">
        <v>2670</v>
      </c>
      <c r="G424" s="52">
        <v>-0.0212</v>
      </c>
      <c r="H424" s="19">
        <f t="shared" si="1"/>
        <v>-0.02115261624</v>
      </c>
      <c r="I424" s="33">
        <f t="shared" si="2"/>
        <v>0.9858717482</v>
      </c>
      <c r="J424" s="19"/>
      <c r="K424" s="19"/>
      <c r="L424" s="19"/>
    </row>
    <row r="425">
      <c r="A425" s="67">
        <v>44981.0</v>
      </c>
      <c r="B425" s="54">
        <v>2110.85</v>
      </c>
      <c r="C425" s="54">
        <v>2170.0</v>
      </c>
      <c r="D425" s="54">
        <v>2170.0</v>
      </c>
      <c r="E425" s="54">
        <v>2100.05</v>
      </c>
      <c r="F425" s="51" t="s">
        <v>2671</v>
      </c>
      <c r="G425" s="52">
        <v>-0.0141</v>
      </c>
      <c r="H425" s="19">
        <f t="shared" si="1"/>
        <v>-0.01412825183</v>
      </c>
      <c r="I425" s="33">
        <f t="shared" si="2"/>
        <v>1.027275999</v>
      </c>
      <c r="J425" s="19"/>
      <c r="K425" s="19"/>
      <c r="L425" s="19"/>
    </row>
    <row r="426">
      <c r="A426" s="67">
        <v>44980.0</v>
      </c>
      <c r="B426" s="54">
        <v>2141.1</v>
      </c>
      <c r="C426" s="54">
        <v>2070.4</v>
      </c>
      <c r="D426" s="54">
        <v>2171.0</v>
      </c>
      <c r="E426" s="54">
        <v>2064.0</v>
      </c>
      <c r="F426" s="51" t="s">
        <v>2627</v>
      </c>
      <c r="G426" s="52">
        <v>0.0273</v>
      </c>
      <c r="H426" s="19">
        <f t="shared" si="1"/>
        <v>0.02727599856</v>
      </c>
      <c r="I426" s="33">
        <f t="shared" si="2"/>
        <v>0.9738348324</v>
      </c>
      <c r="J426" s="19"/>
      <c r="K426" s="19"/>
      <c r="L426" s="19"/>
    </row>
    <row r="427">
      <c r="A427" s="67">
        <v>44979.0</v>
      </c>
      <c r="B427" s="54">
        <v>2084.25</v>
      </c>
      <c r="C427" s="54">
        <v>2139.95</v>
      </c>
      <c r="D427" s="54">
        <v>2139.95</v>
      </c>
      <c r="E427" s="54">
        <v>2062.0</v>
      </c>
      <c r="F427" s="51" t="s">
        <v>2672</v>
      </c>
      <c r="G427" s="52">
        <v>-0.0262</v>
      </c>
      <c r="H427" s="19">
        <f t="shared" si="1"/>
        <v>-0.02616516762</v>
      </c>
      <c r="I427" s="33">
        <f t="shared" si="2"/>
        <v>1.000350549</v>
      </c>
      <c r="J427" s="19"/>
      <c r="K427" s="19"/>
      <c r="L427" s="19"/>
    </row>
    <row r="428">
      <c r="A428" s="67">
        <v>44978.0</v>
      </c>
      <c r="B428" s="54">
        <v>2140.25</v>
      </c>
      <c r="C428" s="54">
        <v>2100.0</v>
      </c>
      <c r="D428" s="54">
        <v>2209.95</v>
      </c>
      <c r="E428" s="54">
        <v>2100.0</v>
      </c>
      <c r="F428" s="51" t="s">
        <v>2667</v>
      </c>
      <c r="G428" s="52">
        <v>4.0E-4</v>
      </c>
      <c r="H428" s="19">
        <f t="shared" si="1"/>
        <v>0.0003505491937</v>
      </c>
      <c r="I428" s="33">
        <f t="shared" si="2"/>
        <v>0.9996028687</v>
      </c>
      <c r="J428" s="19"/>
      <c r="K428" s="19"/>
      <c r="L428" s="19"/>
    </row>
    <row r="429">
      <c r="A429" s="67">
        <v>44977.0</v>
      </c>
      <c r="B429" s="54">
        <v>2139.5</v>
      </c>
      <c r="C429" s="54">
        <v>2145.0</v>
      </c>
      <c r="D429" s="54">
        <v>2158.0</v>
      </c>
      <c r="E429" s="54">
        <v>2125.0</v>
      </c>
      <c r="F429" s="51" t="s">
        <v>2627</v>
      </c>
      <c r="G429" s="52">
        <v>-4.0E-4</v>
      </c>
      <c r="H429" s="19">
        <f t="shared" si="1"/>
        <v>-0.0003971313103</v>
      </c>
      <c r="I429" s="33">
        <f t="shared" si="2"/>
        <v>0.9917292188</v>
      </c>
      <c r="J429" s="19"/>
      <c r="K429" s="19"/>
      <c r="L429" s="19"/>
    </row>
    <row r="430">
      <c r="A430" s="67">
        <v>44974.0</v>
      </c>
      <c r="B430" s="54">
        <v>2140.35</v>
      </c>
      <c r="C430" s="54">
        <v>2120.0</v>
      </c>
      <c r="D430" s="54">
        <v>2182.4</v>
      </c>
      <c r="E430" s="54">
        <v>2105.0</v>
      </c>
      <c r="F430" s="51" t="s">
        <v>2673</v>
      </c>
      <c r="G430" s="52">
        <v>-0.0083</v>
      </c>
      <c r="H430" s="19">
        <f t="shared" si="1"/>
        <v>-0.008270781207</v>
      </c>
      <c r="I430" s="33">
        <f t="shared" si="2"/>
        <v>1.0198228</v>
      </c>
      <c r="J430" s="19"/>
      <c r="K430" s="19"/>
      <c r="L430" s="19"/>
    </row>
    <row r="431">
      <c r="A431" s="67">
        <v>44973.0</v>
      </c>
      <c r="B431" s="54">
        <v>2158.2</v>
      </c>
      <c r="C431" s="54">
        <v>2130.0</v>
      </c>
      <c r="D431" s="54">
        <v>2172.15</v>
      </c>
      <c r="E431" s="54">
        <v>2121.05</v>
      </c>
      <c r="F431" s="51" t="s">
        <v>2670</v>
      </c>
      <c r="G431" s="52">
        <v>0.0198</v>
      </c>
      <c r="H431" s="19">
        <f t="shared" si="1"/>
        <v>0.01982279976</v>
      </c>
      <c r="I431" s="33">
        <f t="shared" si="2"/>
        <v>1.006611649</v>
      </c>
      <c r="J431" s="19"/>
      <c r="K431" s="19"/>
      <c r="L431" s="19"/>
    </row>
    <row r="432">
      <c r="A432" s="67">
        <v>44972.0</v>
      </c>
      <c r="B432" s="54">
        <v>2116.25</v>
      </c>
      <c r="C432" s="54">
        <v>2119.65</v>
      </c>
      <c r="D432" s="54">
        <v>2130.0</v>
      </c>
      <c r="E432" s="54">
        <v>2080.0</v>
      </c>
      <c r="F432" s="51" t="s">
        <v>2632</v>
      </c>
      <c r="G432" s="52">
        <v>0.0066</v>
      </c>
      <c r="H432" s="19">
        <f t="shared" si="1"/>
        <v>0.006611648869</v>
      </c>
      <c r="I432" s="33">
        <f t="shared" si="2"/>
        <v>0.9720501202</v>
      </c>
      <c r="J432" s="19"/>
      <c r="K432" s="19"/>
      <c r="L432" s="19"/>
    </row>
    <row r="433">
      <c r="A433" s="67">
        <v>44971.0</v>
      </c>
      <c r="B433" s="54">
        <v>2102.35</v>
      </c>
      <c r="C433" s="54">
        <v>2163.1</v>
      </c>
      <c r="D433" s="54">
        <v>2166.0</v>
      </c>
      <c r="E433" s="54">
        <v>2102.0</v>
      </c>
      <c r="F433" s="51" t="s">
        <v>2637</v>
      </c>
      <c r="G433" s="52">
        <v>-0.0279</v>
      </c>
      <c r="H433" s="19">
        <f t="shared" si="1"/>
        <v>-0.02794987979</v>
      </c>
      <c r="I433" s="33">
        <f t="shared" si="2"/>
        <v>0.9881664915</v>
      </c>
      <c r="J433" s="19"/>
      <c r="K433" s="19"/>
      <c r="L433" s="19"/>
    </row>
    <row r="434">
      <c r="A434" s="67">
        <v>44970.0</v>
      </c>
      <c r="B434" s="54">
        <v>2162.8</v>
      </c>
      <c r="C434" s="54">
        <v>2279.0</v>
      </c>
      <c r="D434" s="54">
        <v>2279.0</v>
      </c>
      <c r="E434" s="54">
        <v>2162.0</v>
      </c>
      <c r="F434" s="51" t="s">
        <v>2623</v>
      </c>
      <c r="G434" s="52">
        <v>-0.0118</v>
      </c>
      <c r="H434" s="19">
        <f t="shared" si="1"/>
        <v>-0.01183350848</v>
      </c>
      <c r="I434" s="33">
        <f t="shared" si="2"/>
        <v>1.000800201</v>
      </c>
      <c r="J434" s="19"/>
      <c r="K434" s="19"/>
      <c r="L434" s="19"/>
    </row>
    <row r="435">
      <c r="A435" s="53">
        <v>44967.0</v>
      </c>
      <c r="B435" s="54">
        <v>2188.7</v>
      </c>
      <c r="C435" s="54">
        <v>2150.0</v>
      </c>
      <c r="D435" s="54">
        <v>2210.65</v>
      </c>
      <c r="E435" s="54">
        <v>2150.0</v>
      </c>
      <c r="F435" s="51" t="s">
        <v>2674</v>
      </c>
      <c r="G435" s="52">
        <v>8.0E-4</v>
      </c>
      <c r="H435" s="19">
        <f t="shared" si="1"/>
        <v>0.0008002011934</v>
      </c>
      <c r="I435" s="33">
        <f t="shared" si="2"/>
        <v>1.071771625</v>
      </c>
      <c r="J435" s="19"/>
      <c r="K435" s="19"/>
      <c r="L435" s="19"/>
    </row>
    <row r="436">
      <c r="A436" s="53">
        <v>44966.0</v>
      </c>
      <c r="B436" s="54">
        <v>2186.95</v>
      </c>
      <c r="C436" s="54">
        <v>2054.25</v>
      </c>
      <c r="D436" s="54">
        <v>2270.0</v>
      </c>
      <c r="E436" s="54">
        <v>2040.6</v>
      </c>
      <c r="F436" s="51" t="s">
        <v>2395</v>
      </c>
      <c r="G436" s="52">
        <v>0.0718</v>
      </c>
      <c r="H436" s="19">
        <f t="shared" si="1"/>
        <v>0.0717716246</v>
      </c>
      <c r="I436" s="33">
        <f t="shared" si="2"/>
        <v>1.01459364</v>
      </c>
      <c r="J436" s="19"/>
      <c r="K436" s="19"/>
      <c r="L436" s="19"/>
    </row>
    <row r="437">
      <c r="A437" s="53">
        <v>44965.0</v>
      </c>
      <c r="B437" s="54">
        <v>2040.5</v>
      </c>
      <c r="C437" s="54">
        <v>2020.0</v>
      </c>
      <c r="D437" s="54">
        <v>2052.2</v>
      </c>
      <c r="E437" s="54">
        <v>2020.0</v>
      </c>
      <c r="F437" s="51" t="s">
        <v>2675</v>
      </c>
      <c r="G437" s="52">
        <v>0.0146</v>
      </c>
      <c r="H437" s="19">
        <f t="shared" si="1"/>
        <v>0.01459364045</v>
      </c>
      <c r="I437" s="33">
        <f t="shared" si="2"/>
        <v>0.9998011484</v>
      </c>
      <c r="J437" s="19"/>
      <c r="K437" s="19"/>
      <c r="L437" s="19"/>
    </row>
    <row r="438">
      <c r="A438" s="53">
        <v>44964.0</v>
      </c>
      <c r="B438" s="54">
        <v>2011.15</v>
      </c>
      <c r="C438" s="54">
        <v>2019.0</v>
      </c>
      <c r="D438" s="54">
        <v>2047.45</v>
      </c>
      <c r="E438" s="54">
        <v>2005.55</v>
      </c>
      <c r="F438" s="51" t="s">
        <v>2637</v>
      </c>
      <c r="G438" s="52">
        <v>-2.0E-4</v>
      </c>
      <c r="H438" s="19">
        <f t="shared" si="1"/>
        <v>-0.0001988516318</v>
      </c>
      <c r="I438" s="33">
        <f t="shared" si="2"/>
        <v>0.993088297</v>
      </c>
      <c r="J438" s="19"/>
      <c r="K438" s="19"/>
      <c r="L438" s="19"/>
    </row>
    <row r="439">
      <c r="A439" s="53">
        <v>44963.0</v>
      </c>
      <c r="B439" s="54">
        <v>2011.55</v>
      </c>
      <c r="C439" s="54">
        <v>2062.2</v>
      </c>
      <c r="D439" s="54">
        <v>2062.2</v>
      </c>
      <c r="E439" s="54">
        <v>2002.0</v>
      </c>
      <c r="F439" s="51" t="s">
        <v>2676</v>
      </c>
      <c r="G439" s="52">
        <v>-0.0069</v>
      </c>
      <c r="H439" s="19">
        <f t="shared" si="1"/>
        <v>-0.006911702994</v>
      </c>
      <c r="I439" s="33">
        <f t="shared" si="2"/>
        <v>0.9838498154</v>
      </c>
      <c r="J439" s="19"/>
      <c r="K439" s="19"/>
      <c r="L439" s="19"/>
    </row>
    <row r="440">
      <c r="A440" s="53">
        <v>44960.0</v>
      </c>
      <c r="B440" s="54">
        <v>2025.55</v>
      </c>
      <c r="C440" s="54">
        <v>2064.0</v>
      </c>
      <c r="D440" s="54">
        <v>2071.2</v>
      </c>
      <c r="E440" s="54">
        <v>2001.0</v>
      </c>
      <c r="F440" s="51" t="s">
        <v>2624</v>
      </c>
      <c r="G440" s="52">
        <v>-0.0162</v>
      </c>
      <c r="H440" s="19">
        <f t="shared" si="1"/>
        <v>-0.01615018457</v>
      </c>
      <c r="I440" s="33">
        <f t="shared" si="2"/>
        <v>0.9893558231</v>
      </c>
      <c r="J440" s="19"/>
      <c r="K440" s="19"/>
      <c r="L440" s="19"/>
    </row>
    <row r="441">
      <c r="A441" s="53">
        <v>44959.0</v>
      </c>
      <c r="B441" s="54">
        <v>2058.8</v>
      </c>
      <c r="C441" s="54">
        <v>2119.8</v>
      </c>
      <c r="D441" s="54">
        <v>2126.8</v>
      </c>
      <c r="E441" s="54">
        <v>2050.0</v>
      </c>
      <c r="F441" s="51" t="s">
        <v>2677</v>
      </c>
      <c r="G441" s="52">
        <v>-0.0106</v>
      </c>
      <c r="H441" s="19">
        <f t="shared" si="1"/>
        <v>-0.01064417694</v>
      </c>
      <c r="I441" s="33">
        <f t="shared" si="2"/>
        <v>0.9780738861</v>
      </c>
      <c r="J441" s="19"/>
      <c r="K441" s="19"/>
      <c r="L441" s="19"/>
    </row>
    <row r="442">
      <c r="A442" s="53">
        <v>44958.0</v>
      </c>
      <c r="B442" s="54">
        <v>2080.95</v>
      </c>
      <c r="C442" s="54">
        <v>2127.6</v>
      </c>
      <c r="D442" s="54">
        <v>2183.0</v>
      </c>
      <c r="E442" s="54">
        <v>2020.4</v>
      </c>
      <c r="F442" s="51" t="s">
        <v>2640</v>
      </c>
      <c r="G442" s="52">
        <v>-0.0219</v>
      </c>
      <c r="H442" s="19">
        <f t="shared" si="1"/>
        <v>-0.02192611393</v>
      </c>
      <c r="I442" s="33">
        <f t="shared" si="2"/>
        <v>1.012564249</v>
      </c>
      <c r="J442" s="19"/>
      <c r="K442" s="19"/>
      <c r="L442" s="19"/>
    </row>
    <row r="443">
      <c r="A443" s="67">
        <v>44957.0</v>
      </c>
      <c r="B443" s="54">
        <v>2127.6</v>
      </c>
      <c r="C443" s="54">
        <v>2126.1</v>
      </c>
      <c r="D443" s="54">
        <v>2149.3</v>
      </c>
      <c r="E443" s="54">
        <v>2112.05</v>
      </c>
      <c r="F443" s="51" t="s">
        <v>2678</v>
      </c>
      <c r="G443" s="52">
        <v>0.0126</v>
      </c>
      <c r="H443" s="19">
        <f t="shared" si="1"/>
        <v>0.012564249</v>
      </c>
      <c r="I443" s="33">
        <f t="shared" si="2"/>
        <v>0.9936396094</v>
      </c>
      <c r="J443" s="19"/>
      <c r="K443" s="19"/>
      <c r="L443" s="19"/>
    </row>
    <row r="444">
      <c r="A444" s="67">
        <v>44956.0</v>
      </c>
      <c r="B444" s="54">
        <v>2101.2</v>
      </c>
      <c r="C444" s="54">
        <v>2119.65</v>
      </c>
      <c r="D444" s="54">
        <v>2198.05</v>
      </c>
      <c r="E444" s="54">
        <v>2075.05</v>
      </c>
      <c r="F444" s="51" t="s">
        <v>2622</v>
      </c>
      <c r="G444" s="52">
        <v>-0.0064</v>
      </c>
      <c r="H444" s="19">
        <f t="shared" si="1"/>
        <v>-0.006360390608</v>
      </c>
      <c r="I444" s="33">
        <f t="shared" si="2"/>
        <v>0.9606587166</v>
      </c>
      <c r="J444" s="19"/>
      <c r="K444" s="19"/>
      <c r="L444" s="19"/>
    </row>
    <row r="445">
      <c r="A445" s="67">
        <v>44953.0</v>
      </c>
      <c r="B445" s="54">
        <v>2114.65</v>
      </c>
      <c r="C445" s="54">
        <v>2162.0</v>
      </c>
      <c r="D445" s="54">
        <v>2188.0</v>
      </c>
      <c r="E445" s="54">
        <v>2100.0</v>
      </c>
      <c r="F445" s="51" t="s">
        <v>2679</v>
      </c>
      <c r="G445" s="52">
        <v>-0.0393</v>
      </c>
      <c r="H445" s="19">
        <f t="shared" si="1"/>
        <v>-0.03934128336</v>
      </c>
      <c r="I445" s="33">
        <f t="shared" si="2"/>
        <v>1.008498648</v>
      </c>
      <c r="J445" s="19"/>
      <c r="K445" s="19"/>
      <c r="L445" s="19"/>
    </row>
    <row r="446">
      <c r="A446" s="67">
        <v>44951.0</v>
      </c>
      <c r="B446" s="54">
        <v>2201.25</v>
      </c>
      <c r="C446" s="54">
        <v>2170.0</v>
      </c>
      <c r="D446" s="54">
        <v>2211.95</v>
      </c>
      <c r="E446" s="54">
        <v>2162.0</v>
      </c>
      <c r="F446" s="51" t="s">
        <v>2680</v>
      </c>
      <c r="G446" s="52">
        <v>0.0085</v>
      </c>
      <c r="H446" s="19">
        <f t="shared" si="1"/>
        <v>0.008498648463</v>
      </c>
      <c r="I446" s="33">
        <f t="shared" si="2"/>
        <v>1.008757943</v>
      </c>
      <c r="J446" s="19"/>
      <c r="K446" s="19"/>
      <c r="L446" s="19"/>
    </row>
    <row r="447">
      <c r="A447" s="67">
        <v>44950.0</v>
      </c>
      <c r="B447" s="54">
        <v>2182.7</v>
      </c>
      <c r="C447" s="54">
        <v>2168.5</v>
      </c>
      <c r="D447" s="54">
        <v>2227.8</v>
      </c>
      <c r="E447" s="54">
        <v>2168.5</v>
      </c>
      <c r="F447" s="51" t="s">
        <v>2681</v>
      </c>
      <c r="G447" s="52">
        <v>0.0088</v>
      </c>
      <c r="H447" s="19">
        <f t="shared" si="1"/>
        <v>0.008757943385</v>
      </c>
      <c r="I447" s="33">
        <f t="shared" si="2"/>
        <v>0.9788509387</v>
      </c>
      <c r="J447" s="19"/>
      <c r="K447" s="19"/>
      <c r="L447" s="19"/>
    </row>
    <row r="448">
      <c r="A448" s="67">
        <v>44949.0</v>
      </c>
      <c r="B448" s="54">
        <v>2163.75</v>
      </c>
      <c r="C448" s="54">
        <v>2214.0</v>
      </c>
      <c r="D448" s="54">
        <v>2250.5</v>
      </c>
      <c r="E448" s="54">
        <v>2150.0</v>
      </c>
      <c r="F448" s="51" t="s">
        <v>2542</v>
      </c>
      <c r="G448" s="52">
        <v>-0.0211</v>
      </c>
      <c r="H448" s="19">
        <f t="shared" si="1"/>
        <v>-0.0211490613</v>
      </c>
      <c r="I448" s="33">
        <f t="shared" si="2"/>
        <v>0.9899238692</v>
      </c>
      <c r="J448" s="19"/>
      <c r="K448" s="19"/>
      <c r="L448" s="19"/>
    </row>
    <row r="449">
      <c r="A449" s="67">
        <v>44946.0</v>
      </c>
      <c r="B449" s="54">
        <v>2210.5</v>
      </c>
      <c r="C449" s="54">
        <v>2221.0</v>
      </c>
      <c r="D449" s="54">
        <v>2249.95</v>
      </c>
      <c r="E449" s="54">
        <v>2200.0</v>
      </c>
      <c r="F449" s="51" t="s">
        <v>2577</v>
      </c>
      <c r="G449" s="52">
        <v>-0.0101</v>
      </c>
      <c r="H449" s="19">
        <f t="shared" si="1"/>
        <v>-0.01007613077</v>
      </c>
      <c r="I449" s="33">
        <f t="shared" si="2"/>
        <v>0.9876597815</v>
      </c>
      <c r="J449" s="19"/>
      <c r="K449" s="19"/>
      <c r="L449" s="19"/>
    </row>
    <row r="450">
      <c r="A450" s="67">
        <v>44945.0</v>
      </c>
      <c r="B450" s="54">
        <v>2233.0</v>
      </c>
      <c r="C450" s="54">
        <v>2215.1</v>
      </c>
      <c r="D450" s="54">
        <v>2266.2</v>
      </c>
      <c r="E450" s="54">
        <v>2201.0</v>
      </c>
      <c r="F450" s="51" t="s">
        <v>2682</v>
      </c>
      <c r="G450" s="52">
        <v>-0.0123</v>
      </c>
      <c r="H450" s="19">
        <f t="shared" si="1"/>
        <v>-0.0123402185</v>
      </c>
      <c r="I450" s="33">
        <f t="shared" si="2"/>
        <v>1.011452601</v>
      </c>
      <c r="J450" s="19"/>
      <c r="K450" s="19"/>
      <c r="L450" s="19"/>
    </row>
    <row r="451">
      <c r="A451" s="67">
        <v>44944.0</v>
      </c>
      <c r="B451" s="54">
        <v>2260.9</v>
      </c>
      <c r="C451" s="54">
        <v>2200.0</v>
      </c>
      <c r="D451" s="54">
        <v>2287.0</v>
      </c>
      <c r="E451" s="54">
        <v>2200.0</v>
      </c>
      <c r="F451" s="51" t="s">
        <v>2635</v>
      </c>
      <c r="G451" s="52">
        <v>0.0115</v>
      </c>
      <c r="H451" s="19">
        <f t="shared" si="1"/>
        <v>0.01145260144</v>
      </c>
      <c r="I451" s="33">
        <f t="shared" si="2"/>
        <v>1.006665166</v>
      </c>
      <c r="J451" s="19"/>
      <c r="K451" s="19"/>
      <c r="L451" s="19"/>
    </row>
    <row r="452">
      <c r="A452" s="67">
        <v>44943.0</v>
      </c>
      <c r="B452" s="54">
        <v>2235.3</v>
      </c>
      <c r="C452" s="54">
        <v>2263.1</v>
      </c>
      <c r="D452" s="54">
        <v>2263.1</v>
      </c>
      <c r="E452" s="54">
        <v>2131.7</v>
      </c>
      <c r="F452" s="51" t="s">
        <v>2432</v>
      </c>
      <c r="G452" s="52">
        <v>0.0067</v>
      </c>
      <c r="H452" s="19">
        <f t="shared" si="1"/>
        <v>0.006665165503</v>
      </c>
      <c r="I452" s="33">
        <f t="shared" si="2"/>
        <v>0.9869546859</v>
      </c>
      <c r="J452" s="19"/>
      <c r="K452" s="19"/>
      <c r="L452" s="19"/>
    </row>
    <row r="453">
      <c r="A453" s="67">
        <v>44942.0</v>
      </c>
      <c r="B453" s="54">
        <v>2220.5</v>
      </c>
      <c r="C453" s="54">
        <v>2250.0</v>
      </c>
      <c r="D453" s="54">
        <v>2299.45</v>
      </c>
      <c r="E453" s="54">
        <v>2170.0</v>
      </c>
      <c r="F453" s="51" t="s">
        <v>2683</v>
      </c>
      <c r="G453" s="52">
        <v>-0.013</v>
      </c>
      <c r="H453" s="19">
        <f t="shared" si="1"/>
        <v>-0.01304531413</v>
      </c>
      <c r="I453" s="33">
        <f t="shared" si="2"/>
        <v>1.006239098</v>
      </c>
      <c r="J453" s="19"/>
      <c r="K453" s="19"/>
      <c r="L453" s="19"/>
    </row>
    <row r="454">
      <c r="A454" s="67">
        <v>44939.0</v>
      </c>
      <c r="B454" s="54">
        <v>2249.85</v>
      </c>
      <c r="C454" s="54">
        <v>2288.9</v>
      </c>
      <c r="D454" s="54">
        <v>2296.0</v>
      </c>
      <c r="E454" s="54">
        <v>2229.0</v>
      </c>
      <c r="F454" s="51" t="s">
        <v>2577</v>
      </c>
      <c r="G454" s="52">
        <v>0.0062</v>
      </c>
      <c r="H454" s="19">
        <f t="shared" si="1"/>
        <v>0.00623909835</v>
      </c>
      <c r="I454" s="33">
        <f t="shared" si="2"/>
        <v>0.995215098</v>
      </c>
      <c r="J454" s="19"/>
      <c r="K454" s="19"/>
      <c r="L454" s="19"/>
    </row>
    <row r="455">
      <c r="A455" s="53">
        <v>44938.0</v>
      </c>
      <c r="B455" s="54">
        <v>2235.9</v>
      </c>
      <c r="C455" s="54">
        <v>2260.0</v>
      </c>
      <c r="D455" s="54">
        <v>2291.0</v>
      </c>
      <c r="E455" s="54">
        <v>2224.0</v>
      </c>
      <c r="F455" s="51" t="s">
        <v>2684</v>
      </c>
      <c r="G455" s="52">
        <v>-0.0048</v>
      </c>
      <c r="H455" s="19">
        <f t="shared" si="1"/>
        <v>-0.004784901965</v>
      </c>
      <c r="I455" s="33">
        <f t="shared" si="2"/>
        <v>0.9986664592</v>
      </c>
      <c r="J455" s="19"/>
      <c r="K455" s="19"/>
      <c r="L455" s="19"/>
    </row>
    <row r="456">
      <c r="A456" s="53">
        <v>44937.0</v>
      </c>
      <c r="B456" s="54">
        <v>2246.65</v>
      </c>
      <c r="C456" s="54">
        <v>2257.45</v>
      </c>
      <c r="D456" s="54">
        <v>2260.0</v>
      </c>
      <c r="E456" s="54">
        <v>2225.0</v>
      </c>
      <c r="F456" s="51" t="s">
        <v>2685</v>
      </c>
      <c r="G456" s="52">
        <v>-0.0013</v>
      </c>
      <c r="H456" s="19">
        <f t="shared" si="1"/>
        <v>-0.001333540773</v>
      </c>
      <c r="I456" s="33">
        <f t="shared" si="2"/>
        <v>0.9867535145</v>
      </c>
      <c r="J456" s="19"/>
      <c r="K456" s="19"/>
      <c r="L456" s="19"/>
    </row>
    <row r="457">
      <c r="A457" s="53">
        <v>44936.0</v>
      </c>
      <c r="B457" s="54">
        <v>2249.65</v>
      </c>
      <c r="C457" s="54">
        <v>2335.0</v>
      </c>
      <c r="D457" s="54">
        <v>2335.0</v>
      </c>
      <c r="E457" s="54">
        <v>2239.95</v>
      </c>
      <c r="F457" s="51" t="s">
        <v>2674</v>
      </c>
      <c r="G457" s="52">
        <v>-0.0132</v>
      </c>
      <c r="H457" s="19">
        <f t="shared" si="1"/>
        <v>-0.01324648551</v>
      </c>
      <c r="I457" s="33">
        <f t="shared" si="2"/>
        <v>1.005601747</v>
      </c>
      <c r="J457" s="19"/>
      <c r="K457" s="19"/>
      <c r="L457" s="19"/>
    </row>
    <row r="458">
      <c r="A458" s="53">
        <v>44935.0</v>
      </c>
      <c r="B458" s="54">
        <v>2279.85</v>
      </c>
      <c r="C458" s="54">
        <v>2333.0</v>
      </c>
      <c r="D458" s="54">
        <v>2333.0</v>
      </c>
      <c r="E458" s="54">
        <v>2250.35</v>
      </c>
      <c r="F458" s="51" t="s">
        <v>2686</v>
      </c>
      <c r="G458" s="52">
        <v>0.0056</v>
      </c>
      <c r="H458" s="19">
        <f t="shared" si="1"/>
        <v>0.005601746686</v>
      </c>
      <c r="I458" s="33">
        <f t="shared" si="2"/>
        <v>0.9882955536</v>
      </c>
      <c r="J458" s="19"/>
      <c r="K458" s="19"/>
      <c r="L458" s="19"/>
    </row>
    <row r="459">
      <c r="A459" s="53">
        <v>44932.0</v>
      </c>
      <c r="B459" s="54">
        <v>2267.15</v>
      </c>
      <c r="C459" s="54">
        <v>2280.0</v>
      </c>
      <c r="D459" s="54">
        <v>2330.0</v>
      </c>
      <c r="E459" s="54">
        <v>2200.05</v>
      </c>
      <c r="F459" s="51" t="s">
        <v>2687</v>
      </c>
      <c r="G459" s="52">
        <v>-0.0117</v>
      </c>
      <c r="H459" s="19">
        <f t="shared" si="1"/>
        <v>-0.01170444638</v>
      </c>
      <c r="I459" s="33">
        <f t="shared" si="2"/>
        <v>1.012267231</v>
      </c>
      <c r="J459" s="19"/>
      <c r="K459" s="19"/>
      <c r="L459" s="19"/>
    </row>
    <row r="460">
      <c r="A460" s="53">
        <v>44931.0</v>
      </c>
      <c r="B460" s="54">
        <v>2294.0</v>
      </c>
      <c r="C460" s="54">
        <v>2270.0</v>
      </c>
      <c r="D460" s="54">
        <v>2360.0</v>
      </c>
      <c r="E460" s="54">
        <v>2252.05</v>
      </c>
      <c r="F460" s="51" t="s">
        <v>2567</v>
      </c>
      <c r="G460" s="52">
        <v>0.0123</v>
      </c>
      <c r="H460" s="19">
        <f t="shared" si="1"/>
        <v>0.01226723149</v>
      </c>
      <c r="I460" s="33">
        <f t="shared" si="2"/>
        <v>0.9702236969</v>
      </c>
      <c r="J460" s="19"/>
      <c r="K460" s="19"/>
      <c r="L460" s="19"/>
    </row>
    <row r="461">
      <c r="A461" s="53">
        <v>44930.0</v>
      </c>
      <c r="B461" s="54">
        <v>2266.2</v>
      </c>
      <c r="C461" s="54">
        <v>2300.0</v>
      </c>
      <c r="D461" s="54">
        <v>2326.4</v>
      </c>
      <c r="E461" s="54">
        <v>2215.15</v>
      </c>
      <c r="F461" s="51" t="s">
        <v>2640</v>
      </c>
      <c r="G461" s="52">
        <v>-0.0298</v>
      </c>
      <c r="H461" s="19">
        <f t="shared" si="1"/>
        <v>-0.02977630311</v>
      </c>
      <c r="I461" s="33">
        <f t="shared" si="2"/>
        <v>1.015587634</v>
      </c>
      <c r="J461" s="19"/>
      <c r="K461" s="19"/>
      <c r="L461" s="19"/>
    </row>
    <row r="462">
      <c r="A462" s="53">
        <v>44929.0</v>
      </c>
      <c r="B462" s="54">
        <v>2335.75</v>
      </c>
      <c r="C462" s="54">
        <v>2389.9</v>
      </c>
      <c r="D462" s="54">
        <v>2389.9</v>
      </c>
      <c r="E462" s="54">
        <v>2270.0</v>
      </c>
      <c r="F462" s="51" t="s">
        <v>2688</v>
      </c>
      <c r="G462" s="52">
        <v>0.0156</v>
      </c>
      <c r="H462" s="19">
        <f t="shared" si="1"/>
        <v>0.01558763424</v>
      </c>
      <c r="I462" s="33">
        <f t="shared" si="2"/>
        <v>1.014669226</v>
      </c>
      <c r="J462" s="19"/>
      <c r="K462" s="19"/>
      <c r="L462" s="19"/>
    </row>
    <row r="463">
      <c r="A463" s="53">
        <v>44928.0</v>
      </c>
      <c r="B463" s="54">
        <v>2299.9</v>
      </c>
      <c r="C463" s="54">
        <v>2344.95</v>
      </c>
      <c r="D463" s="54">
        <v>2344.95</v>
      </c>
      <c r="E463" s="54">
        <v>2250.05</v>
      </c>
      <c r="F463" s="51" t="s">
        <v>2550</v>
      </c>
      <c r="G463" s="52">
        <v>0.0147</v>
      </c>
      <c r="H463" s="19">
        <f t="shared" si="1"/>
        <v>0.01466922551</v>
      </c>
      <c r="I463" s="33">
        <f t="shared" si="2"/>
        <v>1.005835367</v>
      </c>
      <c r="J463" s="19"/>
      <c r="K463" s="19"/>
      <c r="L463" s="19"/>
    </row>
    <row r="464">
      <c r="A464" s="66">
        <v>44925.0</v>
      </c>
      <c r="B464" s="54">
        <v>2266.65</v>
      </c>
      <c r="C464" s="54">
        <v>2287.95</v>
      </c>
      <c r="D464" s="54">
        <v>2350.0</v>
      </c>
      <c r="E464" s="54">
        <v>2230.0</v>
      </c>
      <c r="F464" s="51" t="s">
        <v>2689</v>
      </c>
      <c r="G464" s="52">
        <v>0.0058</v>
      </c>
      <c r="H464" s="19">
        <f t="shared" si="1"/>
        <v>0.005835367207</v>
      </c>
      <c r="I464" s="33">
        <f t="shared" si="2"/>
        <v>1.001288545</v>
      </c>
      <c r="J464" s="19"/>
      <c r="K464" s="19"/>
      <c r="L464" s="19"/>
    </row>
    <row r="465">
      <c r="A465" s="66">
        <v>44924.0</v>
      </c>
      <c r="B465" s="54">
        <v>2253.5</v>
      </c>
      <c r="C465" s="54">
        <v>2270.0</v>
      </c>
      <c r="D465" s="54">
        <v>2270.0</v>
      </c>
      <c r="E465" s="54">
        <v>2242.5</v>
      </c>
      <c r="F465" s="51" t="s">
        <v>2690</v>
      </c>
      <c r="G465" s="52">
        <v>0.0013</v>
      </c>
      <c r="H465" s="19">
        <f t="shared" si="1"/>
        <v>0.001288545277</v>
      </c>
      <c r="I465" s="33">
        <f t="shared" si="2"/>
        <v>0.988622886</v>
      </c>
      <c r="J465" s="19"/>
      <c r="K465" s="19"/>
      <c r="L465" s="19"/>
    </row>
    <row r="466">
      <c r="A466" s="66">
        <v>44923.0</v>
      </c>
      <c r="B466" s="54">
        <v>2250.6</v>
      </c>
      <c r="C466" s="54">
        <v>2276.6</v>
      </c>
      <c r="D466" s="54">
        <v>2285.45</v>
      </c>
      <c r="E466" s="54">
        <v>2188.0</v>
      </c>
      <c r="F466" s="51" t="s">
        <v>2551</v>
      </c>
      <c r="G466" s="52">
        <v>-0.0114</v>
      </c>
      <c r="H466" s="19">
        <f t="shared" si="1"/>
        <v>-0.01137711399</v>
      </c>
      <c r="I466" s="33">
        <f t="shared" si="2"/>
        <v>1.008885639</v>
      </c>
      <c r="J466" s="19"/>
      <c r="K466" s="19"/>
      <c r="L466" s="19"/>
    </row>
    <row r="467">
      <c r="A467" s="66">
        <v>44922.0</v>
      </c>
      <c r="B467" s="54">
        <v>2276.5</v>
      </c>
      <c r="C467" s="54">
        <v>2305.0</v>
      </c>
      <c r="D467" s="54">
        <v>2325.0</v>
      </c>
      <c r="E467" s="54">
        <v>2181.1</v>
      </c>
      <c r="F467" s="51" t="s">
        <v>2691</v>
      </c>
      <c r="G467" s="52">
        <v>0.0089</v>
      </c>
      <c r="H467" s="19">
        <f t="shared" si="1"/>
        <v>0.008885638946</v>
      </c>
      <c r="I467" s="33">
        <f t="shared" si="2"/>
        <v>1.108684437</v>
      </c>
      <c r="J467" s="19"/>
      <c r="K467" s="19"/>
      <c r="L467" s="19"/>
    </row>
    <row r="468">
      <c r="A468" s="66">
        <v>44921.0</v>
      </c>
      <c r="B468" s="54">
        <v>2256.45</v>
      </c>
      <c r="C468" s="54">
        <v>2020.0</v>
      </c>
      <c r="D468" s="54">
        <v>2397.0</v>
      </c>
      <c r="E468" s="54">
        <v>2020.0</v>
      </c>
      <c r="F468" s="51" t="s">
        <v>2692</v>
      </c>
      <c r="G468" s="52">
        <v>0.1087</v>
      </c>
      <c r="H468" s="19">
        <f t="shared" si="1"/>
        <v>0.1086844368</v>
      </c>
      <c r="I468" s="33">
        <f t="shared" si="2"/>
        <v>0.9450016251</v>
      </c>
      <c r="J468" s="19"/>
      <c r="K468" s="19"/>
      <c r="L468" s="19"/>
    </row>
    <row r="469">
      <c r="A469" s="66">
        <v>44918.0</v>
      </c>
      <c r="B469" s="54">
        <v>2035.25</v>
      </c>
      <c r="C469" s="54">
        <v>2170.0</v>
      </c>
      <c r="D469" s="54">
        <v>2170.0</v>
      </c>
      <c r="E469" s="54">
        <v>2025.0</v>
      </c>
      <c r="F469" s="51" t="s">
        <v>2483</v>
      </c>
      <c r="G469" s="52">
        <v>-0.055</v>
      </c>
      <c r="H469" s="19">
        <f t="shared" si="1"/>
        <v>-0.05499837489</v>
      </c>
      <c r="I469" s="33">
        <f t="shared" si="2"/>
        <v>0.9625044691</v>
      </c>
      <c r="J469" s="19"/>
      <c r="K469" s="19"/>
      <c r="L469" s="19"/>
    </row>
    <row r="470">
      <c r="A470" s="66">
        <v>44917.0</v>
      </c>
      <c r="B470" s="54">
        <v>2153.7</v>
      </c>
      <c r="C470" s="54">
        <v>2237.6</v>
      </c>
      <c r="D470" s="54">
        <v>2280.0</v>
      </c>
      <c r="E470" s="54">
        <v>2092.55</v>
      </c>
      <c r="F470" s="51" t="s">
        <v>2693</v>
      </c>
      <c r="G470" s="52">
        <v>-0.0375</v>
      </c>
      <c r="H470" s="19">
        <f t="shared" si="1"/>
        <v>-0.03749553093</v>
      </c>
      <c r="I470" s="33">
        <f t="shared" si="2"/>
        <v>0.9667746814</v>
      </c>
      <c r="J470" s="19"/>
      <c r="K470" s="19"/>
      <c r="L470" s="19"/>
    </row>
    <row r="471">
      <c r="A471" s="66">
        <v>44916.0</v>
      </c>
      <c r="B471" s="54">
        <v>2237.6</v>
      </c>
      <c r="C471" s="54">
        <v>2360.0</v>
      </c>
      <c r="D471" s="54">
        <v>2360.0</v>
      </c>
      <c r="E471" s="54">
        <v>2229.9</v>
      </c>
      <c r="F471" s="51" t="s">
        <v>2429</v>
      </c>
      <c r="G471" s="52">
        <v>-0.0332</v>
      </c>
      <c r="H471" s="19">
        <f t="shared" si="1"/>
        <v>-0.03322531864</v>
      </c>
      <c r="I471" s="33">
        <f t="shared" si="2"/>
        <v>0.9959550755</v>
      </c>
      <c r="J471" s="19"/>
      <c r="K471" s="19"/>
      <c r="L471" s="19"/>
    </row>
    <row r="472">
      <c r="A472" s="66">
        <v>44915.0</v>
      </c>
      <c r="B472" s="54">
        <v>2314.5</v>
      </c>
      <c r="C472" s="54">
        <v>2365.25</v>
      </c>
      <c r="D472" s="54">
        <v>2365.25</v>
      </c>
      <c r="E472" s="54">
        <v>2299.0</v>
      </c>
      <c r="F472" s="51" t="s">
        <v>2447</v>
      </c>
      <c r="G472" s="52">
        <v>-0.004</v>
      </c>
      <c r="H472" s="19">
        <f t="shared" si="1"/>
        <v>-0.00404492448</v>
      </c>
      <c r="I472" s="33">
        <f t="shared" si="2"/>
        <v>0.9883468719</v>
      </c>
      <c r="J472" s="19"/>
      <c r="K472" s="19"/>
      <c r="L472" s="19"/>
    </row>
    <row r="473">
      <c r="A473" s="66">
        <v>44914.0</v>
      </c>
      <c r="B473" s="54">
        <v>2323.9</v>
      </c>
      <c r="C473" s="54">
        <v>2342.0</v>
      </c>
      <c r="D473" s="54">
        <v>2399.0</v>
      </c>
      <c r="E473" s="54">
        <v>2310.0</v>
      </c>
      <c r="F473" s="51" t="s">
        <v>2676</v>
      </c>
      <c r="G473" s="52">
        <v>-0.0117</v>
      </c>
      <c r="H473" s="19">
        <f t="shared" si="1"/>
        <v>-0.01165312806</v>
      </c>
      <c r="I473" s="33">
        <f t="shared" si="2"/>
        <v>0.9700882911</v>
      </c>
      <c r="J473" s="19"/>
      <c r="K473" s="19"/>
      <c r="L473" s="19"/>
    </row>
    <row r="474">
      <c r="A474" s="66">
        <v>44911.0</v>
      </c>
      <c r="B474" s="54">
        <v>2351.3</v>
      </c>
      <c r="C474" s="54">
        <v>2450.0</v>
      </c>
      <c r="D474" s="54">
        <v>2450.0</v>
      </c>
      <c r="E474" s="54">
        <v>2340.0</v>
      </c>
      <c r="F474" s="51" t="s">
        <v>2576</v>
      </c>
      <c r="G474" s="52">
        <v>-0.0299</v>
      </c>
      <c r="H474" s="19">
        <f t="shared" si="1"/>
        <v>-0.02991170889</v>
      </c>
      <c r="I474" s="33">
        <f t="shared" si="2"/>
        <v>1.013506168</v>
      </c>
      <c r="J474" s="19"/>
      <c r="K474" s="19"/>
      <c r="L474" s="19"/>
    </row>
    <row r="475">
      <c r="A475" s="66">
        <v>44910.0</v>
      </c>
      <c r="B475" s="54">
        <v>2423.8</v>
      </c>
      <c r="C475" s="54">
        <v>2397.9</v>
      </c>
      <c r="D475" s="54">
        <v>2500.0</v>
      </c>
      <c r="E475" s="54">
        <v>2341.0</v>
      </c>
      <c r="F475" s="51" t="s">
        <v>2694</v>
      </c>
      <c r="G475" s="52">
        <v>0.0135</v>
      </c>
      <c r="H475" s="19">
        <f t="shared" si="1"/>
        <v>0.01350616768</v>
      </c>
      <c r="I475" s="33">
        <f t="shared" si="2"/>
        <v>0.9905767837</v>
      </c>
      <c r="J475" s="19"/>
      <c r="K475" s="19"/>
      <c r="L475" s="19"/>
    </row>
    <row r="476">
      <c r="A476" s="66">
        <v>44909.0</v>
      </c>
      <c r="B476" s="54">
        <v>2391.5</v>
      </c>
      <c r="C476" s="54">
        <v>2420.0</v>
      </c>
      <c r="D476" s="54">
        <v>2432.45</v>
      </c>
      <c r="E476" s="54">
        <v>2380.1</v>
      </c>
      <c r="F476" s="51" t="s">
        <v>2695</v>
      </c>
      <c r="G476" s="52">
        <v>-0.0094</v>
      </c>
      <c r="H476" s="19">
        <f t="shared" si="1"/>
        <v>-0.00942321632</v>
      </c>
      <c r="I476" s="33">
        <f t="shared" si="2"/>
        <v>0.9870398005</v>
      </c>
      <c r="J476" s="19"/>
      <c r="K476" s="19"/>
      <c r="L476" s="19"/>
    </row>
    <row r="477">
      <c r="A477" s="66">
        <v>44908.0</v>
      </c>
      <c r="B477" s="54">
        <v>2414.25</v>
      </c>
      <c r="C477" s="54">
        <v>2447.9</v>
      </c>
      <c r="D477" s="54">
        <v>2470.95</v>
      </c>
      <c r="E477" s="54">
        <v>2390.0</v>
      </c>
      <c r="F477" s="51" t="s">
        <v>2696</v>
      </c>
      <c r="G477" s="52">
        <v>-0.013</v>
      </c>
      <c r="H477" s="19">
        <f t="shared" si="1"/>
        <v>-0.01296019951</v>
      </c>
      <c r="I477" s="33">
        <f t="shared" si="2"/>
        <v>1.050710941</v>
      </c>
      <c r="J477" s="19"/>
      <c r="K477" s="19"/>
      <c r="L477" s="19"/>
    </row>
    <row r="478">
      <c r="A478" s="50">
        <v>44907.0</v>
      </c>
      <c r="B478" s="54">
        <v>2445.95</v>
      </c>
      <c r="C478" s="54">
        <v>2340.0</v>
      </c>
      <c r="D478" s="54">
        <v>2470.0</v>
      </c>
      <c r="E478" s="54">
        <v>2331.05</v>
      </c>
      <c r="F478" s="51" t="s">
        <v>2697</v>
      </c>
      <c r="G478" s="52">
        <v>0.0507</v>
      </c>
      <c r="H478" s="19">
        <f t="shared" si="1"/>
        <v>0.05071094119</v>
      </c>
      <c r="I478" s="33">
        <f t="shared" si="2"/>
        <v>1.002843234</v>
      </c>
      <c r="J478" s="19"/>
      <c r="K478" s="19"/>
      <c r="L478" s="19"/>
    </row>
    <row r="479">
      <c r="A479" s="53">
        <v>44904.0</v>
      </c>
      <c r="B479" s="54">
        <v>2327.9</v>
      </c>
      <c r="C479" s="54">
        <v>2325.0</v>
      </c>
      <c r="D479" s="54">
        <v>2339.95</v>
      </c>
      <c r="E479" s="54">
        <v>2323.05</v>
      </c>
      <c r="F479" s="51" t="s">
        <v>2595</v>
      </c>
      <c r="G479" s="52">
        <v>0.0028</v>
      </c>
      <c r="H479" s="19">
        <f t="shared" si="1"/>
        <v>0.002843234395</v>
      </c>
      <c r="I479" s="33">
        <f t="shared" si="2"/>
        <v>1.000064623</v>
      </c>
      <c r="J479" s="19"/>
      <c r="K479" s="19"/>
      <c r="L479" s="19"/>
    </row>
    <row r="480">
      <c r="A480" s="53">
        <v>44903.0</v>
      </c>
      <c r="B480" s="54">
        <v>2321.3</v>
      </c>
      <c r="C480" s="54">
        <v>2380.0</v>
      </c>
      <c r="D480" s="54">
        <v>2380.0</v>
      </c>
      <c r="E480" s="54">
        <v>2300.0</v>
      </c>
      <c r="F480" s="51" t="s">
        <v>2597</v>
      </c>
      <c r="G480" s="52">
        <v>1.0E-4</v>
      </c>
      <c r="H480" s="19">
        <f t="shared" si="1"/>
        <v>0.00006462313939</v>
      </c>
      <c r="I480" s="33">
        <f t="shared" si="2"/>
        <v>0.9932815542</v>
      </c>
      <c r="J480" s="19"/>
      <c r="K480" s="19"/>
      <c r="L480" s="19"/>
    </row>
    <row r="481">
      <c r="A481" s="53">
        <v>44902.0</v>
      </c>
      <c r="B481" s="54">
        <v>2321.15</v>
      </c>
      <c r="C481" s="54">
        <v>2379.9</v>
      </c>
      <c r="D481" s="54">
        <v>2379.9</v>
      </c>
      <c r="E481" s="54">
        <v>2305.1</v>
      </c>
      <c r="F481" s="51" t="s">
        <v>2474</v>
      </c>
      <c r="G481" s="52">
        <v>-0.0067</v>
      </c>
      <c r="H481" s="19">
        <f t="shared" si="1"/>
        <v>-0.006718445771</v>
      </c>
      <c r="I481" s="33">
        <f t="shared" si="2"/>
        <v>0.9974390166</v>
      </c>
      <c r="J481" s="19"/>
      <c r="K481" s="19"/>
      <c r="L481" s="19"/>
    </row>
    <row r="482">
      <c r="A482" s="53">
        <v>44901.0</v>
      </c>
      <c r="B482" s="54">
        <v>2336.85</v>
      </c>
      <c r="C482" s="54">
        <v>2369.35</v>
      </c>
      <c r="D482" s="54">
        <v>2393.75</v>
      </c>
      <c r="E482" s="54">
        <v>2311.3</v>
      </c>
      <c r="F482" s="51" t="s">
        <v>2654</v>
      </c>
      <c r="G482" s="52">
        <v>-0.0026</v>
      </c>
      <c r="H482" s="19">
        <f t="shared" si="1"/>
        <v>-0.002560983418</v>
      </c>
      <c r="I482" s="33">
        <f t="shared" si="2"/>
        <v>0.9798005144</v>
      </c>
      <c r="J482" s="19"/>
      <c r="K482" s="19"/>
      <c r="L482" s="19"/>
    </row>
    <row r="483">
      <c r="A483" s="53">
        <v>44900.0</v>
      </c>
      <c r="B483" s="54">
        <v>2342.85</v>
      </c>
      <c r="C483" s="54">
        <v>2435.0</v>
      </c>
      <c r="D483" s="54">
        <v>2435.0</v>
      </c>
      <c r="E483" s="54">
        <v>2285.5</v>
      </c>
      <c r="F483" s="51" t="s">
        <v>2698</v>
      </c>
      <c r="G483" s="52">
        <v>-0.0202</v>
      </c>
      <c r="H483" s="19">
        <f t="shared" si="1"/>
        <v>-0.0201994856</v>
      </c>
      <c r="I483" s="33">
        <f t="shared" si="2"/>
        <v>1.005149439</v>
      </c>
      <c r="J483" s="19"/>
      <c r="K483" s="19"/>
      <c r="L483" s="19"/>
    </row>
    <row r="484">
      <c r="A484" s="53">
        <v>44897.0</v>
      </c>
      <c r="B484" s="54">
        <v>2391.15</v>
      </c>
      <c r="C484" s="54">
        <v>2419.85</v>
      </c>
      <c r="D484" s="54">
        <v>2419.85</v>
      </c>
      <c r="E484" s="54">
        <v>2365.1</v>
      </c>
      <c r="F484" s="51" t="s">
        <v>2643</v>
      </c>
      <c r="G484" s="52">
        <v>0.0051</v>
      </c>
      <c r="H484" s="19">
        <f t="shared" si="1"/>
        <v>0.005149438816</v>
      </c>
      <c r="I484" s="33">
        <f t="shared" si="2"/>
        <v>1.000252281</v>
      </c>
      <c r="J484" s="19"/>
      <c r="K484" s="19"/>
      <c r="L484" s="19"/>
    </row>
    <row r="485">
      <c r="A485" s="53">
        <v>44896.0</v>
      </c>
      <c r="B485" s="54">
        <v>2378.9</v>
      </c>
      <c r="C485" s="54">
        <v>2444.0</v>
      </c>
      <c r="D485" s="54">
        <v>2444.0</v>
      </c>
      <c r="E485" s="54">
        <v>2369.0</v>
      </c>
      <c r="F485" s="51" t="s">
        <v>2699</v>
      </c>
      <c r="G485" s="52">
        <v>3.0E-4</v>
      </c>
      <c r="H485" s="19">
        <f t="shared" si="1"/>
        <v>0.0002522810411</v>
      </c>
      <c r="I485" s="33">
        <f t="shared" si="2"/>
        <v>1.009079723</v>
      </c>
      <c r="J485" s="19"/>
      <c r="K485" s="19"/>
      <c r="L485" s="19"/>
    </row>
    <row r="486">
      <c r="A486" s="66">
        <v>44895.0</v>
      </c>
      <c r="B486" s="54">
        <v>2378.3</v>
      </c>
      <c r="C486" s="54">
        <v>2350.0</v>
      </c>
      <c r="D486" s="54">
        <v>2400.0</v>
      </c>
      <c r="E486" s="54">
        <v>2343.9</v>
      </c>
      <c r="F486" s="51" t="s">
        <v>2700</v>
      </c>
      <c r="G486" s="52">
        <v>0.0091</v>
      </c>
      <c r="H486" s="19">
        <f t="shared" si="1"/>
        <v>0.009079723365</v>
      </c>
      <c r="I486" s="33">
        <f t="shared" si="2"/>
        <v>0.9855114884</v>
      </c>
      <c r="J486" s="19"/>
      <c r="K486" s="19"/>
      <c r="L486" s="19"/>
    </row>
    <row r="487">
      <c r="A487" s="66">
        <v>44894.0</v>
      </c>
      <c r="B487" s="54">
        <v>2356.9</v>
      </c>
      <c r="C487" s="54">
        <v>2425.0</v>
      </c>
      <c r="D487" s="54">
        <v>2425.0</v>
      </c>
      <c r="E487" s="54">
        <v>2337.6</v>
      </c>
      <c r="F487" s="51" t="s">
        <v>2497</v>
      </c>
      <c r="G487" s="52">
        <v>-0.0145</v>
      </c>
      <c r="H487" s="19">
        <f t="shared" si="1"/>
        <v>-0.01448851163</v>
      </c>
      <c r="I487" s="33">
        <f t="shared" si="2"/>
        <v>0.9951730021</v>
      </c>
      <c r="J487" s="19"/>
      <c r="K487" s="19"/>
      <c r="L487" s="19"/>
    </row>
    <row r="488">
      <c r="A488" s="66">
        <v>44893.0</v>
      </c>
      <c r="B488" s="54">
        <v>2391.55</v>
      </c>
      <c r="C488" s="54">
        <v>2450.0</v>
      </c>
      <c r="D488" s="54">
        <v>2463.95</v>
      </c>
      <c r="E488" s="54">
        <v>2379.0</v>
      </c>
      <c r="F488" s="51" t="s">
        <v>2664</v>
      </c>
      <c r="G488" s="52">
        <v>-0.0048</v>
      </c>
      <c r="H488" s="19">
        <f t="shared" si="1"/>
        <v>-0.004826997899</v>
      </c>
      <c r="I488" s="33">
        <f t="shared" si="2"/>
        <v>1.009705678</v>
      </c>
      <c r="J488" s="19"/>
      <c r="K488" s="19"/>
      <c r="L488" s="19"/>
    </row>
    <row r="489">
      <c r="A489" s="66">
        <v>44890.0</v>
      </c>
      <c r="B489" s="54">
        <v>2403.15</v>
      </c>
      <c r="C489" s="54">
        <v>2380.05</v>
      </c>
      <c r="D489" s="54">
        <v>2455.8</v>
      </c>
      <c r="E489" s="54">
        <v>2380.05</v>
      </c>
      <c r="F489" s="51" t="s">
        <v>2701</v>
      </c>
      <c r="G489" s="52">
        <v>0.0097</v>
      </c>
      <c r="H489" s="19">
        <f t="shared" si="1"/>
        <v>0.009705678452</v>
      </c>
      <c r="I489" s="33">
        <f t="shared" si="2"/>
        <v>0.9951289877</v>
      </c>
      <c r="J489" s="19"/>
      <c r="K489" s="19"/>
      <c r="L489" s="19"/>
    </row>
    <row r="490">
      <c r="A490" s="66">
        <v>44889.0</v>
      </c>
      <c r="B490" s="54">
        <v>2380.05</v>
      </c>
      <c r="C490" s="54">
        <v>2395.5</v>
      </c>
      <c r="D490" s="54">
        <v>2414.95</v>
      </c>
      <c r="E490" s="54">
        <v>2375.0</v>
      </c>
      <c r="F490" s="51" t="s">
        <v>2702</v>
      </c>
      <c r="G490" s="52">
        <v>-0.0049</v>
      </c>
      <c r="H490" s="19">
        <f t="shared" si="1"/>
        <v>-0.004871012251</v>
      </c>
      <c r="I490" s="33">
        <f t="shared" si="2"/>
        <v>0.9894096719</v>
      </c>
      <c r="J490" s="19"/>
      <c r="K490" s="19"/>
      <c r="L490" s="19"/>
    </row>
    <row r="491">
      <c r="A491" s="66">
        <v>44888.0</v>
      </c>
      <c r="B491" s="54">
        <v>2391.7</v>
      </c>
      <c r="C491" s="54">
        <v>2425.0</v>
      </c>
      <c r="D491" s="54">
        <v>2449.0</v>
      </c>
      <c r="E491" s="54">
        <v>2376.05</v>
      </c>
      <c r="F491" s="51" t="s">
        <v>2703</v>
      </c>
      <c r="G491" s="52">
        <v>-0.0106</v>
      </c>
      <c r="H491" s="19">
        <f t="shared" si="1"/>
        <v>-0.01059032805</v>
      </c>
      <c r="I491" s="33">
        <f t="shared" si="2"/>
        <v>1.019527625</v>
      </c>
      <c r="J491" s="19"/>
      <c r="K491" s="19"/>
      <c r="L491" s="19"/>
    </row>
    <row r="492">
      <c r="A492" s="66">
        <v>44887.0</v>
      </c>
      <c r="B492" s="54">
        <v>2417.3</v>
      </c>
      <c r="C492" s="54">
        <v>2490.0</v>
      </c>
      <c r="D492" s="54">
        <v>2490.0</v>
      </c>
      <c r="E492" s="54">
        <v>2370.0</v>
      </c>
      <c r="F492" s="51" t="s">
        <v>2449</v>
      </c>
      <c r="G492" s="52">
        <v>0.0195</v>
      </c>
      <c r="H492" s="19">
        <f t="shared" si="1"/>
        <v>0.01952762547</v>
      </c>
      <c r="I492" s="33">
        <f t="shared" si="2"/>
        <v>0.975579649</v>
      </c>
      <c r="J492" s="19"/>
      <c r="K492" s="19"/>
      <c r="L492" s="19"/>
    </row>
    <row r="493">
      <c r="A493" s="66">
        <v>44886.0</v>
      </c>
      <c r="B493" s="54">
        <v>2371.0</v>
      </c>
      <c r="C493" s="54">
        <v>2402.0</v>
      </c>
      <c r="D493" s="54">
        <v>2463.0</v>
      </c>
      <c r="E493" s="54">
        <v>2311.1</v>
      </c>
      <c r="F493" s="51" t="s">
        <v>2558</v>
      </c>
      <c r="G493" s="52">
        <v>-0.0244</v>
      </c>
      <c r="H493" s="19">
        <f t="shared" si="1"/>
        <v>-0.02442035098</v>
      </c>
      <c r="I493" s="33">
        <f t="shared" si="2"/>
        <v>0.9844455696</v>
      </c>
      <c r="J493" s="19"/>
      <c r="K493" s="19"/>
      <c r="L493" s="19"/>
    </row>
    <row r="494">
      <c r="A494" s="66">
        <v>44883.0</v>
      </c>
      <c r="B494" s="54">
        <v>2430.35</v>
      </c>
      <c r="C494" s="54">
        <v>2450.0</v>
      </c>
      <c r="D494" s="54">
        <v>2460.0</v>
      </c>
      <c r="E494" s="54">
        <v>2400.0</v>
      </c>
      <c r="F494" s="51" t="s">
        <v>2689</v>
      </c>
      <c r="G494" s="52">
        <v>-0.0156</v>
      </c>
      <c r="H494" s="19">
        <f t="shared" si="1"/>
        <v>-0.01555443038</v>
      </c>
      <c r="I494" s="33">
        <f t="shared" si="2"/>
        <v>0.9967095967</v>
      </c>
      <c r="J494" s="19"/>
      <c r="K494" s="19"/>
      <c r="L494" s="19"/>
    </row>
    <row r="495">
      <c r="A495" s="66">
        <v>44882.0</v>
      </c>
      <c r="B495" s="54">
        <v>2468.75</v>
      </c>
      <c r="C495" s="54">
        <v>2500.0</v>
      </c>
      <c r="D495" s="54">
        <v>2500.0</v>
      </c>
      <c r="E495" s="54">
        <v>2460.2</v>
      </c>
      <c r="F495" s="51" t="s">
        <v>2704</v>
      </c>
      <c r="G495" s="52">
        <v>-0.0033</v>
      </c>
      <c r="H495" s="19">
        <f t="shared" si="1"/>
        <v>-0.003290403327</v>
      </c>
      <c r="I495" s="33">
        <f t="shared" si="2"/>
        <v>0.9817475574</v>
      </c>
      <c r="J495" s="19"/>
      <c r="K495" s="19"/>
      <c r="L495" s="19"/>
    </row>
    <row r="496">
      <c r="A496" s="66">
        <v>44881.0</v>
      </c>
      <c r="B496" s="54">
        <v>2476.9</v>
      </c>
      <c r="C496" s="54">
        <v>2527.0</v>
      </c>
      <c r="D496" s="54">
        <v>2549.0</v>
      </c>
      <c r="E496" s="54">
        <v>2465.0</v>
      </c>
      <c r="F496" s="51" t="s">
        <v>2566</v>
      </c>
      <c r="G496" s="52">
        <v>-0.0183</v>
      </c>
      <c r="H496" s="19">
        <f t="shared" si="1"/>
        <v>-0.01825244258</v>
      </c>
      <c r="I496" s="33">
        <f t="shared" si="2"/>
        <v>1.01883859</v>
      </c>
      <c r="J496" s="19"/>
      <c r="K496" s="19"/>
      <c r="L496" s="19"/>
    </row>
    <row r="497">
      <c r="A497" s="66">
        <v>44880.0</v>
      </c>
      <c r="B497" s="54">
        <v>2522.95</v>
      </c>
      <c r="C497" s="54">
        <v>2488.0</v>
      </c>
      <c r="D497" s="54">
        <v>2590.0</v>
      </c>
      <c r="E497" s="54">
        <v>2488.0</v>
      </c>
      <c r="F497" s="51" t="s">
        <v>2705</v>
      </c>
      <c r="G497" s="52">
        <v>0.0188</v>
      </c>
      <c r="H497" s="19">
        <f t="shared" si="1"/>
        <v>0.01883858983</v>
      </c>
      <c r="I497" s="33">
        <f t="shared" si="2"/>
        <v>1.0256166</v>
      </c>
      <c r="J497" s="19"/>
      <c r="K497" s="19"/>
      <c r="L497" s="19"/>
    </row>
    <row r="498">
      <c r="A498" s="66">
        <v>44879.0</v>
      </c>
      <c r="B498" s="54">
        <v>2476.3</v>
      </c>
      <c r="C498" s="54">
        <v>2401.05</v>
      </c>
      <c r="D498" s="54">
        <v>2499.6</v>
      </c>
      <c r="E498" s="54">
        <v>2401.05</v>
      </c>
      <c r="F498" s="51" t="s">
        <v>2706</v>
      </c>
      <c r="G498" s="52">
        <v>0.0256</v>
      </c>
      <c r="H498" s="19">
        <f t="shared" si="1"/>
        <v>0.02561660005</v>
      </c>
      <c r="I498" s="33">
        <f t="shared" si="2"/>
        <v>1.001555565</v>
      </c>
      <c r="J498" s="19"/>
      <c r="K498" s="19"/>
      <c r="L498" s="19"/>
    </row>
    <row r="499">
      <c r="A499" s="50">
        <v>44876.0</v>
      </c>
      <c r="B499" s="54">
        <v>2414.45</v>
      </c>
      <c r="C499" s="54">
        <v>2470.0</v>
      </c>
      <c r="D499" s="54">
        <v>2470.0</v>
      </c>
      <c r="E499" s="54">
        <v>2405.0</v>
      </c>
      <c r="F499" s="51" t="s">
        <v>2707</v>
      </c>
      <c r="G499" s="52">
        <v>0.0016</v>
      </c>
      <c r="H499" s="19">
        <f t="shared" si="1"/>
        <v>0.001555564774</v>
      </c>
      <c r="I499" s="33">
        <f t="shared" si="2"/>
        <v>0.974926194</v>
      </c>
      <c r="J499" s="19"/>
      <c r="K499" s="19"/>
      <c r="L499" s="19"/>
    </row>
    <row r="500">
      <c r="A500" s="50">
        <v>44875.0</v>
      </c>
      <c r="B500" s="54">
        <v>2410.7</v>
      </c>
      <c r="C500" s="54">
        <v>2470.0</v>
      </c>
      <c r="D500" s="54">
        <v>2475.0</v>
      </c>
      <c r="E500" s="54">
        <v>2382.1</v>
      </c>
      <c r="F500" s="51" t="s">
        <v>2609</v>
      </c>
      <c r="G500" s="52">
        <v>-0.0251</v>
      </c>
      <c r="H500" s="19">
        <f t="shared" si="1"/>
        <v>-0.02507380596</v>
      </c>
      <c r="I500" s="33">
        <f t="shared" si="2"/>
        <v>1.008400962</v>
      </c>
      <c r="J500" s="19"/>
      <c r="K500" s="19"/>
      <c r="L500" s="19"/>
    </row>
    <row r="501">
      <c r="A501" s="53">
        <v>44874.0</v>
      </c>
      <c r="B501" s="54">
        <v>2472.7</v>
      </c>
      <c r="C501" s="54">
        <v>2488.7</v>
      </c>
      <c r="D501" s="54">
        <v>2488.7</v>
      </c>
      <c r="E501" s="54">
        <v>2439.75</v>
      </c>
      <c r="F501" s="51" t="s">
        <v>2652</v>
      </c>
      <c r="G501" s="52">
        <v>0.0084</v>
      </c>
      <c r="H501" s="19">
        <f t="shared" si="1"/>
        <v>0.00840096244</v>
      </c>
      <c r="I501" s="33">
        <f t="shared" si="2"/>
        <v>0.9860264994</v>
      </c>
      <c r="J501" s="19"/>
      <c r="K501" s="19"/>
      <c r="L501" s="19"/>
    </row>
    <row r="502">
      <c r="A502" s="53">
        <v>44872.0</v>
      </c>
      <c r="B502" s="54">
        <v>2452.1</v>
      </c>
      <c r="C502" s="54">
        <v>2486.85</v>
      </c>
      <c r="D502" s="54">
        <v>2525.0</v>
      </c>
      <c r="E502" s="54">
        <v>2422.05</v>
      </c>
      <c r="F502" s="51" t="s">
        <v>2708</v>
      </c>
      <c r="G502" s="52">
        <v>-0.014</v>
      </c>
      <c r="H502" s="19">
        <f t="shared" si="1"/>
        <v>-0.01397350061</v>
      </c>
      <c r="I502" s="33">
        <f t="shared" si="2"/>
        <v>1.025336027</v>
      </c>
      <c r="J502" s="19"/>
      <c r="K502" s="19"/>
      <c r="L502" s="19"/>
    </row>
    <row r="503">
      <c r="A503" s="53">
        <v>44869.0</v>
      </c>
      <c r="B503" s="54">
        <v>2486.85</v>
      </c>
      <c r="C503" s="54">
        <v>2425.0</v>
      </c>
      <c r="D503" s="54">
        <v>2510.0</v>
      </c>
      <c r="E503" s="54">
        <v>2400.0</v>
      </c>
      <c r="F503" s="51" t="s">
        <v>2709</v>
      </c>
      <c r="G503" s="52">
        <v>0.0253</v>
      </c>
      <c r="H503" s="19">
        <f t="shared" si="1"/>
        <v>0.02533602705</v>
      </c>
      <c r="I503" s="33">
        <f t="shared" si="2"/>
        <v>0.9903229758</v>
      </c>
      <c r="J503" s="19"/>
      <c r="K503" s="19"/>
      <c r="L503" s="19"/>
    </row>
    <row r="504">
      <c r="A504" s="53">
        <v>44868.0</v>
      </c>
      <c r="B504" s="54">
        <v>2425.4</v>
      </c>
      <c r="C504" s="54">
        <v>2410.0</v>
      </c>
      <c r="D504" s="54">
        <v>2491.85</v>
      </c>
      <c r="E504" s="54">
        <v>2410.0</v>
      </c>
      <c r="F504" s="51" t="s">
        <v>2710</v>
      </c>
      <c r="G504" s="52">
        <v>-0.0097</v>
      </c>
      <c r="H504" s="19">
        <f t="shared" si="1"/>
        <v>-0.009677024213</v>
      </c>
      <c r="I504" s="33">
        <f t="shared" si="2"/>
        <v>0.9909767743</v>
      </c>
      <c r="J504" s="19"/>
      <c r="K504" s="19"/>
      <c r="L504" s="19"/>
    </row>
    <row r="505">
      <c r="A505" s="53">
        <v>44867.0</v>
      </c>
      <c r="B505" s="54">
        <v>2449.1</v>
      </c>
      <c r="C505" s="54">
        <v>2455.0</v>
      </c>
      <c r="D505" s="54">
        <v>2509.0</v>
      </c>
      <c r="E505" s="54">
        <v>2440.0</v>
      </c>
      <c r="F505" s="51" t="s">
        <v>2711</v>
      </c>
      <c r="G505" s="52">
        <v>-0.009</v>
      </c>
      <c r="H505" s="19">
        <f t="shared" si="1"/>
        <v>-0.009023225702</v>
      </c>
      <c r="I505" s="33">
        <f t="shared" si="2"/>
        <v>0.9908786561</v>
      </c>
      <c r="J505" s="19"/>
      <c r="K505" s="19"/>
      <c r="L505" s="19"/>
    </row>
    <row r="506">
      <c r="A506" s="53">
        <v>44866.0</v>
      </c>
      <c r="B506" s="54">
        <v>2471.4</v>
      </c>
      <c r="C506" s="54">
        <v>2525.0</v>
      </c>
      <c r="D506" s="54">
        <v>2538.0</v>
      </c>
      <c r="E506" s="54">
        <v>2455.0</v>
      </c>
      <c r="F506" s="51" t="s">
        <v>2712</v>
      </c>
      <c r="G506" s="52">
        <v>-0.0091</v>
      </c>
      <c r="H506" s="19">
        <f t="shared" si="1"/>
        <v>-0.009121343945</v>
      </c>
      <c r="I506" s="33">
        <f t="shared" si="2"/>
        <v>0.9962453316</v>
      </c>
      <c r="J506" s="19"/>
      <c r="K506" s="19"/>
      <c r="L506" s="19"/>
    </row>
    <row r="507">
      <c r="A507" s="66">
        <v>44865.0</v>
      </c>
      <c r="B507" s="54">
        <v>2494.15</v>
      </c>
      <c r="C507" s="54">
        <v>2503.55</v>
      </c>
      <c r="D507" s="54">
        <v>2655.0</v>
      </c>
      <c r="E507" s="54">
        <v>2410.1</v>
      </c>
      <c r="F507" s="51" t="s">
        <v>2713</v>
      </c>
      <c r="G507" s="52">
        <v>-0.0038</v>
      </c>
      <c r="H507" s="19">
        <f t="shared" si="1"/>
        <v>-0.003754668371</v>
      </c>
      <c r="I507" s="33">
        <f t="shared" si="2"/>
        <v>1.040090567</v>
      </c>
      <c r="J507" s="19"/>
      <c r="K507" s="19"/>
      <c r="L507" s="19"/>
    </row>
    <row r="508">
      <c r="A508" s="66">
        <v>44862.0</v>
      </c>
      <c r="B508" s="54">
        <v>2503.55</v>
      </c>
      <c r="C508" s="54">
        <v>2569.0</v>
      </c>
      <c r="D508" s="54">
        <v>2780.0</v>
      </c>
      <c r="E508" s="54">
        <v>2472.5</v>
      </c>
      <c r="F508" s="51" t="s">
        <v>765</v>
      </c>
      <c r="G508" s="52">
        <v>0.0401</v>
      </c>
      <c r="H508" s="19">
        <f t="shared" si="1"/>
        <v>0.04009056729</v>
      </c>
      <c r="I508" s="33">
        <f t="shared" si="2"/>
        <v>1.199985044</v>
      </c>
      <c r="J508" s="19"/>
      <c r="K508" s="19"/>
      <c r="L508" s="19"/>
    </row>
    <row r="509">
      <c r="A509" s="66">
        <v>44861.0</v>
      </c>
      <c r="B509" s="54">
        <v>2407.05</v>
      </c>
      <c r="C509" s="54">
        <v>2240.0</v>
      </c>
      <c r="D509" s="54">
        <v>2407.05</v>
      </c>
      <c r="E509" s="54">
        <v>2200.0</v>
      </c>
      <c r="F509" s="51" t="s">
        <v>2714</v>
      </c>
      <c r="G509" s="52">
        <v>0.2</v>
      </c>
      <c r="H509" s="19">
        <f t="shared" si="1"/>
        <v>0.1999850441</v>
      </c>
      <c r="I509" s="33">
        <f t="shared" si="2"/>
        <v>0.9383010572</v>
      </c>
      <c r="J509" s="19"/>
      <c r="K509" s="19"/>
      <c r="L509" s="19"/>
    </row>
    <row r="510">
      <c r="A510" s="66">
        <v>44859.0</v>
      </c>
      <c r="B510" s="54">
        <v>2005.9</v>
      </c>
      <c r="C510" s="54">
        <v>2125.0</v>
      </c>
      <c r="D510" s="54">
        <v>2136.3</v>
      </c>
      <c r="E510" s="54">
        <v>2001.0</v>
      </c>
      <c r="F510" s="51" t="s">
        <v>2520</v>
      </c>
      <c r="G510" s="52">
        <v>-0.0617</v>
      </c>
      <c r="H510" s="19">
        <f t="shared" si="1"/>
        <v>-0.06169894284</v>
      </c>
      <c r="I510" s="33">
        <f t="shared" si="2"/>
        <v>1.007612</v>
      </c>
      <c r="J510" s="19"/>
      <c r="K510" s="19"/>
      <c r="L510" s="19"/>
    </row>
    <row r="511">
      <c r="A511" s="66">
        <v>44858.0</v>
      </c>
      <c r="B511" s="54">
        <v>2137.8</v>
      </c>
      <c r="C511" s="54">
        <v>2199.0</v>
      </c>
      <c r="D511" s="54">
        <v>2239.95</v>
      </c>
      <c r="E511" s="54">
        <v>2100.0</v>
      </c>
      <c r="F511" s="51" t="s">
        <v>2715</v>
      </c>
      <c r="G511" s="52">
        <v>0.0076</v>
      </c>
      <c r="H511" s="19">
        <f t="shared" si="1"/>
        <v>0.007612000094</v>
      </c>
      <c r="I511" s="33">
        <f t="shared" si="2"/>
        <v>0.9984470223</v>
      </c>
      <c r="J511" s="19"/>
      <c r="K511" s="19"/>
      <c r="L511" s="19"/>
    </row>
    <row r="512">
      <c r="A512" s="66">
        <v>44855.0</v>
      </c>
      <c r="B512" s="54">
        <v>2121.65</v>
      </c>
      <c r="C512" s="54">
        <v>2153.5</v>
      </c>
      <c r="D512" s="54">
        <v>2177.0</v>
      </c>
      <c r="E512" s="54">
        <v>2061.05</v>
      </c>
      <c r="F512" s="51" t="s">
        <v>2716</v>
      </c>
      <c r="G512" s="52">
        <v>-0.0016</v>
      </c>
      <c r="H512" s="19">
        <f t="shared" si="1"/>
        <v>-0.001552977717</v>
      </c>
      <c r="I512" s="33">
        <f t="shared" si="2"/>
        <v>1.017501437</v>
      </c>
      <c r="J512" s="19"/>
      <c r="K512" s="19"/>
      <c r="L512" s="19"/>
    </row>
    <row r="513">
      <c r="A513" s="66">
        <v>44854.0</v>
      </c>
      <c r="B513" s="54">
        <v>2124.95</v>
      </c>
      <c r="C513" s="54">
        <v>2100.0</v>
      </c>
      <c r="D513" s="54">
        <v>2186.0</v>
      </c>
      <c r="E513" s="54">
        <v>2089.9</v>
      </c>
      <c r="F513" s="51" t="s">
        <v>2717</v>
      </c>
      <c r="G513" s="52">
        <v>0.0175</v>
      </c>
      <c r="H513" s="19">
        <f t="shared" si="1"/>
        <v>0.01750143651</v>
      </c>
      <c r="I513" s="33">
        <f t="shared" si="2"/>
        <v>1.070837072</v>
      </c>
      <c r="J513" s="19"/>
      <c r="K513" s="19"/>
      <c r="L513" s="19"/>
    </row>
    <row r="514">
      <c r="A514" s="66">
        <v>44853.0</v>
      </c>
      <c r="B514" s="54">
        <v>2088.4</v>
      </c>
      <c r="C514" s="54">
        <v>1975.1</v>
      </c>
      <c r="D514" s="54">
        <v>2095.0</v>
      </c>
      <c r="E514" s="54">
        <v>1949.65</v>
      </c>
      <c r="F514" s="51" t="s">
        <v>2316</v>
      </c>
      <c r="G514" s="52">
        <v>0.0708</v>
      </c>
      <c r="H514" s="19">
        <f t="shared" si="1"/>
        <v>0.07083707217</v>
      </c>
      <c r="I514" s="33">
        <f t="shared" si="2"/>
        <v>1.090134153</v>
      </c>
      <c r="J514" s="19"/>
      <c r="K514" s="19"/>
      <c r="L514" s="19"/>
    </row>
    <row r="515">
      <c r="A515" s="66">
        <v>44852.0</v>
      </c>
      <c r="B515" s="54">
        <v>1950.25</v>
      </c>
      <c r="C515" s="54">
        <v>1800.05</v>
      </c>
      <c r="D515" s="54">
        <v>1970.0</v>
      </c>
      <c r="E515" s="54">
        <v>1762.0</v>
      </c>
      <c r="F515" s="51" t="s">
        <v>2718</v>
      </c>
      <c r="G515" s="52">
        <v>0.0901</v>
      </c>
      <c r="H515" s="19">
        <f t="shared" si="1"/>
        <v>0.09013415316</v>
      </c>
      <c r="I515" s="33">
        <f t="shared" si="2"/>
        <v>1.009878634</v>
      </c>
      <c r="J515" s="19"/>
      <c r="K515" s="19"/>
      <c r="L515" s="19"/>
    </row>
    <row r="516">
      <c r="A516" s="66">
        <v>44851.0</v>
      </c>
      <c r="B516" s="54">
        <v>1789.0</v>
      </c>
      <c r="C516" s="54">
        <v>1771.5</v>
      </c>
      <c r="D516" s="54">
        <v>1805.0</v>
      </c>
      <c r="E516" s="54">
        <v>1755.0</v>
      </c>
      <c r="F516" s="51" t="s">
        <v>2682</v>
      </c>
      <c r="G516" s="52">
        <v>0.0099</v>
      </c>
      <c r="H516" s="19">
        <f t="shared" si="1"/>
        <v>0.009878633926</v>
      </c>
      <c r="I516" s="33">
        <f t="shared" si="2"/>
        <v>1.05195962</v>
      </c>
      <c r="J516" s="19"/>
      <c r="K516" s="19"/>
      <c r="L516" s="19"/>
    </row>
    <row r="517">
      <c r="A517" s="66">
        <v>44848.0</v>
      </c>
      <c r="B517" s="54">
        <v>1771.5</v>
      </c>
      <c r="C517" s="54">
        <v>1717.65</v>
      </c>
      <c r="D517" s="54">
        <v>1797.65</v>
      </c>
      <c r="E517" s="54">
        <v>1682.05</v>
      </c>
      <c r="F517" s="51" t="s">
        <v>2719</v>
      </c>
      <c r="G517" s="52">
        <v>0.052</v>
      </c>
      <c r="H517" s="19">
        <f t="shared" si="1"/>
        <v>0.05195961995</v>
      </c>
      <c r="I517" s="33">
        <f t="shared" si="2"/>
        <v>1.065687888</v>
      </c>
      <c r="J517" s="19"/>
      <c r="K517" s="19"/>
      <c r="L517" s="19"/>
    </row>
    <row r="518">
      <c r="A518" s="66">
        <v>44847.0</v>
      </c>
      <c r="B518" s="54">
        <v>1684.0</v>
      </c>
      <c r="C518" s="54">
        <v>1608.0</v>
      </c>
      <c r="D518" s="54">
        <v>1705.0</v>
      </c>
      <c r="E518" s="54">
        <v>1577.8</v>
      </c>
      <c r="F518" s="51" t="s">
        <v>2720</v>
      </c>
      <c r="G518" s="52">
        <v>0.0657</v>
      </c>
      <c r="H518" s="19">
        <f t="shared" si="1"/>
        <v>0.06568788761</v>
      </c>
      <c r="I518" s="33">
        <f t="shared" si="2"/>
        <v>0.9786641068</v>
      </c>
      <c r="J518" s="19"/>
      <c r="K518" s="19"/>
      <c r="L518" s="19"/>
    </row>
    <row r="519">
      <c r="A519" s="50">
        <v>44846.0</v>
      </c>
      <c r="B519" s="54">
        <v>1580.2</v>
      </c>
      <c r="C519" s="54">
        <v>1629.55</v>
      </c>
      <c r="D519" s="54">
        <v>1637.95</v>
      </c>
      <c r="E519" s="54">
        <v>1565.05</v>
      </c>
      <c r="F519" s="51" t="s">
        <v>2656</v>
      </c>
      <c r="G519" s="52">
        <v>-0.0213</v>
      </c>
      <c r="H519" s="19">
        <f t="shared" si="1"/>
        <v>-0.02133589323</v>
      </c>
      <c r="I519" s="33">
        <f t="shared" si="2"/>
        <v>0.9864072332</v>
      </c>
      <c r="J519" s="19"/>
      <c r="K519" s="19"/>
      <c r="L519" s="19"/>
    </row>
    <row r="520">
      <c r="A520" s="50">
        <v>44845.0</v>
      </c>
      <c r="B520" s="54">
        <v>1614.65</v>
      </c>
      <c r="C520" s="54">
        <v>1637.85</v>
      </c>
      <c r="D520" s="54">
        <v>1665.0</v>
      </c>
      <c r="E520" s="54">
        <v>1601.05</v>
      </c>
      <c r="F520" s="51" t="s">
        <v>2554</v>
      </c>
      <c r="G520" s="52">
        <v>-0.0136</v>
      </c>
      <c r="H520" s="19">
        <f t="shared" si="1"/>
        <v>-0.01359276682</v>
      </c>
      <c r="I520" s="33">
        <f t="shared" si="2"/>
        <v>1.019621278</v>
      </c>
      <c r="J520" s="19"/>
      <c r="K520" s="19"/>
      <c r="L520" s="19"/>
    </row>
    <row r="521">
      <c r="A521" s="50">
        <v>44844.0</v>
      </c>
      <c r="B521" s="54">
        <v>1636.9</v>
      </c>
      <c r="C521" s="54">
        <v>1565.0</v>
      </c>
      <c r="D521" s="54">
        <v>1640.0</v>
      </c>
      <c r="E521" s="54">
        <v>1565.0</v>
      </c>
      <c r="F521" s="51" t="s">
        <v>2678</v>
      </c>
      <c r="G521" s="52">
        <v>0.0196</v>
      </c>
      <c r="H521" s="19">
        <f t="shared" si="1"/>
        <v>0.01962127819</v>
      </c>
      <c r="I521" s="33">
        <f t="shared" si="2"/>
        <v>0.9925500015</v>
      </c>
      <c r="J521" s="19"/>
      <c r="K521" s="19"/>
      <c r="L521" s="19"/>
    </row>
    <row r="522">
      <c r="A522" s="53">
        <v>44841.0</v>
      </c>
      <c r="B522" s="54">
        <v>1605.4</v>
      </c>
      <c r="C522" s="54">
        <v>1648.9</v>
      </c>
      <c r="D522" s="54">
        <v>1651.95</v>
      </c>
      <c r="E522" s="54">
        <v>1562.0</v>
      </c>
      <c r="F522" s="51" t="s">
        <v>2619</v>
      </c>
      <c r="G522" s="52">
        <v>-0.0074</v>
      </c>
      <c r="H522" s="19">
        <f t="shared" si="1"/>
        <v>-0.007449998454</v>
      </c>
      <c r="I522" s="33">
        <f t="shared" si="2"/>
        <v>1.010148639</v>
      </c>
      <c r="J522" s="19"/>
      <c r="K522" s="19"/>
      <c r="L522" s="19"/>
    </row>
    <row r="523">
      <c r="A523" s="53">
        <v>44840.0</v>
      </c>
      <c r="B523" s="54">
        <v>1617.45</v>
      </c>
      <c r="C523" s="54">
        <v>1632.15</v>
      </c>
      <c r="D523" s="54">
        <v>1641.2</v>
      </c>
      <c r="E523" s="54">
        <v>1555.0</v>
      </c>
      <c r="F523" s="51" t="s">
        <v>2683</v>
      </c>
      <c r="G523" s="52">
        <v>0.0101</v>
      </c>
      <c r="H523" s="19">
        <f t="shared" si="1"/>
        <v>0.01014863852</v>
      </c>
      <c r="I523" s="33">
        <f t="shared" si="2"/>
        <v>0.9988147963</v>
      </c>
      <c r="J523" s="19"/>
      <c r="K523" s="19"/>
      <c r="L523" s="19"/>
    </row>
    <row r="524">
      <c r="A524" s="53">
        <v>44838.0</v>
      </c>
      <c r="B524" s="54">
        <v>1601.2</v>
      </c>
      <c r="C524" s="54">
        <v>1628.0</v>
      </c>
      <c r="D524" s="54">
        <v>1631.95</v>
      </c>
      <c r="E524" s="54">
        <v>1600.05</v>
      </c>
      <c r="F524" s="51" t="s">
        <v>2721</v>
      </c>
      <c r="G524" s="52">
        <v>-0.0012</v>
      </c>
      <c r="H524" s="19">
        <f t="shared" si="1"/>
        <v>-0.001185203668</v>
      </c>
      <c r="I524" s="33">
        <f t="shared" si="2"/>
        <v>0.9822615729</v>
      </c>
      <c r="J524" s="19"/>
      <c r="K524" s="19"/>
      <c r="L524" s="19"/>
    </row>
    <row r="525">
      <c r="A525" s="53">
        <v>44837.0</v>
      </c>
      <c r="B525" s="54">
        <v>1603.1</v>
      </c>
      <c r="C525" s="54">
        <v>1611.0</v>
      </c>
      <c r="D525" s="54">
        <v>1629.05</v>
      </c>
      <c r="E525" s="54">
        <v>1587.1</v>
      </c>
      <c r="F525" s="51" t="s">
        <v>2722</v>
      </c>
      <c r="G525" s="52">
        <v>-0.0177</v>
      </c>
      <c r="H525" s="19">
        <f t="shared" si="1"/>
        <v>-0.01773842713</v>
      </c>
      <c r="I525" s="33">
        <f t="shared" si="2"/>
        <v>1.001073422</v>
      </c>
      <c r="J525" s="19"/>
      <c r="K525" s="19"/>
      <c r="L525" s="19"/>
    </row>
    <row r="526">
      <c r="A526" s="67">
        <v>44834.0</v>
      </c>
      <c r="B526" s="54">
        <v>1632.05</v>
      </c>
      <c r="C526" s="54">
        <v>1612.0</v>
      </c>
      <c r="D526" s="54">
        <v>1655.9</v>
      </c>
      <c r="E526" s="54">
        <v>1583.25</v>
      </c>
      <c r="F526" s="51" t="s">
        <v>2650</v>
      </c>
      <c r="G526" s="52">
        <v>0.0011</v>
      </c>
      <c r="H526" s="19">
        <f t="shared" si="1"/>
        <v>0.00107342207</v>
      </c>
      <c r="I526" s="33">
        <f t="shared" si="2"/>
        <v>0.9822563639</v>
      </c>
      <c r="J526" s="19"/>
      <c r="K526" s="19"/>
      <c r="L526" s="19"/>
    </row>
    <row r="527">
      <c r="A527" s="67">
        <v>44833.0</v>
      </c>
      <c r="B527" s="54">
        <v>1630.3</v>
      </c>
      <c r="C527" s="54">
        <v>1661.5</v>
      </c>
      <c r="D527" s="54">
        <v>1693.15</v>
      </c>
      <c r="E527" s="54">
        <v>1607.0</v>
      </c>
      <c r="F527" s="51" t="s">
        <v>2670</v>
      </c>
      <c r="G527" s="52">
        <v>-0.0177</v>
      </c>
      <c r="H527" s="19">
        <f t="shared" si="1"/>
        <v>-0.01774363609</v>
      </c>
      <c r="I527" s="33">
        <f t="shared" si="2"/>
        <v>1.054914673</v>
      </c>
      <c r="J527" s="19"/>
      <c r="K527" s="19"/>
      <c r="L527" s="19"/>
    </row>
    <row r="528">
      <c r="A528" s="67">
        <v>44832.0</v>
      </c>
      <c r="B528" s="54">
        <v>1659.75</v>
      </c>
      <c r="C528" s="54">
        <v>1574.0</v>
      </c>
      <c r="D528" s="54">
        <v>1788.4</v>
      </c>
      <c r="E528" s="54">
        <v>1550.0</v>
      </c>
      <c r="F528" s="51" t="s">
        <v>2723</v>
      </c>
      <c r="G528" s="52">
        <v>0.0549</v>
      </c>
      <c r="H528" s="19">
        <f t="shared" si="1"/>
        <v>0.05491467251</v>
      </c>
      <c r="I528" s="33">
        <f t="shared" si="2"/>
        <v>0.9941865976</v>
      </c>
      <c r="J528" s="19"/>
      <c r="K528" s="19"/>
      <c r="L528" s="19"/>
    </row>
    <row r="529">
      <c r="A529" s="67">
        <v>44831.0</v>
      </c>
      <c r="B529" s="54">
        <v>1573.35</v>
      </c>
      <c r="C529" s="54">
        <v>1613.95</v>
      </c>
      <c r="D529" s="54">
        <v>1638.2</v>
      </c>
      <c r="E529" s="54">
        <v>1563.75</v>
      </c>
      <c r="F529" s="51" t="s">
        <v>2670</v>
      </c>
      <c r="G529" s="52">
        <v>-0.0058</v>
      </c>
      <c r="H529" s="19">
        <f t="shared" si="1"/>
        <v>-0.00581340242</v>
      </c>
      <c r="I529" s="33">
        <f t="shared" si="2"/>
        <v>0.9703537924</v>
      </c>
      <c r="J529" s="19"/>
      <c r="K529" s="19"/>
      <c r="L529" s="19"/>
    </row>
    <row r="530">
      <c r="A530" s="67">
        <v>44830.0</v>
      </c>
      <c r="B530" s="54">
        <v>1582.55</v>
      </c>
      <c r="C530" s="54">
        <v>1607.0</v>
      </c>
      <c r="D530" s="54">
        <v>1648.9</v>
      </c>
      <c r="E530" s="54">
        <v>1519.65</v>
      </c>
      <c r="F530" s="51" t="s">
        <v>2724</v>
      </c>
      <c r="G530" s="52">
        <v>-0.0296</v>
      </c>
      <c r="H530" s="19">
        <f t="shared" si="1"/>
        <v>-0.02964620762</v>
      </c>
      <c r="I530" s="33">
        <f t="shared" si="2"/>
        <v>0.9607658321</v>
      </c>
      <c r="J530" s="19"/>
      <c r="K530" s="19"/>
      <c r="L530" s="19"/>
    </row>
    <row r="531">
      <c r="A531" s="67">
        <v>44827.0</v>
      </c>
      <c r="B531" s="54">
        <v>1630.9</v>
      </c>
      <c r="C531" s="54">
        <v>1680.95</v>
      </c>
      <c r="D531" s="54">
        <v>1720.0</v>
      </c>
      <c r="E531" s="54">
        <v>1622.0</v>
      </c>
      <c r="F531" s="51" t="s">
        <v>2576</v>
      </c>
      <c r="G531" s="52">
        <v>-0.0392</v>
      </c>
      <c r="H531" s="19">
        <f t="shared" si="1"/>
        <v>-0.03923416789</v>
      </c>
      <c r="I531" s="33">
        <f t="shared" si="2"/>
        <v>0.995864011</v>
      </c>
      <c r="J531" s="19"/>
      <c r="K531" s="19"/>
      <c r="L531" s="19"/>
    </row>
    <row r="532">
      <c r="A532" s="67">
        <v>44826.0</v>
      </c>
      <c r="B532" s="54">
        <v>1697.5</v>
      </c>
      <c r="C532" s="54">
        <v>1723.15</v>
      </c>
      <c r="D532" s="54">
        <v>1730.25</v>
      </c>
      <c r="E532" s="54">
        <v>1685.2</v>
      </c>
      <c r="F532" s="51" t="s">
        <v>2644</v>
      </c>
      <c r="G532" s="52">
        <v>-0.0041</v>
      </c>
      <c r="H532" s="19">
        <f t="shared" si="1"/>
        <v>-0.004135988971</v>
      </c>
      <c r="I532" s="33">
        <f t="shared" si="2"/>
        <v>0.9685768673</v>
      </c>
      <c r="J532" s="19"/>
      <c r="K532" s="19"/>
      <c r="L532" s="19"/>
    </row>
    <row r="533">
      <c r="A533" s="67">
        <v>44825.0</v>
      </c>
      <c r="B533" s="54">
        <v>1704.55</v>
      </c>
      <c r="C533" s="54">
        <v>1759.85</v>
      </c>
      <c r="D533" s="54">
        <v>1760.25</v>
      </c>
      <c r="E533" s="54">
        <v>1702.5</v>
      </c>
      <c r="F533" s="51" t="s">
        <v>2725</v>
      </c>
      <c r="G533" s="52">
        <v>-0.0314</v>
      </c>
      <c r="H533" s="19">
        <f t="shared" si="1"/>
        <v>-0.03142313265</v>
      </c>
      <c r="I533" s="33">
        <f t="shared" si="2"/>
        <v>0.9842561521</v>
      </c>
      <c r="J533" s="19"/>
      <c r="K533" s="19"/>
      <c r="L533" s="19"/>
    </row>
    <row r="534">
      <c r="A534" s="67">
        <v>44824.0</v>
      </c>
      <c r="B534" s="54">
        <v>1759.85</v>
      </c>
      <c r="C534" s="54">
        <v>1823.75</v>
      </c>
      <c r="D534" s="54">
        <v>1861.95</v>
      </c>
      <c r="E534" s="54">
        <v>1750.0</v>
      </c>
      <c r="F534" s="51" t="s">
        <v>2647</v>
      </c>
      <c r="G534" s="52">
        <v>-0.0157</v>
      </c>
      <c r="H534" s="19">
        <f t="shared" si="1"/>
        <v>-0.01574384787</v>
      </c>
      <c r="I534" s="33">
        <f t="shared" si="2"/>
        <v>0.9855312112</v>
      </c>
      <c r="J534" s="19"/>
      <c r="K534" s="19"/>
      <c r="L534" s="19"/>
    </row>
    <row r="535">
      <c r="A535" s="67">
        <v>44823.0</v>
      </c>
      <c r="B535" s="54">
        <v>1788.0</v>
      </c>
      <c r="C535" s="54">
        <v>1830.0</v>
      </c>
      <c r="D535" s="54">
        <v>1866.65</v>
      </c>
      <c r="E535" s="54">
        <v>1755.1</v>
      </c>
      <c r="F535" s="51" t="s">
        <v>2567</v>
      </c>
      <c r="G535" s="52">
        <v>-0.0145</v>
      </c>
      <c r="H535" s="19">
        <f t="shared" si="1"/>
        <v>-0.01446878876</v>
      </c>
      <c r="I535" s="33">
        <f t="shared" si="2"/>
        <v>0.9690212311</v>
      </c>
      <c r="J535" s="19"/>
      <c r="K535" s="19"/>
      <c r="L535" s="19"/>
    </row>
    <row r="536">
      <c r="A536" s="67">
        <v>44820.0</v>
      </c>
      <c r="B536" s="54">
        <v>1814.25</v>
      </c>
      <c r="C536" s="54">
        <v>1875.0</v>
      </c>
      <c r="D536" s="54">
        <v>1900.0</v>
      </c>
      <c r="E536" s="54">
        <v>1757.65</v>
      </c>
      <c r="F536" s="51" t="s">
        <v>2726</v>
      </c>
      <c r="G536" s="52">
        <v>-0.031</v>
      </c>
      <c r="H536" s="19">
        <f t="shared" si="1"/>
        <v>-0.03097876886</v>
      </c>
      <c r="I536" s="33">
        <f t="shared" si="2"/>
        <v>1.006369598</v>
      </c>
      <c r="J536" s="19"/>
      <c r="K536" s="19"/>
      <c r="L536" s="19"/>
    </row>
    <row r="537">
      <c r="A537" s="67">
        <v>44819.0</v>
      </c>
      <c r="B537" s="54">
        <v>1872.25</v>
      </c>
      <c r="C537" s="54">
        <v>1925.0</v>
      </c>
      <c r="D537" s="54">
        <v>1949.0</v>
      </c>
      <c r="E537" s="54">
        <v>1832.0</v>
      </c>
      <c r="F537" s="51" t="s">
        <v>2727</v>
      </c>
      <c r="G537" s="52">
        <v>0.0064</v>
      </c>
      <c r="H537" s="19">
        <f t="shared" si="1"/>
        <v>0.006369597936</v>
      </c>
      <c r="I537" s="33">
        <f t="shared" si="2"/>
        <v>1.181919253</v>
      </c>
      <c r="J537" s="19"/>
      <c r="K537" s="19"/>
      <c r="L537" s="19"/>
    </row>
    <row r="538">
      <c r="A538" s="67">
        <v>44818.0</v>
      </c>
      <c r="B538" s="54">
        <v>1860.4</v>
      </c>
      <c r="C538" s="54">
        <v>1556.0</v>
      </c>
      <c r="D538" s="54">
        <v>1888.85</v>
      </c>
      <c r="E538" s="54">
        <v>1523.55</v>
      </c>
      <c r="F538" s="51" t="s">
        <v>2728</v>
      </c>
      <c r="G538" s="52">
        <v>0.1819</v>
      </c>
      <c r="H538" s="19">
        <f t="shared" si="1"/>
        <v>0.1819192529</v>
      </c>
      <c r="I538" s="33">
        <f t="shared" si="2"/>
        <v>1.017222438</v>
      </c>
      <c r="J538" s="19"/>
      <c r="K538" s="19"/>
      <c r="L538" s="19"/>
    </row>
    <row r="539">
      <c r="A539" s="67">
        <v>44817.0</v>
      </c>
      <c r="B539" s="54">
        <v>1574.05</v>
      </c>
      <c r="C539" s="54">
        <v>1535.0</v>
      </c>
      <c r="D539" s="54">
        <v>1579.9</v>
      </c>
      <c r="E539" s="54">
        <v>1525.05</v>
      </c>
      <c r="F539" s="51" t="s">
        <v>2729</v>
      </c>
      <c r="G539" s="52">
        <v>0.0172</v>
      </c>
      <c r="H539" s="19">
        <f t="shared" si="1"/>
        <v>0.01722243764</v>
      </c>
      <c r="I539" s="33">
        <f t="shared" si="2"/>
        <v>1.012166405</v>
      </c>
      <c r="J539" s="19"/>
      <c r="K539" s="19"/>
      <c r="L539" s="19"/>
    </row>
    <row r="540">
      <c r="A540" s="53">
        <v>44816.0</v>
      </c>
      <c r="B540" s="54">
        <v>1547.4</v>
      </c>
      <c r="C540" s="54">
        <v>1521.5</v>
      </c>
      <c r="D540" s="54">
        <v>1557.0</v>
      </c>
      <c r="E540" s="54">
        <v>1514.0</v>
      </c>
      <c r="F540" s="51" t="s">
        <v>2730</v>
      </c>
      <c r="G540" s="52">
        <v>0.0122</v>
      </c>
      <c r="H540" s="19">
        <f t="shared" si="1"/>
        <v>0.01216640502</v>
      </c>
      <c r="I540" s="33">
        <f t="shared" si="2"/>
        <v>1.011914218</v>
      </c>
      <c r="J540" s="19"/>
      <c r="K540" s="19"/>
      <c r="L540" s="19"/>
    </row>
    <row r="541">
      <c r="A541" s="53">
        <v>44813.0</v>
      </c>
      <c r="B541" s="54">
        <v>1528.8</v>
      </c>
      <c r="C541" s="54">
        <v>1539.0</v>
      </c>
      <c r="D541" s="54">
        <v>1554.7</v>
      </c>
      <c r="E541" s="54">
        <v>1512.1</v>
      </c>
      <c r="F541" s="51" t="s">
        <v>2731</v>
      </c>
      <c r="G541" s="52">
        <v>0.0119</v>
      </c>
      <c r="H541" s="19">
        <f t="shared" si="1"/>
        <v>0.01191421763</v>
      </c>
      <c r="I541" s="33">
        <f t="shared" si="2"/>
        <v>0.9983149965</v>
      </c>
      <c r="J541" s="19"/>
      <c r="K541" s="19"/>
      <c r="L541" s="19"/>
    </row>
    <row r="542">
      <c r="A542" s="53">
        <v>44812.0</v>
      </c>
      <c r="B542" s="54">
        <v>1510.8</v>
      </c>
      <c r="C542" s="54">
        <v>1511.75</v>
      </c>
      <c r="D542" s="54">
        <v>1527.0</v>
      </c>
      <c r="E542" s="54">
        <v>1502.0</v>
      </c>
      <c r="F542" s="51" t="s">
        <v>2648</v>
      </c>
      <c r="G542" s="52">
        <v>-0.0017</v>
      </c>
      <c r="H542" s="19">
        <f t="shared" si="1"/>
        <v>-0.001685003469</v>
      </c>
      <c r="I542" s="33">
        <f t="shared" si="2"/>
        <v>1.002816248</v>
      </c>
      <c r="J542" s="19"/>
      <c r="K542" s="19"/>
      <c r="L542" s="19"/>
    </row>
    <row r="543">
      <c r="A543" s="53">
        <v>44811.0</v>
      </c>
      <c r="B543" s="54">
        <v>1513.35</v>
      </c>
      <c r="C543" s="54">
        <v>1509.1</v>
      </c>
      <c r="D543" s="54">
        <v>1519.9</v>
      </c>
      <c r="E543" s="54">
        <v>1505.75</v>
      </c>
      <c r="F543" s="51" t="s">
        <v>2639</v>
      </c>
      <c r="G543" s="52">
        <v>0.0028</v>
      </c>
      <c r="H543" s="19">
        <f t="shared" si="1"/>
        <v>0.002816248095</v>
      </c>
      <c r="I543" s="33">
        <f t="shared" si="2"/>
        <v>1.003390957</v>
      </c>
      <c r="J543" s="19"/>
      <c r="K543" s="19"/>
      <c r="L543" s="19"/>
    </row>
    <row r="544">
      <c r="A544" s="53">
        <v>44810.0</v>
      </c>
      <c r="B544" s="54">
        <v>1509.1</v>
      </c>
      <c r="C544" s="54">
        <v>1503.0</v>
      </c>
      <c r="D544" s="54">
        <v>1528.0</v>
      </c>
      <c r="E544" s="54">
        <v>1500.0</v>
      </c>
      <c r="F544" s="51" t="s">
        <v>2635</v>
      </c>
      <c r="G544" s="52">
        <v>0.0034</v>
      </c>
      <c r="H544" s="19">
        <f t="shared" si="1"/>
        <v>0.003390957447</v>
      </c>
      <c r="I544" s="33">
        <f t="shared" si="2"/>
        <v>1.003636849</v>
      </c>
      <c r="J544" s="19"/>
      <c r="K544" s="19"/>
      <c r="L544" s="19"/>
    </row>
    <row r="545">
      <c r="A545" s="53">
        <v>44809.0</v>
      </c>
      <c r="B545" s="54">
        <v>1504.0</v>
      </c>
      <c r="C545" s="54">
        <v>1510.0</v>
      </c>
      <c r="D545" s="54">
        <v>1518.0</v>
      </c>
      <c r="E545" s="54">
        <v>1489.85</v>
      </c>
      <c r="F545" s="51" t="s">
        <v>2732</v>
      </c>
      <c r="G545" s="52">
        <v>0.0036</v>
      </c>
      <c r="H545" s="19">
        <f t="shared" si="1"/>
        <v>0.003636848954</v>
      </c>
      <c r="I545" s="33">
        <f t="shared" si="2"/>
        <v>1.007530171</v>
      </c>
      <c r="J545" s="19"/>
      <c r="K545" s="19"/>
      <c r="L545" s="19"/>
    </row>
    <row r="546">
      <c r="A546" s="53">
        <v>44806.0</v>
      </c>
      <c r="B546" s="54">
        <v>1498.55</v>
      </c>
      <c r="C546" s="54">
        <v>1490.0</v>
      </c>
      <c r="D546" s="54">
        <v>1509.8</v>
      </c>
      <c r="E546" s="54">
        <v>1480.0</v>
      </c>
      <c r="F546" s="51" t="s">
        <v>2682</v>
      </c>
      <c r="G546" s="52">
        <v>0.0075</v>
      </c>
      <c r="H546" s="19">
        <f t="shared" si="1"/>
        <v>0.00753017111</v>
      </c>
      <c r="I546" s="33">
        <f t="shared" si="2"/>
        <v>1.001312778</v>
      </c>
      <c r="J546" s="19"/>
      <c r="K546" s="19"/>
      <c r="L546" s="19"/>
    </row>
    <row r="547">
      <c r="A547" s="53">
        <v>44805.0</v>
      </c>
      <c r="B547" s="54">
        <v>1487.35</v>
      </c>
      <c r="C547" s="54">
        <v>1475.2</v>
      </c>
      <c r="D547" s="54">
        <v>1507.0</v>
      </c>
      <c r="E547" s="54">
        <v>1475.2</v>
      </c>
      <c r="F547" s="51" t="s">
        <v>2622</v>
      </c>
      <c r="G547" s="52">
        <v>0.0013</v>
      </c>
      <c r="H547" s="19">
        <f t="shared" si="1"/>
        <v>0.001312777703</v>
      </c>
      <c r="I547" s="33">
        <f t="shared" si="2"/>
        <v>1.006914317</v>
      </c>
      <c r="J547" s="19"/>
      <c r="K547" s="19"/>
      <c r="L547" s="19"/>
    </row>
    <row r="548">
      <c r="A548" s="67">
        <v>44803.0</v>
      </c>
      <c r="B548" s="54">
        <v>1485.4</v>
      </c>
      <c r="C548" s="54">
        <v>1488.9</v>
      </c>
      <c r="D548" s="54">
        <v>1499.9</v>
      </c>
      <c r="E548" s="54">
        <v>1481.0</v>
      </c>
      <c r="F548" s="51" t="s">
        <v>2620</v>
      </c>
      <c r="G548" s="52">
        <v>0.0069</v>
      </c>
      <c r="H548" s="19">
        <f t="shared" si="1"/>
        <v>0.006914316703</v>
      </c>
      <c r="I548" s="33">
        <f t="shared" si="2"/>
        <v>0.9836306051</v>
      </c>
      <c r="J548" s="19"/>
      <c r="K548" s="19"/>
      <c r="L548" s="19"/>
    </row>
    <row r="549">
      <c r="A549" s="67">
        <v>44802.0</v>
      </c>
      <c r="B549" s="54">
        <v>1475.2</v>
      </c>
      <c r="C549" s="54">
        <v>1499.0</v>
      </c>
      <c r="D549" s="54">
        <v>1499.0</v>
      </c>
      <c r="E549" s="54">
        <v>1470.25</v>
      </c>
      <c r="F549" s="51" t="s">
        <v>2638</v>
      </c>
      <c r="G549" s="52">
        <v>-0.0164</v>
      </c>
      <c r="H549" s="19">
        <f t="shared" si="1"/>
        <v>-0.0163693949</v>
      </c>
      <c r="I549" s="33">
        <f t="shared" si="2"/>
        <v>1.015231004</v>
      </c>
      <c r="J549" s="19"/>
      <c r="K549" s="19"/>
      <c r="L549" s="19"/>
    </row>
    <row r="550">
      <c r="A550" s="67">
        <v>44799.0</v>
      </c>
      <c r="B550" s="54">
        <v>1499.75</v>
      </c>
      <c r="C550" s="54">
        <v>1475.7</v>
      </c>
      <c r="D550" s="54">
        <v>1531.0</v>
      </c>
      <c r="E550" s="54">
        <v>1457.35</v>
      </c>
      <c r="F550" s="51" t="s">
        <v>2624</v>
      </c>
      <c r="G550" s="52">
        <v>0.0152</v>
      </c>
      <c r="H550" s="19">
        <f t="shared" si="1"/>
        <v>0.01523100355</v>
      </c>
      <c r="I550" s="33">
        <f t="shared" si="2"/>
        <v>0.9940782612</v>
      </c>
      <c r="J550" s="19"/>
      <c r="K550" s="19"/>
      <c r="L550" s="19"/>
    </row>
    <row r="551">
      <c r="A551" s="67">
        <v>44798.0</v>
      </c>
      <c r="B551" s="54">
        <v>1477.25</v>
      </c>
      <c r="C551" s="54">
        <v>1493.0</v>
      </c>
      <c r="D551" s="54">
        <v>1493.0</v>
      </c>
      <c r="E551" s="54">
        <v>1470.0</v>
      </c>
      <c r="F551" s="51" t="s">
        <v>2733</v>
      </c>
      <c r="G551" s="52">
        <v>-0.0059</v>
      </c>
      <c r="H551" s="19">
        <f t="shared" si="1"/>
        <v>-0.005921738838</v>
      </c>
      <c r="I551" s="33">
        <f t="shared" si="2"/>
        <v>1.001044123</v>
      </c>
      <c r="J551" s="19"/>
      <c r="K551" s="19"/>
      <c r="L551" s="19"/>
    </row>
    <row r="552">
      <c r="A552" s="67">
        <v>44797.0</v>
      </c>
      <c r="B552" s="54">
        <v>1486.05</v>
      </c>
      <c r="C552" s="54">
        <v>1481.6</v>
      </c>
      <c r="D552" s="54">
        <v>1511.25</v>
      </c>
      <c r="E552" s="54">
        <v>1463.75</v>
      </c>
      <c r="F552" s="51" t="s">
        <v>2734</v>
      </c>
      <c r="G552" s="52">
        <v>0.001</v>
      </c>
      <c r="H552" s="19">
        <f t="shared" si="1"/>
        <v>0.0010441226</v>
      </c>
      <c r="I552" s="33">
        <f t="shared" si="2"/>
        <v>1.010964315</v>
      </c>
      <c r="J552" s="19"/>
      <c r="K552" s="19"/>
      <c r="L552" s="19"/>
    </row>
    <row r="553">
      <c r="A553" s="67">
        <v>44796.0</v>
      </c>
      <c r="B553" s="54">
        <v>1484.5</v>
      </c>
      <c r="C553" s="54">
        <v>1488.0</v>
      </c>
      <c r="D553" s="54">
        <v>1499.0</v>
      </c>
      <c r="E553" s="54">
        <v>1480.0</v>
      </c>
      <c r="F553" s="51" t="s">
        <v>2735</v>
      </c>
      <c r="G553" s="52">
        <v>0.011</v>
      </c>
      <c r="H553" s="19">
        <f t="shared" si="1"/>
        <v>0.0109643149</v>
      </c>
      <c r="I553" s="33">
        <f t="shared" si="2"/>
        <v>0.9951206289</v>
      </c>
      <c r="J553" s="19"/>
      <c r="K553" s="19"/>
      <c r="L553" s="19"/>
    </row>
    <row r="554">
      <c r="A554" s="67">
        <v>44795.0</v>
      </c>
      <c r="B554" s="54">
        <v>1468.4</v>
      </c>
      <c r="C554" s="54">
        <v>1457.1</v>
      </c>
      <c r="D554" s="54">
        <v>1484.5</v>
      </c>
      <c r="E554" s="54">
        <v>1451.35</v>
      </c>
      <c r="F554" s="51" t="s">
        <v>2542</v>
      </c>
      <c r="G554" s="52">
        <v>-0.0049</v>
      </c>
      <c r="H554" s="19">
        <f t="shared" si="1"/>
        <v>-0.004879371103</v>
      </c>
      <c r="I554" s="33">
        <f t="shared" si="2"/>
        <v>0.9999322355</v>
      </c>
      <c r="J554" s="19"/>
      <c r="K554" s="19"/>
      <c r="L554" s="19"/>
    </row>
    <row r="555">
      <c r="A555" s="67">
        <v>44792.0</v>
      </c>
      <c r="B555" s="54">
        <v>1475.6</v>
      </c>
      <c r="C555" s="54">
        <v>1488.0</v>
      </c>
      <c r="D555" s="54">
        <v>1495.0</v>
      </c>
      <c r="E555" s="54">
        <v>1458.05</v>
      </c>
      <c r="F555" s="51" t="s">
        <v>2736</v>
      </c>
      <c r="G555" s="52">
        <v>-1.0E-4</v>
      </c>
      <c r="H555" s="19">
        <f t="shared" si="1"/>
        <v>-0.00006776445077</v>
      </c>
      <c r="I555" s="33">
        <f t="shared" si="2"/>
        <v>0.99551388</v>
      </c>
      <c r="J555" s="19"/>
      <c r="K555" s="19"/>
      <c r="L555" s="19"/>
    </row>
    <row r="556">
      <c r="A556" s="67">
        <v>44791.0</v>
      </c>
      <c r="B556" s="54">
        <v>1475.7</v>
      </c>
      <c r="C556" s="54">
        <v>1486.7</v>
      </c>
      <c r="D556" s="54">
        <v>1486.7</v>
      </c>
      <c r="E556" s="54">
        <v>1462.0</v>
      </c>
      <c r="F556" s="51" t="s">
        <v>2737</v>
      </c>
      <c r="G556" s="52">
        <v>-0.0045</v>
      </c>
      <c r="H556" s="19">
        <f t="shared" si="1"/>
        <v>-0.004486120012</v>
      </c>
      <c r="I556" s="33">
        <f t="shared" si="2"/>
        <v>1.008950449</v>
      </c>
      <c r="J556" s="19"/>
      <c r="K556" s="19"/>
      <c r="L556" s="19"/>
    </row>
    <row r="557">
      <c r="A557" s="67">
        <v>44790.0</v>
      </c>
      <c r="B557" s="54">
        <v>1482.35</v>
      </c>
      <c r="C557" s="54">
        <v>1480.0</v>
      </c>
      <c r="D557" s="54">
        <v>1493.9</v>
      </c>
      <c r="E557" s="54">
        <v>1460.7</v>
      </c>
      <c r="F557" s="51" t="s">
        <v>2638</v>
      </c>
      <c r="G557" s="52">
        <v>0.009</v>
      </c>
      <c r="H557" s="19">
        <f t="shared" si="1"/>
        <v>0.008950449224</v>
      </c>
      <c r="I557" s="33">
        <f t="shared" si="2"/>
        <v>1.011706377</v>
      </c>
      <c r="J557" s="19"/>
      <c r="K557" s="19"/>
      <c r="L557" s="19"/>
    </row>
    <row r="558">
      <c r="A558" s="67">
        <v>44789.0</v>
      </c>
      <c r="B558" s="54">
        <v>1469.2</v>
      </c>
      <c r="C558" s="54">
        <v>1475.0</v>
      </c>
      <c r="D558" s="54">
        <v>1482.0</v>
      </c>
      <c r="E558" s="54">
        <v>1430.0</v>
      </c>
      <c r="F558" s="51" t="s">
        <v>2653</v>
      </c>
      <c r="G558" s="52">
        <v>0.0117</v>
      </c>
      <c r="H558" s="19">
        <f t="shared" si="1"/>
        <v>0.01170637653</v>
      </c>
      <c r="I558" s="33">
        <f t="shared" si="2"/>
        <v>1.000999483</v>
      </c>
      <c r="J558" s="19"/>
      <c r="K558" s="19"/>
      <c r="L558" s="19"/>
    </row>
    <row r="559">
      <c r="A559" s="53">
        <v>44785.0</v>
      </c>
      <c r="B559" s="54">
        <v>1452.2</v>
      </c>
      <c r="C559" s="54">
        <v>1463.1</v>
      </c>
      <c r="D559" s="54">
        <v>1470.0</v>
      </c>
      <c r="E559" s="54">
        <v>1437.75</v>
      </c>
      <c r="F559" s="51" t="s">
        <v>2657</v>
      </c>
      <c r="G559" s="52">
        <v>0.001</v>
      </c>
      <c r="H559" s="19">
        <f t="shared" si="1"/>
        <v>0.000999483026</v>
      </c>
      <c r="I559" s="33">
        <f t="shared" si="2"/>
        <v>0.9970790378</v>
      </c>
      <c r="J559" s="19"/>
      <c r="K559" s="19"/>
      <c r="L559" s="19"/>
    </row>
    <row r="560">
      <c r="A560" s="53">
        <v>44784.0</v>
      </c>
      <c r="B560" s="54">
        <v>1450.75</v>
      </c>
      <c r="C560" s="54">
        <v>1472.9</v>
      </c>
      <c r="D560" s="54">
        <v>1472.9</v>
      </c>
      <c r="E560" s="54">
        <v>1435.0</v>
      </c>
      <c r="F560" s="51" t="s">
        <v>2736</v>
      </c>
      <c r="G560" s="52">
        <v>-0.0029</v>
      </c>
      <c r="H560" s="19">
        <f t="shared" si="1"/>
        <v>-0.002920962199</v>
      </c>
      <c r="I560" s="33">
        <f t="shared" si="2"/>
        <v>1.003932933</v>
      </c>
      <c r="J560" s="19"/>
      <c r="K560" s="19"/>
      <c r="L560" s="19"/>
    </row>
    <row r="561">
      <c r="A561" s="53">
        <v>44783.0</v>
      </c>
      <c r="B561" s="54">
        <v>1455.0</v>
      </c>
      <c r="C561" s="54">
        <v>1449.5</v>
      </c>
      <c r="D561" s="54">
        <v>1470.0</v>
      </c>
      <c r="E561" s="54">
        <v>1433.0</v>
      </c>
      <c r="F561" s="51" t="s">
        <v>2738</v>
      </c>
      <c r="G561" s="52">
        <v>0.0039</v>
      </c>
      <c r="H561" s="19">
        <f t="shared" si="1"/>
        <v>0.00393293314</v>
      </c>
      <c r="I561" s="33">
        <f t="shared" si="2"/>
        <v>1.00541103</v>
      </c>
      <c r="J561" s="19"/>
      <c r="K561" s="19"/>
      <c r="L561" s="19"/>
    </row>
    <row r="562">
      <c r="A562" s="53">
        <v>44781.0</v>
      </c>
      <c r="B562" s="54">
        <v>1449.3</v>
      </c>
      <c r="C562" s="54">
        <v>1437.1</v>
      </c>
      <c r="D562" s="54">
        <v>1454.9</v>
      </c>
      <c r="E562" s="54">
        <v>1420.0</v>
      </c>
      <c r="F562" s="51" t="s">
        <v>2738</v>
      </c>
      <c r="G562" s="52">
        <v>0.0054</v>
      </c>
      <c r="H562" s="19">
        <f t="shared" si="1"/>
        <v>0.005411030177</v>
      </c>
      <c r="I562" s="33">
        <f t="shared" si="2"/>
        <v>1.004529617</v>
      </c>
      <c r="J562" s="19"/>
      <c r="K562" s="19"/>
      <c r="L562" s="19"/>
    </row>
    <row r="563">
      <c r="A563" s="53">
        <v>44778.0</v>
      </c>
      <c r="B563" s="54">
        <v>1441.5</v>
      </c>
      <c r="C563" s="54">
        <v>1451.35</v>
      </c>
      <c r="D563" s="54">
        <v>1453.0</v>
      </c>
      <c r="E563" s="54">
        <v>1433.0</v>
      </c>
      <c r="F563" s="51" t="s">
        <v>2739</v>
      </c>
      <c r="G563" s="52">
        <v>0.0045</v>
      </c>
      <c r="H563" s="19">
        <f t="shared" si="1"/>
        <v>0.004529616725</v>
      </c>
      <c r="I563" s="33">
        <f t="shared" si="2"/>
        <v>1.003882612</v>
      </c>
      <c r="J563" s="19"/>
      <c r="K563" s="19"/>
      <c r="L563" s="19"/>
    </row>
    <row r="564">
      <c r="A564" s="53">
        <v>44777.0</v>
      </c>
      <c r="B564" s="54">
        <v>1435.0</v>
      </c>
      <c r="C564" s="54">
        <v>1439.3</v>
      </c>
      <c r="D564" s="54">
        <v>1451.75</v>
      </c>
      <c r="E564" s="54">
        <v>1420.05</v>
      </c>
      <c r="F564" s="51" t="s">
        <v>2673</v>
      </c>
      <c r="G564" s="52">
        <v>0.0039</v>
      </c>
      <c r="H564" s="19">
        <f t="shared" si="1"/>
        <v>0.003882612194</v>
      </c>
      <c r="I564" s="33">
        <f t="shared" si="2"/>
        <v>0.9946075703</v>
      </c>
      <c r="J564" s="19"/>
      <c r="K564" s="19"/>
      <c r="L564" s="19"/>
    </row>
    <row r="565">
      <c r="A565" s="53">
        <v>44776.0</v>
      </c>
      <c r="B565" s="54">
        <v>1429.45</v>
      </c>
      <c r="C565" s="54">
        <v>1439.3</v>
      </c>
      <c r="D565" s="54">
        <v>1445.65</v>
      </c>
      <c r="E565" s="54">
        <v>1425.05</v>
      </c>
      <c r="F565" s="51" t="s">
        <v>2619</v>
      </c>
      <c r="G565" s="52">
        <v>-0.0054</v>
      </c>
      <c r="H565" s="19">
        <f t="shared" si="1"/>
        <v>-0.005392429724</v>
      </c>
      <c r="I565" s="33">
        <f t="shared" si="2"/>
        <v>1.010049898</v>
      </c>
      <c r="J565" s="19"/>
      <c r="K565" s="19"/>
      <c r="L565" s="19"/>
    </row>
    <row r="566">
      <c r="A566" s="53">
        <v>44775.0</v>
      </c>
      <c r="B566" s="54">
        <v>1437.2</v>
      </c>
      <c r="C566" s="54">
        <v>1449.9</v>
      </c>
      <c r="D566" s="54">
        <v>1450.0</v>
      </c>
      <c r="E566" s="54">
        <v>1399.3</v>
      </c>
      <c r="F566" s="51" t="s">
        <v>2670</v>
      </c>
      <c r="G566" s="52">
        <v>0.01</v>
      </c>
      <c r="H566" s="19">
        <f t="shared" si="1"/>
        <v>0.0100498981</v>
      </c>
      <c r="I566" s="33">
        <f t="shared" si="2"/>
        <v>1.004766444</v>
      </c>
      <c r="J566" s="19"/>
      <c r="K566" s="19"/>
      <c r="L566" s="19"/>
    </row>
    <row r="567">
      <c r="A567" s="53">
        <v>44774.0</v>
      </c>
      <c r="B567" s="54">
        <v>1422.9</v>
      </c>
      <c r="C567" s="54">
        <v>1425.0</v>
      </c>
      <c r="D567" s="54">
        <v>1431.0</v>
      </c>
      <c r="E567" s="54">
        <v>1409.75</v>
      </c>
      <c r="F567" s="51" t="s">
        <v>2740</v>
      </c>
      <c r="G567" s="52">
        <v>0.0048</v>
      </c>
      <c r="H567" s="19">
        <f t="shared" si="1"/>
        <v>0.004766444233</v>
      </c>
      <c r="I567" s="33">
        <f t="shared" si="2"/>
        <v>1.007398186</v>
      </c>
      <c r="J567" s="19"/>
      <c r="K567" s="19"/>
      <c r="L567" s="19"/>
    </row>
    <row r="568">
      <c r="A568" s="67">
        <v>44771.0</v>
      </c>
      <c r="B568" s="54">
        <v>1416.15</v>
      </c>
      <c r="C568" s="54">
        <v>1402.0</v>
      </c>
      <c r="D568" s="54">
        <v>1436.8</v>
      </c>
      <c r="E568" s="54">
        <v>1402.0</v>
      </c>
      <c r="F568" s="51" t="s">
        <v>2675</v>
      </c>
      <c r="G568" s="52">
        <v>0.0074</v>
      </c>
      <c r="H568" s="19">
        <f t="shared" si="1"/>
        <v>0.007398186022</v>
      </c>
      <c r="I568" s="33">
        <f t="shared" si="2"/>
        <v>1.016376256</v>
      </c>
      <c r="J568" s="19"/>
      <c r="K568" s="19"/>
      <c r="L568" s="19"/>
    </row>
    <row r="569">
      <c r="A569" s="67">
        <v>44770.0</v>
      </c>
      <c r="B569" s="54">
        <v>1405.75</v>
      </c>
      <c r="C569" s="54">
        <v>1385.0</v>
      </c>
      <c r="D569" s="54">
        <v>1425.0</v>
      </c>
      <c r="E569" s="54">
        <v>1373.45</v>
      </c>
      <c r="F569" s="51" t="s">
        <v>2619</v>
      </c>
      <c r="G569" s="52">
        <v>0.0164</v>
      </c>
      <c r="H569" s="19">
        <f t="shared" si="1"/>
        <v>0.01637625624</v>
      </c>
      <c r="I569" s="33">
        <f t="shared" si="2"/>
        <v>1.002609641</v>
      </c>
      <c r="J569" s="19"/>
      <c r="K569" s="19"/>
      <c r="L569" s="19"/>
    </row>
    <row r="570">
      <c r="A570" s="67">
        <v>44769.0</v>
      </c>
      <c r="B570" s="54">
        <v>1383.1</v>
      </c>
      <c r="C570" s="54">
        <v>1392.0</v>
      </c>
      <c r="D570" s="54">
        <v>1393.9</v>
      </c>
      <c r="E570" s="54">
        <v>1362.95</v>
      </c>
      <c r="F570" s="51" t="s">
        <v>2668</v>
      </c>
      <c r="G570" s="52">
        <v>0.0026</v>
      </c>
      <c r="H570" s="19">
        <f t="shared" si="1"/>
        <v>0.002609641174</v>
      </c>
      <c r="I570" s="33">
        <f t="shared" si="2"/>
        <v>0.9841620889</v>
      </c>
      <c r="J570" s="19"/>
      <c r="K570" s="19"/>
      <c r="L570" s="19"/>
    </row>
    <row r="571">
      <c r="A571" s="67">
        <v>44768.0</v>
      </c>
      <c r="B571" s="54">
        <v>1379.5</v>
      </c>
      <c r="C571" s="54">
        <v>1402.0</v>
      </c>
      <c r="D571" s="54">
        <v>1406.95</v>
      </c>
      <c r="E571" s="54">
        <v>1374.0</v>
      </c>
      <c r="F571" s="51" t="s">
        <v>2741</v>
      </c>
      <c r="G571" s="52">
        <v>-0.0158</v>
      </c>
      <c r="H571" s="19">
        <f t="shared" si="1"/>
        <v>-0.01583791111</v>
      </c>
      <c r="I571" s="33">
        <f t="shared" si="2"/>
        <v>1.006426135</v>
      </c>
      <c r="J571" s="19"/>
      <c r="K571" s="19"/>
      <c r="L571" s="19"/>
    </row>
    <row r="572">
      <c r="A572" s="67">
        <v>44767.0</v>
      </c>
      <c r="B572" s="54">
        <v>1401.7</v>
      </c>
      <c r="C572" s="54">
        <v>1409.0</v>
      </c>
      <c r="D572" s="54">
        <v>1469.35</v>
      </c>
      <c r="E572" s="54">
        <v>1374.0</v>
      </c>
      <c r="F572" s="51" t="s">
        <v>2742</v>
      </c>
      <c r="G572" s="52">
        <v>0.0064</v>
      </c>
      <c r="H572" s="19">
        <f t="shared" si="1"/>
        <v>0.006426135344</v>
      </c>
      <c r="I572" s="33">
        <f t="shared" si="2"/>
        <v>1.010080864</v>
      </c>
      <c r="J572" s="19"/>
      <c r="K572" s="19"/>
      <c r="L572" s="19"/>
    </row>
    <row r="573">
      <c r="A573" s="67">
        <v>44764.0</v>
      </c>
      <c r="B573" s="54">
        <v>1392.75</v>
      </c>
      <c r="C573" s="54">
        <v>1401.0</v>
      </c>
      <c r="D573" s="54">
        <v>1408.0</v>
      </c>
      <c r="E573" s="54">
        <v>1385.1</v>
      </c>
      <c r="F573" s="51" t="s">
        <v>2638</v>
      </c>
      <c r="G573" s="52">
        <v>0.0101</v>
      </c>
      <c r="H573" s="19">
        <f t="shared" si="1"/>
        <v>0.01008086449</v>
      </c>
      <c r="I573" s="33">
        <f t="shared" si="2"/>
        <v>0.9967110019</v>
      </c>
      <c r="J573" s="19"/>
      <c r="K573" s="19"/>
      <c r="L573" s="19"/>
    </row>
    <row r="574">
      <c r="A574" s="67">
        <v>44763.0</v>
      </c>
      <c r="B574" s="54">
        <v>1378.85</v>
      </c>
      <c r="C574" s="54">
        <v>1391.0</v>
      </c>
      <c r="D574" s="54">
        <v>1415.0</v>
      </c>
      <c r="E574" s="54">
        <v>1370.1</v>
      </c>
      <c r="F574" s="51" t="s">
        <v>2736</v>
      </c>
      <c r="G574" s="52">
        <v>-0.0033</v>
      </c>
      <c r="H574" s="19">
        <f t="shared" si="1"/>
        <v>-0.003288998121</v>
      </c>
      <c r="I574" s="33">
        <f t="shared" si="2"/>
        <v>0.9998193185</v>
      </c>
      <c r="J574" s="19"/>
      <c r="K574" s="19"/>
      <c r="L574" s="19"/>
    </row>
    <row r="575">
      <c r="A575" s="67">
        <v>44762.0</v>
      </c>
      <c r="B575" s="54">
        <v>1383.4</v>
      </c>
      <c r="C575" s="54">
        <v>1401.0</v>
      </c>
      <c r="D575" s="54">
        <v>1420.6</v>
      </c>
      <c r="E575" s="54">
        <v>1370.4</v>
      </c>
      <c r="F575" s="51" t="s">
        <v>2574</v>
      </c>
      <c r="G575" s="52">
        <v>-2.0E-4</v>
      </c>
      <c r="H575" s="19">
        <f t="shared" si="1"/>
        <v>-0.0001806815307</v>
      </c>
      <c r="I575" s="33">
        <f t="shared" si="2"/>
        <v>1.035549901</v>
      </c>
      <c r="J575" s="19"/>
      <c r="K575" s="19"/>
      <c r="L575" s="19"/>
    </row>
    <row r="576">
      <c r="A576" s="67">
        <v>44761.0</v>
      </c>
      <c r="B576" s="54">
        <v>1383.65</v>
      </c>
      <c r="C576" s="54">
        <v>1343.2</v>
      </c>
      <c r="D576" s="54">
        <v>1390.0</v>
      </c>
      <c r="E576" s="54">
        <v>1334.0</v>
      </c>
      <c r="F576" s="51" t="s">
        <v>2654</v>
      </c>
      <c r="G576" s="52">
        <v>0.0355</v>
      </c>
      <c r="H576" s="19">
        <f t="shared" si="1"/>
        <v>0.03554990083</v>
      </c>
      <c r="I576" s="33">
        <f t="shared" si="2"/>
        <v>0.9904744255</v>
      </c>
      <c r="J576" s="19"/>
      <c r="K576" s="19"/>
      <c r="L576" s="19"/>
    </row>
    <row r="577">
      <c r="A577" s="67">
        <v>44760.0</v>
      </c>
      <c r="B577" s="54">
        <v>1336.15</v>
      </c>
      <c r="C577" s="54">
        <v>1370.0</v>
      </c>
      <c r="D577" s="54">
        <v>1370.0</v>
      </c>
      <c r="E577" s="54">
        <v>1320.7</v>
      </c>
      <c r="F577" s="51" t="s">
        <v>2729</v>
      </c>
      <c r="G577" s="52">
        <v>-0.0095</v>
      </c>
      <c r="H577" s="19">
        <f t="shared" si="1"/>
        <v>-0.0095255745</v>
      </c>
      <c r="I577" s="33">
        <f t="shared" si="2"/>
        <v>1.001187472</v>
      </c>
      <c r="J577" s="19"/>
      <c r="K577" s="19"/>
      <c r="L577" s="19"/>
    </row>
    <row r="578">
      <c r="A578" s="67">
        <v>44757.0</v>
      </c>
      <c r="B578" s="54">
        <v>1349.0</v>
      </c>
      <c r="C578" s="54">
        <v>1368.0</v>
      </c>
      <c r="D578" s="54">
        <v>1368.0</v>
      </c>
      <c r="E578" s="54">
        <v>1334.05</v>
      </c>
      <c r="F578" s="51" t="s">
        <v>2743</v>
      </c>
      <c r="G578" s="52">
        <v>0.0012</v>
      </c>
      <c r="H578" s="19">
        <f t="shared" si="1"/>
        <v>0.001187472169</v>
      </c>
      <c r="I578" s="33">
        <f t="shared" si="2"/>
        <v>1.027882672</v>
      </c>
      <c r="J578" s="19"/>
      <c r="K578" s="19"/>
      <c r="L578" s="19"/>
    </row>
    <row r="579">
      <c r="A579" s="67">
        <v>44756.0</v>
      </c>
      <c r="B579" s="54">
        <v>1347.4</v>
      </c>
      <c r="C579" s="54">
        <v>1499.95</v>
      </c>
      <c r="D579" s="54">
        <v>1499.95</v>
      </c>
      <c r="E579" s="54">
        <v>1322.2</v>
      </c>
      <c r="F579" s="51" t="s">
        <v>2520</v>
      </c>
      <c r="G579" s="52">
        <v>0.0279</v>
      </c>
      <c r="H579" s="19">
        <f t="shared" si="1"/>
        <v>0.02788267155</v>
      </c>
      <c r="I579" s="33">
        <f t="shared" si="2"/>
        <v>1.003905801</v>
      </c>
      <c r="J579" s="19"/>
      <c r="K579" s="19"/>
      <c r="L579" s="19"/>
    </row>
    <row r="580">
      <c r="A580" s="67">
        <v>44755.0</v>
      </c>
      <c r="B580" s="54">
        <v>1310.85</v>
      </c>
      <c r="C580" s="54">
        <v>1312.0</v>
      </c>
      <c r="D580" s="54">
        <v>1323.7</v>
      </c>
      <c r="E580" s="54">
        <v>1309.0</v>
      </c>
      <c r="F580" s="51" t="s">
        <v>2634</v>
      </c>
      <c r="G580" s="52">
        <v>0.0039</v>
      </c>
      <c r="H580" s="19">
        <f t="shared" si="1"/>
        <v>0.003905801264</v>
      </c>
      <c r="I580" s="33">
        <f t="shared" si="2"/>
        <v>0.9952742101</v>
      </c>
      <c r="J580" s="19"/>
      <c r="K580" s="19"/>
      <c r="L580" s="19"/>
    </row>
    <row r="581">
      <c r="A581" s="53">
        <v>44754.0</v>
      </c>
      <c r="B581" s="54">
        <v>1305.75</v>
      </c>
      <c r="C581" s="54">
        <v>1312.95</v>
      </c>
      <c r="D581" s="54">
        <v>1314.4</v>
      </c>
      <c r="E581" s="54">
        <v>1300.2</v>
      </c>
      <c r="F581" s="51" t="s">
        <v>2684</v>
      </c>
      <c r="G581" s="52">
        <v>-0.0047</v>
      </c>
      <c r="H581" s="19">
        <f t="shared" si="1"/>
        <v>-0.004725789855</v>
      </c>
      <c r="I581" s="33">
        <f t="shared" si="2"/>
        <v>0.9946550417</v>
      </c>
      <c r="J581" s="19"/>
      <c r="K581" s="19"/>
      <c r="L581" s="19"/>
    </row>
    <row r="582">
      <c r="A582" s="53">
        <v>44753.0</v>
      </c>
      <c r="B582" s="54">
        <v>1311.95</v>
      </c>
      <c r="C582" s="54">
        <v>1318.0</v>
      </c>
      <c r="D582" s="54">
        <v>1340.95</v>
      </c>
      <c r="E582" s="54">
        <v>1304.0</v>
      </c>
      <c r="F582" s="51" t="s">
        <v>2702</v>
      </c>
      <c r="G582" s="52">
        <v>-0.0053</v>
      </c>
      <c r="H582" s="19">
        <f t="shared" si="1"/>
        <v>-0.005344958302</v>
      </c>
      <c r="I582" s="33">
        <f t="shared" si="2"/>
        <v>0.9641108106</v>
      </c>
      <c r="J582" s="19"/>
      <c r="K582" s="19"/>
      <c r="L582" s="19"/>
    </row>
    <row r="583">
      <c r="A583" s="53">
        <v>44750.0</v>
      </c>
      <c r="B583" s="54">
        <v>1319.0</v>
      </c>
      <c r="C583" s="54">
        <v>1354.4</v>
      </c>
      <c r="D583" s="54">
        <v>1368.15</v>
      </c>
      <c r="E583" s="54">
        <v>1316.0</v>
      </c>
      <c r="F583" s="51" t="s">
        <v>2563</v>
      </c>
      <c r="G583" s="52">
        <v>-0.0359</v>
      </c>
      <c r="H583" s="19">
        <f t="shared" si="1"/>
        <v>-0.03588918939</v>
      </c>
      <c r="I583" s="33">
        <f t="shared" si="2"/>
        <v>1.038484894</v>
      </c>
      <c r="J583" s="19"/>
      <c r="K583" s="19"/>
      <c r="L583" s="19"/>
    </row>
    <row r="584">
      <c r="A584" s="53">
        <v>44749.0</v>
      </c>
      <c r="B584" s="54">
        <v>1368.1</v>
      </c>
      <c r="C584" s="54">
        <v>1305.0</v>
      </c>
      <c r="D584" s="54">
        <v>1375.0</v>
      </c>
      <c r="E584" s="54">
        <v>1305.0</v>
      </c>
      <c r="F584" s="51" t="s">
        <v>2744</v>
      </c>
      <c r="G584" s="52">
        <v>0.0385</v>
      </c>
      <c r="H584" s="19">
        <f t="shared" si="1"/>
        <v>0.03848489449</v>
      </c>
      <c r="I584" s="33">
        <f t="shared" si="2"/>
        <v>0.9717130739</v>
      </c>
      <c r="J584" s="19"/>
      <c r="K584" s="19"/>
      <c r="L584" s="19"/>
    </row>
    <row r="585">
      <c r="A585" s="53">
        <v>44748.0</v>
      </c>
      <c r="B585" s="54">
        <v>1317.4</v>
      </c>
      <c r="C585" s="54">
        <v>1353.3</v>
      </c>
      <c r="D585" s="54">
        <v>1361.8</v>
      </c>
      <c r="E585" s="54">
        <v>1313.05</v>
      </c>
      <c r="F585" s="51" t="s">
        <v>2563</v>
      </c>
      <c r="G585" s="52">
        <v>-0.0283</v>
      </c>
      <c r="H585" s="19">
        <f t="shared" si="1"/>
        <v>-0.02828692606</v>
      </c>
      <c r="I585" s="33">
        <f t="shared" si="2"/>
        <v>1.000775079</v>
      </c>
      <c r="J585" s="19"/>
      <c r="K585" s="19"/>
      <c r="L585" s="19"/>
    </row>
    <row r="586">
      <c r="A586" s="53">
        <v>44747.0</v>
      </c>
      <c r="B586" s="54">
        <v>1355.75</v>
      </c>
      <c r="C586" s="54">
        <v>1341.15</v>
      </c>
      <c r="D586" s="54">
        <v>1369.15</v>
      </c>
      <c r="E586" s="54">
        <v>1341.15</v>
      </c>
      <c r="F586" s="51" t="s">
        <v>2561</v>
      </c>
      <c r="G586" s="52">
        <v>8.0E-4</v>
      </c>
      <c r="H586" s="19">
        <f t="shared" si="1"/>
        <v>0.0007750793534</v>
      </c>
      <c r="I586" s="33">
        <f t="shared" si="2"/>
        <v>1.007811338</v>
      </c>
      <c r="J586" s="19"/>
      <c r="K586" s="19"/>
      <c r="L586" s="19"/>
    </row>
    <row r="587">
      <c r="A587" s="53">
        <v>44746.0</v>
      </c>
      <c r="B587" s="54">
        <v>1354.7</v>
      </c>
      <c r="C587" s="54">
        <v>1355.0</v>
      </c>
      <c r="D587" s="54">
        <v>1371.0</v>
      </c>
      <c r="E587" s="54">
        <v>1335.0</v>
      </c>
      <c r="F587" s="51" t="s">
        <v>2611</v>
      </c>
      <c r="G587" s="52">
        <v>0.0078</v>
      </c>
      <c r="H587" s="19">
        <f t="shared" si="1"/>
        <v>0.007811337599</v>
      </c>
      <c r="I587" s="33">
        <f t="shared" si="2"/>
        <v>1.030275159</v>
      </c>
      <c r="J587" s="19"/>
      <c r="K587" s="19"/>
      <c r="L587" s="19"/>
    </row>
    <row r="588">
      <c r="A588" s="53">
        <v>44743.0</v>
      </c>
      <c r="B588" s="54">
        <v>1344.2</v>
      </c>
      <c r="C588" s="54">
        <v>1330.75</v>
      </c>
      <c r="D588" s="54">
        <v>1352.95</v>
      </c>
      <c r="E588" s="54">
        <v>1305.35</v>
      </c>
      <c r="F588" s="51" t="s">
        <v>2628</v>
      </c>
      <c r="G588" s="52">
        <v>0.0303</v>
      </c>
      <c r="H588" s="19">
        <f t="shared" si="1"/>
        <v>0.03027515904</v>
      </c>
      <c r="I588" s="33">
        <f t="shared" si="2"/>
        <v>0.9794309737</v>
      </c>
      <c r="J588" s="19"/>
      <c r="K588" s="19"/>
      <c r="L588" s="19"/>
    </row>
    <row r="589">
      <c r="A589" s="67">
        <v>44742.0</v>
      </c>
      <c r="B589" s="54">
        <v>1304.7</v>
      </c>
      <c r="C589" s="54">
        <v>1333.25</v>
      </c>
      <c r="D589" s="54">
        <v>1358.65</v>
      </c>
      <c r="E589" s="54">
        <v>1301.15</v>
      </c>
      <c r="F589" s="51" t="s">
        <v>2682</v>
      </c>
      <c r="G589" s="52">
        <v>-0.0206</v>
      </c>
      <c r="H589" s="19">
        <f t="shared" si="1"/>
        <v>-0.02056902635</v>
      </c>
      <c r="I589" s="33">
        <f t="shared" si="2"/>
        <v>0.9725132323</v>
      </c>
      <c r="J589" s="19"/>
      <c r="K589" s="19"/>
      <c r="L589" s="19"/>
    </row>
    <row r="590">
      <c r="A590" s="67">
        <v>44741.0</v>
      </c>
      <c r="B590" s="54">
        <v>1332.1</v>
      </c>
      <c r="C590" s="54">
        <v>1355.4</v>
      </c>
      <c r="D590" s="54">
        <v>1355.4</v>
      </c>
      <c r="E590" s="54">
        <v>1328.1</v>
      </c>
      <c r="F590" s="51" t="s">
        <v>2577</v>
      </c>
      <c r="G590" s="52">
        <v>-0.0275</v>
      </c>
      <c r="H590" s="19">
        <f t="shared" si="1"/>
        <v>-0.02748676766</v>
      </c>
      <c r="I590" s="33">
        <f t="shared" si="2"/>
        <v>1.048211211</v>
      </c>
      <c r="J590" s="19"/>
      <c r="K590" s="19"/>
      <c r="L590" s="19"/>
    </row>
    <row r="591">
      <c r="A591" s="67">
        <v>44740.0</v>
      </c>
      <c r="B591" s="54">
        <v>1369.75</v>
      </c>
      <c r="C591" s="54">
        <v>1305.0</v>
      </c>
      <c r="D591" s="54">
        <v>1379.9</v>
      </c>
      <c r="E591" s="54">
        <v>1295.2</v>
      </c>
      <c r="F591" s="51" t="s">
        <v>2745</v>
      </c>
      <c r="G591" s="52">
        <v>0.0482</v>
      </c>
      <c r="H591" s="19">
        <f t="shared" si="1"/>
        <v>0.04821121102</v>
      </c>
      <c r="I591" s="33">
        <f t="shared" si="2"/>
        <v>0.9895498088</v>
      </c>
      <c r="J591" s="19"/>
      <c r="K591" s="19"/>
      <c r="L591" s="19"/>
    </row>
    <row r="592">
      <c r="A592" s="67">
        <v>44739.0</v>
      </c>
      <c r="B592" s="54">
        <v>1306.75</v>
      </c>
      <c r="C592" s="54">
        <v>1340.3</v>
      </c>
      <c r="D592" s="54">
        <v>1342.75</v>
      </c>
      <c r="E592" s="54">
        <v>1301.15</v>
      </c>
      <c r="F592" s="51" t="s">
        <v>2611</v>
      </c>
      <c r="G592" s="52">
        <v>-0.0105</v>
      </c>
      <c r="H592" s="19">
        <f t="shared" si="1"/>
        <v>-0.01045019121</v>
      </c>
      <c r="I592" s="33">
        <f t="shared" si="2"/>
        <v>1.001023347</v>
      </c>
      <c r="J592" s="19"/>
      <c r="K592" s="19"/>
      <c r="L592" s="19"/>
    </row>
    <row r="593">
      <c r="A593" s="67">
        <v>44736.0</v>
      </c>
      <c r="B593" s="54">
        <v>1320.55</v>
      </c>
      <c r="C593" s="54">
        <v>1309.8</v>
      </c>
      <c r="D593" s="54">
        <v>1344.0</v>
      </c>
      <c r="E593" s="54">
        <v>1302.05</v>
      </c>
      <c r="F593" s="51" t="s">
        <v>2642</v>
      </c>
      <c r="G593" s="52">
        <v>0.001</v>
      </c>
      <c r="H593" s="19">
        <f t="shared" si="1"/>
        <v>0.001023347483</v>
      </c>
      <c r="I593" s="33">
        <f t="shared" si="2"/>
        <v>1.053253493</v>
      </c>
      <c r="J593" s="19"/>
      <c r="K593" s="19"/>
      <c r="L593" s="19"/>
    </row>
    <row r="594">
      <c r="A594" s="67">
        <v>44735.0</v>
      </c>
      <c r="B594" s="54">
        <v>1319.2</v>
      </c>
      <c r="C594" s="54">
        <v>1279.4</v>
      </c>
      <c r="D594" s="54">
        <v>1328.0</v>
      </c>
      <c r="E594" s="54">
        <v>1251.35</v>
      </c>
      <c r="F594" s="51" t="s">
        <v>2746</v>
      </c>
      <c r="G594" s="52">
        <v>0.0533</v>
      </c>
      <c r="H594" s="19">
        <f t="shared" si="1"/>
        <v>0.05325349301</v>
      </c>
      <c r="I594" s="33">
        <f t="shared" si="2"/>
        <v>0.94396503</v>
      </c>
      <c r="J594" s="19"/>
      <c r="K594" s="19"/>
      <c r="L594" s="19"/>
    </row>
    <row r="595">
      <c r="A595" s="67">
        <v>44734.0</v>
      </c>
      <c r="B595" s="54">
        <v>1252.5</v>
      </c>
      <c r="C595" s="54">
        <v>1355.0</v>
      </c>
      <c r="D595" s="54">
        <v>1355.0</v>
      </c>
      <c r="E595" s="54">
        <v>1245.0</v>
      </c>
      <c r="F595" s="51" t="s">
        <v>2501</v>
      </c>
      <c r="G595" s="52">
        <v>-0.056</v>
      </c>
      <c r="H595" s="19">
        <f t="shared" si="1"/>
        <v>-0.05603497004</v>
      </c>
      <c r="I595" s="33">
        <f t="shared" si="2"/>
        <v>1.049308027</v>
      </c>
      <c r="J595" s="19"/>
      <c r="K595" s="19"/>
      <c r="L595" s="19"/>
    </row>
    <row r="596">
      <c r="A596" s="67">
        <v>44733.0</v>
      </c>
      <c r="B596" s="54">
        <v>1326.85</v>
      </c>
      <c r="C596" s="54">
        <v>1290.0</v>
      </c>
      <c r="D596" s="54">
        <v>1341.0</v>
      </c>
      <c r="E596" s="54">
        <v>1265.3</v>
      </c>
      <c r="F596" s="51" t="s">
        <v>2686</v>
      </c>
      <c r="G596" s="52">
        <v>0.0493</v>
      </c>
      <c r="H596" s="19">
        <f t="shared" si="1"/>
        <v>0.04930802689</v>
      </c>
      <c r="I596" s="33">
        <f t="shared" si="2"/>
        <v>0.9860802433</v>
      </c>
      <c r="J596" s="19"/>
      <c r="K596" s="19"/>
      <c r="L596" s="19"/>
    </row>
    <row r="597">
      <c r="A597" s="67">
        <v>44732.0</v>
      </c>
      <c r="B597" s="54">
        <v>1264.5</v>
      </c>
      <c r="C597" s="54">
        <v>1280.0</v>
      </c>
      <c r="D597" s="54">
        <v>1298.45</v>
      </c>
      <c r="E597" s="54">
        <v>1260.0</v>
      </c>
      <c r="F597" s="51" t="s">
        <v>2747</v>
      </c>
      <c r="G597" s="52">
        <v>-0.0139</v>
      </c>
      <c r="H597" s="19">
        <f t="shared" si="1"/>
        <v>-0.0139197567</v>
      </c>
      <c r="I597" s="33">
        <f t="shared" si="2"/>
        <v>1.009406486</v>
      </c>
      <c r="J597" s="19"/>
      <c r="K597" s="19"/>
      <c r="L597" s="19"/>
    </row>
    <row r="598">
      <c r="A598" s="67">
        <v>44729.0</v>
      </c>
      <c r="B598" s="54">
        <v>1282.35</v>
      </c>
      <c r="C598" s="54">
        <v>1260.0</v>
      </c>
      <c r="D598" s="54">
        <v>1297.65</v>
      </c>
      <c r="E598" s="54">
        <v>1230.0</v>
      </c>
      <c r="F598" s="51" t="s">
        <v>2619</v>
      </c>
      <c r="G598" s="52">
        <v>0.0094</v>
      </c>
      <c r="H598" s="19">
        <f t="shared" si="1"/>
        <v>0.009406486146</v>
      </c>
      <c r="I598" s="33">
        <f t="shared" si="2"/>
        <v>0.9548648953</v>
      </c>
      <c r="J598" s="19"/>
      <c r="K598" s="19"/>
      <c r="L598" s="19"/>
    </row>
    <row r="599">
      <c r="A599" s="67">
        <v>44728.0</v>
      </c>
      <c r="B599" s="54">
        <v>1270.4</v>
      </c>
      <c r="C599" s="54">
        <v>1350.0</v>
      </c>
      <c r="D599" s="54">
        <v>1350.65</v>
      </c>
      <c r="E599" s="54">
        <v>1250.0</v>
      </c>
      <c r="F599" s="51" t="s">
        <v>2568</v>
      </c>
      <c r="G599" s="52">
        <v>-0.0451</v>
      </c>
      <c r="H599" s="19">
        <f t="shared" si="1"/>
        <v>-0.04513510466</v>
      </c>
      <c r="I599" s="33">
        <f t="shared" si="2"/>
        <v>0.988741082</v>
      </c>
      <c r="J599" s="19"/>
      <c r="K599" s="19"/>
      <c r="L599" s="19"/>
    </row>
    <row r="600">
      <c r="A600" s="67">
        <v>44727.0</v>
      </c>
      <c r="B600" s="54">
        <v>1330.45</v>
      </c>
      <c r="C600" s="54">
        <v>1329.35</v>
      </c>
      <c r="D600" s="54">
        <v>1355.6</v>
      </c>
      <c r="E600" s="54">
        <v>1307.7</v>
      </c>
      <c r="F600" s="51" t="s">
        <v>2548</v>
      </c>
      <c r="G600" s="52">
        <v>-0.0113</v>
      </c>
      <c r="H600" s="19">
        <f t="shared" si="1"/>
        <v>-0.01125891795</v>
      </c>
      <c r="I600" s="33">
        <f t="shared" si="2"/>
        <v>1.006093686</v>
      </c>
      <c r="J600" s="19"/>
      <c r="K600" s="19"/>
      <c r="L600" s="19"/>
    </row>
    <row r="601">
      <c r="A601" s="67">
        <v>44726.0</v>
      </c>
      <c r="B601" s="54">
        <v>1345.6</v>
      </c>
      <c r="C601" s="54">
        <v>1339.8</v>
      </c>
      <c r="D601" s="54">
        <v>1364.0</v>
      </c>
      <c r="E601" s="54">
        <v>1324.05</v>
      </c>
      <c r="F601" s="51" t="s">
        <v>2748</v>
      </c>
      <c r="G601" s="52">
        <v>0.0061</v>
      </c>
      <c r="H601" s="19">
        <f t="shared" si="1"/>
        <v>0.006093685745</v>
      </c>
      <c r="I601" s="33">
        <f t="shared" si="2"/>
        <v>0.9622980897</v>
      </c>
      <c r="J601" s="19"/>
      <c r="K601" s="19"/>
      <c r="L601" s="19"/>
    </row>
    <row r="602">
      <c r="A602" s="67">
        <v>44725.0</v>
      </c>
      <c r="B602" s="54">
        <v>1337.45</v>
      </c>
      <c r="C602" s="54">
        <v>1369.1</v>
      </c>
      <c r="D602" s="54">
        <v>1378.0</v>
      </c>
      <c r="E602" s="54">
        <v>1320.0</v>
      </c>
      <c r="F602" s="51" t="s">
        <v>2596</v>
      </c>
      <c r="G602" s="52">
        <v>-0.0377</v>
      </c>
      <c r="H602" s="19">
        <f t="shared" si="1"/>
        <v>-0.03770191028</v>
      </c>
      <c r="I602" s="33">
        <f t="shared" si="2"/>
        <v>0.9987424547</v>
      </c>
      <c r="J602" s="19"/>
      <c r="K602" s="19"/>
      <c r="L602" s="19"/>
    </row>
    <row r="603">
      <c r="A603" s="53">
        <v>44722.0</v>
      </c>
      <c r="B603" s="54">
        <v>1389.85</v>
      </c>
      <c r="C603" s="54">
        <v>1399.0</v>
      </c>
      <c r="D603" s="54">
        <v>1399.95</v>
      </c>
      <c r="E603" s="54">
        <v>1372.2</v>
      </c>
      <c r="F603" s="51" t="s">
        <v>2623</v>
      </c>
      <c r="G603" s="52">
        <v>-0.0013</v>
      </c>
      <c r="H603" s="19">
        <f t="shared" si="1"/>
        <v>-0.001257545272</v>
      </c>
      <c r="I603" s="33">
        <f t="shared" si="2"/>
        <v>0.9921220547</v>
      </c>
      <c r="J603" s="19"/>
      <c r="K603" s="19"/>
      <c r="L603" s="19"/>
    </row>
    <row r="604">
      <c r="A604" s="53">
        <v>44721.0</v>
      </c>
      <c r="B604" s="54">
        <v>1391.6</v>
      </c>
      <c r="C604" s="54">
        <v>1419.9</v>
      </c>
      <c r="D604" s="54">
        <v>1419.9</v>
      </c>
      <c r="E604" s="54">
        <v>1383.25</v>
      </c>
      <c r="F604" s="51" t="s">
        <v>2749</v>
      </c>
      <c r="G604" s="52">
        <v>-0.0079</v>
      </c>
      <c r="H604" s="19">
        <f t="shared" si="1"/>
        <v>-0.007877945318</v>
      </c>
      <c r="I604" s="33">
        <f t="shared" si="2"/>
        <v>0.9959880707</v>
      </c>
      <c r="J604" s="19"/>
      <c r="K604" s="19"/>
      <c r="L604" s="19"/>
    </row>
    <row r="605">
      <c r="A605" s="53">
        <v>44720.0</v>
      </c>
      <c r="B605" s="54">
        <v>1402.65</v>
      </c>
      <c r="C605" s="54">
        <v>1425.0</v>
      </c>
      <c r="D605" s="54">
        <v>1434.25</v>
      </c>
      <c r="E605" s="54">
        <v>1394.4</v>
      </c>
      <c r="F605" s="51" t="s">
        <v>2646</v>
      </c>
      <c r="G605" s="52">
        <v>-0.004</v>
      </c>
      <c r="H605" s="19">
        <f t="shared" si="1"/>
        <v>-0.004011929276</v>
      </c>
      <c r="I605" s="33">
        <f t="shared" si="2"/>
        <v>0.960575677</v>
      </c>
      <c r="J605" s="19"/>
      <c r="K605" s="19"/>
      <c r="L605" s="19"/>
    </row>
    <row r="606">
      <c r="A606" s="53">
        <v>44719.0</v>
      </c>
      <c r="B606" s="54">
        <v>1408.3</v>
      </c>
      <c r="C606" s="54">
        <v>1446.7</v>
      </c>
      <c r="D606" s="54">
        <v>1451.55</v>
      </c>
      <c r="E606" s="54">
        <v>1405.0</v>
      </c>
      <c r="F606" s="51" t="s">
        <v>2624</v>
      </c>
      <c r="G606" s="52">
        <v>-0.0394</v>
      </c>
      <c r="H606" s="19">
        <f t="shared" si="1"/>
        <v>-0.03942432303</v>
      </c>
      <c r="I606" s="33">
        <f t="shared" si="2"/>
        <v>1.032319392</v>
      </c>
      <c r="J606" s="19"/>
      <c r="K606" s="19"/>
      <c r="L606" s="19"/>
    </row>
    <row r="607">
      <c r="A607" s="53">
        <v>44718.0</v>
      </c>
      <c r="B607" s="54">
        <v>1466.1</v>
      </c>
      <c r="C607" s="54">
        <v>1415.0</v>
      </c>
      <c r="D607" s="54">
        <v>1469.0</v>
      </c>
      <c r="E607" s="54">
        <v>1401.0</v>
      </c>
      <c r="F607" s="51" t="s">
        <v>2750</v>
      </c>
      <c r="G607" s="52">
        <v>0.0323</v>
      </c>
      <c r="H607" s="19">
        <f t="shared" si="1"/>
        <v>0.03231939163</v>
      </c>
      <c r="I607" s="33">
        <f t="shared" si="2"/>
        <v>0.9759483233</v>
      </c>
      <c r="J607" s="19"/>
      <c r="K607" s="19"/>
      <c r="L607" s="19"/>
    </row>
    <row r="608">
      <c r="A608" s="53">
        <v>44715.0</v>
      </c>
      <c r="B608" s="54">
        <v>1420.2</v>
      </c>
      <c r="C608" s="54">
        <v>1451.8</v>
      </c>
      <c r="D608" s="54">
        <v>1475.0</v>
      </c>
      <c r="E608" s="54">
        <v>1406.0</v>
      </c>
      <c r="F608" s="51" t="s">
        <v>2684</v>
      </c>
      <c r="G608" s="52">
        <v>-0.0241</v>
      </c>
      <c r="H608" s="19">
        <f t="shared" si="1"/>
        <v>-0.02405167675</v>
      </c>
      <c r="I608" s="33">
        <f t="shared" si="2"/>
        <v>1.034588177</v>
      </c>
      <c r="J608" s="19"/>
      <c r="K608" s="19"/>
      <c r="L608" s="19"/>
    </row>
    <row r="609">
      <c r="A609" s="53">
        <v>44714.0</v>
      </c>
      <c r="B609" s="54">
        <v>1455.2</v>
      </c>
      <c r="C609" s="54">
        <v>1430.0</v>
      </c>
      <c r="D609" s="54">
        <v>1475.0</v>
      </c>
      <c r="E609" s="54">
        <v>1412.6</v>
      </c>
      <c r="F609" s="51" t="s">
        <v>2737</v>
      </c>
      <c r="G609" s="52">
        <v>0.0346</v>
      </c>
      <c r="H609" s="19">
        <f t="shared" si="1"/>
        <v>0.03458817674</v>
      </c>
      <c r="I609" s="33">
        <f t="shared" si="2"/>
        <v>1.000177771</v>
      </c>
      <c r="J609" s="19"/>
      <c r="K609" s="19"/>
      <c r="L609" s="19"/>
    </row>
    <row r="610">
      <c r="A610" s="53">
        <v>44713.0</v>
      </c>
      <c r="B610" s="54">
        <v>1406.55</v>
      </c>
      <c r="C610" s="54">
        <v>1392.2</v>
      </c>
      <c r="D610" s="54">
        <v>1439.25</v>
      </c>
      <c r="E610" s="54">
        <v>1392.2</v>
      </c>
      <c r="F610" s="51" t="s">
        <v>2625</v>
      </c>
      <c r="G610" s="52">
        <v>2.0E-4</v>
      </c>
      <c r="H610" s="19">
        <f t="shared" si="1"/>
        <v>0.000177771457</v>
      </c>
      <c r="I610" s="33">
        <f t="shared" si="2"/>
        <v>0.9613425847</v>
      </c>
      <c r="J610" s="19"/>
      <c r="K610" s="19"/>
      <c r="L610" s="19"/>
    </row>
    <row r="611">
      <c r="A611" s="67">
        <v>44712.0</v>
      </c>
      <c r="B611" s="54">
        <v>1406.3</v>
      </c>
      <c r="C611" s="54">
        <v>1448.2</v>
      </c>
      <c r="D611" s="54">
        <v>1514.0</v>
      </c>
      <c r="E611" s="54">
        <v>1380.05</v>
      </c>
      <c r="F611" s="51" t="s">
        <v>2700</v>
      </c>
      <c r="G611" s="52">
        <v>-0.0387</v>
      </c>
      <c r="H611" s="19">
        <f t="shared" si="1"/>
        <v>-0.03865741532</v>
      </c>
      <c r="I611" s="33">
        <f t="shared" si="2"/>
        <v>1.099887218</v>
      </c>
      <c r="J611" s="19"/>
      <c r="K611" s="19"/>
      <c r="L611" s="19"/>
    </row>
    <row r="612">
      <c r="A612" s="67">
        <v>44711.0</v>
      </c>
      <c r="B612" s="54">
        <v>1462.85</v>
      </c>
      <c r="C612" s="54">
        <v>1338.95</v>
      </c>
      <c r="D612" s="54">
        <v>1463.0</v>
      </c>
      <c r="E612" s="54">
        <v>1338.95</v>
      </c>
      <c r="F612" s="51" t="s">
        <v>2540</v>
      </c>
      <c r="G612" s="52">
        <v>0.0999</v>
      </c>
      <c r="H612" s="19">
        <f t="shared" si="1"/>
        <v>0.09988721805</v>
      </c>
      <c r="I612" s="33">
        <f t="shared" si="2"/>
        <v>1.006965475</v>
      </c>
      <c r="J612" s="19"/>
      <c r="K612" s="19"/>
      <c r="L612" s="19"/>
    </row>
    <row r="613">
      <c r="A613" s="67">
        <v>44708.0</v>
      </c>
      <c r="B613" s="54">
        <v>1330.0</v>
      </c>
      <c r="C613" s="54">
        <v>1349.0</v>
      </c>
      <c r="D613" s="54">
        <v>1350.05</v>
      </c>
      <c r="E613" s="54">
        <v>1305.0</v>
      </c>
      <c r="F613" s="51" t="s">
        <v>2572</v>
      </c>
      <c r="G613" s="52">
        <v>0.007</v>
      </c>
      <c r="H613" s="19">
        <f t="shared" si="1"/>
        <v>0.006965475469</v>
      </c>
      <c r="I613" s="33">
        <f t="shared" si="2"/>
        <v>0.9886597552</v>
      </c>
      <c r="J613" s="19"/>
      <c r="K613" s="19"/>
      <c r="L613" s="19"/>
    </row>
    <row r="614">
      <c r="A614" s="67">
        <v>44707.0</v>
      </c>
      <c r="B614" s="54">
        <v>1320.8</v>
      </c>
      <c r="C614" s="54">
        <v>1352.25</v>
      </c>
      <c r="D614" s="54">
        <v>1400.0</v>
      </c>
      <c r="E614" s="54">
        <v>1282.0</v>
      </c>
      <c r="F614" s="51" t="s">
        <v>2574</v>
      </c>
      <c r="G614" s="52">
        <v>-0.0113</v>
      </c>
      <c r="H614" s="19">
        <f t="shared" si="1"/>
        <v>-0.01134024477</v>
      </c>
      <c r="I614" s="33">
        <f t="shared" si="2"/>
        <v>0.962118757</v>
      </c>
      <c r="J614" s="19"/>
      <c r="K614" s="19"/>
      <c r="L614" s="19"/>
    </row>
    <row r="615">
      <c r="A615" s="67">
        <v>44706.0</v>
      </c>
      <c r="B615" s="54">
        <v>1335.95</v>
      </c>
      <c r="C615" s="54">
        <v>1382.9</v>
      </c>
      <c r="D615" s="54">
        <v>1382.9</v>
      </c>
      <c r="E615" s="54">
        <v>1330.0</v>
      </c>
      <c r="F615" s="51" t="s">
        <v>2548</v>
      </c>
      <c r="G615" s="52">
        <v>-0.0379</v>
      </c>
      <c r="H615" s="19">
        <f t="shared" si="1"/>
        <v>-0.03788124302</v>
      </c>
      <c r="I615" s="33">
        <f t="shared" si="2"/>
        <v>0.9718635171</v>
      </c>
      <c r="J615" s="19"/>
      <c r="K615" s="19"/>
      <c r="L615" s="19"/>
    </row>
    <row r="616">
      <c r="A616" s="67">
        <v>44705.0</v>
      </c>
      <c r="B616" s="54">
        <v>1388.55</v>
      </c>
      <c r="C616" s="54">
        <v>1420.0</v>
      </c>
      <c r="D616" s="54">
        <v>1449.4</v>
      </c>
      <c r="E616" s="54">
        <v>1381.0</v>
      </c>
      <c r="F616" s="51" t="s">
        <v>2699</v>
      </c>
      <c r="G616" s="52">
        <v>-0.0281</v>
      </c>
      <c r="H616" s="19">
        <f t="shared" si="1"/>
        <v>-0.02813648294</v>
      </c>
      <c r="I616" s="33">
        <f t="shared" si="2"/>
        <v>0.9574147289</v>
      </c>
      <c r="J616" s="19"/>
      <c r="K616" s="19"/>
      <c r="L616" s="19"/>
    </row>
    <row r="617">
      <c r="A617" s="67">
        <v>44704.0</v>
      </c>
      <c r="B617" s="54">
        <v>1428.75</v>
      </c>
      <c r="C617" s="54">
        <v>1480.75</v>
      </c>
      <c r="D617" s="54">
        <v>1480.75</v>
      </c>
      <c r="E617" s="54">
        <v>1414.0</v>
      </c>
      <c r="F617" s="51" t="s">
        <v>2572</v>
      </c>
      <c r="G617" s="52">
        <v>-0.0426</v>
      </c>
      <c r="H617" s="19">
        <f t="shared" si="1"/>
        <v>-0.04258527106</v>
      </c>
      <c r="I617" s="33">
        <f t="shared" si="2"/>
        <v>1.009675237</v>
      </c>
      <c r="J617" s="19"/>
      <c r="K617" s="19"/>
      <c r="L617" s="19"/>
    </row>
    <row r="618">
      <c r="A618" s="67">
        <v>44701.0</v>
      </c>
      <c r="B618" s="54">
        <v>1492.3</v>
      </c>
      <c r="C618" s="54">
        <v>1476.0</v>
      </c>
      <c r="D618" s="54">
        <v>1516.0</v>
      </c>
      <c r="E618" s="54">
        <v>1476.0</v>
      </c>
      <c r="F618" s="51" t="s">
        <v>2751</v>
      </c>
      <c r="G618" s="52">
        <v>0.0097</v>
      </c>
      <c r="H618" s="19">
        <f t="shared" si="1"/>
        <v>0.009675236806</v>
      </c>
      <c r="I618" s="33">
        <f t="shared" si="2"/>
        <v>0.9824841294</v>
      </c>
      <c r="J618" s="19"/>
      <c r="K618" s="19"/>
      <c r="L618" s="19"/>
    </row>
    <row r="619">
      <c r="A619" s="67">
        <v>44700.0</v>
      </c>
      <c r="B619" s="54">
        <v>1478.0</v>
      </c>
      <c r="C619" s="54">
        <v>1490.0</v>
      </c>
      <c r="D619" s="54">
        <v>1529.2</v>
      </c>
      <c r="E619" s="54">
        <v>1474.25</v>
      </c>
      <c r="F619" s="51" t="s">
        <v>2676</v>
      </c>
      <c r="G619" s="52">
        <v>-0.0175</v>
      </c>
      <c r="H619" s="19">
        <f t="shared" si="1"/>
        <v>-0.01751587064</v>
      </c>
      <c r="I619" s="33">
        <f t="shared" si="2"/>
        <v>0.9941843175</v>
      </c>
      <c r="J619" s="19"/>
      <c r="K619" s="19"/>
      <c r="L619" s="19"/>
    </row>
    <row r="620">
      <c r="A620" s="67">
        <v>44699.0</v>
      </c>
      <c r="B620" s="54">
        <v>1504.35</v>
      </c>
      <c r="C620" s="54">
        <v>1500.0</v>
      </c>
      <c r="D620" s="54">
        <v>1547.0</v>
      </c>
      <c r="E620" s="54">
        <v>1490.0</v>
      </c>
      <c r="F620" s="51" t="s">
        <v>2685</v>
      </c>
      <c r="G620" s="52">
        <v>-0.0058</v>
      </c>
      <c r="H620" s="19">
        <f t="shared" si="1"/>
        <v>-0.005815682517</v>
      </c>
      <c r="I620" s="33">
        <f t="shared" si="2"/>
        <v>1.040323135</v>
      </c>
      <c r="J620" s="19"/>
      <c r="K620" s="19"/>
      <c r="L620" s="19"/>
    </row>
    <row r="621">
      <c r="A621" s="67">
        <v>44698.0</v>
      </c>
      <c r="B621" s="54">
        <v>1513.15</v>
      </c>
      <c r="C621" s="54">
        <v>1451.1</v>
      </c>
      <c r="D621" s="54">
        <v>1549.0</v>
      </c>
      <c r="E621" s="54">
        <v>1451.1</v>
      </c>
      <c r="F621" s="51" t="s">
        <v>2752</v>
      </c>
      <c r="G621" s="52">
        <v>0.0403</v>
      </c>
      <c r="H621" s="19">
        <f t="shared" si="1"/>
        <v>0.0403231351</v>
      </c>
      <c r="I621" s="33">
        <f t="shared" si="2"/>
        <v>0.9979759168</v>
      </c>
      <c r="J621" s="19"/>
      <c r="K621" s="19"/>
      <c r="L621" s="19"/>
    </row>
    <row r="622">
      <c r="A622" s="67">
        <v>44697.0</v>
      </c>
      <c r="B622" s="54">
        <v>1454.5</v>
      </c>
      <c r="C622" s="54">
        <v>1457.45</v>
      </c>
      <c r="D622" s="54">
        <v>1510.0</v>
      </c>
      <c r="E622" s="54">
        <v>1450.15</v>
      </c>
      <c r="F622" s="51" t="s">
        <v>2651</v>
      </c>
      <c r="G622" s="52">
        <v>-0.002</v>
      </c>
      <c r="H622" s="19">
        <f t="shared" si="1"/>
        <v>-0.002024083159</v>
      </c>
      <c r="I622" s="33">
        <f t="shared" si="2"/>
        <v>0.9667352083</v>
      </c>
      <c r="J622" s="19"/>
      <c r="K622" s="19"/>
      <c r="L622" s="19"/>
    </row>
    <row r="623">
      <c r="A623" s="67">
        <v>44694.0</v>
      </c>
      <c r="B623" s="54">
        <v>1457.45</v>
      </c>
      <c r="C623" s="54">
        <v>1510.0</v>
      </c>
      <c r="D623" s="54">
        <v>1553.25</v>
      </c>
      <c r="E623" s="54">
        <v>1441.0</v>
      </c>
      <c r="F623" s="51" t="s">
        <v>2548</v>
      </c>
      <c r="G623" s="52">
        <v>-0.0333</v>
      </c>
      <c r="H623" s="19">
        <f t="shared" si="1"/>
        <v>-0.03326479172</v>
      </c>
      <c r="I623" s="33">
        <f t="shared" si="2"/>
        <v>0.9806485186</v>
      </c>
      <c r="J623" s="19"/>
      <c r="K623" s="19"/>
      <c r="L623" s="19"/>
    </row>
    <row r="624">
      <c r="A624" s="53">
        <v>44693.0</v>
      </c>
      <c r="B624" s="54">
        <v>1507.6</v>
      </c>
      <c r="C624" s="54">
        <v>1521.0</v>
      </c>
      <c r="D624" s="54">
        <v>1544.95</v>
      </c>
      <c r="E624" s="54">
        <v>1494.15</v>
      </c>
      <c r="F624" s="51" t="s">
        <v>2735</v>
      </c>
      <c r="G624" s="52">
        <v>-0.0194</v>
      </c>
      <c r="H624" s="19">
        <f t="shared" si="1"/>
        <v>-0.01935148145</v>
      </c>
      <c r="I624" s="33">
        <f t="shared" si="2"/>
        <v>0.9343036859</v>
      </c>
      <c r="J624" s="19"/>
      <c r="K624" s="19"/>
      <c r="L624" s="19"/>
    </row>
    <row r="625">
      <c r="A625" s="53">
        <v>44692.0</v>
      </c>
      <c r="B625" s="54">
        <v>1537.35</v>
      </c>
      <c r="C625" s="54">
        <v>1672.0</v>
      </c>
      <c r="D625" s="54">
        <v>1693.0</v>
      </c>
      <c r="E625" s="54">
        <v>1516.35</v>
      </c>
      <c r="F625" s="51" t="s">
        <v>2578</v>
      </c>
      <c r="G625" s="52">
        <v>-0.0657</v>
      </c>
      <c r="H625" s="19">
        <f t="shared" si="1"/>
        <v>-0.06569631408</v>
      </c>
      <c r="I625" s="33">
        <f t="shared" si="2"/>
        <v>0.9739271974</v>
      </c>
      <c r="J625" s="19"/>
      <c r="K625" s="19"/>
      <c r="L625" s="19"/>
    </row>
    <row r="626">
      <c r="A626" s="53">
        <v>44691.0</v>
      </c>
      <c r="B626" s="54">
        <v>1645.45</v>
      </c>
      <c r="C626" s="54">
        <v>1742.4</v>
      </c>
      <c r="D626" s="54">
        <v>1760.0</v>
      </c>
      <c r="E626" s="54">
        <v>1621.3</v>
      </c>
      <c r="F626" s="51" t="s">
        <v>2734</v>
      </c>
      <c r="G626" s="52">
        <v>-0.0261</v>
      </c>
      <c r="H626" s="19">
        <f t="shared" si="1"/>
        <v>-0.0260728026</v>
      </c>
      <c r="I626" s="33">
        <f t="shared" si="2"/>
        <v>1.012950417</v>
      </c>
      <c r="J626" s="19"/>
      <c r="K626" s="19"/>
      <c r="L626" s="19"/>
    </row>
    <row r="627">
      <c r="A627" s="53">
        <v>44690.0</v>
      </c>
      <c r="B627" s="54">
        <v>1689.5</v>
      </c>
      <c r="C627" s="54">
        <v>1650.0</v>
      </c>
      <c r="D627" s="54">
        <v>1708.95</v>
      </c>
      <c r="E627" s="54">
        <v>1640.05</v>
      </c>
      <c r="F627" s="51" t="s">
        <v>2671</v>
      </c>
      <c r="G627" s="52">
        <v>0.013</v>
      </c>
      <c r="H627" s="19">
        <f t="shared" si="1"/>
        <v>0.01295041669</v>
      </c>
      <c r="I627" s="33">
        <f t="shared" si="2"/>
        <v>0.9917350458</v>
      </c>
      <c r="J627" s="19"/>
      <c r="K627" s="19"/>
      <c r="L627" s="19"/>
    </row>
    <row r="628">
      <c r="A628" s="53">
        <v>44687.0</v>
      </c>
      <c r="B628" s="54">
        <v>1667.9</v>
      </c>
      <c r="C628" s="54">
        <v>1690.0</v>
      </c>
      <c r="D628" s="54">
        <v>1749.0</v>
      </c>
      <c r="E628" s="54">
        <v>1648.2</v>
      </c>
      <c r="F628" s="51" t="s">
        <v>2688</v>
      </c>
      <c r="G628" s="52">
        <v>-0.0083</v>
      </c>
      <c r="H628" s="19">
        <f t="shared" si="1"/>
        <v>-0.008264954216</v>
      </c>
      <c r="I628" s="33">
        <f t="shared" si="2"/>
        <v>0.9761165443</v>
      </c>
      <c r="J628" s="19"/>
      <c r="K628" s="19"/>
      <c r="L628" s="19"/>
    </row>
    <row r="629">
      <c r="A629" s="53">
        <v>44686.0</v>
      </c>
      <c r="B629" s="54">
        <v>1681.8</v>
      </c>
      <c r="C629" s="54">
        <v>1769.9</v>
      </c>
      <c r="D629" s="54">
        <v>1770.0</v>
      </c>
      <c r="E629" s="54">
        <v>1675.05</v>
      </c>
      <c r="F629" s="51" t="s">
        <v>2662</v>
      </c>
      <c r="G629" s="52">
        <v>-0.0239</v>
      </c>
      <c r="H629" s="19">
        <f t="shared" si="1"/>
        <v>-0.0238834557</v>
      </c>
      <c r="I629" s="33">
        <f t="shared" si="2"/>
        <v>0.9675417661</v>
      </c>
      <c r="J629" s="19"/>
      <c r="K629" s="19"/>
      <c r="L629" s="19"/>
    </row>
    <row r="630">
      <c r="A630" s="53">
        <v>44685.0</v>
      </c>
      <c r="B630" s="54">
        <v>1722.95</v>
      </c>
      <c r="C630" s="54">
        <v>1780.0</v>
      </c>
      <c r="D630" s="54">
        <v>1859.95</v>
      </c>
      <c r="E630" s="54">
        <v>1715.0</v>
      </c>
      <c r="F630" s="51" t="s">
        <v>2666</v>
      </c>
      <c r="G630" s="52">
        <v>-0.0325</v>
      </c>
      <c r="H630" s="19">
        <f t="shared" si="1"/>
        <v>-0.03245823389</v>
      </c>
      <c r="I630" s="33">
        <f t="shared" si="2"/>
        <v>0.9641049241</v>
      </c>
      <c r="J630" s="19"/>
      <c r="K630" s="19"/>
      <c r="L630" s="19"/>
    </row>
    <row r="631">
      <c r="A631" s="53">
        <v>44683.0</v>
      </c>
      <c r="B631" s="54">
        <v>1780.75</v>
      </c>
      <c r="C631" s="54">
        <v>1821.0</v>
      </c>
      <c r="D631" s="54">
        <v>1821.0</v>
      </c>
      <c r="E631" s="54">
        <v>1770.0</v>
      </c>
      <c r="F631" s="51" t="s">
        <v>2670</v>
      </c>
      <c r="G631" s="52">
        <v>-0.0359</v>
      </c>
      <c r="H631" s="19">
        <f t="shared" si="1"/>
        <v>-0.03589507593</v>
      </c>
      <c r="I631" s="33">
        <f t="shared" si="2"/>
        <v>0.9958216519</v>
      </c>
      <c r="J631" s="19"/>
      <c r="K631" s="19"/>
      <c r="L631" s="19"/>
    </row>
    <row r="632">
      <c r="A632" s="67">
        <v>44680.0</v>
      </c>
      <c r="B632" s="54">
        <v>1847.05</v>
      </c>
      <c r="C632" s="54">
        <v>1885.0</v>
      </c>
      <c r="D632" s="54">
        <v>1909.85</v>
      </c>
      <c r="E632" s="54">
        <v>1822.0</v>
      </c>
      <c r="F632" s="51" t="s">
        <v>2684</v>
      </c>
      <c r="G632" s="52">
        <v>-0.0042</v>
      </c>
      <c r="H632" s="19">
        <f t="shared" si="1"/>
        <v>-0.00417834807</v>
      </c>
      <c r="I632" s="33">
        <f t="shared" si="2"/>
        <v>0.9992996067</v>
      </c>
      <c r="J632" s="19"/>
      <c r="K632" s="19"/>
      <c r="L632" s="19"/>
    </row>
    <row r="633">
      <c r="A633" s="67">
        <v>44679.0</v>
      </c>
      <c r="B633" s="54">
        <v>1854.8</v>
      </c>
      <c r="C633" s="54">
        <v>1820.0</v>
      </c>
      <c r="D633" s="54">
        <v>1896.45</v>
      </c>
      <c r="E633" s="54">
        <v>1820.0</v>
      </c>
      <c r="F633" s="51" t="s">
        <v>2670</v>
      </c>
      <c r="G633" s="52">
        <v>-7.0E-4</v>
      </c>
      <c r="H633" s="19">
        <f t="shared" si="1"/>
        <v>-0.0007003932978</v>
      </c>
      <c r="I633" s="33">
        <f t="shared" si="2"/>
        <v>0.972951722</v>
      </c>
      <c r="J633" s="19"/>
      <c r="K633" s="19"/>
      <c r="L633" s="19"/>
    </row>
    <row r="634">
      <c r="A634" s="67">
        <v>44678.0</v>
      </c>
      <c r="B634" s="54">
        <v>1856.1</v>
      </c>
      <c r="C634" s="54">
        <v>1940.0</v>
      </c>
      <c r="D634" s="54">
        <v>1940.0</v>
      </c>
      <c r="E634" s="54">
        <v>1850.0</v>
      </c>
      <c r="F634" s="51" t="s">
        <v>2561</v>
      </c>
      <c r="G634" s="52">
        <v>-0.027</v>
      </c>
      <c r="H634" s="19">
        <f t="shared" si="1"/>
        <v>-0.02704827803</v>
      </c>
      <c r="I634" s="33">
        <f t="shared" si="2"/>
        <v>0.9941633227</v>
      </c>
      <c r="J634" s="19"/>
      <c r="K634" s="19"/>
      <c r="L634" s="19"/>
    </row>
    <row r="635">
      <c r="A635" s="67">
        <v>44677.0</v>
      </c>
      <c r="B635" s="54">
        <v>1907.7</v>
      </c>
      <c r="C635" s="54">
        <v>1984.95</v>
      </c>
      <c r="D635" s="54">
        <v>1984.95</v>
      </c>
      <c r="E635" s="54">
        <v>1901.0</v>
      </c>
      <c r="F635" s="51" t="s">
        <v>2730</v>
      </c>
      <c r="G635" s="52">
        <v>-0.0058</v>
      </c>
      <c r="H635" s="19">
        <f t="shared" si="1"/>
        <v>-0.005836677263</v>
      </c>
      <c r="I635" s="33">
        <f t="shared" si="2"/>
        <v>0.9840260506</v>
      </c>
      <c r="J635" s="19"/>
      <c r="K635" s="19"/>
      <c r="L635" s="19"/>
    </row>
    <row r="636">
      <c r="A636" s="67">
        <v>44676.0</v>
      </c>
      <c r="B636" s="54">
        <v>1918.9</v>
      </c>
      <c r="C636" s="54">
        <v>1985.0</v>
      </c>
      <c r="D636" s="54">
        <v>1990.0</v>
      </c>
      <c r="E636" s="54">
        <v>1901.0</v>
      </c>
      <c r="F636" s="51" t="s">
        <v>2753</v>
      </c>
      <c r="G636" s="52">
        <v>-0.016</v>
      </c>
      <c r="H636" s="19">
        <f t="shared" si="1"/>
        <v>-0.01597394939</v>
      </c>
      <c r="I636" s="33">
        <f t="shared" si="2"/>
        <v>0.9782532357</v>
      </c>
      <c r="J636" s="19"/>
      <c r="K636" s="19"/>
      <c r="L636" s="19"/>
    </row>
    <row r="637">
      <c r="A637" s="67">
        <v>44673.0</v>
      </c>
      <c r="B637" s="54">
        <v>1950.05</v>
      </c>
      <c r="C637" s="54">
        <v>1995.0</v>
      </c>
      <c r="D637" s="54">
        <v>2019.95</v>
      </c>
      <c r="E637" s="54">
        <v>1931.0</v>
      </c>
      <c r="F637" s="51" t="s">
        <v>2699</v>
      </c>
      <c r="G637" s="52">
        <v>-0.0217</v>
      </c>
      <c r="H637" s="19">
        <f t="shared" si="1"/>
        <v>-0.02174676432</v>
      </c>
      <c r="I637" s="33">
        <f t="shared" si="2"/>
        <v>0.9918893367</v>
      </c>
      <c r="J637" s="19"/>
      <c r="K637" s="19"/>
      <c r="L637" s="19"/>
    </row>
    <row r="638">
      <c r="A638" s="67">
        <v>44672.0</v>
      </c>
      <c r="B638" s="54">
        <v>1993.4</v>
      </c>
      <c r="C638" s="54">
        <v>2049.0</v>
      </c>
      <c r="D638" s="54">
        <v>2049.0</v>
      </c>
      <c r="E638" s="54">
        <v>1980.1</v>
      </c>
      <c r="F638" s="51" t="s">
        <v>2731</v>
      </c>
      <c r="G638" s="52">
        <v>-0.0081</v>
      </c>
      <c r="H638" s="19">
        <f t="shared" si="1"/>
        <v>-0.008110663283</v>
      </c>
      <c r="I638" s="33">
        <f t="shared" si="2"/>
        <v>0.9750855147</v>
      </c>
      <c r="J638" s="19"/>
      <c r="K638" s="19"/>
      <c r="L638" s="19"/>
    </row>
    <row r="639">
      <c r="A639" s="67">
        <v>44671.0</v>
      </c>
      <c r="B639" s="54">
        <v>2009.7</v>
      </c>
      <c r="C639" s="54">
        <v>2090.0</v>
      </c>
      <c r="D639" s="54">
        <v>2090.0</v>
      </c>
      <c r="E639" s="54">
        <v>2003.05</v>
      </c>
      <c r="F639" s="51" t="s">
        <v>2643</v>
      </c>
      <c r="G639" s="52">
        <v>-0.0249</v>
      </c>
      <c r="H639" s="19">
        <f t="shared" si="1"/>
        <v>-0.02491448534</v>
      </c>
      <c r="I639" s="33">
        <f t="shared" si="2"/>
        <v>0.9780524842</v>
      </c>
      <c r="J639" s="19"/>
      <c r="K639" s="19"/>
      <c r="L639" s="19"/>
    </row>
    <row r="640">
      <c r="A640" s="67">
        <v>44670.0</v>
      </c>
      <c r="B640" s="54">
        <v>2061.05</v>
      </c>
      <c r="C640" s="54">
        <v>2107.0</v>
      </c>
      <c r="D640" s="54">
        <v>2131.1</v>
      </c>
      <c r="E640" s="54">
        <v>2022.0</v>
      </c>
      <c r="F640" s="51" t="s">
        <v>2724</v>
      </c>
      <c r="G640" s="52">
        <v>-0.0219</v>
      </c>
      <c r="H640" s="19">
        <f t="shared" si="1"/>
        <v>-0.02194751578</v>
      </c>
      <c r="I640" s="33">
        <f t="shared" si="2"/>
        <v>1.013051943</v>
      </c>
      <c r="J640" s="19"/>
      <c r="K640" s="19"/>
      <c r="L640" s="19"/>
    </row>
    <row r="641">
      <c r="A641" s="67">
        <v>44669.0</v>
      </c>
      <c r="B641" s="54">
        <v>2107.3</v>
      </c>
      <c r="C641" s="54">
        <v>2150.0</v>
      </c>
      <c r="D641" s="54">
        <v>2150.0</v>
      </c>
      <c r="E641" s="54">
        <v>2062.0</v>
      </c>
      <c r="F641" s="51" t="s">
        <v>2754</v>
      </c>
      <c r="G641" s="52">
        <v>0.0131</v>
      </c>
      <c r="H641" s="19">
        <f t="shared" si="1"/>
        <v>0.01305194337</v>
      </c>
      <c r="I641" s="33">
        <f t="shared" si="2"/>
        <v>0.979793222</v>
      </c>
      <c r="J641" s="19"/>
      <c r="K641" s="19"/>
      <c r="L641" s="19"/>
    </row>
    <row r="642">
      <c r="A642" s="67">
        <v>44664.0</v>
      </c>
      <c r="B642" s="54">
        <v>2080.15</v>
      </c>
      <c r="C642" s="54">
        <v>2122.85</v>
      </c>
      <c r="D642" s="54">
        <v>2188.0</v>
      </c>
      <c r="E642" s="54">
        <v>2055.0</v>
      </c>
      <c r="F642" s="51" t="s">
        <v>2554</v>
      </c>
      <c r="G642" s="52">
        <v>-0.0202</v>
      </c>
      <c r="H642" s="19">
        <f t="shared" si="1"/>
        <v>-0.02020677798</v>
      </c>
      <c r="I642" s="33">
        <f t="shared" si="2"/>
        <v>1.007163358</v>
      </c>
      <c r="J642" s="19"/>
      <c r="K642" s="19"/>
      <c r="L642" s="19"/>
    </row>
    <row r="643">
      <c r="A643" s="53">
        <v>44663.0</v>
      </c>
      <c r="B643" s="54">
        <v>2123.05</v>
      </c>
      <c r="C643" s="54">
        <v>2085.0</v>
      </c>
      <c r="D643" s="54">
        <v>2159.75</v>
      </c>
      <c r="E643" s="54">
        <v>2070.0</v>
      </c>
      <c r="F643" s="51" t="s">
        <v>2687</v>
      </c>
      <c r="G643" s="52">
        <v>0.0072</v>
      </c>
      <c r="H643" s="19">
        <f t="shared" si="1"/>
        <v>0.007163357765</v>
      </c>
      <c r="I643" s="33">
        <f t="shared" si="2"/>
        <v>0.9895085199</v>
      </c>
      <c r="J643" s="19"/>
      <c r="K643" s="19"/>
      <c r="L643" s="19"/>
    </row>
    <row r="644">
      <c r="A644" s="53">
        <v>44662.0</v>
      </c>
      <c r="B644" s="54">
        <v>2107.95</v>
      </c>
      <c r="C644" s="54">
        <v>2132.45</v>
      </c>
      <c r="D644" s="54">
        <v>2178.0</v>
      </c>
      <c r="E644" s="54">
        <v>2060.45</v>
      </c>
      <c r="F644" s="51" t="s">
        <v>2755</v>
      </c>
      <c r="G644" s="52">
        <v>-0.0105</v>
      </c>
      <c r="H644" s="19">
        <f t="shared" si="1"/>
        <v>-0.01049148007</v>
      </c>
      <c r="I644" s="33">
        <f t="shared" si="2"/>
        <v>0.9896634225</v>
      </c>
      <c r="J644" s="19"/>
      <c r="K644" s="19"/>
      <c r="L644" s="19"/>
    </row>
    <row r="645">
      <c r="A645" s="53">
        <v>44659.0</v>
      </c>
      <c r="B645" s="54">
        <v>2130.3</v>
      </c>
      <c r="C645" s="54">
        <v>2130.0</v>
      </c>
      <c r="D645" s="54">
        <v>2193.95</v>
      </c>
      <c r="E645" s="54">
        <v>2101.0</v>
      </c>
      <c r="F645" s="51" t="s">
        <v>2756</v>
      </c>
      <c r="G645" s="52">
        <v>-0.0103</v>
      </c>
      <c r="H645" s="19">
        <f t="shared" si="1"/>
        <v>-0.01033657755</v>
      </c>
      <c r="I645" s="33">
        <f t="shared" si="2"/>
        <v>0.9475294377</v>
      </c>
      <c r="J645" s="19"/>
      <c r="K645" s="19"/>
      <c r="L645" s="19"/>
    </row>
    <row r="646">
      <c r="A646" s="53">
        <v>44658.0</v>
      </c>
      <c r="B646" s="54">
        <v>2152.55</v>
      </c>
      <c r="C646" s="54">
        <v>2255.0</v>
      </c>
      <c r="D646" s="54">
        <v>2255.0</v>
      </c>
      <c r="E646" s="54">
        <v>2122.0</v>
      </c>
      <c r="F646" s="51" t="s">
        <v>2757</v>
      </c>
      <c r="G646" s="52">
        <v>-0.0525</v>
      </c>
      <c r="H646" s="19">
        <f t="shared" si="1"/>
        <v>-0.05247056234</v>
      </c>
      <c r="I646" s="33">
        <f t="shared" si="2"/>
        <v>1.11166842</v>
      </c>
      <c r="J646" s="19"/>
      <c r="K646" s="19"/>
      <c r="L646" s="19"/>
    </row>
    <row r="647">
      <c r="A647" s="53">
        <v>44657.0</v>
      </c>
      <c r="B647" s="54">
        <v>2271.75</v>
      </c>
      <c r="C647" s="54">
        <v>2069.0</v>
      </c>
      <c r="D647" s="54">
        <v>2300.0</v>
      </c>
      <c r="E647" s="54">
        <v>2021.3</v>
      </c>
      <c r="F647" s="51" t="s">
        <v>2758</v>
      </c>
      <c r="G647" s="52">
        <v>0.1117</v>
      </c>
      <c r="H647" s="19">
        <f t="shared" si="1"/>
        <v>0.1116684202</v>
      </c>
      <c r="I647" s="33">
        <f t="shared" si="2"/>
        <v>1.034787452</v>
      </c>
      <c r="J647" s="19"/>
      <c r="K647" s="19"/>
      <c r="L647" s="19"/>
    </row>
    <row r="648">
      <c r="A648" s="53">
        <v>44656.0</v>
      </c>
      <c r="B648" s="54">
        <v>2043.55</v>
      </c>
      <c r="C648" s="54">
        <v>1997.0</v>
      </c>
      <c r="D648" s="54">
        <v>2082.75</v>
      </c>
      <c r="E648" s="54">
        <v>1962.2</v>
      </c>
      <c r="F648" s="51" t="s">
        <v>2759</v>
      </c>
      <c r="G648" s="52">
        <v>0.0348</v>
      </c>
      <c r="H648" s="19">
        <f t="shared" si="1"/>
        <v>0.03478745221</v>
      </c>
      <c r="I648" s="33">
        <f t="shared" si="2"/>
        <v>1.150375721</v>
      </c>
      <c r="J648" s="19"/>
      <c r="K648" s="19"/>
      <c r="L648" s="19"/>
    </row>
    <row r="649">
      <c r="A649" s="53">
        <v>44655.0</v>
      </c>
      <c r="B649" s="54">
        <v>1974.85</v>
      </c>
      <c r="C649" s="54">
        <v>1875.0</v>
      </c>
      <c r="D649" s="54">
        <v>2040.0</v>
      </c>
      <c r="E649" s="54">
        <v>1840.0</v>
      </c>
      <c r="F649" s="51" t="s">
        <v>2760</v>
      </c>
      <c r="G649" s="52">
        <v>0.1504</v>
      </c>
      <c r="H649" s="19">
        <f t="shared" si="1"/>
        <v>0.1503757209</v>
      </c>
      <c r="I649" s="33">
        <f t="shared" si="2"/>
        <v>0.9699692064</v>
      </c>
      <c r="J649" s="19"/>
      <c r="K649" s="19"/>
      <c r="L649" s="19"/>
    </row>
    <row r="650">
      <c r="A650" s="53">
        <v>44652.0</v>
      </c>
      <c r="B650" s="54">
        <v>1716.7</v>
      </c>
      <c r="C650" s="54">
        <v>1749.85</v>
      </c>
      <c r="D650" s="54">
        <v>1785.55</v>
      </c>
      <c r="E650" s="54">
        <v>1699.25</v>
      </c>
      <c r="F650" s="51" t="s">
        <v>2574</v>
      </c>
      <c r="G650" s="52">
        <v>-0.03</v>
      </c>
      <c r="H650" s="19">
        <f t="shared" si="1"/>
        <v>-0.03003079357</v>
      </c>
      <c r="I650" s="33">
        <f t="shared" si="2"/>
        <v>1.137508837</v>
      </c>
      <c r="J650" s="19"/>
      <c r="K650" s="19"/>
      <c r="L650" s="19"/>
    </row>
    <row r="651">
      <c r="A651" s="67">
        <v>44651.0</v>
      </c>
      <c r="B651" s="54">
        <v>1769.85</v>
      </c>
      <c r="C651" s="54">
        <v>1583.95</v>
      </c>
      <c r="D651" s="54">
        <v>1828.0</v>
      </c>
      <c r="E651" s="54">
        <v>1543.1</v>
      </c>
      <c r="F651" s="51" t="s">
        <v>2537</v>
      </c>
      <c r="G651" s="52">
        <v>0.1375</v>
      </c>
      <c r="H651" s="19">
        <f t="shared" si="1"/>
        <v>0.1375088373</v>
      </c>
      <c r="I651" s="33">
        <f t="shared" si="2"/>
        <v>0.9835329814</v>
      </c>
      <c r="J651" s="19"/>
      <c r="K651" s="19"/>
      <c r="L651" s="19"/>
    </row>
    <row r="652">
      <c r="A652" s="67">
        <v>44650.0</v>
      </c>
      <c r="B652" s="54">
        <v>1555.9</v>
      </c>
      <c r="C652" s="54">
        <v>1570.0</v>
      </c>
      <c r="D652" s="54">
        <v>1587.0</v>
      </c>
      <c r="E652" s="54">
        <v>1529.0</v>
      </c>
      <c r="F652" s="51" t="s">
        <v>2597</v>
      </c>
      <c r="G652" s="52">
        <v>-0.0165</v>
      </c>
      <c r="H652" s="19">
        <f t="shared" si="1"/>
        <v>-0.01646701855</v>
      </c>
      <c r="I652" s="33">
        <f t="shared" si="2"/>
        <v>1.00072748</v>
      </c>
      <c r="J652" s="19"/>
      <c r="K652" s="19"/>
      <c r="L652" s="19"/>
    </row>
    <row r="653">
      <c r="A653" s="67">
        <v>44649.0</v>
      </c>
      <c r="B653" s="54">
        <v>1581.95</v>
      </c>
      <c r="C653" s="54">
        <v>1565.0</v>
      </c>
      <c r="D653" s="54">
        <v>1595.65</v>
      </c>
      <c r="E653" s="54">
        <v>1565.0</v>
      </c>
      <c r="F653" s="51" t="s">
        <v>2740</v>
      </c>
      <c r="G653" s="52">
        <v>7.0E-4</v>
      </c>
      <c r="H653" s="19">
        <f t="shared" si="1"/>
        <v>0.0007274797571</v>
      </c>
      <c r="I653" s="33">
        <f t="shared" si="2"/>
        <v>1.032089577</v>
      </c>
      <c r="J653" s="19"/>
      <c r="K653" s="19"/>
      <c r="L653" s="19"/>
    </row>
    <row r="654">
      <c r="A654" s="67">
        <v>44648.0</v>
      </c>
      <c r="B654" s="54">
        <v>1580.8</v>
      </c>
      <c r="C654" s="54">
        <v>1578.0</v>
      </c>
      <c r="D654" s="54">
        <v>1590.0</v>
      </c>
      <c r="E654" s="54">
        <v>1516.3</v>
      </c>
      <c r="F654" s="51" t="s">
        <v>2484</v>
      </c>
      <c r="G654" s="52">
        <v>0.0321</v>
      </c>
      <c r="H654" s="19">
        <f t="shared" si="1"/>
        <v>0.0320895766</v>
      </c>
      <c r="I654" s="33">
        <f t="shared" si="2"/>
        <v>0.9964543621</v>
      </c>
      <c r="J654" s="19"/>
      <c r="K654" s="19"/>
      <c r="L654" s="19"/>
    </row>
    <row r="655">
      <c r="A655" s="67">
        <v>44645.0</v>
      </c>
      <c r="B655" s="54">
        <v>1531.65</v>
      </c>
      <c r="C655" s="54">
        <v>1524.6</v>
      </c>
      <c r="D655" s="54">
        <v>1559.25</v>
      </c>
      <c r="E655" s="54">
        <v>1520.0</v>
      </c>
      <c r="F655" s="51" t="s">
        <v>2761</v>
      </c>
      <c r="G655" s="52">
        <v>-0.0035</v>
      </c>
      <c r="H655" s="19">
        <f t="shared" si="1"/>
        <v>-0.00354563789</v>
      </c>
      <c r="I655" s="33">
        <f t="shared" si="2"/>
        <v>1.001857585</v>
      </c>
      <c r="J655" s="19"/>
      <c r="K655" s="19"/>
      <c r="L655" s="19"/>
    </row>
    <row r="656">
      <c r="A656" s="67">
        <v>44644.0</v>
      </c>
      <c r="B656" s="54">
        <v>1537.1</v>
      </c>
      <c r="C656" s="54">
        <v>1570.75</v>
      </c>
      <c r="D656" s="54">
        <v>1570.75</v>
      </c>
      <c r="E656" s="54">
        <v>1536.05</v>
      </c>
      <c r="F656" s="51" t="s">
        <v>2737</v>
      </c>
      <c r="G656" s="52">
        <v>0.0019</v>
      </c>
      <c r="H656" s="19">
        <f t="shared" si="1"/>
        <v>0.001857585139</v>
      </c>
      <c r="I656" s="33">
        <f t="shared" si="2"/>
        <v>0.9701233007</v>
      </c>
      <c r="J656" s="19"/>
      <c r="K656" s="19"/>
      <c r="L656" s="19"/>
    </row>
    <row r="657">
      <c r="A657" s="67">
        <v>44643.0</v>
      </c>
      <c r="B657" s="54">
        <v>1534.25</v>
      </c>
      <c r="C657" s="54">
        <v>1578.0</v>
      </c>
      <c r="D657" s="54">
        <v>1602.0</v>
      </c>
      <c r="E657" s="54">
        <v>1492.1</v>
      </c>
      <c r="F657" s="51" t="s">
        <v>2762</v>
      </c>
      <c r="G657" s="52">
        <v>-0.0299</v>
      </c>
      <c r="H657" s="19">
        <f t="shared" si="1"/>
        <v>-0.02987669934</v>
      </c>
      <c r="I657" s="33">
        <f t="shared" si="2"/>
        <v>1.005659418</v>
      </c>
      <c r="J657" s="19"/>
      <c r="K657" s="19"/>
      <c r="L657" s="19"/>
    </row>
    <row r="658">
      <c r="A658" s="67">
        <v>44642.0</v>
      </c>
      <c r="B658" s="54">
        <v>1581.5</v>
      </c>
      <c r="C658" s="54">
        <v>1590.0</v>
      </c>
      <c r="D658" s="54">
        <v>1601.95</v>
      </c>
      <c r="E658" s="54">
        <v>1567.5</v>
      </c>
      <c r="F658" s="51" t="s">
        <v>2677</v>
      </c>
      <c r="G658" s="52">
        <v>0.0057</v>
      </c>
      <c r="H658" s="19">
        <f t="shared" si="1"/>
        <v>0.005659417525</v>
      </c>
      <c r="I658" s="33">
        <f t="shared" si="2"/>
        <v>0.9993645145</v>
      </c>
      <c r="J658" s="19"/>
      <c r="K658" s="19"/>
      <c r="L658" s="19"/>
    </row>
    <row r="659">
      <c r="A659" s="67">
        <v>44641.0</v>
      </c>
      <c r="B659" s="54">
        <v>1572.6</v>
      </c>
      <c r="C659" s="54">
        <v>1599.95</v>
      </c>
      <c r="D659" s="54">
        <v>1599.95</v>
      </c>
      <c r="E659" s="54">
        <v>1560.05</v>
      </c>
      <c r="F659" s="51" t="s">
        <v>2690</v>
      </c>
      <c r="G659" s="52">
        <v>-6.0E-4</v>
      </c>
      <c r="H659" s="19">
        <f t="shared" si="1"/>
        <v>-0.0006354855109</v>
      </c>
      <c r="I659" s="33">
        <f t="shared" si="2"/>
        <v>1.002356838</v>
      </c>
      <c r="J659" s="19"/>
      <c r="K659" s="19"/>
      <c r="L659" s="19"/>
    </row>
    <row r="660">
      <c r="A660" s="67">
        <v>44637.0</v>
      </c>
      <c r="B660" s="54">
        <v>1573.6</v>
      </c>
      <c r="C660" s="54">
        <v>1579.55</v>
      </c>
      <c r="D660" s="54">
        <v>1608.0</v>
      </c>
      <c r="E660" s="54">
        <v>1545.05</v>
      </c>
      <c r="F660" s="51" t="s">
        <v>2763</v>
      </c>
      <c r="G660" s="52">
        <v>0.0024</v>
      </c>
      <c r="H660" s="19">
        <f t="shared" si="1"/>
        <v>0.002356838015</v>
      </c>
      <c r="I660" s="33">
        <f t="shared" si="2"/>
        <v>1.003355383</v>
      </c>
      <c r="J660" s="19"/>
      <c r="K660" s="19"/>
      <c r="L660" s="19"/>
    </row>
    <row r="661">
      <c r="A661" s="67">
        <v>44636.0</v>
      </c>
      <c r="B661" s="54">
        <v>1569.9</v>
      </c>
      <c r="C661" s="54">
        <v>1597.15</v>
      </c>
      <c r="D661" s="54">
        <v>1598.95</v>
      </c>
      <c r="E661" s="54">
        <v>1556.6</v>
      </c>
      <c r="F661" s="51" t="s">
        <v>2627</v>
      </c>
      <c r="G661" s="52">
        <v>0.0034</v>
      </c>
      <c r="H661" s="19">
        <f t="shared" si="1"/>
        <v>0.003355382993</v>
      </c>
      <c r="I661" s="33">
        <f t="shared" si="2"/>
        <v>0.9840256596</v>
      </c>
      <c r="J661" s="19"/>
      <c r="K661" s="19"/>
      <c r="L661" s="19"/>
    </row>
    <row r="662">
      <c r="A662" s="67">
        <v>44635.0</v>
      </c>
      <c r="B662" s="54">
        <v>1564.65</v>
      </c>
      <c r="C662" s="54">
        <v>1602.0</v>
      </c>
      <c r="D662" s="54">
        <v>1609.7</v>
      </c>
      <c r="E662" s="54">
        <v>1560.1</v>
      </c>
      <c r="F662" s="51" t="s">
        <v>2764</v>
      </c>
      <c r="G662" s="52">
        <v>-0.016</v>
      </c>
      <c r="H662" s="19">
        <f t="shared" si="1"/>
        <v>-0.01597434043</v>
      </c>
      <c r="I662" s="33">
        <f t="shared" si="2"/>
        <v>0.9888678131</v>
      </c>
      <c r="J662" s="19"/>
      <c r="K662" s="19"/>
      <c r="L662" s="19"/>
    </row>
    <row r="663">
      <c r="A663" s="67">
        <v>44634.0</v>
      </c>
      <c r="B663" s="54">
        <v>1590.05</v>
      </c>
      <c r="C663" s="54">
        <v>1608.9</v>
      </c>
      <c r="D663" s="54">
        <v>1628.65</v>
      </c>
      <c r="E663" s="54">
        <v>1585.0</v>
      </c>
      <c r="F663" s="51" t="s">
        <v>2618</v>
      </c>
      <c r="G663" s="52">
        <v>-0.0111</v>
      </c>
      <c r="H663" s="19">
        <f t="shared" si="1"/>
        <v>-0.01113218695</v>
      </c>
      <c r="I663" s="33">
        <f t="shared" si="2"/>
        <v>0.9851125747</v>
      </c>
      <c r="J663" s="19"/>
      <c r="K663" s="19"/>
      <c r="L663" s="19"/>
    </row>
    <row r="664">
      <c r="A664" s="53">
        <v>44631.0</v>
      </c>
      <c r="B664" s="54">
        <v>1607.95</v>
      </c>
      <c r="C664" s="54">
        <v>1616.0</v>
      </c>
      <c r="D664" s="54">
        <v>1627.2</v>
      </c>
      <c r="E664" s="54">
        <v>1583.8</v>
      </c>
      <c r="F664" s="51" t="s">
        <v>2675</v>
      </c>
      <c r="G664" s="52">
        <v>-0.0149</v>
      </c>
      <c r="H664" s="19">
        <f t="shared" si="1"/>
        <v>-0.01488742533</v>
      </c>
      <c r="I664" s="33">
        <f t="shared" si="2"/>
        <v>1.020570857</v>
      </c>
      <c r="J664" s="19"/>
      <c r="K664" s="19"/>
      <c r="L664" s="19"/>
    </row>
    <row r="665">
      <c r="A665" s="53">
        <v>44630.0</v>
      </c>
      <c r="B665" s="54">
        <v>1632.25</v>
      </c>
      <c r="C665" s="54">
        <v>1672.25</v>
      </c>
      <c r="D665" s="54">
        <v>1672.25</v>
      </c>
      <c r="E665" s="54">
        <v>1602.1</v>
      </c>
      <c r="F665" s="51" t="s">
        <v>2765</v>
      </c>
      <c r="G665" s="52">
        <v>0.0206</v>
      </c>
      <c r="H665" s="19">
        <f t="shared" si="1"/>
        <v>0.02057085691</v>
      </c>
      <c r="I665" s="33">
        <f t="shared" si="2"/>
        <v>1.01600864</v>
      </c>
      <c r="J665" s="19"/>
      <c r="K665" s="19"/>
      <c r="L665" s="19"/>
    </row>
    <row r="666">
      <c r="A666" s="53">
        <v>44629.0</v>
      </c>
      <c r="B666" s="54">
        <v>1599.35</v>
      </c>
      <c r="C666" s="54">
        <v>1582.0</v>
      </c>
      <c r="D666" s="54">
        <v>1609.0</v>
      </c>
      <c r="E666" s="54">
        <v>1576.0</v>
      </c>
      <c r="F666" s="51" t="s">
        <v>2620</v>
      </c>
      <c r="G666" s="52">
        <v>0.016</v>
      </c>
      <c r="H666" s="19">
        <f t="shared" si="1"/>
        <v>0.01600863958</v>
      </c>
      <c r="I666" s="33">
        <f t="shared" si="2"/>
        <v>1.015056745</v>
      </c>
      <c r="J666" s="19"/>
      <c r="K666" s="19"/>
      <c r="L666" s="19"/>
    </row>
    <row r="667">
      <c r="A667" s="53">
        <v>44628.0</v>
      </c>
      <c r="B667" s="54">
        <v>1574.15</v>
      </c>
      <c r="C667" s="54">
        <v>1555.0</v>
      </c>
      <c r="D667" s="54">
        <v>1599.0</v>
      </c>
      <c r="E667" s="54">
        <v>1519.45</v>
      </c>
      <c r="F667" s="51" t="s">
        <v>2725</v>
      </c>
      <c r="G667" s="52">
        <v>0.0151</v>
      </c>
      <c r="H667" s="19">
        <f t="shared" si="1"/>
        <v>0.01505674491</v>
      </c>
      <c r="I667" s="33">
        <f t="shared" si="2"/>
        <v>1.01392612</v>
      </c>
      <c r="J667" s="19"/>
      <c r="K667" s="19"/>
      <c r="L667" s="19"/>
    </row>
    <row r="668">
      <c r="A668" s="53">
        <v>44627.0</v>
      </c>
      <c r="B668" s="54">
        <v>1550.8</v>
      </c>
      <c r="C668" s="54">
        <v>1530.0</v>
      </c>
      <c r="D668" s="54">
        <v>1574.95</v>
      </c>
      <c r="E668" s="54">
        <v>1490.0</v>
      </c>
      <c r="F668" s="51" t="s">
        <v>2766</v>
      </c>
      <c r="G668" s="52">
        <v>0.0139</v>
      </c>
      <c r="H668" s="19">
        <f t="shared" si="1"/>
        <v>0.01392611965</v>
      </c>
      <c r="I668" s="33">
        <f t="shared" si="2"/>
        <v>0.9824324758</v>
      </c>
      <c r="J668" s="19"/>
      <c r="K668" s="19"/>
      <c r="L668" s="19"/>
    </row>
    <row r="669">
      <c r="A669" s="53">
        <v>44624.0</v>
      </c>
      <c r="B669" s="54">
        <v>1529.5</v>
      </c>
      <c r="C669" s="54">
        <v>1545.75</v>
      </c>
      <c r="D669" s="54">
        <v>1598.95</v>
      </c>
      <c r="E669" s="54">
        <v>1508.0</v>
      </c>
      <c r="F669" s="51" t="s">
        <v>2611</v>
      </c>
      <c r="G669" s="52">
        <v>-0.0176</v>
      </c>
      <c r="H669" s="19">
        <f t="shared" si="1"/>
        <v>-0.01756752417</v>
      </c>
      <c r="I669" s="33">
        <f t="shared" si="2"/>
        <v>1.000803548</v>
      </c>
      <c r="J669" s="19"/>
      <c r="K669" s="19"/>
      <c r="L669" s="19"/>
    </row>
    <row r="670">
      <c r="A670" s="53">
        <v>44623.0</v>
      </c>
      <c r="B670" s="54">
        <v>1556.85</v>
      </c>
      <c r="C670" s="54">
        <v>1560.0</v>
      </c>
      <c r="D670" s="54">
        <v>1594.85</v>
      </c>
      <c r="E670" s="54">
        <v>1525.2</v>
      </c>
      <c r="F670" s="51" t="s">
        <v>2767</v>
      </c>
      <c r="G670" s="52">
        <v>8.0E-4</v>
      </c>
      <c r="H670" s="19">
        <f t="shared" si="1"/>
        <v>0.00080354847</v>
      </c>
      <c r="I670" s="33">
        <f t="shared" si="2"/>
        <v>0.9914595284</v>
      </c>
      <c r="J670" s="19"/>
      <c r="K670" s="19"/>
      <c r="L670" s="19"/>
    </row>
    <row r="671">
      <c r="A671" s="53">
        <v>44622.0</v>
      </c>
      <c r="B671" s="54">
        <v>1555.6</v>
      </c>
      <c r="C671" s="54">
        <v>1571.35</v>
      </c>
      <c r="D671" s="54">
        <v>1577.35</v>
      </c>
      <c r="E671" s="54">
        <v>1503.8</v>
      </c>
      <c r="F671" s="51" t="s">
        <v>2432</v>
      </c>
      <c r="G671" s="52">
        <v>-0.0085</v>
      </c>
      <c r="H671" s="19">
        <f t="shared" si="1"/>
        <v>-0.008540471638</v>
      </c>
      <c r="I671" s="33">
        <f t="shared" si="2"/>
        <v>0.980288026</v>
      </c>
      <c r="J671" s="19"/>
      <c r="K671" s="19"/>
      <c r="L671" s="19"/>
    </row>
    <row r="672">
      <c r="A672" s="67">
        <v>44620.0</v>
      </c>
      <c r="B672" s="54">
        <v>1569.0</v>
      </c>
      <c r="C672" s="54">
        <v>1598.9</v>
      </c>
      <c r="D672" s="54">
        <v>1598.9</v>
      </c>
      <c r="E672" s="54">
        <v>1543.8</v>
      </c>
      <c r="F672" s="51" t="s">
        <v>2768</v>
      </c>
      <c r="G672" s="52">
        <v>-0.0197</v>
      </c>
      <c r="H672" s="19">
        <f t="shared" si="1"/>
        <v>-0.01971197401</v>
      </c>
      <c r="I672" s="33">
        <f t="shared" si="2"/>
        <v>1.066215901</v>
      </c>
      <c r="J672" s="19"/>
      <c r="K672" s="19"/>
      <c r="L672" s="19"/>
    </row>
    <row r="673">
      <c r="A673" s="67">
        <v>44617.0</v>
      </c>
      <c r="B673" s="54">
        <v>1600.55</v>
      </c>
      <c r="C673" s="54">
        <v>1510.0</v>
      </c>
      <c r="D673" s="54">
        <v>1625.0</v>
      </c>
      <c r="E673" s="54">
        <v>1509.55</v>
      </c>
      <c r="F673" s="51" t="s">
        <v>2551</v>
      </c>
      <c r="G673" s="52">
        <v>0.0662</v>
      </c>
      <c r="H673" s="19">
        <f t="shared" si="1"/>
        <v>0.06621590114</v>
      </c>
      <c r="I673" s="33">
        <f t="shared" si="2"/>
        <v>0.9545353384</v>
      </c>
      <c r="J673" s="19"/>
      <c r="K673" s="19"/>
      <c r="L673" s="19"/>
    </row>
    <row r="674">
      <c r="A674" s="67">
        <v>44616.0</v>
      </c>
      <c r="B674" s="54">
        <v>1501.15</v>
      </c>
      <c r="C674" s="54">
        <v>1540.0</v>
      </c>
      <c r="D674" s="54">
        <v>1569.9</v>
      </c>
      <c r="E674" s="54">
        <v>1475.0</v>
      </c>
      <c r="F674" s="51" t="s">
        <v>2505</v>
      </c>
      <c r="G674" s="52">
        <v>-0.0455</v>
      </c>
      <c r="H674" s="19">
        <f t="shared" si="1"/>
        <v>-0.04546466156</v>
      </c>
      <c r="I674" s="33">
        <f t="shared" si="2"/>
        <v>0.9914888251</v>
      </c>
      <c r="J674" s="19"/>
      <c r="K674" s="19"/>
      <c r="L674" s="19"/>
    </row>
    <row r="675">
      <c r="A675" s="67">
        <v>44615.0</v>
      </c>
      <c r="B675" s="54">
        <v>1572.65</v>
      </c>
      <c r="C675" s="54">
        <v>1601.95</v>
      </c>
      <c r="D675" s="54">
        <v>1609.0</v>
      </c>
      <c r="E675" s="54">
        <v>1553.2</v>
      </c>
      <c r="F675" s="51" t="s">
        <v>2625</v>
      </c>
      <c r="G675" s="52">
        <v>-0.0085</v>
      </c>
      <c r="H675" s="19">
        <f t="shared" si="1"/>
        <v>-0.008511174857</v>
      </c>
      <c r="I675" s="33">
        <f t="shared" si="2"/>
        <v>0.9923050455</v>
      </c>
      <c r="J675" s="19"/>
      <c r="K675" s="19"/>
      <c r="L675" s="19"/>
    </row>
    <row r="676">
      <c r="A676" s="67">
        <v>44614.0</v>
      </c>
      <c r="B676" s="54">
        <v>1586.15</v>
      </c>
      <c r="C676" s="54">
        <v>1560.0</v>
      </c>
      <c r="D676" s="54">
        <v>1590.0</v>
      </c>
      <c r="E676" s="54">
        <v>1525.3</v>
      </c>
      <c r="F676" s="51" t="s">
        <v>2690</v>
      </c>
      <c r="G676" s="52">
        <v>-0.0077</v>
      </c>
      <c r="H676" s="19">
        <f t="shared" si="1"/>
        <v>-0.007694954487</v>
      </c>
      <c r="I676" s="33">
        <f t="shared" si="2"/>
        <v>0.9802532732</v>
      </c>
      <c r="J676" s="19"/>
      <c r="K676" s="19"/>
      <c r="L676" s="19"/>
    </row>
    <row r="677">
      <c r="A677" s="67">
        <v>44613.0</v>
      </c>
      <c r="B677" s="54">
        <v>1598.45</v>
      </c>
      <c r="C677" s="54">
        <v>1665.0</v>
      </c>
      <c r="D677" s="54">
        <v>1690.6</v>
      </c>
      <c r="E677" s="54">
        <v>1570.0</v>
      </c>
      <c r="F677" s="51" t="s">
        <v>2543</v>
      </c>
      <c r="G677" s="52">
        <v>-0.0197</v>
      </c>
      <c r="H677" s="19">
        <f t="shared" si="1"/>
        <v>-0.01974672677</v>
      </c>
      <c r="I677" s="33">
        <f t="shared" si="2"/>
        <v>0.9824968368</v>
      </c>
      <c r="J677" s="19"/>
      <c r="K677" s="19"/>
      <c r="L677" s="19"/>
    </row>
    <row r="678">
      <c r="A678" s="67">
        <v>44610.0</v>
      </c>
      <c r="B678" s="54">
        <v>1630.65</v>
      </c>
      <c r="C678" s="54">
        <v>1695.0</v>
      </c>
      <c r="D678" s="54">
        <v>1701.2</v>
      </c>
      <c r="E678" s="54">
        <v>1602.0</v>
      </c>
      <c r="F678" s="51" t="s">
        <v>2769</v>
      </c>
      <c r="G678" s="52">
        <v>-0.0175</v>
      </c>
      <c r="H678" s="19">
        <f t="shared" si="1"/>
        <v>-0.01750316322</v>
      </c>
      <c r="I678" s="33">
        <f t="shared" si="2"/>
        <v>0.9887700694</v>
      </c>
      <c r="J678" s="19"/>
      <c r="K678" s="19"/>
      <c r="L678" s="19"/>
    </row>
    <row r="679">
      <c r="A679" s="67">
        <v>44609.0</v>
      </c>
      <c r="B679" s="54">
        <v>1659.7</v>
      </c>
      <c r="C679" s="54">
        <v>1699.2</v>
      </c>
      <c r="D679" s="54">
        <v>1704.0</v>
      </c>
      <c r="E679" s="54">
        <v>1654.35</v>
      </c>
      <c r="F679" s="51" t="s">
        <v>2645</v>
      </c>
      <c r="G679" s="52">
        <v>-0.0112</v>
      </c>
      <c r="H679" s="19">
        <f t="shared" si="1"/>
        <v>-0.01122993059</v>
      </c>
      <c r="I679" s="33">
        <f t="shared" si="2"/>
        <v>0.9895652174</v>
      </c>
      <c r="J679" s="19"/>
      <c r="K679" s="19"/>
      <c r="L679" s="19"/>
    </row>
    <row r="680">
      <c r="A680" s="67">
        <v>44608.0</v>
      </c>
      <c r="B680" s="54">
        <v>1678.55</v>
      </c>
      <c r="C680" s="54">
        <v>1706.15</v>
      </c>
      <c r="D680" s="54">
        <v>1734.0</v>
      </c>
      <c r="E680" s="54">
        <v>1671.1</v>
      </c>
      <c r="F680" s="51" t="s">
        <v>2667</v>
      </c>
      <c r="G680" s="52">
        <v>-0.0104</v>
      </c>
      <c r="H680" s="19">
        <f t="shared" si="1"/>
        <v>-0.01043478261</v>
      </c>
      <c r="I680" s="33">
        <f t="shared" si="2"/>
        <v>0.9920460859</v>
      </c>
      <c r="J680" s="19"/>
      <c r="K680" s="19"/>
      <c r="L680" s="19"/>
    </row>
    <row r="681">
      <c r="A681" s="67">
        <v>44607.0</v>
      </c>
      <c r="B681" s="54">
        <v>1696.25</v>
      </c>
      <c r="C681" s="54">
        <v>1674.2</v>
      </c>
      <c r="D681" s="54">
        <v>1711.15</v>
      </c>
      <c r="E681" s="54">
        <v>1671.0</v>
      </c>
      <c r="F681" s="51" t="s">
        <v>2666</v>
      </c>
      <c r="G681" s="52">
        <v>-0.008</v>
      </c>
      <c r="H681" s="19">
        <f t="shared" si="1"/>
        <v>-0.007953914086</v>
      </c>
      <c r="I681" s="33">
        <f t="shared" si="2"/>
        <v>0.9867840139</v>
      </c>
      <c r="J681" s="19"/>
      <c r="K681" s="19"/>
      <c r="L681" s="19"/>
    </row>
    <row r="682">
      <c r="A682" s="67">
        <v>44606.0</v>
      </c>
      <c r="B682" s="54">
        <v>1709.85</v>
      </c>
      <c r="C682" s="54">
        <v>1665.0</v>
      </c>
      <c r="D682" s="54">
        <v>1750.0</v>
      </c>
      <c r="E682" s="54">
        <v>1651.85</v>
      </c>
      <c r="F682" s="51" t="s">
        <v>2691</v>
      </c>
      <c r="G682" s="52">
        <v>-0.0132</v>
      </c>
      <c r="H682" s="19">
        <f t="shared" si="1"/>
        <v>-0.01321598615</v>
      </c>
      <c r="I682" s="33">
        <f t="shared" si="2"/>
        <v>0.9728811656</v>
      </c>
      <c r="J682" s="19"/>
      <c r="K682" s="19"/>
      <c r="L682" s="19"/>
    </row>
    <row r="683">
      <c r="A683" s="53">
        <v>44603.0</v>
      </c>
      <c r="B683" s="54">
        <v>1732.75</v>
      </c>
      <c r="C683" s="54">
        <v>1735.0</v>
      </c>
      <c r="D683" s="54">
        <v>1803.85</v>
      </c>
      <c r="E683" s="54">
        <v>1717.0</v>
      </c>
      <c r="F683" s="51" t="s">
        <v>2430</v>
      </c>
      <c r="G683" s="52">
        <v>-0.0271</v>
      </c>
      <c r="H683" s="19">
        <f t="shared" si="1"/>
        <v>-0.0271188344</v>
      </c>
      <c r="I683" s="33">
        <f t="shared" si="2"/>
        <v>1.003351924</v>
      </c>
      <c r="J683" s="19"/>
      <c r="K683" s="19"/>
      <c r="L683" s="19"/>
    </row>
    <row r="684">
      <c r="A684" s="53">
        <v>44602.0</v>
      </c>
      <c r="B684" s="54">
        <v>1781.05</v>
      </c>
      <c r="C684" s="54">
        <v>1767.8</v>
      </c>
      <c r="D684" s="54">
        <v>1805.05</v>
      </c>
      <c r="E684" s="54">
        <v>1765.1</v>
      </c>
      <c r="F684" s="51" t="s">
        <v>2561</v>
      </c>
      <c r="G684" s="52">
        <v>0.0034</v>
      </c>
      <c r="H684" s="19">
        <f t="shared" si="1"/>
        <v>0.003351923835</v>
      </c>
      <c r="I684" s="33">
        <f t="shared" si="2"/>
        <v>0.9870989268</v>
      </c>
      <c r="J684" s="19"/>
      <c r="K684" s="19"/>
      <c r="L684" s="19"/>
    </row>
    <row r="685">
      <c r="A685" s="53">
        <v>44601.0</v>
      </c>
      <c r="B685" s="54">
        <v>1775.1</v>
      </c>
      <c r="C685" s="54">
        <v>1812.0</v>
      </c>
      <c r="D685" s="54">
        <v>1840.65</v>
      </c>
      <c r="E685" s="54">
        <v>1760.0</v>
      </c>
      <c r="F685" s="51" t="s">
        <v>2427</v>
      </c>
      <c r="G685" s="52">
        <v>-0.0129</v>
      </c>
      <c r="H685" s="19">
        <f t="shared" si="1"/>
        <v>-0.01290107324</v>
      </c>
      <c r="I685" s="33">
        <f t="shared" si="2"/>
        <v>0.9949376193</v>
      </c>
      <c r="J685" s="19"/>
      <c r="K685" s="19"/>
      <c r="L685" s="19"/>
    </row>
    <row r="686">
      <c r="A686" s="53">
        <v>44600.0</v>
      </c>
      <c r="B686" s="54">
        <v>1798.3</v>
      </c>
      <c r="C686" s="54">
        <v>1840.0</v>
      </c>
      <c r="D686" s="54">
        <v>1877.15</v>
      </c>
      <c r="E686" s="54">
        <v>1758.85</v>
      </c>
      <c r="F686" s="51" t="s">
        <v>2556</v>
      </c>
      <c r="G686" s="52">
        <v>-0.0051</v>
      </c>
      <c r="H686" s="19">
        <f t="shared" si="1"/>
        <v>-0.005062380702</v>
      </c>
      <c r="I686" s="33">
        <f t="shared" si="2"/>
        <v>0.9892993979</v>
      </c>
      <c r="J686" s="19"/>
      <c r="K686" s="19"/>
      <c r="L686" s="19"/>
    </row>
    <row r="687">
      <c r="A687" s="53">
        <v>44599.0</v>
      </c>
      <c r="B687" s="54">
        <v>1807.45</v>
      </c>
      <c r="C687" s="54">
        <v>1866.0</v>
      </c>
      <c r="D687" s="54">
        <v>1888.0</v>
      </c>
      <c r="E687" s="54">
        <v>1802.5</v>
      </c>
      <c r="F687" s="51" t="s">
        <v>2698</v>
      </c>
      <c r="G687" s="52">
        <v>-0.0107</v>
      </c>
      <c r="H687" s="19">
        <f t="shared" si="1"/>
        <v>-0.01070060208</v>
      </c>
      <c r="I687" s="33">
        <f t="shared" si="2"/>
        <v>0.969127944</v>
      </c>
      <c r="J687" s="19"/>
      <c r="K687" s="19"/>
      <c r="L687" s="19"/>
    </row>
    <row r="688">
      <c r="A688" s="53">
        <v>44596.0</v>
      </c>
      <c r="B688" s="54">
        <v>1827.0</v>
      </c>
      <c r="C688" s="54">
        <v>1888.9</v>
      </c>
      <c r="D688" s="54">
        <v>1950.0</v>
      </c>
      <c r="E688" s="54">
        <v>1811.2</v>
      </c>
      <c r="F688" s="51" t="s">
        <v>2770</v>
      </c>
      <c r="G688" s="52">
        <v>-0.0309</v>
      </c>
      <c r="H688" s="19">
        <f t="shared" si="1"/>
        <v>-0.03087205602</v>
      </c>
      <c r="I688" s="33">
        <f t="shared" si="2"/>
        <v>1.136415697</v>
      </c>
      <c r="J688" s="19"/>
      <c r="K688" s="19"/>
      <c r="L688" s="19"/>
    </row>
    <row r="689">
      <c r="A689" s="53">
        <v>44595.0</v>
      </c>
      <c r="B689" s="54">
        <v>1885.2</v>
      </c>
      <c r="C689" s="54">
        <v>1698.0</v>
      </c>
      <c r="D689" s="54">
        <v>1990.65</v>
      </c>
      <c r="E689" s="54">
        <v>1698.0</v>
      </c>
      <c r="F689" s="51" t="s">
        <v>2771</v>
      </c>
      <c r="G689" s="52">
        <v>0.1364</v>
      </c>
      <c r="H689" s="19">
        <f t="shared" si="1"/>
        <v>0.1364156971</v>
      </c>
      <c r="I689" s="33">
        <f t="shared" si="2"/>
        <v>1.007439347</v>
      </c>
      <c r="J689" s="19"/>
      <c r="K689" s="19"/>
      <c r="L689" s="19"/>
    </row>
    <row r="690">
      <c r="A690" s="53">
        <v>44594.0</v>
      </c>
      <c r="B690" s="54">
        <v>1658.9</v>
      </c>
      <c r="C690" s="54">
        <v>1676.0</v>
      </c>
      <c r="D690" s="54">
        <v>1676.0</v>
      </c>
      <c r="E690" s="54">
        <v>1637.05</v>
      </c>
      <c r="F690" s="51" t="s">
        <v>2501</v>
      </c>
      <c r="G690" s="52">
        <v>0.0074</v>
      </c>
      <c r="H690" s="19">
        <f t="shared" si="1"/>
        <v>0.007439346552</v>
      </c>
      <c r="I690" s="33">
        <f t="shared" si="2"/>
        <v>1.01479062</v>
      </c>
      <c r="J690" s="19"/>
      <c r="K690" s="19"/>
      <c r="L690" s="19"/>
    </row>
    <row r="691">
      <c r="A691" s="53">
        <v>44593.0</v>
      </c>
      <c r="B691" s="54">
        <v>1646.65</v>
      </c>
      <c r="C691" s="54">
        <v>1609.0</v>
      </c>
      <c r="D691" s="54">
        <v>1687.95</v>
      </c>
      <c r="E691" s="54">
        <v>1609.0</v>
      </c>
      <c r="F691" s="51" t="s">
        <v>2415</v>
      </c>
      <c r="G691" s="52">
        <v>0.0148</v>
      </c>
      <c r="H691" s="19">
        <f t="shared" si="1"/>
        <v>0.01479062028</v>
      </c>
      <c r="I691" s="33">
        <f t="shared" si="2"/>
        <v>0.9889684595</v>
      </c>
      <c r="J691" s="19"/>
      <c r="K691" s="19"/>
      <c r="L691" s="19"/>
    </row>
    <row r="692">
      <c r="A692" s="67">
        <v>44592.0</v>
      </c>
      <c r="B692" s="54">
        <v>1622.65</v>
      </c>
      <c r="C692" s="54">
        <v>1620.0</v>
      </c>
      <c r="D692" s="54">
        <v>1679.0</v>
      </c>
      <c r="E692" s="54">
        <v>1602.0</v>
      </c>
      <c r="F692" s="51" t="s">
        <v>2595</v>
      </c>
      <c r="G692" s="52">
        <v>-0.011</v>
      </c>
      <c r="H692" s="19">
        <f t="shared" si="1"/>
        <v>-0.01103154045</v>
      </c>
      <c r="I692" s="33">
        <f t="shared" si="2"/>
        <v>1.037562842</v>
      </c>
      <c r="J692" s="19"/>
      <c r="K692" s="19"/>
      <c r="L692" s="19"/>
    </row>
    <row r="693">
      <c r="A693" s="67">
        <v>44589.0</v>
      </c>
      <c r="B693" s="54">
        <v>1640.75</v>
      </c>
      <c r="C693" s="54">
        <v>1612.0</v>
      </c>
      <c r="D693" s="54">
        <v>1650.05</v>
      </c>
      <c r="E693" s="54">
        <v>1569.0</v>
      </c>
      <c r="F693" s="51" t="s">
        <v>2474</v>
      </c>
      <c r="G693" s="52">
        <v>0.0376</v>
      </c>
      <c r="H693" s="19">
        <f t="shared" si="1"/>
        <v>0.03756284188</v>
      </c>
      <c r="I693" s="33">
        <f t="shared" si="2"/>
        <v>1.0074218</v>
      </c>
      <c r="J693" s="19"/>
      <c r="K693" s="19"/>
      <c r="L693" s="19"/>
    </row>
    <row r="694">
      <c r="A694" s="67">
        <v>44588.0</v>
      </c>
      <c r="B694" s="54">
        <v>1581.35</v>
      </c>
      <c r="C694" s="54">
        <v>1599.0</v>
      </c>
      <c r="D694" s="54">
        <v>1599.75</v>
      </c>
      <c r="E694" s="54">
        <v>1531.05</v>
      </c>
      <c r="F694" s="51" t="s">
        <v>2556</v>
      </c>
      <c r="G694" s="52">
        <v>0.0074</v>
      </c>
      <c r="H694" s="19">
        <f t="shared" si="1"/>
        <v>0.007421800344</v>
      </c>
      <c r="I694" s="33">
        <f t="shared" si="2"/>
        <v>1.01717211</v>
      </c>
      <c r="J694" s="19"/>
      <c r="K694" s="19"/>
      <c r="L694" s="19"/>
    </row>
    <row r="695">
      <c r="A695" s="67">
        <v>44586.0</v>
      </c>
      <c r="B695" s="54">
        <v>1569.7</v>
      </c>
      <c r="C695" s="54">
        <v>1514.25</v>
      </c>
      <c r="D695" s="54">
        <v>1630.0</v>
      </c>
      <c r="E695" s="54">
        <v>1509.25</v>
      </c>
      <c r="F695" s="51" t="s">
        <v>2568</v>
      </c>
      <c r="G695" s="52">
        <v>0.0172</v>
      </c>
      <c r="H695" s="19">
        <f t="shared" si="1"/>
        <v>0.0171721099</v>
      </c>
      <c r="I695" s="33">
        <f t="shared" si="2"/>
        <v>0.9241548642</v>
      </c>
      <c r="J695" s="19"/>
      <c r="K695" s="19"/>
      <c r="L695" s="19"/>
    </row>
    <row r="696">
      <c r="A696" s="67">
        <v>44585.0</v>
      </c>
      <c r="B696" s="54">
        <v>1543.2</v>
      </c>
      <c r="C696" s="54">
        <v>1698.0</v>
      </c>
      <c r="D696" s="54">
        <v>1698.0</v>
      </c>
      <c r="E696" s="54">
        <v>1502.0</v>
      </c>
      <c r="F696" s="51" t="s">
        <v>2700</v>
      </c>
      <c r="G696" s="52">
        <v>-0.0758</v>
      </c>
      <c r="H696" s="19">
        <f t="shared" si="1"/>
        <v>-0.07584513579</v>
      </c>
      <c r="I696" s="33">
        <f t="shared" si="2"/>
        <v>1.011570498</v>
      </c>
      <c r="J696" s="19"/>
      <c r="K696" s="19"/>
      <c r="L696" s="19"/>
    </row>
    <row r="697">
      <c r="A697" s="67">
        <v>44582.0</v>
      </c>
      <c r="B697" s="54">
        <v>1669.85</v>
      </c>
      <c r="C697" s="54">
        <v>1669.9</v>
      </c>
      <c r="D697" s="54">
        <v>1700.0</v>
      </c>
      <c r="E697" s="54">
        <v>1615.0</v>
      </c>
      <c r="F697" s="51" t="s">
        <v>2628</v>
      </c>
      <c r="G697" s="52">
        <v>0.0116</v>
      </c>
      <c r="H697" s="19">
        <f t="shared" si="1"/>
        <v>0.01157049826</v>
      </c>
      <c r="I697" s="33">
        <f t="shared" si="2"/>
        <v>0.9885026498</v>
      </c>
      <c r="J697" s="19"/>
      <c r="K697" s="19"/>
      <c r="L697" s="19"/>
    </row>
    <row r="698">
      <c r="A698" s="67">
        <v>44581.0</v>
      </c>
      <c r="B698" s="54">
        <v>1650.75</v>
      </c>
      <c r="C698" s="54">
        <v>1680.95</v>
      </c>
      <c r="D698" s="54">
        <v>1692.0</v>
      </c>
      <c r="E698" s="54">
        <v>1633.0</v>
      </c>
      <c r="F698" s="51" t="s">
        <v>2662</v>
      </c>
      <c r="G698" s="52">
        <v>-0.0115</v>
      </c>
      <c r="H698" s="19">
        <f t="shared" si="1"/>
        <v>-0.01149735022</v>
      </c>
      <c r="I698" s="33">
        <f t="shared" si="2"/>
        <v>0.989482728</v>
      </c>
      <c r="J698" s="19"/>
      <c r="K698" s="19"/>
      <c r="L698" s="19"/>
    </row>
    <row r="699">
      <c r="A699" s="67">
        <v>44580.0</v>
      </c>
      <c r="B699" s="54">
        <v>1669.95</v>
      </c>
      <c r="C699" s="54">
        <v>1689.0</v>
      </c>
      <c r="D699" s="54">
        <v>1704.9</v>
      </c>
      <c r="E699" s="54">
        <v>1654.0</v>
      </c>
      <c r="F699" s="51" t="s">
        <v>2742</v>
      </c>
      <c r="G699" s="52">
        <v>-0.0105</v>
      </c>
      <c r="H699" s="19">
        <f t="shared" si="1"/>
        <v>-0.01051727203</v>
      </c>
      <c r="I699" s="33">
        <f t="shared" si="2"/>
        <v>1.006800692</v>
      </c>
      <c r="J699" s="19"/>
      <c r="K699" s="19"/>
      <c r="L699" s="19"/>
    </row>
    <row r="700">
      <c r="A700" s="67">
        <v>44579.0</v>
      </c>
      <c r="B700" s="54">
        <v>1687.7</v>
      </c>
      <c r="C700" s="54">
        <v>1675.0</v>
      </c>
      <c r="D700" s="54">
        <v>1706.0</v>
      </c>
      <c r="E700" s="54">
        <v>1630.0</v>
      </c>
      <c r="F700" s="51" t="s">
        <v>2595</v>
      </c>
      <c r="G700" s="52">
        <v>0.0068</v>
      </c>
      <c r="H700" s="19">
        <f t="shared" si="1"/>
        <v>0.006800692</v>
      </c>
      <c r="I700" s="33">
        <f t="shared" si="2"/>
        <v>1.008422066</v>
      </c>
      <c r="J700" s="19"/>
      <c r="K700" s="19"/>
      <c r="L700" s="19"/>
    </row>
    <row r="701">
      <c r="A701" s="67">
        <v>44578.0</v>
      </c>
      <c r="B701" s="54">
        <v>1676.3</v>
      </c>
      <c r="C701" s="54">
        <v>1650.0</v>
      </c>
      <c r="D701" s="54">
        <v>1695.0</v>
      </c>
      <c r="E701" s="54">
        <v>1632.0</v>
      </c>
      <c r="F701" s="51" t="s">
        <v>2608</v>
      </c>
      <c r="G701" s="52">
        <v>0.0084</v>
      </c>
      <c r="H701" s="19">
        <f t="shared" si="1"/>
        <v>0.008422065812</v>
      </c>
      <c r="I701" s="33">
        <f t="shared" si="2"/>
        <v>0.9959557832</v>
      </c>
      <c r="J701" s="19"/>
      <c r="K701" s="19"/>
      <c r="L701" s="19"/>
    </row>
    <row r="702">
      <c r="A702" s="67">
        <v>44575.0</v>
      </c>
      <c r="B702" s="54">
        <v>1662.3</v>
      </c>
      <c r="C702" s="54">
        <v>1677.95</v>
      </c>
      <c r="D702" s="54">
        <v>1677.95</v>
      </c>
      <c r="E702" s="54">
        <v>1615.8</v>
      </c>
      <c r="F702" s="51" t="s">
        <v>2548</v>
      </c>
      <c r="G702" s="52">
        <v>-0.004</v>
      </c>
      <c r="H702" s="19">
        <f t="shared" si="1"/>
        <v>-0.00404421677</v>
      </c>
      <c r="I702" s="33">
        <f t="shared" si="2"/>
        <v>1.002492642</v>
      </c>
      <c r="J702" s="19"/>
      <c r="K702" s="19"/>
      <c r="L702" s="19"/>
    </row>
    <row r="703">
      <c r="A703" s="67">
        <v>44574.0</v>
      </c>
      <c r="B703" s="54">
        <v>1669.05</v>
      </c>
      <c r="C703" s="54">
        <v>1670.2</v>
      </c>
      <c r="D703" s="54">
        <v>1704.0</v>
      </c>
      <c r="E703" s="54">
        <v>1661.95</v>
      </c>
      <c r="F703" s="51" t="s">
        <v>2772</v>
      </c>
      <c r="G703" s="52">
        <v>0.0025</v>
      </c>
      <c r="H703" s="19">
        <f t="shared" si="1"/>
        <v>0.002492642201</v>
      </c>
      <c r="I703" s="33">
        <f t="shared" si="2"/>
        <v>1</v>
      </c>
      <c r="J703" s="19"/>
      <c r="K703" s="19"/>
      <c r="L703" s="19"/>
    </row>
    <row r="704">
      <c r="A704" s="53">
        <v>44573.0</v>
      </c>
      <c r="B704" s="54">
        <v>1664.9</v>
      </c>
      <c r="C704" s="54">
        <v>1674.1</v>
      </c>
      <c r="D704" s="54">
        <v>1708.0</v>
      </c>
      <c r="E704" s="54">
        <v>1632.0</v>
      </c>
      <c r="F704" s="51" t="s">
        <v>2551</v>
      </c>
      <c r="G704" s="52">
        <v>0.0</v>
      </c>
      <c r="H704" s="19">
        <f t="shared" si="1"/>
        <v>0</v>
      </c>
      <c r="I704" s="33">
        <f t="shared" si="2"/>
        <v>1.002197141</v>
      </c>
      <c r="J704" s="19"/>
      <c r="K704" s="19"/>
      <c r="L704" s="19"/>
    </row>
    <row r="705">
      <c r="A705" s="53">
        <v>44572.0</v>
      </c>
      <c r="B705" s="54">
        <v>1664.9</v>
      </c>
      <c r="C705" s="54">
        <v>1665.0</v>
      </c>
      <c r="D705" s="54">
        <v>1724.7</v>
      </c>
      <c r="E705" s="54">
        <v>1650.0</v>
      </c>
      <c r="F705" s="51" t="s">
        <v>2761</v>
      </c>
      <c r="G705" s="52">
        <v>0.0022</v>
      </c>
      <c r="H705" s="19">
        <f t="shared" si="1"/>
        <v>0.002197140707</v>
      </c>
      <c r="I705" s="33">
        <f t="shared" si="2"/>
        <v>1.018141145</v>
      </c>
      <c r="J705" s="19"/>
      <c r="K705" s="19"/>
      <c r="L705" s="19"/>
    </row>
    <row r="706">
      <c r="A706" s="53">
        <v>44571.0</v>
      </c>
      <c r="B706" s="54">
        <v>1661.25</v>
      </c>
      <c r="C706" s="54">
        <v>1631.65</v>
      </c>
      <c r="D706" s="54">
        <v>1700.0</v>
      </c>
      <c r="E706" s="54">
        <v>1606.0</v>
      </c>
      <c r="F706" s="51" t="s">
        <v>2564</v>
      </c>
      <c r="G706" s="52">
        <v>0.0181</v>
      </c>
      <c r="H706" s="19">
        <f t="shared" si="1"/>
        <v>0.01814114547</v>
      </c>
      <c r="I706" s="33">
        <f t="shared" si="2"/>
        <v>1.027908149</v>
      </c>
      <c r="J706" s="19"/>
      <c r="K706" s="19"/>
      <c r="L706" s="19"/>
    </row>
    <row r="707">
      <c r="A707" s="53">
        <v>44568.0</v>
      </c>
      <c r="B707" s="54">
        <v>1631.65</v>
      </c>
      <c r="C707" s="54">
        <v>1535.8</v>
      </c>
      <c r="D707" s="54">
        <v>1650.0</v>
      </c>
      <c r="E707" s="54">
        <v>1535.8</v>
      </c>
      <c r="F707" s="51" t="s">
        <v>2747</v>
      </c>
      <c r="G707" s="52">
        <v>0.0279</v>
      </c>
      <c r="H707" s="19">
        <f t="shared" si="1"/>
        <v>0.0279081488</v>
      </c>
      <c r="I707" s="33">
        <f t="shared" si="2"/>
        <v>1.013471668</v>
      </c>
      <c r="J707" s="19"/>
      <c r="K707" s="19"/>
      <c r="L707" s="19"/>
    </row>
    <row r="708">
      <c r="A708" s="53">
        <v>44567.0</v>
      </c>
      <c r="B708" s="54">
        <v>1587.35</v>
      </c>
      <c r="C708" s="54">
        <v>1599.0</v>
      </c>
      <c r="D708" s="54">
        <v>1599.0</v>
      </c>
      <c r="E708" s="54">
        <v>1535.0</v>
      </c>
      <c r="F708" s="51" t="s">
        <v>2548</v>
      </c>
      <c r="G708" s="52">
        <v>0.0135</v>
      </c>
      <c r="H708" s="19">
        <f t="shared" si="1"/>
        <v>0.013471668</v>
      </c>
      <c r="I708" s="33">
        <f t="shared" si="2"/>
        <v>1.000031924</v>
      </c>
      <c r="J708" s="19"/>
      <c r="K708" s="19"/>
      <c r="L708" s="19"/>
    </row>
    <row r="709">
      <c r="A709" s="53">
        <v>44566.0</v>
      </c>
      <c r="B709" s="54">
        <v>1566.25</v>
      </c>
      <c r="C709" s="54">
        <v>1565.4</v>
      </c>
      <c r="D709" s="54">
        <v>1584.35</v>
      </c>
      <c r="E709" s="54">
        <v>1516.0</v>
      </c>
      <c r="F709" s="51" t="s">
        <v>2577</v>
      </c>
      <c r="G709" s="52">
        <v>0.0</v>
      </c>
      <c r="H709" s="19">
        <f t="shared" si="1"/>
        <v>0.00003192440301</v>
      </c>
      <c r="I709" s="33">
        <f t="shared" si="2"/>
        <v>0.9872667675</v>
      </c>
      <c r="J709" s="19"/>
      <c r="K709" s="19"/>
      <c r="L709" s="19"/>
    </row>
    <row r="710">
      <c r="A710" s="53">
        <v>44565.0</v>
      </c>
      <c r="B710" s="54">
        <v>1566.2</v>
      </c>
      <c r="C710" s="54">
        <v>1570.0</v>
      </c>
      <c r="D710" s="54">
        <v>1617.9</v>
      </c>
      <c r="E710" s="54">
        <v>1560.0</v>
      </c>
      <c r="F710" s="51" t="s">
        <v>2672</v>
      </c>
      <c r="G710" s="52">
        <v>-0.0127</v>
      </c>
      <c r="H710" s="19">
        <f t="shared" si="1"/>
        <v>-0.01273323248</v>
      </c>
      <c r="I710" s="33">
        <f t="shared" si="2"/>
        <v>1.022988876</v>
      </c>
      <c r="J710" s="19"/>
      <c r="K710" s="19"/>
      <c r="L710" s="19"/>
    </row>
    <row r="711">
      <c r="A711" s="53">
        <v>44564.0</v>
      </c>
      <c r="B711" s="54">
        <v>1586.4</v>
      </c>
      <c r="C711" s="54">
        <v>1628.0</v>
      </c>
      <c r="D711" s="54">
        <v>1628.0</v>
      </c>
      <c r="E711" s="54">
        <v>1553.1</v>
      </c>
      <c r="F711" s="51" t="s">
        <v>2639</v>
      </c>
      <c r="G711" s="52">
        <v>0.023</v>
      </c>
      <c r="H711" s="19">
        <f t="shared" si="1"/>
        <v>0.02298887635</v>
      </c>
      <c r="I711" s="33">
        <f t="shared" si="2"/>
        <v>0.9999677586</v>
      </c>
      <c r="J711" s="19"/>
      <c r="K711" s="19"/>
      <c r="L711" s="19"/>
    </row>
    <row r="712">
      <c r="A712" s="66">
        <v>44561.0</v>
      </c>
      <c r="B712" s="54">
        <v>1550.75</v>
      </c>
      <c r="C712" s="54">
        <v>1555.75</v>
      </c>
      <c r="D712" s="54">
        <v>1583.6</v>
      </c>
      <c r="E712" s="54">
        <v>1531.5</v>
      </c>
      <c r="F712" s="51" t="s">
        <v>2737</v>
      </c>
      <c r="G712" s="52">
        <v>0.0</v>
      </c>
      <c r="H712" s="19">
        <f t="shared" si="1"/>
        <v>-0.00003224142378</v>
      </c>
      <c r="I712" s="33">
        <f t="shared" si="2"/>
        <v>1.003526709</v>
      </c>
      <c r="J712" s="19"/>
      <c r="K712" s="19"/>
      <c r="L712" s="19"/>
    </row>
    <row r="713">
      <c r="A713" s="66">
        <v>44560.0</v>
      </c>
      <c r="B713" s="54">
        <v>1550.8</v>
      </c>
      <c r="C713" s="54">
        <v>1530.0</v>
      </c>
      <c r="D713" s="54">
        <v>1628.0</v>
      </c>
      <c r="E713" s="54">
        <v>1523.75</v>
      </c>
      <c r="F713" s="51" t="s">
        <v>2672</v>
      </c>
      <c r="G713" s="52">
        <v>0.0035</v>
      </c>
      <c r="H713" s="19">
        <f t="shared" si="1"/>
        <v>0.00352670916</v>
      </c>
      <c r="I713" s="33">
        <f t="shared" si="2"/>
        <v>1.004060815</v>
      </c>
      <c r="J713" s="19"/>
      <c r="K713" s="19"/>
      <c r="L713" s="19"/>
    </row>
    <row r="714">
      <c r="A714" s="66">
        <v>44559.0</v>
      </c>
      <c r="B714" s="54">
        <v>1545.35</v>
      </c>
      <c r="C714" s="54">
        <v>1569.25</v>
      </c>
      <c r="D714" s="54">
        <v>1570.0</v>
      </c>
      <c r="E714" s="54">
        <v>1510.0</v>
      </c>
      <c r="F714" s="51" t="s">
        <v>2733</v>
      </c>
      <c r="G714" s="52">
        <v>0.0041</v>
      </c>
      <c r="H714" s="19">
        <f t="shared" si="1"/>
        <v>0.004060814762</v>
      </c>
      <c r="I714" s="33">
        <f t="shared" si="2"/>
        <v>0.9910814901</v>
      </c>
      <c r="J714" s="19"/>
      <c r="K714" s="19"/>
      <c r="L714" s="19"/>
    </row>
    <row r="715">
      <c r="A715" s="66">
        <v>44558.0</v>
      </c>
      <c r="B715" s="54">
        <v>1539.1</v>
      </c>
      <c r="C715" s="54">
        <v>1550.0</v>
      </c>
      <c r="D715" s="54">
        <v>1593.0</v>
      </c>
      <c r="E715" s="54">
        <v>1500.0</v>
      </c>
      <c r="F715" s="51" t="s">
        <v>2597</v>
      </c>
      <c r="G715" s="52">
        <v>-0.0089</v>
      </c>
      <c r="H715" s="19">
        <f t="shared" si="1"/>
        <v>-0.008918509933</v>
      </c>
      <c r="I715" s="33">
        <f t="shared" si="2"/>
        <v>1.013873474</v>
      </c>
      <c r="J715" s="19"/>
      <c r="K715" s="19"/>
      <c r="L715" s="19"/>
    </row>
    <row r="716">
      <c r="A716" s="66">
        <v>44557.0</v>
      </c>
      <c r="B716" s="54">
        <v>1552.95</v>
      </c>
      <c r="C716" s="54">
        <v>1500.75</v>
      </c>
      <c r="D716" s="54">
        <v>1560.0</v>
      </c>
      <c r="E716" s="54">
        <v>1500.0</v>
      </c>
      <c r="F716" s="51" t="s">
        <v>2773</v>
      </c>
      <c r="G716" s="52">
        <v>0.0139</v>
      </c>
      <c r="H716" s="19">
        <f t="shared" si="1"/>
        <v>0.01387347392</v>
      </c>
      <c r="I716" s="33">
        <f t="shared" si="2"/>
        <v>0.9818589744</v>
      </c>
      <c r="J716" s="19"/>
      <c r="K716" s="19"/>
      <c r="L716" s="19"/>
    </row>
    <row r="717">
      <c r="A717" s="66">
        <v>44554.0</v>
      </c>
      <c r="B717" s="54">
        <v>1531.7</v>
      </c>
      <c r="C717" s="54">
        <v>1609.0</v>
      </c>
      <c r="D717" s="54">
        <v>1609.0</v>
      </c>
      <c r="E717" s="54">
        <v>1520.1</v>
      </c>
      <c r="F717" s="51" t="s">
        <v>2774</v>
      </c>
      <c r="G717" s="52">
        <v>-0.0181</v>
      </c>
      <c r="H717" s="19">
        <f t="shared" si="1"/>
        <v>-0.01814102564</v>
      </c>
      <c r="I717" s="33">
        <f t="shared" si="2"/>
        <v>1.012559634</v>
      </c>
      <c r="J717" s="19"/>
      <c r="K717" s="19"/>
      <c r="L717" s="19"/>
    </row>
    <row r="718">
      <c r="A718" s="66">
        <v>44553.0</v>
      </c>
      <c r="B718" s="54">
        <v>1560.0</v>
      </c>
      <c r="C718" s="54">
        <v>1540.0</v>
      </c>
      <c r="D718" s="54">
        <v>1577.8</v>
      </c>
      <c r="E718" s="54">
        <v>1514.25</v>
      </c>
      <c r="F718" s="51" t="s">
        <v>2737</v>
      </c>
      <c r="G718" s="52">
        <v>0.0126</v>
      </c>
      <c r="H718" s="19">
        <f t="shared" si="1"/>
        <v>0.01255963392</v>
      </c>
      <c r="I718" s="33">
        <f t="shared" si="2"/>
        <v>1.018005815</v>
      </c>
      <c r="J718" s="19"/>
      <c r="K718" s="19"/>
      <c r="L718" s="19"/>
    </row>
    <row r="719">
      <c r="A719" s="66">
        <v>44552.0</v>
      </c>
      <c r="B719" s="54">
        <v>1540.65</v>
      </c>
      <c r="C719" s="54">
        <v>1480.05</v>
      </c>
      <c r="D719" s="54">
        <v>1548.0</v>
      </c>
      <c r="E719" s="54">
        <v>1480.05</v>
      </c>
      <c r="F719" s="51" t="s">
        <v>2741</v>
      </c>
      <c r="G719" s="52">
        <v>0.018</v>
      </c>
      <c r="H719" s="19">
        <f t="shared" si="1"/>
        <v>0.01800581472</v>
      </c>
      <c r="I719" s="33">
        <f t="shared" si="2"/>
        <v>1.015534306</v>
      </c>
      <c r="J719" s="19"/>
      <c r="K719" s="19"/>
      <c r="L719" s="19"/>
    </row>
    <row r="720">
      <c r="A720" s="66">
        <v>44551.0</v>
      </c>
      <c r="B720" s="54">
        <v>1513.4</v>
      </c>
      <c r="C720" s="54">
        <v>1483.4</v>
      </c>
      <c r="D720" s="54">
        <v>1531.6</v>
      </c>
      <c r="E720" s="54">
        <v>1483.4</v>
      </c>
      <c r="F720" s="51" t="s">
        <v>2774</v>
      </c>
      <c r="G720" s="52">
        <v>0.0155</v>
      </c>
      <c r="H720" s="19">
        <f t="shared" si="1"/>
        <v>0.01553430632</v>
      </c>
      <c r="I720" s="33">
        <f t="shared" si="2"/>
        <v>0.943584386</v>
      </c>
      <c r="J720" s="19"/>
      <c r="K720" s="19"/>
      <c r="L720" s="19"/>
    </row>
    <row r="721">
      <c r="A721" s="66">
        <v>44550.0</v>
      </c>
      <c r="B721" s="54">
        <v>1490.25</v>
      </c>
      <c r="C721" s="54">
        <v>1558.0</v>
      </c>
      <c r="D721" s="54">
        <v>1558.0</v>
      </c>
      <c r="E721" s="54">
        <v>1467.35</v>
      </c>
      <c r="F721" s="51" t="s">
        <v>2577</v>
      </c>
      <c r="G721" s="52">
        <v>-0.0564</v>
      </c>
      <c r="H721" s="19">
        <f t="shared" si="1"/>
        <v>-0.05641561402</v>
      </c>
      <c r="I721" s="33">
        <f t="shared" si="2"/>
        <v>0.9871862987</v>
      </c>
      <c r="J721" s="19"/>
      <c r="K721" s="19"/>
      <c r="L721" s="19"/>
    </row>
    <row r="722">
      <c r="A722" s="66">
        <v>44547.0</v>
      </c>
      <c r="B722" s="54">
        <v>1579.35</v>
      </c>
      <c r="C722" s="54">
        <v>1598.8</v>
      </c>
      <c r="D722" s="54">
        <v>1598.8</v>
      </c>
      <c r="E722" s="54">
        <v>1569.0</v>
      </c>
      <c r="F722" s="51" t="s">
        <v>2775</v>
      </c>
      <c r="G722" s="52">
        <v>-0.0128</v>
      </c>
      <c r="H722" s="19">
        <f t="shared" si="1"/>
        <v>-0.01281370128</v>
      </c>
      <c r="I722" s="33">
        <f t="shared" si="2"/>
        <v>0.9995938769</v>
      </c>
      <c r="J722" s="19"/>
      <c r="K722" s="19"/>
      <c r="L722" s="19"/>
    </row>
    <row r="723">
      <c r="A723" s="66">
        <v>44546.0</v>
      </c>
      <c r="B723" s="54">
        <v>1599.85</v>
      </c>
      <c r="C723" s="54">
        <v>1660.0</v>
      </c>
      <c r="D723" s="54">
        <v>1660.0</v>
      </c>
      <c r="E723" s="54">
        <v>1586.05</v>
      </c>
      <c r="F723" s="51" t="s">
        <v>2776</v>
      </c>
      <c r="G723" s="52">
        <v>-4.0E-4</v>
      </c>
      <c r="H723" s="19">
        <f t="shared" si="1"/>
        <v>-0.0004061230865</v>
      </c>
      <c r="I723" s="33">
        <f t="shared" si="2"/>
        <v>0.9906229691</v>
      </c>
      <c r="J723" s="19"/>
      <c r="K723" s="19"/>
      <c r="L723" s="19"/>
    </row>
    <row r="724">
      <c r="A724" s="66">
        <v>44545.0</v>
      </c>
      <c r="B724" s="54">
        <v>1600.5</v>
      </c>
      <c r="C724" s="54">
        <v>1599.2</v>
      </c>
      <c r="D724" s="54">
        <v>1615.2</v>
      </c>
      <c r="E724" s="54">
        <v>1587.0</v>
      </c>
      <c r="F724" s="51" t="s">
        <v>2777</v>
      </c>
      <c r="G724" s="52">
        <v>-0.0094</v>
      </c>
      <c r="H724" s="19">
        <f t="shared" si="1"/>
        <v>-0.009377030916</v>
      </c>
      <c r="I724" s="33">
        <f t="shared" si="2"/>
        <v>1.005570424</v>
      </c>
      <c r="J724" s="19"/>
      <c r="K724" s="19"/>
      <c r="L724" s="19"/>
    </row>
    <row r="725">
      <c r="A725" s="66">
        <v>44544.0</v>
      </c>
      <c r="B725" s="54">
        <v>1615.65</v>
      </c>
      <c r="C725" s="54">
        <v>1586.0</v>
      </c>
      <c r="D725" s="54">
        <v>1630.0</v>
      </c>
      <c r="E725" s="54">
        <v>1569.2</v>
      </c>
      <c r="F725" s="51" t="s">
        <v>2682</v>
      </c>
      <c r="G725" s="52">
        <v>0.0056</v>
      </c>
      <c r="H725" s="19">
        <f t="shared" si="1"/>
        <v>0.00557042385</v>
      </c>
      <c r="I725" s="33">
        <f t="shared" si="2"/>
        <v>1.006294429</v>
      </c>
      <c r="J725" s="19"/>
      <c r="K725" s="19"/>
      <c r="L725" s="19"/>
    </row>
    <row r="726">
      <c r="A726" s="66">
        <v>44543.0</v>
      </c>
      <c r="B726" s="54">
        <v>1606.7</v>
      </c>
      <c r="C726" s="54">
        <v>1680.0</v>
      </c>
      <c r="D726" s="54">
        <v>1685.0</v>
      </c>
      <c r="E726" s="54">
        <v>1389.1</v>
      </c>
      <c r="F726" s="51" t="s">
        <v>2661</v>
      </c>
      <c r="G726" s="52">
        <v>0.0063</v>
      </c>
      <c r="H726" s="19">
        <f t="shared" si="1"/>
        <v>0.006294428961</v>
      </c>
      <c r="I726" s="33">
        <f t="shared" si="2"/>
        <v>1.000156602</v>
      </c>
      <c r="J726" s="19"/>
      <c r="K726" s="19"/>
      <c r="L726" s="19"/>
    </row>
    <row r="727">
      <c r="A727" s="50">
        <v>44540.0</v>
      </c>
      <c r="B727" s="54">
        <v>1596.65</v>
      </c>
      <c r="C727" s="54">
        <v>1601.0</v>
      </c>
      <c r="D727" s="54">
        <v>1606.55</v>
      </c>
      <c r="E727" s="54">
        <v>1586.0</v>
      </c>
      <c r="F727" s="51" t="s">
        <v>2778</v>
      </c>
      <c r="G727" s="52">
        <v>2.0E-4</v>
      </c>
      <c r="H727" s="19">
        <f t="shared" si="1"/>
        <v>0.0001566023553</v>
      </c>
      <c r="I727" s="33">
        <f t="shared" si="2"/>
        <v>1.00125439</v>
      </c>
      <c r="J727" s="19"/>
      <c r="K727" s="19"/>
      <c r="L727" s="19"/>
    </row>
    <row r="728">
      <c r="A728" s="53">
        <v>44539.0</v>
      </c>
      <c r="B728" s="54">
        <v>1596.4</v>
      </c>
      <c r="C728" s="54">
        <v>1595.0</v>
      </c>
      <c r="D728" s="54">
        <v>1603.0</v>
      </c>
      <c r="E728" s="54">
        <v>1569.2</v>
      </c>
      <c r="F728" s="51" t="s">
        <v>2639</v>
      </c>
      <c r="G728" s="52">
        <v>0.0013</v>
      </c>
      <c r="H728" s="19">
        <f t="shared" si="1"/>
        <v>0.001254390366</v>
      </c>
      <c r="I728" s="33">
        <f t="shared" si="2"/>
        <v>1.016609813</v>
      </c>
      <c r="J728" s="19"/>
      <c r="K728" s="19"/>
      <c r="L728" s="19"/>
    </row>
    <row r="729">
      <c r="A729" s="53">
        <v>44538.0</v>
      </c>
      <c r="B729" s="54">
        <v>1594.4</v>
      </c>
      <c r="C729" s="54">
        <v>1565.0</v>
      </c>
      <c r="D729" s="54">
        <v>1607.7</v>
      </c>
      <c r="E729" s="54">
        <v>1550.0</v>
      </c>
      <c r="F729" s="51" t="s">
        <v>2635</v>
      </c>
      <c r="G729" s="52">
        <v>0.0166</v>
      </c>
      <c r="H729" s="19">
        <f t="shared" si="1"/>
        <v>0.01660981286</v>
      </c>
      <c r="I729" s="33">
        <f t="shared" si="2"/>
        <v>1.018541369</v>
      </c>
      <c r="J729" s="19"/>
      <c r="K729" s="19"/>
      <c r="L729" s="19"/>
    </row>
    <row r="730">
      <c r="A730" s="53">
        <v>44537.0</v>
      </c>
      <c r="B730" s="54">
        <v>1568.35</v>
      </c>
      <c r="C730" s="54">
        <v>1550.0</v>
      </c>
      <c r="D730" s="54">
        <v>1580.0</v>
      </c>
      <c r="E730" s="54">
        <v>1550.0</v>
      </c>
      <c r="F730" s="51" t="s">
        <v>2779</v>
      </c>
      <c r="G730" s="52">
        <v>0.0185</v>
      </c>
      <c r="H730" s="19">
        <f t="shared" si="1"/>
        <v>0.01854136901</v>
      </c>
      <c r="I730" s="33">
        <f t="shared" si="2"/>
        <v>0.9925228826</v>
      </c>
      <c r="J730" s="19"/>
      <c r="K730" s="19"/>
      <c r="L730" s="19"/>
    </row>
    <row r="731">
      <c r="A731" s="53">
        <v>44536.0</v>
      </c>
      <c r="B731" s="54">
        <v>1539.8</v>
      </c>
      <c r="C731" s="54">
        <v>1590.0</v>
      </c>
      <c r="D731" s="54">
        <v>1590.0</v>
      </c>
      <c r="E731" s="54">
        <v>1539.0</v>
      </c>
      <c r="F731" s="51" t="s">
        <v>2668</v>
      </c>
      <c r="G731" s="52">
        <v>-0.0075</v>
      </c>
      <c r="H731" s="19">
        <f t="shared" si="1"/>
        <v>-0.007477117442</v>
      </c>
      <c r="I731" s="33">
        <f t="shared" si="2"/>
        <v>1.001905131</v>
      </c>
      <c r="J731" s="19"/>
      <c r="K731" s="19"/>
      <c r="L731" s="19"/>
    </row>
    <row r="732">
      <c r="A732" s="53">
        <v>44533.0</v>
      </c>
      <c r="B732" s="54">
        <v>1551.4</v>
      </c>
      <c r="C732" s="54">
        <v>1585.0</v>
      </c>
      <c r="D732" s="54">
        <v>1585.0</v>
      </c>
      <c r="E732" s="54">
        <v>1547.15</v>
      </c>
      <c r="F732" s="51" t="s">
        <v>2675</v>
      </c>
      <c r="G732" s="52">
        <v>0.0019</v>
      </c>
      <c r="H732" s="19">
        <f t="shared" si="1"/>
        <v>0.001905130937</v>
      </c>
      <c r="I732" s="33">
        <f t="shared" si="2"/>
        <v>0.9909445795</v>
      </c>
      <c r="J732" s="19"/>
      <c r="K732" s="19"/>
      <c r="L732" s="19"/>
    </row>
    <row r="733">
      <c r="A733" s="53">
        <v>44532.0</v>
      </c>
      <c r="B733" s="54">
        <v>1548.45</v>
      </c>
      <c r="C733" s="54">
        <v>1545.0</v>
      </c>
      <c r="D733" s="54">
        <v>1569.75</v>
      </c>
      <c r="E733" s="54">
        <v>1540.0</v>
      </c>
      <c r="F733" s="51" t="s">
        <v>2739</v>
      </c>
      <c r="G733" s="52">
        <v>-0.0091</v>
      </c>
      <c r="H733" s="19">
        <f t="shared" si="1"/>
        <v>-0.009055420453</v>
      </c>
      <c r="I733" s="33">
        <f t="shared" si="2"/>
        <v>1.00556646</v>
      </c>
      <c r="J733" s="19"/>
      <c r="K733" s="19"/>
      <c r="L733" s="19"/>
    </row>
    <row r="734">
      <c r="A734" s="53">
        <v>44531.0</v>
      </c>
      <c r="B734" s="54">
        <v>1562.6</v>
      </c>
      <c r="C734" s="54">
        <v>1544.25</v>
      </c>
      <c r="D734" s="54">
        <v>1592.9</v>
      </c>
      <c r="E734" s="54">
        <v>1529.25</v>
      </c>
      <c r="F734" s="51" t="s">
        <v>2731</v>
      </c>
      <c r="G734" s="52">
        <v>0.0056</v>
      </c>
      <c r="H734" s="19">
        <f t="shared" si="1"/>
        <v>0.005566459667</v>
      </c>
      <c r="I734" s="33">
        <f t="shared" si="2"/>
        <v>0.9942416584</v>
      </c>
      <c r="J734" s="19"/>
      <c r="K734" s="19"/>
      <c r="L734" s="19"/>
    </row>
    <row r="735">
      <c r="A735" s="66">
        <v>44530.0</v>
      </c>
      <c r="B735" s="54">
        <v>1553.95</v>
      </c>
      <c r="C735" s="54">
        <v>1589.25</v>
      </c>
      <c r="D735" s="54">
        <v>1600.0</v>
      </c>
      <c r="E735" s="54">
        <v>1529.95</v>
      </c>
      <c r="F735" s="51" t="s">
        <v>2623</v>
      </c>
      <c r="G735" s="52">
        <v>-0.0058</v>
      </c>
      <c r="H735" s="19">
        <f t="shared" si="1"/>
        <v>-0.005758341598</v>
      </c>
      <c r="I735" s="33">
        <f t="shared" si="2"/>
        <v>1.012765268</v>
      </c>
      <c r="J735" s="19"/>
      <c r="K735" s="19"/>
      <c r="L735" s="19"/>
    </row>
    <row r="736">
      <c r="A736" s="66">
        <v>44529.0</v>
      </c>
      <c r="B736" s="54">
        <v>1562.95</v>
      </c>
      <c r="C736" s="54">
        <v>1518.0</v>
      </c>
      <c r="D736" s="54">
        <v>1598.0</v>
      </c>
      <c r="E736" s="54">
        <v>1515.75</v>
      </c>
      <c r="F736" s="51" t="s">
        <v>2780</v>
      </c>
      <c r="G736" s="52">
        <v>0.0128</v>
      </c>
      <c r="H736" s="19">
        <f t="shared" si="1"/>
        <v>0.0127652681</v>
      </c>
      <c r="I736" s="33">
        <f t="shared" si="2"/>
        <v>0.9688912607</v>
      </c>
      <c r="J736" s="19"/>
      <c r="K736" s="19"/>
      <c r="L736" s="19"/>
    </row>
    <row r="737">
      <c r="A737" s="66">
        <v>44526.0</v>
      </c>
      <c r="B737" s="54">
        <v>1543.25</v>
      </c>
      <c r="C737" s="54">
        <v>1598.25</v>
      </c>
      <c r="D737" s="54">
        <v>1598.25</v>
      </c>
      <c r="E737" s="54">
        <v>1527.0</v>
      </c>
      <c r="F737" s="51" t="s">
        <v>2731</v>
      </c>
      <c r="G737" s="52">
        <v>-0.0311</v>
      </c>
      <c r="H737" s="19">
        <f t="shared" si="1"/>
        <v>-0.03110873933</v>
      </c>
      <c r="I737" s="33">
        <f t="shared" si="2"/>
        <v>0.9986206897</v>
      </c>
      <c r="J737" s="19"/>
      <c r="K737" s="19"/>
      <c r="L737" s="19"/>
    </row>
    <row r="738">
      <c r="A738" s="66">
        <v>44525.0</v>
      </c>
      <c r="B738" s="54">
        <v>1592.8</v>
      </c>
      <c r="C738" s="54">
        <v>1585.0</v>
      </c>
      <c r="D738" s="54">
        <v>1635.3</v>
      </c>
      <c r="E738" s="54">
        <v>1526.65</v>
      </c>
      <c r="F738" s="51" t="s">
        <v>2611</v>
      </c>
      <c r="G738" s="52">
        <v>-0.0014</v>
      </c>
      <c r="H738" s="19">
        <f t="shared" si="1"/>
        <v>-0.001379310345</v>
      </c>
      <c r="I738" s="33">
        <f t="shared" si="2"/>
        <v>0.9974048713</v>
      </c>
      <c r="J738" s="19"/>
      <c r="K738" s="19"/>
      <c r="L738" s="19"/>
    </row>
    <row r="739">
      <c r="A739" s="66">
        <v>44524.0</v>
      </c>
      <c r="B739" s="54">
        <v>1595.0</v>
      </c>
      <c r="C739" s="54">
        <v>1648.0</v>
      </c>
      <c r="D739" s="54">
        <v>1648.0</v>
      </c>
      <c r="E739" s="54">
        <v>1582.1</v>
      </c>
      <c r="F739" s="51" t="s">
        <v>2780</v>
      </c>
      <c r="G739" s="52">
        <v>-0.0026</v>
      </c>
      <c r="H739" s="19">
        <f t="shared" si="1"/>
        <v>-0.002595128662</v>
      </c>
      <c r="I739" s="33">
        <f t="shared" si="2"/>
        <v>1.022964977</v>
      </c>
      <c r="J739" s="19"/>
      <c r="K739" s="19"/>
      <c r="L739" s="19"/>
    </row>
    <row r="740">
      <c r="A740" s="66">
        <v>44523.0</v>
      </c>
      <c r="B740" s="54">
        <v>1599.15</v>
      </c>
      <c r="C740" s="54">
        <v>1555.0</v>
      </c>
      <c r="D740" s="54">
        <v>1620.9</v>
      </c>
      <c r="E740" s="54">
        <v>1539.25</v>
      </c>
      <c r="F740" s="51" t="s">
        <v>2671</v>
      </c>
      <c r="G740" s="52">
        <v>0.023</v>
      </c>
      <c r="H740" s="19">
        <f t="shared" si="1"/>
        <v>0.02296497681</v>
      </c>
      <c r="I740" s="33">
        <f t="shared" si="2"/>
        <v>0.95224317</v>
      </c>
      <c r="J740" s="19"/>
      <c r="K740" s="19"/>
      <c r="L740" s="19"/>
    </row>
    <row r="741">
      <c r="A741" s="66">
        <v>44522.0</v>
      </c>
      <c r="B741" s="54">
        <v>1563.25</v>
      </c>
      <c r="C741" s="54">
        <v>1646.0</v>
      </c>
      <c r="D741" s="54">
        <v>1646.0</v>
      </c>
      <c r="E741" s="54">
        <v>1528.5</v>
      </c>
      <c r="F741" s="51" t="s">
        <v>2415</v>
      </c>
      <c r="G741" s="52">
        <v>-0.0478</v>
      </c>
      <c r="H741" s="19">
        <f t="shared" si="1"/>
        <v>-0.04775683002</v>
      </c>
      <c r="I741" s="33">
        <f t="shared" si="2"/>
        <v>0.9719944344</v>
      </c>
      <c r="J741" s="19"/>
      <c r="K741" s="19"/>
      <c r="L741" s="19"/>
    </row>
    <row r="742">
      <c r="A742" s="66">
        <v>44518.0</v>
      </c>
      <c r="B742" s="54">
        <v>1641.65</v>
      </c>
      <c r="C742" s="54">
        <v>1693.0</v>
      </c>
      <c r="D742" s="54">
        <v>1697.9</v>
      </c>
      <c r="E742" s="54">
        <v>1640.0</v>
      </c>
      <c r="F742" s="51" t="s">
        <v>2781</v>
      </c>
      <c r="G742" s="52">
        <v>-0.028</v>
      </c>
      <c r="H742" s="19">
        <f t="shared" si="1"/>
        <v>-0.02800556559</v>
      </c>
      <c r="I742" s="33">
        <f t="shared" si="2"/>
        <v>0.9999703967</v>
      </c>
      <c r="J742" s="19"/>
      <c r="K742" s="19"/>
      <c r="L742" s="19"/>
    </row>
    <row r="743">
      <c r="A743" s="66">
        <v>44517.0</v>
      </c>
      <c r="B743" s="54">
        <v>1688.95</v>
      </c>
      <c r="C743" s="54">
        <v>1730.0</v>
      </c>
      <c r="D743" s="54">
        <v>1730.0</v>
      </c>
      <c r="E743" s="54">
        <v>1659.05</v>
      </c>
      <c r="F743" s="51" t="s">
        <v>2596</v>
      </c>
      <c r="G743" s="52">
        <v>0.0</v>
      </c>
      <c r="H743" s="19">
        <f t="shared" si="1"/>
        <v>-0.00002960331557</v>
      </c>
      <c r="I743" s="33">
        <f t="shared" si="2"/>
        <v>1.003684336</v>
      </c>
      <c r="J743" s="19"/>
      <c r="K743" s="19"/>
      <c r="L743" s="19"/>
    </row>
    <row r="744">
      <c r="A744" s="66">
        <v>44516.0</v>
      </c>
      <c r="B744" s="54">
        <v>1689.0</v>
      </c>
      <c r="C744" s="54">
        <v>1685.0</v>
      </c>
      <c r="D744" s="54">
        <v>1724.95</v>
      </c>
      <c r="E744" s="54">
        <v>1685.0</v>
      </c>
      <c r="F744" s="51" t="s">
        <v>2670</v>
      </c>
      <c r="G744" s="52">
        <v>0.0037</v>
      </c>
      <c r="H744" s="19">
        <f t="shared" si="1"/>
        <v>0.003684335631</v>
      </c>
      <c r="I744" s="33">
        <f t="shared" si="2"/>
        <v>0.9971852686</v>
      </c>
      <c r="J744" s="19"/>
      <c r="K744" s="19"/>
      <c r="L744" s="19"/>
    </row>
    <row r="745">
      <c r="A745" s="66">
        <v>44515.0</v>
      </c>
      <c r="B745" s="54">
        <v>1682.8</v>
      </c>
      <c r="C745" s="54">
        <v>1770.0</v>
      </c>
      <c r="D745" s="54">
        <v>1770.0</v>
      </c>
      <c r="E745" s="54">
        <v>1673.6</v>
      </c>
      <c r="F745" s="51" t="s">
        <v>2622</v>
      </c>
      <c r="G745" s="52">
        <v>-0.0028</v>
      </c>
      <c r="H745" s="19">
        <f t="shared" si="1"/>
        <v>-0.002814731415</v>
      </c>
      <c r="I745" s="33">
        <f t="shared" si="2"/>
        <v>1.004165303</v>
      </c>
      <c r="J745" s="19"/>
      <c r="K745" s="19"/>
      <c r="L745" s="19"/>
    </row>
    <row r="746">
      <c r="A746" s="50">
        <v>44512.0</v>
      </c>
      <c r="B746" s="54">
        <v>1687.55</v>
      </c>
      <c r="C746" s="54">
        <v>1687.05</v>
      </c>
      <c r="D746" s="54">
        <v>1700.0</v>
      </c>
      <c r="E746" s="54">
        <v>1681.0</v>
      </c>
      <c r="F746" s="51" t="s">
        <v>2743</v>
      </c>
      <c r="G746" s="52">
        <v>0.0042</v>
      </c>
      <c r="H746" s="19">
        <f t="shared" si="1"/>
        <v>0.004165303026</v>
      </c>
      <c r="I746" s="33" t="str">
        <f t="shared" si="2"/>
        <v>#DIV/0!</v>
      </c>
      <c r="J746" s="19"/>
      <c r="K746" s="19"/>
      <c r="L746" s="19"/>
    </row>
    <row r="747">
      <c r="A747" s="50">
        <v>44511.0</v>
      </c>
      <c r="B747" s="54">
        <v>1680.55</v>
      </c>
      <c r="C747" s="54">
        <v>1695.4</v>
      </c>
      <c r="D747" s="54">
        <v>1708.9</v>
      </c>
      <c r="E747" s="54">
        <v>1670.0</v>
      </c>
      <c r="F747" s="51" t="s">
        <v>2684</v>
      </c>
      <c r="G747" s="52">
        <v>-0.009</v>
      </c>
      <c r="H747" s="19" t="str">
        <f t="shared" si="1"/>
        <v>#DIV/0!</v>
      </c>
      <c r="I747" s="33">
        <f t="shared" si="2"/>
        <v>1</v>
      </c>
      <c r="J747" s="19"/>
      <c r="K747" s="19"/>
      <c r="L747" s="19"/>
    </row>
  </sheetData>
  <conditionalFormatting sqref="I1:L1">
    <cfRule type="cellIs" dxfId="0" priority="1" operator="lessThan">
      <formula>0</formula>
    </cfRule>
  </conditionalFormatting>
  <conditionalFormatting sqref="A1:L747">
    <cfRule type="cellIs" dxfId="0" priority="2" operator="lessThan">
      <formula>0</formula>
    </cfRule>
  </conditionalFormatting>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9.25"/>
    <col customWidth="1" min="3" max="3" width="16.88"/>
    <col customWidth="1" min="4" max="4" width="16.0"/>
    <col customWidth="1" min="5" max="5" width="18.63"/>
    <col customWidth="1" min="6" max="6" width="28.75"/>
    <col customWidth="1" min="7" max="7" width="25.63"/>
    <col customWidth="1" min="8" max="8" width="21.63"/>
    <col customWidth="1" min="9" max="9" width="23.88"/>
    <col customWidth="1" min="10" max="10" width="23.13"/>
    <col customWidth="1" min="11" max="11" width="24.25"/>
  </cols>
  <sheetData>
    <row r="1">
      <c r="A1" s="14" t="s">
        <v>770</v>
      </c>
      <c r="B1" s="14" t="s">
        <v>2782</v>
      </c>
      <c r="C1" s="14" t="s">
        <v>1405</v>
      </c>
      <c r="D1" s="14" t="s">
        <v>780</v>
      </c>
      <c r="F1" s="14" t="s">
        <v>774</v>
      </c>
      <c r="G1" s="14" t="s">
        <v>775</v>
      </c>
      <c r="H1" s="14" t="s">
        <v>776</v>
      </c>
      <c r="I1" s="14" t="s">
        <v>2783</v>
      </c>
      <c r="J1" s="14" t="s">
        <v>35</v>
      </c>
      <c r="K1" s="14" t="s">
        <v>1408</v>
      </c>
      <c r="L1" s="14" t="s">
        <v>778</v>
      </c>
    </row>
    <row r="2">
      <c r="A2" s="68">
        <v>45608.0</v>
      </c>
      <c r="B2" s="19">
        <v>0.04999822373796592</v>
      </c>
      <c r="C2" s="19">
        <v>-0.011483245654399954</v>
      </c>
      <c r="D2" s="19">
        <f t="array" ref="D2:E6">LINEST(B2:B746, C2:C746, TRUE,TRUE)</f>
        <v>-0.08608703526</v>
      </c>
      <c r="E2" s="19">
        <v>0.002450278431782196</v>
      </c>
      <c r="F2" s="32">
        <f>0.0297747472864582*power(252,1/2)</f>
        <v>0.47265946</v>
      </c>
      <c r="G2" s="63">
        <f>_xlfn.STDEV.P(C2:C747)</f>
        <v>0.00895614857</v>
      </c>
      <c r="H2" s="64">
        <f>-G2*D2*power(252,1/2)</f>
        <v>0.01223937697</v>
      </c>
      <c r="I2" s="63">
        <f>_xlfn.STDEV.P(B2:B747)</f>
        <v>0.02974474859</v>
      </c>
      <c r="J2" s="19">
        <v>0.6232231936525834</v>
      </c>
      <c r="K2" s="19">
        <f>(F2+H2)/J2</f>
        <v>0.77805005</v>
      </c>
      <c r="L2" s="19">
        <f>F2-H2</f>
        <v>0.460420083</v>
      </c>
    </row>
    <row r="3">
      <c r="A3" s="68">
        <v>45607.0</v>
      </c>
      <c r="B3" s="19">
        <v>0.04999888095611116</v>
      </c>
      <c r="C3" s="19">
        <v>-0.001080825900067195</v>
      </c>
      <c r="D3" s="19">
        <v>0.12180038425968916</v>
      </c>
      <c r="E3" s="19">
        <v>0.0010920055577180057</v>
      </c>
      <c r="F3" s="19"/>
      <c r="G3" s="19"/>
      <c r="H3" s="19"/>
      <c r="I3" s="19"/>
      <c r="J3" s="19"/>
      <c r="K3" s="19"/>
      <c r="L3" s="19"/>
    </row>
    <row r="4">
      <c r="A4" s="68">
        <v>45604.0</v>
      </c>
      <c r="B4" s="19">
        <v>0.04923563438823364</v>
      </c>
      <c r="C4" s="19">
        <v>-0.0021136931363857636</v>
      </c>
      <c r="D4" s="19">
        <v>6.718889159237351E-4</v>
      </c>
      <c r="E4" s="19">
        <v>0.029774747286458188</v>
      </c>
      <c r="F4" s="19"/>
      <c r="G4" s="19"/>
      <c r="H4" s="19"/>
      <c r="I4" s="19"/>
      <c r="J4" s="19"/>
      <c r="K4" s="19"/>
      <c r="L4" s="19"/>
    </row>
    <row r="5">
      <c r="A5" s="69">
        <v>45603.0</v>
      </c>
      <c r="B5" s="19">
        <v>0.017530584936918503</v>
      </c>
      <c r="C5" s="19">
        <v>-0.011627978214388546</v>
      </c>
      <c r="D5" s="19">
        <v>0.49954910603863845</v>
      </c>
      <c r="E5" s="19">
        <v>743.0</v>
      </c>
      <c r="F5" s="19"/>
      <c r="G5" s="19"/>
      <c r="H5" s="19"/>
      <c r="I5" s="19"/>
      <c r="J5" s="19"/>
      <c r="K5" s="19"/>
      <c r="L5" s="19"/>
    </row>
    <row r="6">
      <c r="A6" s="69">
        <v>45602.0</v>
      </c>
      <c r="B6" s="19">
        <v>-0.02236342116738299</v>
      </c>
      <c r="C6" s="19">
        <v>0.011181871120417242</v>
      </c>
      <c r="D6" s="19">
        <v>4.428680544484864E-4</v>
      </c>
      <c r="E6" s="19">
        <v>0.6586959329475297</v>
      </c>
      <c r="F6" s="19"/>
      <c r="G6" s="19"/>
      <c r="H6" s="19"/>
      <c r="I6" s="19"/>
      <c r="J6" s="19"/>
      <c r="K6" s="19"/>
      <c r="L6" s="19"/>
    </row>
    <row r="7">
      <c r="A7" s="69">
        <v>45601.0</v>
      </c>
      <c r="B7" s="19">
        <v>-0.0073353790976478095</v>
      </c>
      <c r="C7" s="19">
        <v>0.009083009833155131</v>
      </c>
      <c r="D7" s="19"/>
      <c r="E7" s="19"/>
      <c r="F7" s="19"/>
      <c r="G7" s="19"/>
      <c r="H7" s="19"/>
      <c r="I7" s="19"/>
      <c r="J7" s="19"/>
      <c r="K7" s="19"/>
      <c r="L7" s="19"/>
    </row>
    <row r="8">
      <c r="A8" s="69">
        <v>45600.0</v>
      </c>
      <c r="B8" s="19">
        <v>0.04403789663965907</v>
      </c>
      <c r="C8" s="19">
        <v>-0.012713773460306443</v>
      </c>
      <c r="D8" s="19"/>
      <c r="E8" s="19"/>
      <c r="F8" s="19"/>
      <c r="G8" s="19"/>
      <c r="H8" s="19"/>
      <c r="I8" s="19"/>
      <c r="J8" s="19"/>
      <c r="K8" s="19"/>
      <c r="L8" s="19"/>
    </row>
    <row r="9">
      <c r="A9" s="69">
        <v>45597.0</v>
      </c>
      <c r="B9" s="19">
        <v>0.049993221258134435</v>
      </c>
      <c r="C9" s="19">
        <v>0.004090004895611843</v>
      </c>
      <c r="D9" s="19"/>
      <c r="E9" s="36" t="s">
        <v>780</v>
      </c>
      <c r="F9" s="37"/>
      <c r="G9" s="19"/>
      <c r="H9" s="19"/>
      <c r="I9" s="19"/>
      <c r="J9" s="19"/>
      <c r="K9" s="19"/>
      <c r="L9" s="19"/>
    </row>
    <row r="10">
      <c r="A10" s="69">
        <v>45596.0</v>
      </c>
      <c r="B10" s="19">
        <v>0.04699296480628834</v>
      </c>
      <c r="C10" s="19">
        <v>-0.005566773551457738</v>
      </c>
      <c r="D10" s="19"/>
      <c r="E10" s="39" t="s">
        <v>781</v>
      </c>
      <c r="F10" s="39" t="s">
        <v>782</v>
      </c>
      <c r="G10" s="19"/>
      <c r="H10" s="19"/>
      <c r="I10" s="19"/>
      <c r="J10" s="19"/>
      <c r="K10" s="19"/>
      <c r="L10" s="19"/>
    </row>
    <row r="11">
      <c r="A11" s="46">
        <v>45595.0</v>
      </c>
      <c r="B11" s="19">
        <v>-0.04999536455655673</v>
      </c>
      <c r="C11" s="19">
        <v>-0.005149825171609779</v>
      </c>
      <c r="D11" s="19"/>
      <c r="E11" s="40" t="s">
        <v>783</v>
      </c>
      <c r="F11" s="41">
        <v>-0.08608703526414202</v>
      </c>
      <c r="G11" s="19"/>
      <c r="H11" s="19"/>
      <c r="I11" s="19"/>
      <c r="J11" s="19"/>
      <c r="K11" s="19"/>
      <c r="L11" s="19"/>
    </row>
    <row r="12">
      <c r="A12" s="46">
        <v>45594.0</v>
      </c>
      <c r="B12" s="19">
        <v>-0.0727710353774137</v>
      </c>
      <c r="C12" s="19">
        <v>0.00524669103070563</v>
      </c>
      <c r="D12" s="19"/>
      <c r="E12" s="40" t="s">
        <v>784</v>
      </c>
      <c r="F12" s="42">
        <v>0.002450278431782196</v>
      </c>
      <c r="G12" s="19"/>
      <c r="H12" s="19"/>
      <c r="I12" s="19"/>
      <c r="J12" s="19"/>
      <c r="K12" s="19"/>
      <c r="L12" s="19"/>
    </row>
    <row r="13">
      <c r="A13" s="46">
        <v>45593.0</v>
      </c>
      <c r="B13" s="19">
        <v>-0.0889654632312632</v>
      </c>
      <c r="C13" s="19">
        <v>0.006548584000529489</v>
      </c>
      <c r="D13" s="19"/>
      <c r="E13" s="40" t="s">
        <v>785</v>
      </c>
      <c r="F13" s="42">
        <v>0.12180038425968916</v>
      </c>
      <c r="G13" s="19"/>
      <c r="H13" s="19"/>
      <c r="I13" s="19"/>
      <c r="J13" s="19"/>
      <c r="K13" s="19"/>
      <c r="L13" s="19"/>
    </row>
    <row r="14">
      <c r="A14" s="46">
        <v>45590.0</v>
      </c>
      <c r="B14" s="19">
        <v>-0.03496441036633957</v>
      </c>
      <c r="C14" s="19">
        <v>-0.00895923670254195</v>
      </c>
      <c r="D14" s="19"/>
      <c r="E14" s="40" t="s">
        <v>786</v>
      </c>
      <c r="F14" s="42">
        <v>0.0010920055577180057</v>
      </c>
      <c r="G14" s="19"/>
      <c r="H14" s="19"/>
      <c r="I14" s="19"/>
      <c r="J14" s="19"/>
      <c r="K14" s="19"/>
      <c r="L14" s="19"/>
    </row>
    <row r="15">
      <c r="A15" s="46">
        <v>45589.0</v>
      </c>
      <c r="B15" s="19">
        <v>-0.006769482735089483</v>
      </c>
      <c r="C15" s="19">
        <v>-0.0014773587608192251</v>
      </c>
      <c r="D15" s="19"/>
      <c r="E15" s="40" t="s">
        <v>787</v>
      </c>
      <c r="F15" s="42">
        <v>6.718889159237351E-4</v>
      </c>
      <c r="G15" s="19"/>
      <c r="H15" s="19"/>
      <c r="I15" s="19"/>
      <c r="J15" s="19"/>
      <c r="K15" s="19"/>
      <c r="L15" s="19"/>
    </row>
    <row r="16">
      <c r="A16" s="46">
        <v>45588.0</v>
      </c>
      <c r="B16" s="19">
        <v>-0.05494647233329031</v>
      </c>
      <c r="C16" s="19">
        <v>-0.0014955806816742134</v>
      </c>
      <c r="D16" s="19"/>
      <c r="E16" s="40" t="s">
        <v>788</v>
      </c>
      <c r="F16" s="42">
        <v>0.029774747286458188</v>
      </c>
      <c r="G16" s="19"/>
      <c r="H16" s="19"/>
      <c r="I16" s="19"/>
      <c r="J16" s="19"/>
      <c r="K16" s="19"/>
      <c r="L16" s="19"/>
    </row>
    <row r="17">
      <c r="A17" s="46">
        <v>45587.0</v>
      </c>
      <c r="B17" s="19">
        <v>0.0999971623960727</v>
      </c>
      <c r="C17" s="19">
        <v>-0.01246918014131737</v>
      </c>
      <c r="D17" s="19"/>
      <c r="E17" s="40" t="s">
        <v>789</v>
      </c>
      <c r="F17" s="42">
        <v>0.49954910603863845</v>
      </c>
      <c r="G17" s="19"/>
      <c r="H17" s="19"/>
      <c r="I17" s="19"/>
      <c r="J17" s="19"/>
      <c r="K17" s="19"/>
      <c r="L17" s="19"/>
    </row>
    <row r="18">
      <c r="A18" s="46">
        <v>45586.0</v>
      </c>
      <c r="B18" s="19">
        <v>0.12744141406062548</v>
      </c>
      <c r="C18" s="19">
        <v>-0.0029351353199982277</v>
      </c>
      <c r="D18" s="19"/>
      <c r="E18" s="40" t="s">
        <v>790</v>
      </c>
      <c r="F18" s="40">
        <v>743.0</v>
      </c>
      <c r="G18" s="19"/>
      <c r="H18" s="19"/>
      <c r="I18" s="19"/>
      <c r="J18" s="19"/>
      <c r="K18" s="19"/>
      <c r="L18" s="19"/>
    </row>
    <row r="19">
      <c r="A19" s="46">
        <v>45583.0</v>
      </c>
      <c r="B19" s="19">
        <v>0.07258362000188723</v>
      </c>
      <c r="C19" s="19">
        <v>0.0042101265260194864</v>
      </c>
      <c r="D19" s="19"/>
      <c r="E19" s="40" t="s">
        <v>791</v>
      </c>
      <c r="F19" s="42">
        <v>4.428680544484864E-4</v>
      </c>
      <c r="G19" s="19"/>
      <c r="H19" s="19"/>
      <c r="I19" s="19"/>
      <c r="J19" s="19"/>
      <c r="K19" s="19"/>
      <c r="L19" s="19"/>
    </row>
    <row r="20">
      <c r="A20" s="46">
        <v>45582.0</v>
      </c>
      <c r="B20" s="19">
        <v>0.06714942234102939</v>
      </c>
      <c r="C20" s="19">
        <v>-0.008868180671410819</v>
      </c>
      <c r="D20" s="19"/>
      <c r="E20" s="40" t="s">
        <v>792</v>
      </c>
      <c r="F20" s="42">
        <v>0.6586959329475297</v>
      </c>
      <c r="G20" s="19"/>
      <c r="H20" s="19"/>
      <c r="I20" s="19"/>
      <c r="J20" s="19"/>
      <c r="K20" s="19"/>
      <c r="L20" s="19"/>
    </row>
    <row r="21">
      <c r="A21" s="46">
        <v>45581.0</v>
      </c>
      <c r="B21" s="19">
        <v>0.1156230531185849</v>
      </c>
      <c r="C21" s="19">
        <v>-0.0034341221238478603</v>
      </c>
      <c r="D21" s="19"/>
      <c r="E21" s="19"/>
      <c r="F21" s="19"/>
      <c r="G21" s="19"/>
      <c r="H21" s="19"/>
      <c r="I21" s="19"/>
      <c r="J21" s="19"/>
      <c r="K21" s="19"/>
      <c r="L21" s="19"/>
    </row>
    <row r="22">
      <c r="A22" s="46">
        <v>45580.0</v>
      </c>
      <c r="B22" s="19">
        <v>-0.005929114592322704</v>
      </c>
      <c r="C22" s="19">
        <v>-0.002809620362982379</v>
      </c>
      <c r="D22" s="19"/>
      <c r="E22" s="19"/>
      <c r="F22" s="19"/>
      <c r="G22" s="19"/>
      <c r="H22" s="19"/>
      <c r="I22" s="19"/>
      <c r="J22" s="19"/>
      <c r="K22" s="19"/>
      <c r="L22" s="19"/>
    </row>
    <row r="23">
      <c r="A23" s="46">
        <v>45579.0</v>
      </c>
      <c r="B23" s="19">
        <v>0.025796709018954367</v>
      </c>
      <c r="C23" s="19">
        <v>0.006557377049180246</v>
      </c>
      <c r="D23" s="19"/>
      <c r="E23" s="19"/>
      <c r="F23" s="19"/>
      <c r="G23" s="19"/>
      <c r="H23" s="19"/>
      <c r="I23" s="19"/>
      <c r="J23" s="19"/>
      <c r="K23" s="19"/>
      <c r="L23" s="19"/>
    </row>
    <row r="24">
      <c r="A24" s="46">
        <v>45576.0</v>
      </c>
      <c r="B24" s="19">
        <v>0.009005600916322631</v>
      </c>
      <c r="C24" s="19">
        <v>-0.0013680848212589414</v>
      </c>
      <c r="D24" s="19"/>
      <c r="E24" s="19"/>
      <c r="F24" s="19"/>
      <c r="G24" s="19"/>
      <c r="H24" s="19"/>
      <c r="I24" s="19"/>
      <c r="J24" s="19"/>
      <c r="K24" s="19"/>
      <c r="L24" s="19"/>
    </row>
    <row r="25">
      <c r="A25" s="68">
        <v>45575.0</v>
      </c>
      <c r="B25" s="19">
        <v>0.010319457272987664</v>
      </c>
      <c r="C25" s="19">
        <v>6.604768642959336E-4</v>
      </c>
      <c r="D25" s="19"/>
      <c r="E25" s="19"/>
      <c r="F25" s="19"/>
      <c r="G25" s="19"/>
      <c r="H25" s="19"/>
      <c r="I25" s="19"/>
      <c r="J25" s="19"/>
      <c r="K25" s="19"/>
      <c r="L25" s="19"/>
    </row>
    <row r="26">
      <c r="A26" s="68">
        <v>45574.0</v>
      </c>
      <c r="B26" s="19">
        <v>0.015843057742499056</v>
      </c>
      <c r="C26" s="19">
        <v>-0.0012473438971101203</v>
      </c>
      <c r="D26" s="19"/>
      <c r="E26" s="19"/>
      <c r="F26" s="19"/>
      <c r="G26" s="19"/>
      <c r="H26" s="19"/>
      <c r="I26" s="19"/>
      <c r="J26" s="19"/>
      <c r="K26" s="19"/>
      <c r="L26" s="19"/>
    </row>
    <row r="27">
      <c r="A27" s="69">
        <v>45573.0</v>
      </c>
      <c r="B27" s="19">
        <v>-0.04501869341765097</v>
      </c>
      <c r="C27" s="19">
        <v>0.008767631549761568</v>
      </c>
      <c r="D27" s="19"/>
      <c r="E27" s="19"/>
      <c r="F27" s="19"/>
      <c r="G27" s="19"/>
      <c r="H27" s="19"/>
      <c r="I27" s="19"/>
      <c r="J27" s="19"/>
      <c r="K27" s="19"/>
      <c r="L27" s="19"/>
    </row>
    <row r="28">
      <c r="A28" s="69">
        <v>45572.0</v>
      </c>
      <c r="B28" s="19">
        <v>-0.03109501142611948</v>
      </c>
      <c r="C28" s="19">
        <v>-0.008748890647861551</v>
      </c>
      <c r="D28" s="19"/>
      <c r="E28" s="19"/>
      <c r="F28" s="19"/>
      <c r="G28" s="19"/>
      <c r="H28" s="19"/>
      <c r="I28" s="19"/>
      <c r="J28" s="19"/>
      <c r="K28" s="19"/>
      <c r="L28" s="19"/>
    </row>
    <row r="29">
      <c r="A29" s="69">
        <v>45569.0</v>
      </c>
      <c r="B29" s="19">
        <v>-0.007428758208777864</v>
      </c>
      <c r="C29" s="19">
        <v>-0.009326695735858426</v>
      </c>
      <c r="D29" s="19"/>
      <c r="E29" s="19"/>
      <c r="F29" s="19"/>
      <c r="G29" s="19"/>
      <c r="H29" s="19"/>
      <c r="I29" s="19"/>
      <c r="J29" s="19"/>
      <c r="K29" s="19"/>
      <c r="L29" s="19"/>
    </row>
    <row r="30">
      <c r="A30" s="69">
        <v>45568.0</v>
      </c>
      <c r="B30" s="19">
        <v>0.02637116860671984</v>
      </c>
      <c r="C30" s="19">
        <v>-0.0211963452973033</v>
      </c>
      <c r="D30" s="19"/>
      <c r="E30" s="19"/>
      <c r="F30" s="19"/>
      <c r="G30" s="19"/>
      <c r="H30" s="19"/>
      <c r="I30" s="19"/>
      <c r="J30" s="19"/>
      <c r="K30" s="19"/>
      <c r="L30" s="19"/>
    </row>
    <row r="31">
      <c r="A31" s="69">
        <v>45566.0</v>
      </c>
      <c r="B31" s="19">
        <v>0.011288515118179854</v>
      </c>
      <c r="C31" s="19">
        <v>-5.404703835788505E-4</v>
      </c>
      <c r="D31" s="19"/>
      <c r="E31" s="19"/>
      <c r="F31" s="19"/>
      <c r="G31" s="19"/>
      <c r="H31" s="19"/>
      <c r="I31" s="19"/>
      <c r="J31" s="19"/>
      <c r="K31" s="19"/>
      <c r="L31" s="19"/>
    </row>
    <row r="32">
      <c r="A32" s="69">
        <v>45565.0</v>
      </c>
      <c r="B32" s="19">
        <v>-0.011383617754378128</v>
      </c>
      <c r="C32" s="19">
        <v>-0.014060915353747983</v>
      </c>
      <c r="D32" s="19"/>
      <c r="E32" s="19"/>
      <c r="F32" s="19"/>
      <c r="G32" s="19"/>
      <c r="H32" s="19"/>
      <c r="I32" s="19"/>
      <c r="J32" s="19"/>
      <c r="K32" s="19"/>
      <c r="L32" s="19"/>
    </row>
    <row r="33">
      <c r="A33" s="48">
        <v>45562.0</v>
      </c>
      <c r="B33" s="19">
        <v>-0.003322696651977819</v>
      </c>
      <c r="C33" s="19">
        <v>-0.0014151636116043198</v>
      </c>
      <c r="D33" s="19"/>
      <c r="E33" s="19"/>
      <c r="F33" s="19"/>
      <c r="G33" s="19"/>
      <c r="H33" s="19"/>
      <c r="I33" s="19"/>
      <c r="J33" s="19"/>
      <c r="K33" s="19"/>
      <c r="L33" s="19"/>
    </row>
    <row r="34">
      <c r="A34" s="48">
        <v>45561.0</v>
      </c>
      <c r="B34" s="19">
        <v>0.0270616143329796</v>
      </c>
      <c r="C34" s="19">
        <v>0.0081486993422204</v>
      </c>
      <c r="D34" s="19"/>
      <c r="E34" s="19"/>
      <c r="F34" s="19"/>
      <c r="G34" s="19"/>
      <c r="H34" s="19"/>
      <c r="I34" s="19"/>
      <c r="J34" s="19"/>
      <c r="K34" s="19"/>
      <c r="L34" s="19"/>
    </row>
    <row r="35">
      <c r="A35" s="48">
        <v>45560.0</v>
      </c>
      <c r="B35" s="19">
        <v>0.04004847802798306</v>
      </c>
      <c r="C35" s="19">
        <v>0.0024575565527131804</v>
      </c>
      <c r="D35" s="19"/>
      <c r="E35" s="19"/>
      <c r="F35" s="19"/>
      <c r="G35" s="19"/>
      <c r="H35" s="19"/>
      <c r="I35" s="19"/>
      <c r="J35" s="19"/>
      <c r="K35" s="19"/>
      <c r="L35" s="19"/>
    </row>
    <row r="36">
      <c r="A36" s="48">
        <v>45559.0</v>
      </c>
      <c r="B36" s="19">
        <v>0.019898465952985278</v>
      </c>
      <c r="C36" s="19">
        <v>5.204508260714391E-5</v>
      </c>
      <c r="D36" s="19"/>
      <c r="E36" s="19"/>
      <c r="F36" s="19"/>
      <c r="G36" s="19"/>
      <c r="H36" s="19"/>
      <c r="I36" s="19"/>
      <c r="J36" s="19"/>
      <c r="K36" s="19"/>
      <c r="L36" s="19"/>
    </row>
    <row r="37">
      <c r="A37" s="48">
        <v>45558.0</v>
      </c>
      <c r="B37" s="19">
        <v>0.009064991759098362</v>
      </c>
      <c r="C37" s="19">
        <v>0.005742324342453475</v>
      </c>
      <c r="D37" s="19"/>
      <c r="E37" s="19"/>
      <c r="F37" s="19"/>
      <c r="G37" s="19"/>
      <c r="H37" s="19"/>
      <c r="I37" s="19"/>
      <c r="J37" s="19"/>
      <c r="K37" s="19"/>
      <c r="L37" s="19"/>
    </row>
    <row r="38">
      <c r="A38" s="48">
        <v>45555.0</v>
      </c>
      <c r="B38" s="19">
        <v>-0.031023729106192888</v>
      </c>
      <c r="C38" s="19">
        <v>0.014760503308965278</v>
      </c>
      <c r="D38" s="19"/>
      <c r="E38" s="19"/>
      <c r="F38" s="19"/>
      <c r="G38" s="19"/>
      <c r="H38" s="19"/>
      <c r="I38" s="19"/>
      <c r="J38" s="19"/>
      <c r="K38" s="19"/>
      <c r="L38" s="19"/>
    </row>
    <row r="39">
      <c r="A39" s="48">
        <v>45554.0</v>
      </c>
      <c r="B39" s="19">
        <v>-0.022189630067318</v>
      </c>
      <c r="C39" s="19">
        <v>0.0015072376963103373</v>
      </c>
      <c r="D39" s="19"/>
      <c r="E39" s="19"/>
      <c r="F39" s="19"/>
      <c r="G39" s="19"/>
      <c r="H39" s="19"/>
      <c r="I39" s="19"/>
      <c r="J39" s="19"/>
      <c r="K39" s="19"/>
      <c r="L39" s="19"/>
    </row>
    <row r="40">
      <c r="A40" s="48">
        <v>45553.0</v>
      </c>
      <c r="B40" s="19">
        <v>-0.0015802115376511994</v>
      </c>
      <c r="C40" s="19">
        <v>-0.0016129952337957665</v>
      </c>
      <c r="D40" s="19"/>
      <c r="E40" s="19"/>
      <c r="F40" s="19"/>
      <c r="G40" s="19"/>
      <c r="H40" s="19"/>
      <c r="I40" s="19"/>
      <c r="J40" s="19"/>
      <c r="K40" s="19"/>
      <c r="L40" s="19"/>
    </row>
    <row r="41">
      <c r="A41" s="48">
        <v>45552.0</v>
      </c>
      <c r="B41" s="19">
        <v>0.03131179244258053</v>
      </c>
      <c r="C41" s="19">
        <v>0.0013709558280394774</v>
      </c>
      <c r="D41" s="19"/>
      <c r="E41" s="19"/>
      <c r="F41" s="19"/>
      <c r="G41" s="19"/>
      <c r="H41" s="19"/>
      <c r="I41" s="19"/>
      <c r="J41" s="19"/>
      <c r="K41" s="19"/>
      <c r="L41" s="19"/>
    </row>
    <row r="42">
      <c r="A42" s="48">
        <v>45551.0</v>
      </c>
      <c r="B42" s="19">
        <v>0.012051107250456328</v>
      </c>
      <c r="C42" s="19">
        <v>0.0010746751326089488</v>
      </c>
      <c r="D42" s="19"/>
      <c r="E42" s="19"/>
      <c r="F42" s="19"/>
      <c r="G42" s="19"/>
      <c r="H42" s="19"/>
      <c r="I42" s="19"/>
      <c r="J42" s="19"/>
      <c r="K42" s="19"/>
      <c r="L42" s="19"/>
    </row>
    <row r="43">
      <c r="A43" s="48">
        <v>45548.0</v>
      </c>
      <c r="B43" s="19">
        <v>0.009916382574706173</v>
      </c>
      <c r="C43" s="19">
        <v>-0.001276148238009589</v>
      </c>
      <c r="D43" s="19"/>
      <c r="E43" s="19"/>
      <c r="F43" s="19"/>
      <c r="G43" s="19"/>
      <c r="H43" s="19"/>
      <c r="I43" s="19"/>
      <c r="J43" s="19"/>
      <c r="K43" s="19"/>
      <c r="L43" s="19"/>
    </row>
    <row r="44">
      <c r="A44" s="48">
        <v>45547.0</v>
      </c>
      <c r="B44" s="19">
        <v>-0.0012089350280607425</v>
      </c>
      <c r="C44" s="19">
        <v>0.018879585206944993</v>
      </c>
      <c r="D44" s="19"/>
      <c r="E44" s="19"/>
      <c r="F44" s="19"/>
      <c r="G44" s="19"/>
      <c r="H44" s="19"/>
      <c r="I44" s="19"/>
      <c r="J44" s="19"/>
      <c r="K44" s="19"/>
      <c r="L44" s="19"/>
    </row>
    <row r="45">
      <c r="A45" s="69">
        <v>45546.0</v>
      </c>
      <c r="B45" s="19">
        <v>0.014994934143870431</v>
      </c>
      <c r="C45" s="19">
        <v>-0.004897947773859657</v>
      </c>
      <c r="D45" s="19"/>
      <c r="E45" s="19"/>
      <c r="F45" s="19"/>
      <c r="G45" s="19"/>
      <c r="H45" s="19"/>
      <c r="I45" s="19"/>
      <c r="J45" s="19"/>
      <c r="K45" s="19"/>
      <c r="L45" s="19"/>
    </row>
    <row r="46">
      <c r="A46" s="69">
        <v>45545.0</v>
      </c>
      <c r="B46" s="19">
        <v>-0.014095449500554968</v>
      </c>
      <c r="C46" s="19">
        <v>0.00419868144559743</v>
      </c>
      <c r="D46" s="19"/>
      <c r="E46" s="19"/>
      <c r="F46" s="19"/>
      <c r="G46" s="19"/>
      <c r="H46" s="19"/>
      <c r="I46" s="19"/>
      <c r="J46" s="19"/>
      <c r="K46" s="19"/>
      <c r="L46" s="19"/>
    </row>
    <row r="47">
      <c r="A47" s="69">
        <v>45544.0</v>
      </c>
      <c r="B47" s="19">
        <v>-0.030818049803689518</v>
      </c>
      <c r="C47" s="19">
        <v>0.003390048748297403</v>
      </c>
      <c r="D47" s="19"/>
      <c r="E47" s="19"/>
      <c r="F47" s="19"/>
      <c r="G47" s="19"/>
      <c r="H47" s="19"/>
      <c r="I47" s="19"/>
      <c r="J47" s="19"/>
      <c r="K47" s="19"/>
      <c r="L47" s="19"/>
    </row>
    <row r="48">
      <c r="A48" s="69">
        <v>45541.0</v>
      </c>
      <c r="B48" s="19">
        <v>0.014049325348778785</v>
      </c>
      <c r="C48" s="19">
        <v>-0.0116503811875871</v>
      </c>
      <c r="D48" s="19"/>
      <c r="E48" s="19"/>
      <c r="F48" s="19"/>
      <c r="G48" s="19"/>
      <c r="H48" s="19"/>
      <c r="I48" s="19"/>
      <c r="J48" s="19"/>
      <c r="K48" s="19"/>
      <c r="L48" s="19"/>
    </row>
    <row r="49">
      <c r="A49" s="69">
        <v>45540.0</v>
      </c>
      <c r="B49" s="19">
        <v>-0.007878361560521574</v>
      </c>
      <c r="C49" s="19">
        <v>-0.002127093858016571</v>
      </c>
      <c r="D49" s="19"/>
      <c r="E49" s="19"/>
      <c r="F49" s="19"/>
      <c r="G49" s="19"/>
      <c r="H49" s="19"/>
      <c r="I49" s="19"/>
      <c r="J49" s="19"/>
      <c r="K49" s="19"/>
      <c r="L49" s="19"/>
    </row>
    <row r="50">
      <c r="A50" s="69">
        <v>45539.0</v>
      </c>
      <c r="B50" s="19">
        <v>0.007918934543352352</v>
      </c>
      <c r="C50" s="19">
        <v>-0.003210066515426213</v>
      </c>
      <c r="D50" s="19"/>
      <c r="E50" s="19"/>
      <c r="F50" s="19"/>
      <c r="G50" s="19"/>
      <c r="H50" s="19"/>
      <c r="I50" s="19"/>
      <c r="J50" s="19"/>
      <c r="K50" s="19"/>
      <c r="L50" s="19"/>
    </row>
    <row r="51">
      <c r="A51" s="69">
        <v>45538.0</v>
      </c>
      <c r="B51" s="19">
        <v>0.0026027711857918856</v>
      </c>
      <c r="C51" s="19">
        <v>4.5492845755390476E-5</v>
      </c>
      <c r="D51" s="19"/>
      <c r="E51" s="19"/>
      <c r="F51" s="19"/>
      <c r="G51" s="19"/>
      <c r="H51" s="19"/>
      <c r="I51" s="19"/>
      <c r="J51" s="19"/>
      <c r="K51" s="19"/>
      <c r="L51" s="19"/>
    </row>
    <row r="52">
      <c r="A52" s="69">
        <v>45537.0</v>
      </c>
      <c r="B52" s="19">
        <v>-0.0024110318343479875</v>
      </c>
      <c r="C52" s="19">
        <v>0.0016959965763059248</v>
      </c>
      <c r="D52" s="19"/>
      <c r="E52" s="19"/>
      <c r="F52" s="19"/>
      <c r="G52" s="19"/>
      <c r="H52" s="19"/>
      <c r="I52" s="19"/>
      <c r="J52" s="19"/>
      <c r="K52" s="19"/>
      <c r="L52" s="19"/>
    </row>
    <row r="53">
      <c r="A53" s="69">
        <v>45534.0</v>
      </c>
      <c r="B53" s="19">
        <v>-0.025069400865782354</v>
      </c>
      <c r="C53" s="19">
        <v>0.0033377133780880808</v>
      </c>
      <c r="D53" s="19"/>
      <c r="E53" s="19"/>
      <c r="F53" s="19"/>
      <c r="G53" s="19"/>
      <c r="H53" s="19"/>
      <c r="I53" s="19"/>
      <c r="J53" s="19"/>
      <c r="K53" s="19"/>
      <c r="L53" s="19"/>
    </row>
    <row r="54">
      <c r="A54" s="48">
        <v>45533.0</v>
      </c>
      <c r="B54" s="19">
        <v>0.012666544596792395</v>
      </c>
      <c r="C54" s="19">
        <v>0.003975674936682605</v>
      </c>
      <c r="D54" s="19"/>
      <c r="E54" s="19"/>
      <c r="F54" s="19"/>
      <c r="G54" s="19"/>
      <c r="H54" s="19"/>
      <c r="I54" s="19"/>
      <c r="J54" s="19"/>
      <c r="K54" s="19"/>
      <c r="L54" s="19"/>
    </row>
    <row r="55">
      <c r="A55" s="48">
        <v>45532.0</v>
      </c>
      <c r="B55" s="19">
        <v>-0.007875614447531598</v>
      </c>
      <c r="C55" s="19">
        <v>0.0013830180571794415</v>
      </c>
      <c r="D55" s="19"/>
      <c r="E55" s="19"/>
      <c r="F55" s="19"/>
      <c r="G55" s="19"/>
      <c r="H55" s="19"/>
      <c r="I55" s="19"/>
      <c r="J55" s="19"/>
      <c r="K55" s="19"/>
      <c r="L55" s="19"/>
    </row>
    <row r="56">
      <c r="A56" s="48">
        <v>45531.0</v>
      </c>
      <c r="B56" s="19">
        <v>0.002474584623295417</v>
      </c>
      <c r="C56" s="19">
        <v>2.858787873942781E-4</v>
      </c>
      <c r="D56" s="19"/>
      <c r="E56" s="19"/>
      <c r="F56" s="19"/>
      <c r="G56" s="19"/>
      <c r="H56" s="19"/>
      <c r="I56" s="19"/>
      <c r="J56" s="19"/>
      <c r="K56" s="19"/>
      <c r="L56" s="19"/>
    </row>
    <row r="57">
      <c r="A57" s="48">
        <v>45530.0</v>
      </c>
      <c r="B57" s="19">
        <v>-0.008655112357164096</v>
      </c>
      <c r="C57" s="19">
        <v>0.007551418736139404</v>
      </c>
      <c r="D57" s="19"/>
      <c r="E57" s="19"/>
      <c r="F57" s="19"/>
      <c r="G57" s="19"/>
      <c r="H57" s="19"/>
      <c r="I57" s="19"/>
      <c r="J57" s="19"/>
      <c r="K57" s="19"/>
      <c r="L57" s="19"/>
    </row>
    <row r="58">
      <c r="A58" s="48">
        <v>45527.0</v>
      </c>
      <c r="B58" s="19">
        <v>0.0077698580877159085</v>
      </c>
      <c r="C58" s="19">
        <v>4.695403341192783E-4</v>
      </c>
      <c r="D58" s="19"/>
      <c r="E58" s="19"/>
      <c r="F58" s="19"/>
      <c r="G58" s="19"/>
      <c r="H58" s="19"/>
      <c r="I58" s="19"/>
      <c r="J58" s="19"/>
      <c r="K58" s="19"/>
      <c r="L58" s="19"/>
    </row>
    <row r="59">
      <c r="A59" s="48">
        <v>45526.0</v>
      </c>
      <c r="B59" s="19">
        <v>0.05739764162687</v>
      </c>
      <c r="C59" s="19">
        <v>0.0016673260611541618</v>
      </c>
      <c r="D59" s="19"/>
      <c r="E59" s="19"/>
      <c r="F59" s="19"/>
      <c r="G59" s="19"/>
      <c r="H59" s="19"/>
      <c r="I59" s="19"/>
      <c r="J59" s="19"/>
      <c r="K59" s="19"/>
      <c r="L59" s="19"/>
    </row>
    <row r="60">
      <c r="A60" s="48">
        <v>45525.0</v>
      </c>
      <c r="B60" s="19">
        <v>0.004250386398763517</v>
      </c>
      <c r="C60" s="19">
        <v>0.002888798466325504</v>
      </c>
      <c r="D60" s="19"/>
      <c r="E60" s="19"/>
      <c r="F60" s="19"/>
      <c r="G60" s="19"/>
      <c r="H60" s="19"/>
      <c r="I60" s="19"/>
      <c r="J60" s="19"/>
      <c r="K60" s="19"/>
      <c r="L60" s="19"/>
    </row>
    <row r="61">
      <c r="A61" s="48">
        <v>45524.0</v>
      </c>
      <c r="B61" s="19">
        <v>0.027835858379376077</v>
      </c>
      <c r="C61" s="19">
        <v>0.005135791215029606</v>
      </c>
      <c r="D61" s="19"/>
      <c r="E61" s="19"/>
      <c r="F61" s="19"/>
      <c r="G61" s="19"/>
      <c r="H61" s="19"/>
      <c r="I61" s="19"/>
      <c r="J61" s="19"/>
      <c r="K61" s="19"/>
      <c r="L61" s="19"/>
    </row>
    <row r="62">
      <c r="A62" s="48">
        <v>45523.0</v>
      </c>
      <c r="B62" s="19">
        <v>0.0063123001692682035</v>
      </c>
      <c r="C62" s="19">
        <v>0.001283558431450782</v>
      </c>
      <c r="D62" s="19"/>
      <c r="E62" s="19"/>
      <c r="F62" s="19"/>
      <c r="G62" s="19"/>
      <c r="H62" s="19"/>
      <c r="I62" s="19"/>
      <c r="J62" s="19"/>
      <c r="K62" s="19"/>
      <c r="L62" s="19"/>
    </row>
    <row r="63">
      <c r="A63" s="48">
        <v>45520.0</v>
      </c>
      <c r="B63" s="19">
        <v>0.012605192053610992</v>
      </c>
      <c r="C63" s="19">
        <v>0.016459746311157097</v>
      </c>
      <c r="D63" s="19"/>
      <c r="E63" s="19"/>
      <c r="F63" s="19"/>
      <c r="G63" s="19"/>
      <c r="H63" s="19"/>
      <c r="I63" s="19"/>
      <c r="J63" s="19"/>
      <c r="K63" s="19"/>
      <c r="L63" s="19"/>
    </row>
    <row r="64">
      <c r="A64" s="48">
        <v>45518.0</v>
      </c>
      <c r="B64" s="19">
        <v>-0.030969572539158885</v>
      </c>
      <c r="C64" s="19">
        <v>1.9677699987563635E-4</v>
      </c>
      <c r="D64" s="19"/>
      <c r="E64" s="19"/>
      <c r="F64" s="19"/>
      <c r="G64" s="19"/>
      <c r="H64" s="19"/>
      <c r="I64" s="19"/>
      <c r="J64" s="19"/>
      <c r="K64" s="19"/>
      <c r="L64" s="19"/>
    </row>
    <row r="65">
      <c r="A65" s="48">
        <v>45517.0</v>
      </c>
      <c r="B65" s="19">
        <v>0.009184136702790058</v>
      </c>
      <c r="C65" s="19">
        <v>-0.008543146999630324</v>
      </c>
      <c r="D65" s="19"/>
      <c r="E65" s="19"/>
      <c r="F65" s="19"/>
      <c r="G65" s="19"/>
      <c r="H65" s="19"/>
      <c r="I65" s="19"/>
      <c r="J65" s="19"/>
      <c r="K65" s="19"/>
      <c r="L65" s="19"/>
    </row>
    <row r="66">
      <c r="A66" s="48">
        <v>45516.0</v>
      </c>
      <c r="B66" s="19">
        <v>0.010278120773798971</v>
      </c>
      <c r="C66" s="19">
        <v>-8.412844977941925E-4</v>
      </c>
      <c r="D66" s="19"/>
      <c r="E66" s="19"/>
      <c r="F66" s="19"/>
      <c r="G66" s="19"/>
      <c r="H66" s="19"/>
      <c r="I66" s="19"/>
      <c r="J66" s="19"/>
      <c r="K66" s="19"/>
      <c r="L66" s="19"/>
    </row>
    <row r="67">
      <c r="A67" s="69">
        <v>45513.0</v>
      </c>
      <c r="B67" s="19">
        <v>-0.01009289655654122</v>
      </c>
      <c r="C67" s="19">
        <v>0.010386864037815746</v>
      </c>
      <c r="D67" s="19"/>
      <c r="E67" s="19"/>
      <c r="F67" s="19"/>
      <c r="G67" s="19"/>
      <c r="H67" s="19"/>
      <c r="I67" s="19"/>
      <c r="J67" s="19"/>
      <c r="K67" s="19"/>
      <c r="L67" s="19"/>
    </row>
    <row r="68">
      <c r="A68" s="69">
        <v>45512.0</v>
      </c>
      <c r="B68" s="19">
        <v>0.030469518485640945</v>
      </c>
      <c r="C68" s="19">
        <v>-0.007428747813561065</v>
      </c>
      <c r="D68" s="19"/>
      <c r="E68" s="19"/>
      <c r="F68" s="19"/>
      <c r="G68" s="19"/>
      <c r="H68" s="19"/>
      <c r="I68" s="19"/>
      <c r="J68" s="19"/>
      <c r="K68" s="19"/>
      <c r="L68" s="19"/>
    </row>
    <row r="69">
      <c r="A69" s="69">
        <v>45511.0</v>
      </c>
      <c r="B69" s="19">
        <v>0.0022482717162610744</v>
      </c>
      <c r="C69" s="19">
        <v>0.012710195456506312</v>
      </c>
      <c r="D69" s="19"/>
      <c r="E69" s="19"/>
      <c r="F69" s="19"/>
      <c r="G69" s="19"/>
      <c r="H69" s="19"/>
      <c r="I69" s="19"/>
      <c r="J69" s="19"/>
      <c r="K69" s="19"/>
      <c r="L69" s="19"/>
    </row>
    <row r="70">
      <c r="A70" s="69">
        <v>45510.0</v>
      </c>
      <c r="B70" s="19">
        <v>-0.05251466651478043</v>
      </c>
      <c r="C70" s="19">
        <v>-0.0026210113237665755</v>
      </c>
      <c r="D70" s="19"/>
      <c r="E70" s="19"/>
      <c r="F70" s="19"/>
      <c r="G70" s="19"/>
      <c r="H70" s="19"/>
      <c r="I70" s="19"/>
      <c r="J70" s="19"/>
      <c r="K70" s="19"/>
      <c r="L70" s="19"/>
    </row>
    <row r="71">
      <c r="A71" s="69">
        <v>45509.0</v>
      </c>
      <c r="B71" s="19">
        <v>-0.007686655739558068</v>
      </c>
      <c r="C71" s="19">
        <v>-0.026786472851438536</v>
      </c>
      <c r="D71" s="19"/>
      <c r="E71" s="19"/>
      <c r="F71" s="19"/>
      <c r="G71" s="19"/>
      <c r="H71" s="19"/>
      <c r="I71" s="19"/>
      <c r="J71" s="19"/>
      <c r="K71" s="19"/>
      <c r="L71" s="19"/>
    </row>
    <row r="72">
      <c r="A72" s="69">
        <v>45506.0</v>
      </c>
      <c r="B72" s="19">
        <v>-0.023004373371029674</v>
      </c>
      <c r="C72" s="19">
        <v>-0.011722888820474342</v>
      </c>
      <c r="D72" s="19"/>
      <c r="E72" s="19"/>
      <c r="F72" s="19"/>
      <c r="G72" s="19"/>
      <c r="H72" s="19"/>
      <c r="I72" s="19"/>
      <c r="J72" s="19"/>
      <c r="K72" s="19"/>
      <c r="L72" s="19"/>
    </row>
    <row r="73">
      <c r="A73" s="69">
        <v>45505.0</v>
      </c>
      <c r="B73" s="19">
        <v>0.0019142461964039015</v>
      </c>
      <c r="C73" s="19">
        <v>0.0023946792031630526</v>
      </c>
      <c r="D73" s="19"/>
      <c r="E73" s="19"/>
      <c r="F73" s="19"/>
      <c r="G73" s="19"/>
      <c r="H73" s="19"/>
      <c r="I73" s="19"/>
      <c r="J73" s="19"/>
      <c r="K73" s="19"/>
      <c r="L73" s="19"/>
    </row>
    <row r="74">
      <c r="A74" s="69">
        <v>45504.0</v>
      </c>
      <c r="B74" s="19">
        <v>0.02375450282063496</v>
      </c>
      <c r="C74" s="19">
        <v>0.003775550844218989</v>
      </c>
      <c r="D74" s="19"/>
      <c r="E74" s="19"/>
      <c r="F74" s="19"/>
      <c r="G74" s="19"/>
      <c r="H74" s="19"/>
      <c r="I74" s="19"/>
      <c r="J74" s="19"/>
      <c r="K74" s="19"/>
      <c r="L74" s="19"/>
    </row>
    <row r="75">
      <c r="A75" s="48">
        <v>45503.0</v>
      </c>
      <c r="B75" s="19">
        <v>-0.012307279196222765</v>
      </c>
      <c r="C75" s="19">
        <v>8.535961765334665E-4</v>
      </c>
      <c r="D75" s="19"/>
      <c r="E75" s="19"/>
      <c r="F75" s="19"/>
      <c r="G75" s="19"/>
      <c r="H75" s="19"/>
      <c r="I75" s="19"/>
      <c r="J75" s="19"/>
      <c r="K75" s="19"/>
      <c r="L75" s="19"/>
    </row>
    <row r="76">
      <c r="A76" s="48">
        <v>45502.0</v>
      </c>
      <c r="B76" s="19">
        <v>-0.0043778057501867584</v>
      </c>
      <c r="C76" s="19">
        <v>5.0332496471794386E-5</v>
      </c>
      <c r="D76" s="19"/>
      <c r="E76" s="19"/>
      <c r="F76" s="19"/>
      <c r="G76" s="19"/>
      <c r="H76" s="19"/>
      <c r="I76" s="19"/>
      <c r="J76" s="19"/>
      <c r="K76" s="19"/>
      <c r="L76" s="19"/>
    </row>
    <row r="77">
      <c r="A77" s="48">
        <v>45499.0</v>
      </c>
      <c r="B77" s="19">
        <v>0.03727540585822409</v>
      </c>
      <c r="C77" s="19">
        <v>0.017567329479105664</v>
      </c>
      <c r="D77" s="19"/>
      <c r="E77" s="19"/>
      <c r="F77" s="19"/>
      <c r="G77" s="19"/>
      <c r="H77" s="19"/>
      <c r="I77" s="19"/>
      <c r="J77" s="19"/>
      <c r="K77" s="19"/>
      <c r="L77" s="19"/>
    </row>
    <row r="78">
      <c r="A78" s="48">
        <v>45498.0</v>
      </c>
      <c r="B78" s="19">
        <v>0.022639993382882917</v>
      </c>
      <c r="C78" s="19">
        <v>-3.0311098367707956E-4</v>
      </c>
      <c r="D78" s="19"/>
      <c r="E78" s="19"/>
      <c r="F78" s="19"/>
      <c r="G78" s="19"/>
      <c r="H78" s="19"/>
      <c r="I78" s="19"/>
      <c r="J78" s="19"/>
      <c r="K78" s="19"/>
      <c r="L78" s="19"/>
    </row>
    <row r="79">
      <c r="A79" s="48">
        <v>45497.0</v>
      </c>
      <c r="B79" s="19">
        <v>-0.009770195637929469</v>
      </c>
      <c r="C79" s="19">
        <v>-0.002677799996323338</v>
      </c>
      <c r="D79" s="19"/>
      <c r="E79" s="19"/>
      <c r="F79" s="19"/>
      <c r="G79" s="19"/>
      <c r="H79" s="19"/>
      <c r="I79" s="19"/>
      <c r="J79" s="19"/>
      <c r="K79" s="19"/>
      <c r="L79" s="19"/>
    </row>
    <row r="80">
      <c r="A80" s="48">
        <v>45496.0</v>
      </c>
      <c r="B80" s="19">
        <v>0.006975209727589693</v>
      </c>
      <c r="C80" s="19">
        <v>-0.0012321878474453873</v>
      </c>
      <c r="D80" s="19"/>
      <c r="E80" s="19"/>
      <c r="F80" s="19"/>
      <c r="G80" s="19"/>
      <c r="H80" s="19"/>
      <c r="I80" s="19"/>
      <c r="J80" s="19"/>
      <c r="K80" s="19"/>
      <c r="L80" s="19"/>
    </row>
    <row r="81">
      <c r="A81" s="48">
        <v>45495.0</v>
      </c>
      <c r="B81" s="19">
        <v>-0.035633124261430615</v>
      </c>
      <c r="C81" s="19">
        <v>-8.825603626446687E-4</v>
      </c>
      <c r="D81" s="19"/>
      <c r="E81" s="19"/>
      <c r="F81" s="19"/>
      <c r="G81" s="19"/>
      <c r="H81" s="19"/>
      <c r="I81" s="19"/>
      <c r="J81" s="19"/>
      <c r="K81" s="19"/>
      <c r="L81" s="19"/>
    </row>
    <row r="82">
      <c r="A82" s="48">
        <v>45492.0</v>
      </c>
      <c r="B82" s="19">
        <v>-0.015482369787005679</v>
      </c>
      <c r="C82" s="19">
        <v>-0.010884707580586794</v>
      </c>
      <c r="D82" s="19"/>
      <c r="E82" s="19"/>
      <c r="F82" s="19"/>
      <c r="G82" s="19"/>
      <c r="H82" s="19"/>
      <c r="I82" s="19"/>
      <c r="J82" s="19"/>
      <c r="K82" s="19"/>
      <c r="L82" s="19"/>
    </row>
    <row r="83">
      <c r="A83" s="48">
        <v>45491.0</v>
      </c>
      <c r="B83" s="19">
        <v>-0.013714348761515893</v>
      </c>
      <c r="C83" s="19">
        <v>0.0076321456141064115</v>
      </c>
      <c r="D83" s="19"/>
      <c r="E83" s="19"/>
      <c r="F83" s="19"/>
      <c r="G83" s="19"/>
      <c r="H83" s="19"/>
      <c r="I83" s="19"/>
      <c r="J83" s="19"/>
      <c r="K83" s="19"/>
      <c r="L83" s="19"/>
    </row>
    <row r="84">
      <c r="A84" s="48">
        <v>45489.0</v>
      </c>
      <c r="B84" s="19">
        <v>0.01773041681638521</v>
      </c>
      <c r="C84" s="19">
        <v>0.001069684016155037</v>
      </c>
      <c r="D84" s="19"/>
      <c r="E84" s="19"/>
      <c r="F84" s="19"/>
      <c r="G84" s="19"/>
      <c r="H84" s="19"/>
      <c r="I84" s="19"/>
      <c r="J84" s="19"/>
      <c r="K84" s="19"/>
      <c r="L84" s="19"/>
    </row>
    <row r="85">
      <c r="A85" s="48">
        <v>45488.0</v>
      </c>
      <c r="B85" s="19">
        <v>-0.009707658263741314</v>
      </c>
      <c r="C85" s="19">
        <v>0.0034507175900890807</v>
      </c>
      <c r="D85" s="19"/>
      <c r="E85" s="19"/>
      <c r="F85" s="19"/>
      <c r="G85" s="19"/>
      <c r="H85" s="19"/>
      <c r="I85" s="19"/>
      <c r="J85" s="19"/>
      <c r="K85" s="19"/>
      <c r="L85" s="19"/>
    </row>
    <row r="86">
      <c r="A86" s="48">
        <v>45485.0</v>
      </c>
      <c r="B86" s="19">
        <v>0.018125622679105113</v>
      </c>
      <c r="C86" s="19">
        <v>0.007657525204649573</v>
      </c>
      <c r="D86" s="19"/>
      <c r="E86" s="19"/>
      <c r="F86" s="19"/>
      <c r="G86" s="19"/>
      <c r="H86" s="19"/>
      <c r="I86" s="19"/>
      <c r="J86" s="19"/>
      <c r="K86" s="19"/>
      <c r="L86" s="19"/>
    </row>
    <row r="87">
      <c r="A87" s="69">
        <v>45484.0</v>
      </c>
      <c r="B87" s="19">
        <v>-0.014262437783184256</v>
      </c>
      <c r="C87" s="19">
        <v>-3.4944263899083783E-4</v>
      </c>
      <c r="D87" s="19"/>
      <c r="E87" s="19"/>
      <c r="F87" s="19"/>
      <c r="G87" s="19"/>
      <c r="H87" s="19"/>
      <c r="I87" s="19"/>
      <c r="J87" s="19"/>
      <c r="K87" s="19"/>
      <c r="L87" s="19"/>
    </row>
    <row r="88">
      <c r="A88" s="69">
        <v>45483.0</v>
      </c>
      <c r="B88" s="19">
        <v>-0.004831132484090617</v>
      </c>
      <c r="C88" s="19">
        <v>-0.004450911055449147</v>
      </c>
      <c r="D88" s="19"/>
      <c r="E88" s="19"/>
      <c r="F88" s="19"/>
      <c r="G88" s="19"/>
      <c r="H88" s="19"/>
      <c r="I88" s="19"/>
      <c r="J88" s="19"/>
      <c r="K88" s="19"/>
      <c r="L88" s="19"/>
    </row>
    <row r="89">
      <c r="A89" s="69">
        <v>45482.0</v>
      </c>
      <c r="B89" s="19">
        <v>-0.008795684720387498</v>
      </c>
      <c r="C89" s="19">
        <v>0.004631885380881551</v>
      </c>
      <c r="D89" s="19"/>
      <c r="E89" s="19"/>
      <c r="F89" s="19"/>
      <c r="G89" s="19"/>
      <c r="H89" s="19"/>
      <c r="I89" s="19"/>
      <c r="J89" s="19"/>
      <c r="K89" s="19"/>
      <c r="L89" s="19"/>
    </row>
    <row r="90">
      <c r="A90" s="69">
        <v>45481.0</v>
      </c>
      <c r="B90" s="19">
        <v>7.711799052549928E-4</v>
      </c>
      <c r="C90" s="19">
        <v>-1.3566931221820067E-4</v>
      </c>
      <c r="D90" s="19"/>
      <c r="E90" s="19"/>
      <c r="F90" s="19"/>
      <c r="G90" s="19"/>
      <c r="H90" s="19"/>
      <c r="I90" s="19"/>
      <c r="J90" s="19"/>
      <c r="K90" s="19"/>
      <c r="L90" s="19"/>
    </row>
    <row r="91">
      <c r="A91" s="69">
        <v>45478.0</v>
      </c>
      <c r="B91" s="19">
        <v>-0.012005703525518885</v>
      </c>
      <c r="C91" s="19">
        <v>8.929251115641357E-4</v>
      </c>
      <c r="D91" s="19"/>
      <c r="E91" s="19"/>
      <c r="F91" s="19"/>
      <c r="G91" s="19"/>
      <c r="H91" s="19"/>
      <c r="I91" s="19"/>
      <c r="J91" s="19"/>
      <c r="K91" s="19"/>
      <c r="L91" s="19"/>
    </row>
    <row r="92">
      <c r="A92" s="69">
        <v>45477.0</v>
      </c>
      <c r="B92" s="19">
        <v>-0.006359438033333054</v>
      </c>
      <c r="C92" s="19">
        <v>6.443909167646034E-4</v>
      </c>
      <c r="D92" s="19"/>
      <c r="E92" s="19"/>
      <c r="F92" s="19"/>
      <c r="G92" s="19"/>
      <c r="H92" s="19"/>
      <c r="I92" s="19"/>
      <c r="J92" s="19"/>
      <c r="K92" s="19"/>
      <c r="L92" s="19"/>
    </row>
    <row r="93">
      <c r="A93" s="69">
        <v>45476.0</v>
      </c>
      <c r="B93" s="19">
        <v>0.0013971320885499683</v>
      </c>
      <c r="C93" s="19">
        <v>0.006742290306066545</v>
      </c>
      <c r="D93" s="19"/>
      <c r="E93" s="19"/>
      <c r="F93" s="19"/>
      <c r="G93" s="19"/>
      <c r="H93" s="19"/>
      <c r="I93" s="19"/>
      <c r="J93" s="19"/>
      <c r="K93" s="19"/>
      <c r="L93" s="19"/>
    </row>
    <row r="94">
      <c r="A94" s="69">
        <v>45475.0</v>
      </c>
      <c r="B94" s="19">
        <v>0.05857399997707047</v>
      </c>
      <c r="C94" s="19">
        <v>-7.497323124272537E-4</v>
      </c>
      <c r="D94" s="19"/>
      <c r="E94" s="19"/>
      <c r="F94" s="19"/>
      <c r="G94" s="19"/>
      <c r="H94" s="19"/>
      <c r="I94" s="19"/>
      <c r="J94" s="19"/>
      <c r="K94" s="19"/>
      <c r="L94" s="19"/>
    </row>
    <row r="95">
      <c r="A95" s="69">
        <v>45474.0</v>
      </c>
      <c r="B95" s="19">
        <v>0.0520964006561806</v>
      </c>
      <c r="C95" s="19">
        <v>0.005470500528933053</v>
      </c>
      <c r="D95" s="19"/>
      <c r="E95" s="19"/>
      <c r="F95" s="19"/>
      <c r="G95" s="19"/>
      <c r="H95" s="19"/>
      <c r="I95" s="19"/>
      <c r="J95" s="19"/>
      <c r="K95" s="19"/>
      <c r="L95" s="19"/>
    </row>
    <row r="96">
      <c r="A96" s="69">
        <v>45471.0</v>
      </c>
      <c r="B96" s="19">
        <v>-0.02614824386232828</v>
      </c>
      <c r="C96" s="19">
        <v>-0.0014098858366778932</v>
      </c>
      <c r="D96" s="19"/>
      <c r="E96" s="19"/>
      <c r="F96" s="19"/>
      <c r="G96" s="19"/>
      <c r="H96" s="19"/>
      <c r="I96" s="19"/>
      <c r="J96" s="19"/>
      <c r="K96" s="19"/>
      <c r="L96" s="19"/>
    </row>
    <row r="97">
      <c r="A97" s="48">
        <v>45470.0</v>
      </c>
      <c r="B97" s="19">
        <v>-0.019036205664769268</v>
      </c>
      <c r="C97" s="19">
        <v>0.007361073870492119</v>
      </c>
      <c r="D97" s="19"/>
      <c r="E97" s="19"/>
      <c r="F97" s="19"/>
      <c r="G97" s="19"/>
      <c r="H97" s="19"/>
      <c r="I97" s="19"/>
      <c r="J97" s="19"/>
      <c r="K97" s="19"/>
      <c r="L97" s="19"/>
    </row>
    <row r="98">
      <c r="A98" s="48">
        <v>45469.0</v>
      </c>
      <c r="B98" s="19">
        <v>0.041900782788262925</v>
      </c>
      <c r="C98" s="19">
        <v>0.006218040326626317</v>
      </c>
      <c r="D98" s="19"/>
      <c r="E98" s="19"/>
      <c r="F98" s="19"/>
      <c r="G98" s="19"/>
      <c r="H98" s="19"/>
      <c r="I98" s="19"/>
      <c r="J98" s="19"/>
      <c r="K98" s="19"/>
      <c r="L98" s="19"/>
    </row>
    <row r="99">
      <c r="A99" s="48">
        <v>45468.0</v>
      </c>
      <c r="B99" s="19">
        <v>0.1973950920774572</v>
      </c>
      <c r="C99" s="19">
        <v>0.007793829937738694</v>
      </c>
      <c r="D99" s="19"/>
      <c r="E99" s="19"/>
      <c r="F99" s="19"/>
      <c r="G99" s="19"/>
      <c r="H99" s="19"/>
      <c r="I99" s="19"/>
      <c r="J99" s="19"/>
      <c r="K99" s="19"/>
      <c r="L99" s="19"/>
    </row>
    <row r="100">
      <c r="A100" s="48">
        <v>45467.0</v>
      </c>
      <c r="B100" s="19">
        <v>-0.004265735266751447</v>
      </c>
      <c r="C100" s="19">
        <v>0.0015637565901169825</v>
      </c>
      <c r="D100" s="19"/>
      <c r="E100" s="19"/>
      <c r="F100" s="19"/>
      <c r="G100" s="19"/>
      <c r="H100" s="19"/>
      <c r="I100" s="19"/>
      <c r="J100" s="19"/>
      <c r="K100" s="19"/>
      <c r="L100" s="19"/>
    </row>
    <row r="101">
      <c r="A101" s="48">
        <v>45464.0</v>
      </c>
      <c r="B101" s="19">
        <v>-0.004105663820263228</v>
      </c>
      <c r="C101" s="19">
        <v>-0.0027962829380066</v>
      </c>
      <c r="D101" s="19"/>
      <c r="E101" s="19"/>
      <c r="F101" s="19"/>
      <c r="G101" s="19"/>
      <c r="H101" s="19"/>
      <c r="I101" s="19"/>
      <c r="J101" s="19"/>
      <c r="K101" s="19"/>
      <c r="L101" s="19"/>
    </row>
    <row r="102">
      <c r="A102" s="48">
        <v>45463.0</v>
      </c>
      <c r="B102" s="19">
        <v>-0.0010680413545612888</v>
      </c>
      <c r="C102" s="19">
        <v>0.0021687361796223215</v>
      </c>
      <c r="D102" s="19"/>
      <c r="E102" s="19"/>
      <c r="F102" s="19"/>
      <c r="G102" s="19"/>
      <c r="H102" s="19"/>
      <c r="I102" s="19"/>
      <c r="J102" s="19"/>
      <c r="K102" s="19"/>
      <c r="L102" s="19"/>
    </row>
    <row r="103">
      <c r="A103" s="48">
        <v>45462.0</v>
      </c>
      <c r="B103" s="19">
        <v>0.009444404513764049</v>
      </c>
      <c r="C103" s="19">
        <v>-0.0017785965642099777</v>
      </c>
      <c r="D103" s="19"/>
      <c r="E103" s="19"/>
      <c r="F103" s="19"/>
      <c r="G103" s="19"/>
      <c r="H103" s="19"/>
      <c r="I103" s="19"/>
      <c r="J103" s="19"/>
      <c r="K103" s="19"/>
      <c r="L103" s="19"/>
    </row>
    <row r="104">
      <c r="A104" s="48">
        <v>45461.0</v>
      </c>
      <c r="B104" s="19">
        <v>0.0018433976122240736</v>
      </c>
      <c r="C104" s="19">
        <v>0.003933417428064967</v>
      </c>
      <c r="D104" s="19"/>
      <c r="E104" s="19"/>
      <c r="F104" s="19"/>
      <c r="G104" s="19"/>
      <c r="H104" s="19"/>
      <c r="I104" s="19"/>
      <c r="J104" s="19"/>
      <c r="K104" s="19"/>
      <c r="L104" s="19"/>
    </row>
    <row r="105">
      <c r="A105" s="48">
        <v>45457.0</v>
      </c>
      <c r="B105" s="19">
        <v>0.004615295581469336</v>
      </c>
      <c r="C105" s="19">
        <v>0.002850561351174452</v>
      </c>
      <c r="D105" s="19"/>
      <c r="E105" s="19"/>
      <c r="F105" s="19"/>
      <c r="G105" s="19"/>
      <c r="H105" s="19"/>
      <c r="I105" s="19"/>
      <c r="J105" s="19"/>
      <c r="K105" s="19"/>
      <c r="L105" s="19"/>
    </row>
    <row r="106">
      <c r="A106" s="48">
        <v>45456.0</v>
      </c>
      <c r="B106" s="19">
        <v>0.005338104173030267</v>
      </c>
      <c r="C106" s="19">
        <v>0.00325644911985834</v>
      </c>
      <c r="D106" s="19"/>
      <c r="E106" s="19"/>
      <c r="F106" s="19"/>
      <c r="G106" s="19"/>
      <c r="H106" s="19"/>
      <c r="I106" s="19"/>
      <c r="J106" s="19"/>
      <c r="K106" s="19"/>
      <c r="L106" s="19"/>
    </row>
    <row r="107">
      <c r="A107" s="48">
        <v>45455.0</v>
      </c>
      <c r="B107" s="19">
        <v>0.00881878209831255</v>
      </c>
      <c r="C107" s="19">
        <v>0.0024973296625596664</v>
      </c>
      <c r="D107" s="19"/>
      <c r="E107" s="19"/>
      <c r="F107" s="19"/>
      <c r="G107" s="19"/>
      <c r="H107" s="19"/>
      <c r="I107" s="19"/>
      <c r="J107" s="19"/>
      <c r="K107" s="19"/>
      <c r="L107" s="19"/>
    </row>
    <row r="108">
      <c r="A108" s="69">
        <v>45454.0</v>
      </c>
      <c r="B108" s="19">
        <v>-0.009476468707305008</v>
      </c>
      <c r="C108" s="19">
        <v>2.4291463162962046E-4</v>
      </c>
      <c r="D108" s="19"/>
      <c r="E108" s="19"/>
      <c r="F108" s="19"/>
      <c r="G108" s="19"/>
      <c r="H108" s="19"/>
      <c r="I108" s="19"/>
      <c r="J108" s="19"/>
      <c r="K108" s="19"/>
      <c r="L108" s="19"/>
    </row>
    <row r="109">
      <c r="A109" s="69">
        <v>45453.0</v>
      </c>
      <c r="B109" s="19">
        <v>0.03115867092307001</v>
      </c>
      <c r="C109" s="19">
        <v>-0.0013288879633664985</v>
      </c>
      <c r="D109" s="19"/>
      <c r="E109" s="19"/>
      <c r="F109" s="19"/>
      <c r="G109" s="19"/>
      <c r="H109" s="19"/>
      <c r="I109" s="19"/>
      <c r="J109" s="19"/>
      <c r="K109" s="19"/>
      <c r="L109" s="19"/>
    </row>
    <row r="110">
      <c r="A110" s="69">
        <v>45450.0</v>
      </c>
      <c r="B110" s="19">
        <v>0.0061524541958832835</v>
      </c>
      <c r="C110" s="19">
        <v>0.020539931818380985</v>
      </c>
      <c r="D110" s="19"/>
      <c r="E110" s="19"/>
      <c r="F110" s="19"/>
      <c r="G110" s="19"/>
      <c r="H110" s="19"/>
      <c r="I110" s="19"/>
      <c r="J110" s="19"/>
      <c r="K110" s="19"/>
      <c r="L110" s="19"/>
    </row>
    <row r="111">
      <c r="A111" s="69">
        <v>45449.0</v>
      </c>
      <c r="B111" s="19">
        <v>0.05086760161635362</v>
      </c>
      <c r="C111" s="19">
        <v>0.008888014553267487</v>
      </c>
      <c r="D111" s="19"/>
      <c r="E111" s="19"/>
      <c r="F111" s="19"/>
      <c r="G111" s="19"/>
      <c r="H111" s="19"/>
      <c r="I111" s="19"/>
      <c r="J111" s="19"/>
      <c r="K111" s="19"/>
      <c r="L111" s="19"/>
    </row>
    <row r="112">
      <c r="A112" s="69">
        <v>45448.0</v>
      </c>
      <c r="B112" s="19">
        <v>-0.08125382173951023</v>
      </c>
      <c r="C112" s="19">
        <v>0.03362425460942675</v>
      </c>
      <c r="D112" s="19"/>
      <c r="E112" s="19"/>
      <c r="F112" s="19"/>
      <c r="G112" s="19"/>
      <c r="H112" s="19"/>
      <c r="I112" s="19"/>
      <c r="J112" s="19"/>
      <c r="K112" s="19"/>
      <c r="L112" s="19"/>
    </row>
    <row r="113">
      <c r="A113" s="69">
        <v>45447.0</v>
      </c>
      <c r="B113" s="19">
        <v>0.017058074451387517</v>
      </c>
      <c r="C113" s="19">
        <v>-0.05929358362097503</v>
      </c>
      <c r="D113" s="19"/>
      <c r="E113" s="19"/>
      <c r="F113" s="19"/>
      <c r="G113" s="19"/>
      <c r="H113" s="19"/>
      <c r="I113" s="19"/>
      <c r="J113" s="19"/>
      <c r="K113" s="19"/>
      <c r="L113" s="19"/>
    </row>
    <row r="114">
      <c r="A114" s="69">
        <v>45446.0</v>
      </c>
      <c r="B114" s="19">
        <v>-0.008427791155224185</v>
      </c>
      <c r="C114" s="19">
        <v>0.03254226455458564</v>
      </c>
      <c r="D114" s="19"/>
      <c r="E114" s="19"/>
      <c r="F114" s="19"/>
      <c r="G114" s="19"/>
      <c r="H114" s="19"/>
      <c r="I114" s="19"/>
      <c r="J114" s="19"/>
      <c r="K114" s="19"/>
      <c r="L114" s="19"/>
    </row>
    <row r="115">
      <c r="A115" s="69">
        <v>45443.0</v>
      </c>
      <c r="B115" s="19">
        <v>-0.010777051561365214</v>
      </c>
      <c r="C115" s="19">
        <v>0.0018698321153114428</v>
      </c>
      <c r="D115" s="19"/>
      <c r="E115" s="19"/>
      <c r="F115" s="19"/>
      <c r="G115" s="19"/>
      <c r="H115" s="19"/>
      <c r="I115" s="19"/>
      <c r="J115" s="19"/>
      <c r="K115" s="19"/>
      <c r="L115" s="19"/>
    </row>
    <row r="116">
      <c r="A116" s="48">
        <v>45442.0</v>
      </c>
      <c r="B116" s="19">
        <v>-0.009950821086537553</v>
      </c>
      <c r="C116" s="19">
        <v>-0.009515650944518117</v>
      </c>
      <c r="D116" s="19"/>
      <c r="E116" s="19"/>
      <c r="F116" s="19"/>
      <c r="G116" s="19"/>
      <c r="H116" s="19"/>
      <c r="I116" s="19"/>
      <c r="J116" s="19"/>
      <c r="K116" s="19"/>
      <c r="L116" s="19"/>
    </row>
    <row r="117">
      <c r="A117" s="48">
        <v>45441.0</v>
      </c>
      <c r="B117" s="19">
        <v>-0.02464270186117612</v>
      </c>
      <c r="C117" s="19">
        <v>-0.008015064563977492</v>
      </c>
      <c r="D117" s="19"/>
      <c r="E117" s="19"/>
      <c r="F117" s="19"/>
      <c r="G117" s="19"/>
      <c r="H117" s="19"/>
      <c r="I117" s="19"/>
      <c r="J117" s="19"/>
      <c r="K117" s="19"/>
      <c r="L117" s="19"/>
    </row>
    <row r="118">
      <c r="A118" s="48">
        <v>45440.0</v>
      </c>
      <c r="B118" s="19">
        <v>0.019795465922906264</v>
      </c>
      <c r="C118" s="19">
        <v>-0.0019317604529824894</v>
      </c>
      <c r="D118" s="19"/>
      <c r="E118" s="19"/>
      <c r="F118" s="19"/>
      <c r="G118" s="19"/>
      <c r="H118" s="19"/>
      <c r="I118" s="19"/>
      <c r="J118" s="19"/>
      <c r="K118" s="19"/>
      <c r="L118" s="19"/>
    </row>
    <row r="119">
      <c r="A119" s="48">
        <v>45439.0</v>
      </c>
      <c r="B119" s="19">
        <v>0.02167114800093528</v>
      </c>
      <c r="C119" s="19">
        <v>-0.001073741892486324</v>
      </c>
      <c r="D119" s="19"/>
      <c r="E119" s="19"/>
      <c r="F119" s="19"/>
      <c r="G119" s="19"/>
      <c r="H119" s="19"/>
      <c r="I119" s="19"/>
      <c r="J119" s="19"/>
      <c r="K119" s="19"/>
      <c r="L119" s="19"/>
    </row>
    <row r="120">
      <c r="A120" s="48">
        <v>45436.0</v>
      </c>
      <c r="B120" s="19">
        <v>-0.0034948741845293174</v>
      </c>
      <c r="C120" s="19">
        <v>-4.593417262978017E-4</v>
      </c>
      <c r="D120" s="19"/>
      <c r="E120" s="19"/>
      <c r="F120" s="19"/>
      <c r="G120" s="19"/>
      <c r="H120" s="19"/>
      <c r="I120" s="19"/>
      <c r="J120" s="19"/>
      <c r="K120" s="19"/>
      <c r="L120" s="19"/>
    </row>
    <row r="121">
      <c r="A121" s="48">
        <v>45435.0</v>
      </c>
      <c r="B121" s="19">
        <v>0.007393498415678934</v>
      </c>
      <c r="C121" s="19">
        <v>0.016366637460283773</v>
      </c>
      <c r="D121" s="19"/>
      <c r="E121" s="19"/>
      <c r="F121" s="19"/>
      <c r="G121" s="19"/>
      <c r="H121" s="19"/>
      <c r="I121" s="19"/>
      <c r="J121" s="19"/>
      <c r="K121" s="19"/>
      <c r="L121" s="19"/>
    </row>
    <row r="122">
      <c r="A122" s="48">
        <v>45434.0</v>
      </c>
      <c r="B122" s="19">
        <v>-0.013972864292533305</v>
      </c>
      <c r="C122" s="19">
        <v>0.003051615580772271</v>
      </c>
      <c r="D122" s="19"/>
      <c r="E122" s="19"/>
      <c r="F122" s="19"/>
      <c r="G122" s="19"/>
      <c r="H122" s="19"/>
      <c r="I122" s="19"/>
      <c r="J122" s="19"/>
      <c r="K122" s="19"/>
      <c r="L122" s="19"/>
    </row>
    <row r="123">
      <c r="A123" s="48">
        <v>45433.0</v>
      </c>
      <c r="B123" s="19">
        <v>-0.0017327518988072832</v>
      </c>
      <c r="C123" s="19">
        <v>0.0012021153675227936</v>
      </c>
      <c r="D123" s="19"/>
      <c r="E123" s="19"/>
      <c r="F123" s="19"/>
      <c r="G123" s="19"/>
      <c r="H123" s="19"/>
      <c r="I123" s="19"/>
      <c r="J123" s="19"/>
      <c r="K123" s="19"/>
      <c r="L123" s="19"/>
    </row>
    <row r="124">
      <c r="A124" s="48">
        <v>45430.0</v>
      </c>
      <c r="B124" s="19">
        <v>4.6228077778742716E-4</v>
      </c>
      <c r="C124" s="19">
        <v>0.0015979631533733496</v>
      </c>
      <c r="D124" s="19"/>
      <c r="E124" s="19"/>
      <c r="F124" s="19"/>
      <c r="G124" s="19"/>
      <c r="H124" s="19"/>
      <c r="I124" s="19"/>
      <c r="J124" s="19"/>
      <c r="K124" s="19"/>
      <c r="L124" s="19"/>
    </row>
    <row r="125">
      <c r="A125" s="48">
        <v>45429.0</v>
      </c>
      <c r="B125" s="19">
        <v>-0.0011399546904086177</v>
      </c>
      <c r="C125" s="19">
        <v>0.002778540295529597</v>
      </c>
      <c r="D125" s="19"/>
      <c r="E125" s="19"/>
      <c r="F125" s="19"/>
      <c r="G125" s="19"/>
      <c r="H125" s="19"/>
      <c r="I125" s="19"/>
      <c r="J125" s="19"/>
      <c r="K125" s="19"/>
      <c r="L125" s="19"/>
    </row>
    <row r="126">
      <c r="A126" s="48">
        <v>45428.0</v>
      </c>
      <c r="B126" s="19">
        <v>-0.0031645114425856713</v>
      </c>
      <c r="C126" s="19">
        <v>0.009157430784372478</v>
      </c>
      <c r="D126" s="19"/>
      <c r="E126" s="19"/>
      <c r="F126" s="19"/>
      <c r="G126" s="19"/>
      <c r="H126" s="19"/>
      <c r="I126" s="19"/>
      <c r="J126" s="19"/>
      <c r="K126" s="19"/>
      <c r="L126" s="19"/>
    </row>
    <row r="127">
      <c r="A127" s="48">
        <v>45427.0</v>
      </c>
      <c r="B127" s="19">
        <v>-0.0011350574712643002</v>
      </c>
      <c r="C127" s="19">
        <v>-7.78653200017021E-4</v>
      </c>
      <c r="D127" s="19"/>
      <c r="E127" s="19"/>
      <c r="F127" s="19"/>
      <c r="G127" s="19"/>
      <c r="H127" s="19"/>
      <c r="I127" s="19"/>
      <c r="J127" s="19"/>
      <c r="K127" s="19"/>
      <c r="L127" s="19"/>
    </row>
    <row r="128">
      <c r="A128" s="48">
        <v>45426.0</v>
      </c>
      <c r="B128" s="19">
        <v>0.006405714533597395</v>
      </c>
      <c r="C128" s="19">
        <v>0.005148377785971325</v>
      </c>
      <c r="D128" s="19"/>
      <c r="E128" s="19"/>
      <c r="F128" s="19"/>
      <c r="G128" s="19"/>
      <c r="H128" s="19"/>
      <c r="I128" s="19"/>
      <c r="J128" s="19"/>
      <c r="K128" s="19"/>
      <c r="L128" s="19"/>
    </row>
    <row r="129">
      <c r="A129" s="48">
        <v>45425.0</v>
      </c>
      <c r="B129" s="19">
        <v>0.0044589687726941385</v>
      </c>
      <c r="C129" s="19">
        <v>0.0022148971671078765</v>
      </c>
      <c r="D129" s="19"/>
      <c r="E129" s="19"/>
      <c r="F129" s="19"/>
      <c r="G129" s="19"/>
      <c r="H129" s="19"/>
      <c r="I129" s="19"/>
      <c r="J129" s="19"/>
      <c r="K129" s="19"/>
      <c r="L129" s="19"/>
    </row>
    <row r="130">
      <c r="A130" s="48">
        <v>45422.0</v>
      </c>
      <c r="B130" s="19">
        <v>-7.546950741632585E-4</v>
      </c>
      <c r="C130" s="19">
        <v>0.0044495047250370234</v>
      </c>
      <c r="D130" s="19"/>
      <c r="E130" s="19"/>
      <c r="F130" s="19"/>
      <c r="G130" s="19"/>
      <c r="H130" s="19"/>
      <c r="I130" s="19"/>
      <c r="J130" s="19"/>
      <c r="K130" s="19"/>
      <c r="L130" s="19"/>
    </row>
    <row r="131">
      <c r="A131" s="69">
        <v>45421.0</v>
      </c>
      <c r="B131" s="19">
        <v>-0.011165327210103326</v>
      </c>
      <c r="C131" s="19">
        <v>-0.01546911781190452</v>
      </c>
      <c r="D131" s="19"/>
      <c r="E131" s="19"/>
      <c r="F131" s="19"/>
      <c r="G131" s="19"/>
      <c r="H131" s="19"/>
      <c r="I131" s="19"/>
      <c r="J131" s="19"/>
      <c r="K131" s="19"/>
      <c r="L131" s="19"/>
    </row>
    <row r="132">
      <c r="A132" s="69">
        <v>45420.0</v>
      </c>
      <c r="B132" s="19">
        <v>-0.022844241259868947</v>
      </c>
      <c r="C132" s="19">
        <v>0.0</v>
      </c>
      <c r="D132" s="19"/>
      <c r="E132" s="19"/>
      <c r="F132" s="19"/>
      <c r="G132" s="19"/>
      <c r="H132" s="19"/>
      <c r="I132" s="19"/>
      <c r="J132" s="19"/>
      <c r="K132" s="19"/>
      <c r="L132" s="19"/>
    </row>
    <row r="133">
      <c r="A133" s="69">
        <v>45419.0</v>
      </c>
      <c r="B133" s="19">
        <v>0.012063753388495524</v>
      </c>
      <c r="C133" s="19">
        <v>-0.006247020189192987</v>
      </c>
      <c r="D133" s="19"/>
      <c r="E133" s="19"/>
      <c r="F133" s="19"/>
      <c r="G133" s="19"/>
      <c r="H133" s="19"/>
      <c r="I133" s="19"/>
      <c r="J133" s="19"/>
      <c r="K133" s="19"/>
      <c r="L133" s="19"/>
    </row>
    <row r="134">
      <c r="A134" s="69">
        <v>45418.0</v>
      </c>
      <c r="B134" s="19">
        <v>-0.01812987736900784</v>
      </c>
      <c r="C134" s="19">
        <v>-0.0014749164102803025</v>
      </c>
      <c r="D134" s="19"/>
      <c r="E134" s="19"/>
      <c r="F134" s="19"/>
      <c r="G134" s="19"/>
      <c r="H134" s="19"/>
      <c r="I134" s="19"/>
      <c r="J134" s="19"/>
      <c r="K134" s="19"/>
      <c r="L134" s="19"/>
    </row>
    <row r="135">
      <c r="A135" s="69">
        <v>45415.0</v>
      </c>
      <c r="B135" s="19">
        <v>-0.0037346068944452693</v>
      </c>
      <c r="C135" s="19">
        <v>-0.007609876281558847</v>
      </c>
      <c r="D135" s="19"/>
      <c r="E135" s="19"/>
      <c r="F135" s="19"/>
      <c r="G135" s="19"/>
      <c r="H135" s="19"/>
      <c r="I135" s="19"/>
      <c r="J135" s="19"/>
      <c r="K135" s="19"/>
      <c r="L135" s="19"/>
    </row>
    <row r="136">
      <c r="A136" s="69">
        <v>45414.0</v>
      </c>
      <c r="B136" s="19">
        <v>-9.985991872513145E-4</v>
      </c>
      <c r="C136" s="19">
        <v>0.001917730044658672</v>
      </c>
      <c r="D136" s="19"/>
      <c r="E136" s="19"/>
      <c r="F136" s="19"/>
      <c r="G136" s="19"/>
      <c r="H136" s="19"/>
      <c r="I136" s="19"/>
      <c r="J136" s="19"/>
      <c r="K136" s="19"/>
      <c r="L136" s="19"/>
    </row>
    <row r="137">
      <c r="A137" s="69">
        <v>45412.0</v>
      </c>
      <c r="B137" s="19">
        <v>4.995490182475582E-4</v>
      </c>
      <c r="C137" s="19">
        <v>-0.0017024828426828176</v>
      </c>
      <c r="D137" s="19"/>
      <c r="E137" s="19"/>
      <c r="F137" s="19"/>
      <c r="G137" s="19"/>
      <c r="H137" s="19"/>
      <c r="I137" s="19"/>
      <c r="J137" s="19"/>
      <c r="K137" s="19"/>
      <c r="L137" s="19"/>
    </row>
    <row r="138">
      <c r="A138" s="48">
        <v>45411.0</v>
      </c>
      <c r="B138" s="19">
        <v>0.008438050992135793</v>
      </c>
      <c r="C138" s="19">
        <v>0.009966569952207793</v>
      </c>
      <c r="D138" s="19"/>
      <c r="E138" s="19"/>
      <c r="F138" s="19"/>
      <c r="G138" s="19"/>
      <c r="H138" s="19"/>
      <c r="I138" s="19"/>
      <c r="J138" s="19"/>
      <c r="K138" s="19"/>
      <c r="L138" s="19"/>
    </row>
    <row r="139">
      <c r="A139" s="48">
        <v>45408.0</v>
      </c>
      <c r="B139" s="19">
        <v>-0.006257648236733804</v>
      </c>
      <c r="C139" s="19">
        <v>-0.006663609558557937</v>
      </c>
      <c r="D139" s="19"/>
      <c r="E139" s="19"/>
      <c r="F139" s="19"/>
      <c r="G139" s="19"/>
      <c r="H139" s="19"/>
      <c r="I139" s="19"/>
      <c r="J139" s="19"/>
      <c r="K139" s="19"/>
      <c r="L139" s="19"/>
    </row>
    <row r="140">
      <c r="A140" s="48">
        <v>45407.0</v>
      </c>
      <c r="B140" s="19">
        <v>-0.005022483569699143</v>
      </c>
      <c r="C140" s="19">
        <v>0.007496964610934409</v>
      </c>
      <c r="D140" s="19"/>
      <c r="E140" s="19"/>
      <c r="F140" s="19"/>
      <c r="G140" s="19"/>
      <c r="H140" s="19"/>
      <c r="I140" s="19"/>
      <c r="J140" s="19"/>
      <c r="K140" s="19"/>
      <c r="L140" s="19"/>
    </row>
    <row r="141">
      <c r="A141" s="48">
        <v>45406.0</v>
      </c>
      <c r="B141" s="19">
        <v>-0.00505217367363231</v>
      </c>
      <c r="C141" s="19">
        <v>0.0015379113018598733</v>
      </c>
      <c r="D141" s="19"/>
      <c r="E141" s="19"/>
      <c r="F141" s="19"/>
      <c r="G141" s="19"/>
      <c r="H141" s="19"/>
      <c r="I141" s="19"/>
      <c r="J141" s="19"/>
      <c r="K141" s="19"/>
      <c r="L141" s="19"/>
    </row>
    <row r="142">
      <c r="A142" s="48">
        <v>45405.0</v>
      </c>
      <c r="B142" s="19">
        <v>0.08327119806734462</v>
      </c>
      <c r="C142" s="19">
        <v>0.0014147311115488836</v>
      </c>
      <c r="D142" s="19"/>
      <c r="E142" s="19"/>
      <c r="F142" s="19"/>
      <c r="G142" s="19"/>
      <c r="H142" s="19"/>
      <c r="I142" s="19"/>
      <c r="J142" s="19"/>
      <c r="K142" s="19"/>
      <c r="L142" s="19"/>
    </row>
    <row r="143">
      <c r="A143" s="48">
        <v>45404.0</v>
      </c>
      <c r="B143" s="19">
        <v>-0.0075773272162201755</v>
      </c>
      <c r="C143" s="19">
        <v>0.008551948345148386</v>
      </c>
      <c r="D143" s="19"/>
      <c r="E143" s="19"/>
      <c r="F143" s="19"/>
      <c r="G143" s="19"/>
      <c r="H143" s="19"/>
      <c r="I143" s="19"/>
      <c r="J143" s="19"/>
      <c r="K143" s="19"/>
      <c r="L143" s="19"/>
    </row>
    <row r="144">
      <c r="A144" s="48">
        <v>45401.0</v>
      </c>
      <c r="B144" s="19">
        <v>0.0016305959086866384</v>
      </c>
      <c r="C144" s="19">
        <v>0.006871750807538657</v>
      </c>
      <c r="D144" s="19"/>
      <c r="E144" s="19"/>
      <c r="F144" s="19"/>
      <c r="G144" s="19"/>
      <c r="H144" s="19"/>
      <c r="I144" s="19"/>
      <c r="J144" s="19"/>
      <c r="K144" s="19"/>
      <c r="L144" s="19"/>
    </row>
    <row r="145">
      <c r="A145" s="48">
        <v>45400.0</v>
      </c>
      <c r="B145" s="19">
        <v>0.005245276271085286</v>
      </c>
      <c r="C145" s="19">
        <v>-0.006865210697176827</v>
      </c>
      <c r="D145" s="19"/>
      <c r="E145" s="19"/>
      <c r="F145" s="19"/>
      <c r="G145" s="19"/>
      <c r="H145" s="19"/>
      <c r="I145" s="19"/>
      <c r="J145" s="19"/>
      <c r="K145" s="19"/>
      <c r="L145" s="19"/>
    </row>
    <row r="146">
      <c r="A146" s="48">
        <v>45398.0</v>
      </c>
      <c r="B146" s="19">
        <v>-0.0191900147615498</v>
      </c>
      <c r="C146" s="19">
        <v>-0.005594342799416285</v>
      </c>
      <c r="D146" s="19"/>
      <c r="E146" s="19"/>
      <c r="F146" s="19"/>
      <c r="G146" s="19"/>
      <c r="H146" s="19"/>
      <c r="I146" s="19"/>
      <c r="J146" s="19"/>
      <c r="K146" s="19"/>
      <c r="L146" s="19"/>
    </row>
    <row r="147">
      <c r="A147" s="48">
        <v>45397.0</v>
      </c>
      <c r="B147" s="19">
        <v>-0.015978254616579313</v>
      </c>
      <c r="C147" s="19">
        <v>-0.010963880032327733</v>
      </c>
      <c r="D147" s="19"/>
      <c r="E147" s="19"/>
      <c r="F147" s="19"/>
      <c r="G147" s="19"/>
      <c r="H147" s="19"/>
      <c r="I147" s="19"/>
      <c r="J147" s="19"/>
      <c r="K147" s="19"/>
      <c r="L147" s="19"/>
    </row>
    <row r="148">
      <c r="A148" s="48">
        <v>45394.0</v>
      </c>
      <c r="B148" s="19">
        <v>-0.007040342734737637</v>
      </c>
      <c r="C148" s="19">
        <v>-0.010301576000492085</v>
      </c>
      <c r="D148" s="19"/>
      <c r="E148" s="19"/>
      <c r="F148" s="19"/>
      <c r="G148" s="19"/>
      <c r="H148" s="19"/>
      <c r="I148" s="19"/>
      <c r="J148" s="19"/>
      <c r="K148" s="19"/>
      <c r="L148" s="19"/>
    </row>
    <row r="149">
      <c r="A149" s="69">
        <v>45392.0</v>
      </c>
      <c r="B149" s="19">
        <v>-0.008944619782894847</v>
      </c>
      <c r="C149" s="19">
        <v>0.004904439610913025</v>
      </c>
      <c r="D149" s="19"/>
      <c r="E149" s="19"/>
      <c r="F149" s="19"/>
      <c r="G149" s="19"/>
      <c r="H149" s="19"/>
      <c r="I149" s="19"/>
      <c r="J149" s="19"/>
      <c r="K149" s="19"/>
      <c r="L149" s="19"/>
    </row>
    <row r="150">
      <c r="A150" s="69">
        <v>45391.0</v>
      </c>
      <c r="B150" s="19">
        <v>0.0019285035663134664</v>
      </c>
      <c r="C150" s="19">
        <v>-0.0010389873953843276</v>
      </c>
      <c r="D150" s="19"/>
      <c r="E150" s="19"/>
      <c r="F150" s="19"/>
      <c r="G150" s="19"/>
      <c r="H150" s="19"/>
      <c r="I150" s="19"/>
      <c r="J150" s="19"/>
      <c r="K150" s="19"/>
      <c r="L150" s="19"/>
    </row>
    <row r="151">
      <c r="A151" s="69">
        <v>45390.0</v>
      </c>
      <c r="B151" s="19">
        <v>0.00465851782203619</v>
      </c>
      <c r="C151" s="19">
        <v>0.006778095115418603</v>
      </c>
      <c r="D151" s="19"/>
      <c r="E151" s="19"/>
      <c r="F151" s="19"/>
      <c r="G151" s="19"/>
      <c r="H151" s="19"/>
      <c r="I151" s="19"/>
      <c r="J151" s="19"/>
      <c r="K151" s="19"/>
      <c r="L151" s="19"/>
    </row>
    <row r="152">
      <c r="A152" s="69">
        <v>45387.0</v>
      </c>
      <c r="B152" s="19">
        <v>0.004550918770393153</v>
      </c>
      <c r="C152" s="19">
        <v>-4.2194748752555356E-5</v>
      </c>
      <c r="D152" s="19"/>
      <c r="E152" s="19"/>
      <c r="F152" s="19"/>
      <c r="G152" s="19"/>
      <c r="H152" s="19"/>
      <c r="I152" s="19"/>
      <c r="J152" s="19"/>
      <c r="K152" s="19"/>
      <c r="L152" s="19"/>
    </row>
    <row r="153">
      <c r="A153" s="69">
        <v>45386.0</v>
      </c>
      <c r="B153" s="19">
        <v>0.01238753422871297</v>
      </c>
      <c r="C153" s="19">
        <v>0.0035659125504521327</v>
      </c>
      <c r="D153" s="19"/>
      <c r="E153" s="19"/>
      <c r="F153" s="19"/>
      <c r="G153" s="19"/>
      <c r="H153" s="19"/>
      <c r="I153" s="19"/>
      <c r="J153" s="19"/>
      <c r="K153" s="19"/>
      <c r="L153" s="19"/>
    </row>
    <row r="154">
      <c r="A154" s="69">
        <v>45385.0</v>
      </c>
      <c r="B154" s="19">
        <v>-0.01473170313905181</v>
      </c>
      <c r="C154" s="19">
        <v>-8.306128720498851E-4</v>
      </c>
      <c r="D154" s="19"/>
      <c r="E154" s="19"/>
      <c r="F154" s="19"/>
      <c r="G154" s="19"/>
      <c r="H154" s="19"/>
      <c r="I154" s="19"/>
      <c r="J154" s="19"/>
      <c r="K154" s="19"/>
      <c r="L154" s="19"/>
    </row>
    <row r="155">
      <c r="A155" s="69">
        <v>45384.0</v>
      </c>
      <c r="B155" s="19">
        <v>0.0472709333094139</v>
      </c>
      <c r="C155" s="19">
        <v>-3.873208084765878E-4</v>
      </c>
      <c r="D155" s="19"/>
      <c r="E155" s="19"/>
      <c r="F155" s="19"/>
      <c r="G155" s="19"/>
      <c r="H155" s="19"/>
      <c r="I155" s="19"/>
      <c r="J155" s="19"/>
      <c r="K155" s="19"/>
      <c r="L155" s="19"/>
    </row>
    <row r="156">
      <c r="A156" s="69">
        <v>45383.0</v>
      </c>
      <c r="B156" s="19">
        <v>0.018174345860541674</v>
      </c>
      <c r="C156" s="19">
        <v>0.00605099677966936</v>
      </c>
      <c r="D156" s="19"/>
      <c r="E156" s="19"/>
      <c r="F156" s="19"/>
      <c r="G156" s="19"/>
      <c r="H156" s="19"/>
      <c r="I156" s="19"/>
      <c r="J156" s="19"/>
      <c r="K156" s="19"/>
      <c r="L156" s="19"/>
    </row>
    <row r="157">
      <c r="A157" s="69">
        <v>45379.0</v>
      </c>
      <c r="B157" s="19">
        <v>-0.02825151241735324</v>
      </c>
      <c r="C157" s="19">
        <v>0.009187001240753778</v>
      </c>
      <c r="D157" s="19"/>
      <c r="E157" s="19"/>
      <c r="F157" s="19"/>
      <c r="G157" s="19"/>
      <c r="H157" s="19"/>
      <c r="I157" s="19"/>
      <c r="J157" s="19"/>
      <c r="K157" s="19"/>
      <c r="L157" s="19"/>
    </row>
    <row r="158">
      <c r="A158" s="48">
        <v>45378.0</v>
      </c>
      <c r="B158" s="19">
        <v>0.0015703471059687057</v>
      </c>
      <c r="C158" s="19">
        <v>0.00540566333556014</v>
      </c>
      <c r="D158" s="19"/>
      <c r="E158" s="19"/>
      <c r="F158" s="19"/>
      <c r="G158" s="19"/>
      <c r="H158" s="19"/>
      <c r="I158" s="19"/>
      <c r="J158" s="19"/>
      <c r="K158" s="19"/>
      <c r="L158" s="19"/>
    </row>
    <row r="159">
      <c r="A159" s="48">
        <v>45377.0</v>
      </c>
      <c r="B159" s="19">
        <v>0.02572635545830293</v>
      </c>
      <c r="C159" s="19">
        <v>-0.004165770984420725</v>
      </c>
      <c r="D159" s="19"/>
      <c r="E159" s="19"/>
      <c r="F159" s="19"/>
      <c r="G159" s="19"/>
      <c r="H159" s="19"/>
      <c r="I159" s="19"/>
      <c r="J159" s="19"/>
      <c r="K159" s="19"/>
      <c r="L159" s="19"/>
    </row>
    <row r="160">
      <c r="A160" s="48">
        <v>45373.0</v>
      </c>
      <c r="B160" s="19">
        <v>0.023118421666329825</v>
      </c>
      <c r="C160" s="19">
        <v>0.0038524528721899376</v>
      </c>
      <c r="D160" s="19"/>
      <c r="E160" s="19"/>
      <c r="F160" s="19"/>
      <c r="G160" s="19"/>
      <c r="H160" s="19"/>
      <c r="I160" s="19"/>
      <c r="J160" s="19"/>
      <c r="K160" s="19"/>
      <c r="L160" s="19"/>
    </row>
    <row r="161">
      <c r="A161" s="48">
        <v>45372.0</v>
      </c>
      <c r="B161" s="19">
        <v>0.005455511786406575</v>
      </c>
      <c r="C161" s="19">
        <v>0.007914703444739102</v>
      </c>
      <c r="D161" s="19"/>
      <c r="E161" s="19"/>
      <c r="F161" s="19"/>
      <c r="G161" s="19"/>
      <c r="H161" s="19"/>
      <c r="I161" s="19"/>
      <c r="J161" s="19"/>
      <c r="K161" s="19"/>
      <c r="L161" s="19"/>
    </row>
    <row r="162">
      <c r="A162" s="48">
        <v>45371.0</v>
      </c>
      <c r="B162" s="19">
        <v>0.00654540877336518</v>
      </c>
      <c r="C162" s="19">
        <v>9.923249508994036E-4</v>
      </c>
      <c r="D162" s="19"/>
      <c r="E162" s="19"/>
      <c r="F162" s="19"/>
      <c r="G162" s="19"/>
      <c r="H162" s="19"/>
      <c r="I162" s="19"/>
      <c r="J162" s="19"/>
      <c r="K162" s="19"/>
      <c r="L162" s="19"/>
    </row>
    <row r="163">
      <c r="A163" s="48">
        <v>45370.0</v>
      </c>
      <c r="B163" s="19">
        <v>-0.004479809529776557</v>
      </c>
      <c r="C163" s="19">
        <v>-0.010802196257656771</v>
      </c>
      <c r="D163" s="19"/>
      <c r="E163" s="19"/>
      <c r="F163" s="19"/>
      <c r="G163" s="19"/>
      <c r="H163" s="19"/>
      <c r="I163" s="19"/>
      <c r="J163" s="19"/>
      <c r="K163" s="19"/>
      <c r="L163" s="19"/>
    </row>
    <row r="164">
      <c r="A164" s="48">
        <v>45369.0</v>
      </c>
      <c r="B164" s="19">
        <v>-0.005405910670052472</v>
      </c>
      <c r="C164" s="19">
        <v>0.0014688955131714199</v>
      </c>
      <c r="D164" s="19"/>
      <c r="E164" s="19"/>
      <c r="F164" s="19"/>
      <c r="G164" s="19"/>
      <c r="H164" s="19"/>
      <c r="I164" s="19"/>
      <c r="J164" s="19"/>
      <c r="K164" s="19"/>
      <c r="L164" s="19"/>
    </row>
    <row r="165">
      <c r="A165" s="48">
        <v>45366.0</v>
      </c>
      <c r="B165" s="19">
        <v>0.037381214040985045</v>
      </c>
      <c r="C165" s="19">
        <v>-0.005567433449302883</v>
      </c>
      <c r="D165" s="19"/>
      <c r="E165" s="19"/>
      <c r="F165" s="19"/>
      <c r="G165" s="19"/>
      <c r="H165" s="19"/>
      <c r="I165" s="19"/>
      <c r="J165" s="19"/>
      <c r="K165" s="19"/>
      <c r="L165" s="19"/>
    </row>
    <row r="166">
      <c r="A166" s="48">
        <v>45365.0</v>
      </c>
      <c r="B166" s="19">
        <v>-0.06682552370036343</v>
      </c>
      <c r="C166" s="19">
        <v>0.006771162439709544</v>
      </c>
      <c r="D166" s="19"/>
      <c r="E166" s="19"/>
      <c r="F166" s="19"/>
      <c r="G166" s="19"/>
      <c r="H166" s="19"/>
      <c r="I166" s="19"/>
      <c r="J166" s="19"/>
      <c r="K166" s="19"/>
      <c r="L166" s="19"/>
    </row>
    <row r="167">
      <c r="A167" s="48">
        <v>45364.0</v>
      </c>
      <c r="B167" s="19">
        <v>-0.03360879133691874</v>
      </c>
      <c r="C167" s="19">
        <v>-0.015132724741109493</v>
      </c>
      <c r="D167" s="19"/>
      <c r="E167" s="19"/>
      <c r="F167" s="19"/>
      <c r="G167" s="19"/>
      <c r="H167" s="19"/>
      <c r="I167" s="19"/>
      <c r="J167" s="19"/>
      <c r="K167" s="19"/>
      <c r="L167" s="19"/>
    </row>
    <row r="168">
      <c r="A168" s="48">
        <v>45363.0</v>
      </c>
      <c r="B168" s="19">
        <v>-0.04477300254771743</v>
      </c>
      <c r="C168" s="19">
        <v>1.365713428544968E-4</v>
      </c>
      <c r="D168" s="19"/>
      <c r="E168" s="19"/>
      <c r="F168" s="19"/>
      <c r="G168" s="19"/>
      <c r="H168" s="19"/>
      <c r="I168" s="19"/>
      <c r="J168" s="19"/>
      <c r="K168" s="19"/>
      <c r="L168" s="19"/>
    </row>
    <row r="169">
      <c r="A169" s="69">
        <v>45362.0</v>
      </c>
      <c r="B169" s="19">
        <v>0.004025663605484953</v>
      </c>
      <c r="C169" s="19">
        <v>-0.007153161684127163</v>
      </c>
      <c r="D169" s="19"/>
      <c r="E169" s="19"/>
      <c r="F169" s="19"/>
      <c r="G169" s="19"/>
      <c r="H169" s="19"/>
      <c r="I169" s="19"/>
      <c r="J169" s="19"/>
      <c r="K169" s="19"/>
      <c r="L169" s="19"/>
    </row>
    <row r="170">
      <c r="A170" s="69">
        <v>45358.0</v>
      </c>
      <c r="B170" s="19">
        <v>-0.02556593750851288</v>
      </c>
      <c r="C170" s="19">
        <v>8.67667376374115E-4</v>
      </c>
      <c r="D170" s="19"/>
      <c r="E170" s="19"/>
      <c r="F170" s="19"/>
      <c r="G170" s="19"/>
      <c r="H170" s="19"/>
      <c r="I170" s="19"/>
      <c r="J170" s="19"/>
      <c r="K170" s="19"/>
      <c r="L170" s="19"/>
    </row>
    <row r="171">
      <c r="A171" s="69">
        <v>45357.0</v>
      </c>
      <c r="B171" s="19">
        <v>-0.029144957816508388</v>
      </c>
      <c r="C171" s="19">
        <v>0.005266971726090697</v>
      </c>
      <c r="D171" s="19"/>
      <c r="E171" s="19"/>
      <c r="F171" s="19"/>
      <c r="G171" s="19"/>
      <c r="H171" s="19"/>
      <c r="I171" s="19"/>
      <c r="J171" s="19"/>
      <c r="K171" s="19"/>
      <c r="L171" s="19"/>
    </row>
    <row r="172">
      <c r="A172" s="69">
        <v>45356.0</v>
      </c>
      <c r="B172" s="19">
        <v>0.09520912988066277</v>
      </c>
      <c r="C172" s="19">
        <v>-0.0022003427714499812</v>
      </c>
      <c r="D172" s="19"/>
      <c r="E172" s="19"/>
      <c r="F172" s="19"/>
      <c r="G172" s="19"/>
      <c r="H172" s="19"/>
      <c r="I172" s="19"/>
      <c r="J172" s="19"/>
      <c r="K172" s="19"/>
      <c r="L172" s="19"/>
    </row>
    <row r="173">
      <c r="A173" s="69">
        <v>45355.0</v>
      </c>
      <c r="B173" s="19">
        <v>0.008161894610813514</v>
      </c>
      <c r="C173" s="19">
        <v>0.0012154577628427088</v>
      </c>
      <c r="D173" s="19"/>
      <c r="E173" s="19"/>
      <c r="F173" s="19"/>
      <c r="G173" s="19"/>
      <c r="H173" s="19"/>
      <c r="I173" s="19"/>
      <c r="J173" s="19"/>
      <c r="K173" s="19"/>
      <c r="L173" s="19"/>
    </row>
    <row r="174">
      <c r="A174" s="69">
        <v>45353.0</v>
      </c>
      <c r="B174" s="19">
        <v>0.05777784641996653</v>
      </c>
      <c r="C174" s="19">
        <v>0.0017749426445079486</v>
      </c>
      <c r="D174" s="19"/>
      <c r="E174" s="19"/>
      <c r="F174" s="19"/>
      <c r="G174" s="19"/>
      <c r="H174" s="19"/>
      <c r="I174" s="19"/>
      <c r="J174" s="19"/>
      <c r="K174" s="19"/>
      <c r="L174" s="19"/>
    </row>
    <row r="175">
      <c r="A175" s="69">
        <v>45352.0</v>
      </c>
      <c r="B175" s="19">
        <v>-0.017674813769666065</v>
      </c>
      <c r="C175" s="19">
        <v>0.016192204814673428</v>
      </c>
      <c r="D175" s="19"/>
      <c r="E175" s="19"/>
      <c r="F175" s="19"/>
      <c r="G175" s="19"/>
      <c r="H175" s="19"/>
      <c r="I175" s="19"/>
      <c r="J175" s="19"/>
      <c r="K175" s="19"/>
      <c r="L175" s="19"/>
    </row>
    <row r="176">
      <c r="A176" s="69">
        <v>45351.0</v>
      </c>
      <c r="B176" s="19">
        <v>-0.0410701815642458</v>
      </c>
      <c r="C176" s="19">
        <v>0.0014418378991531977</v>
      </c>
      <c r="D176" s="19"/>
      <c r="E176" s="19"/>
      <c r="F176" s="19"/>
      <c r="G176" s="19"/>
      <c r="H176" s="19"/>
      <c r="I176" s="19"/>
      <c r="J176" s="19"/>
      <c r="K176" s="19"/>
      <c r="L176" s="19"/>
    </row>
    <row r="177">
      <c r="A177" s="48">
        <v>45350.0</v>
      </c>
      <c r="B177" s="19">
        <v>-0.016173818452466127</v>
      </c>
      <c r="C177" s="19">
        <v>-0.011135962808046407</v>
      </c>
      <c r="D177" s="19"/>
      <c r="E177" s="19"/>
      <c r="F177" s="19"/>
      <c r="G177" s="19"/>
      <c r="H177" s="19"/>
      <c r="I177" s="19"/>
      <c r="J177" s="19"/>
      <c r="K177" s="19"/>
      <c r="L177" s="19"/>
    </row>
    <row r="178">
      <c r="A178" s="48">
        <v>45349.0</v>
      </c>
      <c r="B178" s="19">
        <v>0.023003148107475058</v>
      </c>
      <c r="C178" s="19">
        <v>0.0034490474436139618</v>
      </c>
      <c r="D178" s="19"/>
      <c r="E178" s="19"/>
      <c r="F178" s="19"/>
      <c r="G178" s="19"/>
      <c r="H178" s="19"/>
      <c r="I178" s="19"/>
      <c r="J178" s="19"/>
      <c r="K178" s="19"/>
      <c r="L178" s="19"/>
    </row>
    <row r="179">
      <c r="A179" s="48">
        <v>45348.0</v>
      </c>
      <c r="B179" s="19">
        <v>0.029857498303551333</v>
      </c>
      <c r="C179" s="19">
        <v>-0.004080998707946426</v>
      </c>
      <c r="D179" s="19"/>
      <c r="E179" s="19"/>
      <c r="F179" s="19"/>
      <c r="G179" s="19"/>
      <c r="H179" s="19"/>
      <c r="I179" s="19"/>
      <c r="J179" s="19"/>
      <c r="K179" s="19"/>
      <c r="L179" s="19"/>
    </row>
    <row r="180">
      <c r="A180" s="48">
        <v>45345.0</v>
      </c>
      <c r="B180" s="19">
        <v>-6.028181749679895E-4</v>
      </c>
      <c r="C180" s="19">
        <v>-2.137959126722322E-4</v>
      </c>
      <c r="D180" s="19"/>
      <c r="E180" s="19"/>
      <c r="F180" s="19"/>
      <c r="G180" s="19"/>
      <c r="H180" s="19"/>
      <c r="I180" s="19"/>
      <c r="J180" s="19"/>
      <c r="K180" s="19"/>
      <c r="L180" s="19"/>
    </row>
    <row r="181">
      <c r="A181" s="48">
        <v>45344.0</v>
      </c>
      <c r="B181" s="19">
        <v>0.001131563065781549</v>
      </c>
      <c r="C181" s="19">
        <v>0.007363392964423232</v>
      </c>
      <c r="D181" s="19"/>
      <c r="E181" s="19"/>
      <c r="F181" s="19"/>
      <c r="G181" s="19"/>
      <c r="H181" s="19"/>
      <c r="I181" s="19"/>
      <c r="J181" s="19"/>
      <c r="K181" s="19"/>
      <c r="L181" s="19"/>
    </row>
    <row r="182">
      <c r="A182" s="48">
        <v>45343.0</v>
      </c>
      <c r="B182" s="19">
        <v>0.0061632814160368365</v>
      </c>
      <c r="C182" s="19">
        <v>-0.006392770177884866</v>
      </c>
      <c r="D182" s="19"/>
      <c r="E182" s="19"/>
      <c r="F182" s="19"/>
      <c r="G182" s="19"/>
      <c r="H182" s="19"/>
      <c r="I182" s="19"/>
      <c r="J182" s="19"/>
      <c r="K182" s="19"/>
      <c r="L182" s="19"/>
    </row>
    <row r="183">
      <c r="A183" s="48">
        <v>45342.0</v>
      </c>
      <c r="B183" s="19">
        <v>0.023603449615414496</v>
      </c>
      <c r="C183" s="19">
        <v>0.0033766908881329716</v>
      </c>
      <c r="D183" s="19"/>
      <c r="E183" s="19"/>
      <c r="F183" s="19"/>
      <c r="G183" s="19"/>
      <c r="H183" s="19"/>
      <c r="I183" s="19"/>
      <c r="J183" s="19"/>
      <c r="K183" s="19"/>
      <c r="L183" s="19"/>
    </row>
    <row r="184">
      <c r="A184" s="48">
        <v>45341.0</v>
      </c>
      <c r="B184" s="19">
        <v>-0.019830330353199144</v>
      </c>
      <c r="C184" s="19">
        <v>0.0036999732313400813</v>
      </c>
      <c r="D184" s="19"/>
      <c r="E184" s="19"/>
      <c r="F184" s="19"/>
      <c r="G184" s="19"/>
      <c r="H184" s="19"/>
      <c r="I184" s="19"/>
      <c r="J184" s="19"/>
      <c r="K184" s="19"/>
      <c r="L184" s="19"/>
    </row>
    <row r="185">
      <c r="A185" s="48">
        <v>45338.0</v>
      </c>
      <c r="B185" s="19">
        <v>0.02105656034710668</v>
      </c>
      <c r="C185" s="19">
        <v>0.005930878678274354</v>
      </c>
      <c r="D185" s="19"/>
      <c r="E185" s="19"/>
      <c r="F185" s="19"/>
      <c r="G185" s="19"/>
      <c r="H185" s="19"/>
      <c r="I185" s="19"/>
      <c r="J185" s="19"/>
      <c r="K185" s="19"/>
      <c r="L185" s="19"/>
    </row>
    <row r="186">
      <c r="A186" s="48">
        <v>45337.0</v>
      </c>
      <c r="B186" s="19">
        <v>-9.322126066217962E-4</v>
      </c>
      <c r="C186" s="19">
        <v>0.0032371720760713263</v>
      </c>
      <c r="D186" s="19"/>
      <c r="E186" s="19"/>
      <c r="F186" s="19"/>
      <c r="G186" s="19"/>
      <c r="H186" s="19"/>
      <c r="I186" s="19"/>
      <c r="J186" s="19"/>
      <c r="K186" s="19"/>
      <c r="L186" s="19"/>
    </row>
    <row r="187">
      <c r="A187" s="48">
        <v>45336.0</v>
      </c>
      <c r="B187" s="19">
        <v>-0.04879923150816523</v>
      </c>
      <c r="C187" s="19">
        <v>0.0044519563542708696</v>
      </c>
      <c r="D187" s="19"/>
      <c r="E187" s="19"/>
      <c r="F187" s="19"/>
      <c r="G187" s="19"/>
      <c r="H187" s="19"/>
      <c r="I187" s="19"/>
      <c r="J187" s="19"/>
      <c r="K187" s="19"/>
      <c r="L187" s="19"/>
    </row>
    <row r="188">
      <c r="A188" s="48">
        <v>45335.0</v>
      </c>
      <c r="B188" s="19">
        <v>-0.03880847195192971</v>
      </c>
      <c r="C188" s="19">
        <v>0.005884516366311265</v>
      </c>
      <c r="D188" s="19"/>
      <c r="E188" s="19"/>
      <c r="F188" s="19"/>
      <c r="G188" s="19"/>
      <c r="H188" s="19"/>
      <c r="I188" s="19"/>
      <c r="J188" s="19"/>
      <c r="K188" s="19"/>
      <c r="L188" s="19"/>
    </row>
    <row r="189">
      <c r="A189" s="48">
        <v>45334.0</v>
      </c>
      <c r="B189" s="19">
        <v>0.049683143219264814</v>
      </c>
      <c r="C189" s="19">
        <v>-0.007641455296683142</v>
      </c>
      <c r="D189" s="19"/>
      <c r="E189" s="19"/>
      <c r="F189" s="19"/>
      <c r="G189" s="19"/>
      <c r="H189" s="19"/>
      <c r="I189" s="19"/>
      <c r="J189" s="19"/>
      <c r="K189" s="19"/>
      <c r="L189" s="19"/>
    </row>
    <row r="190">
      <c r="A190" s="69">
        <v>45331.0</v>
      </c>
      <c r="B190" s="19">
        <v>0.017601092481602354</v>
      </c>
      <c r="C190" s="19">
        <v>0.0029721958103781088</v>
      </c>
      <c r="D190" s="19"/>
      <c r="E190" s="19"/>
      <c r="F190" s="19"/>
      <c r="G190" s="19"/>
      <c r="H190" s="19"/>
      <c r="I190" s="19"/>
      <c r="J190" s="19"/>
      <c r="K190" s="19"/>
      <c r="L190" s="19"/>
    </row>
    <row r="191">
      <c r="A191" s="69">
        <v>45330.0</v>
      </c>
      <c r="B191" s="19">
        <v>0.019286089888335578</v>
      </c>
      <c r="C191" s="19">
        <v>-0.009691981486970147</v>
      </c>
      <c r="D191" s="19"/>
      <c r="E191" s="19"/>
      <c r="F191" s="19"/>
      <c r="G191" s="19"/>
      <c r="H191" s="19"/>
      <c r="I191" s="19"/>
      <c r="J191" s="19"/>
      <c r="K191" s="19"/>
      <c r="L191" s="19"/>
    </row>
    <row r="192">
      <c r="A192" s="69">
        <v>45329.0</v>
      </c>
      <c r="B192" s="19">
        <v>-0.0066827462246324965</v>
      </c>
      <c r="C192" s="19">
        <v>5.0160971116319786E-5</v>
      </c>
      <c r="D192" s="19"/>
      <c r="E192" s="19"/>
      <c r="F192" s="19"/>
      <c r="G192" s="19"/>
      <c r="H192" s="19"/>
      <c r="I192" s="19"/>
      <c r="J192" s="19"/>
      <c r="K192" s="19"/>
      <c r="L192" s="19"/>
    </row>
    <row r="193">
      <c r="A193" s="69">
        <v>45328.0</v>
      </c>
      <c r="B193" s="19">
        <v>0.02017051687929028</v>
      </c>
      <c r="C193" s="19">
        <v>0.007243348016002349</v>
      </c>
      <c r="D193" s="19"/>
      <c r="E193" s="19"/>
      <c r="F193" s="19"/>
      <c r="G193" s="19"/>
      <c r="H193" s="19"/>
      <c r="I193" s="19"/>
      <c r="J193" s="19"/>
      <c r="K193" s="19"/>
      <c r="L193" s="19"/>
    </row>
    <row r="194">
      <c r="A194" s="69">
        <v>45327.0</v>
      </c>
      <c r="B194" s="19">
        <v>-0.03223066539260744</v>
      </c>
      <c r="C194" s="19">
        <v>-0.003756783717248191</v>
      </c>
      <c r="D194" s="19"/>
      <c r="E194" s="19"/>
      <c r="F194" s="19"/>
      <c r="G194" s="19"/>
      <c r="H194" s="19"/>
      <c r="I194" s="19"/>
      <c r="J194" s="19"/>
      <c r="K194" s="19"/>
      <c r="L194" s="19"/>
    </row>
    <row r="195">
      <c r="A195" s="69">
        <v>45324.0</v>
      </c>
      <c r="B195" s="19">
        <v>-0.016850330296297344</v>
      </c>
      <c r="C195" s="19">
        <v>0.007205915902559923</v>
      </c>
      <c r="D195" s="19"/>
      <c r="E195" s="19"/>
      <c r="F195" s="19"/>
      <c r="G195" s="19"/>
      <c r="H195" s="19"/>
      <c r="I195" s="19"/>
      <c r="J195" s="19"/>
      <c r="K195" s="19"/>
      <c r="L195" s="19"/>
    </row>
    <row r="196">
      <c r="A196" s="69">
        <v>45323.0</v>
      </c>
      <c r="B196" s="19">
        <v>-0.01331548127004678</v>
      </c>
      <c r="C196" s="19">
        <v>-0.0013003033273956133</v>
      </c>
      <c r="D196" s="19"/>
      <c r="E196" s="19"/>
      <c r="F196" s="19"/>
      <c r="G196" s="19"/>
      <c r="H196" s="19"/>
      <c r="I196" s="19"/>
      <c r="J196" s="19"/>
      <c r="K196" s="19"/>
      <c r="L196" s="19"/>
    </row>
    <row r="197">
      <c r="A197" s="69">
        <v>45322.0</v>
      </c>
      <c r="B197" s="19">
        <v>0.07916798983804396</v>
      </c>
      <c r="C197" s="19">
        <v>0.00946004339725226</v>
      </c>
      <c r="D197" s="19"/>
      <c r="E197" s="19"/>
      <c r="F197" s="19"/>
      <c r="G197" s="19"/>
      <c r="H197" s="19"/>
      <c r="I197" s="19"/>
      <c r="J197" s="19"/>
      <c r="K197" s="19"/>
      <c r="L197" s="19"/>
    </row>
    <row r="198">
      <c r="A198" s="48">
        <v>45321.0</v>
      </c>
      <c r="B198" s="19">
        <v>0.020861361904916276</v>
      </c>
      <c r="C198" s="19">
        <v>-0.00991369792433383</v>
      </c>
      <c r="D198" s="19"/>
      <c r="E198" s="19"/>
      <c r="F198" s="19"/>
      <c r="G198" s="19"/>
      <c r="H198" s="19"/>
      <c r="I198" s="19"/>
      <c r="J198" s="19"/>
      <c r="K198" s="19"/>
      <c r="L198" s="19"/>
    </row>
    <row r="199">
      <c r="A199" s="48">
        <v>45320.0</v>
      </c>
      <c r="B199" s="19">
        <v>-0.0016021491455203707</v>
      </c>
      <c r="C199" s="19">
        <v>0.01803059112239258</v>
      </c>
      <c r="D199" s="19"/>
      <c r="E199" s="19"/>
      <c r="F199" s="19"/>
      <c r="G199" s="19"/>
      <c r="H199" s="19"/>
      <c r="I199" s="19"/>
      <c r="J199" s="19"/>
      <c r="K199" s="19"/>
      <c r="L199" s="19"/>
    </row>
    <row r="200">
      <c r="A200" s="48">
        <v>45316.0</v>
      </c>
      <c r="B200" s="19">
        <v>0.006974773482823826</v>
      </c>
      <c r="C200" s="19">
        <v>-0.00472407179097567</v>
      </c>
      <c r="D200" s="19"/>
      <c r="E200" s="19"/>
      <c r="F200" s="19"/>
      <c r="G200" s="19"/>
      <c r="H200" s="19"/>
      <c r="I200" s="19"/>
      <c r="J200" s="19"/>
      <c r="K200" s="19"/>
      <c r="L200" s="19"/>
    </row>
    <row r="201">
      <c r="A201" s="48">
        <v>45315.0</v>
      </c>
      <c r="B201" s="19">
        <v>-0.039687010954616686</v>
      </c>
      <c r="C201" s="19">
        <v>0.010130045011959243</v>
      </c>
      <c r="D201" s="19"/>
      <c r="E201" s="19"/>
      <c r="F201" s="19"/>
      <c r="G201" s="19"/>
      <c r="H201" s="19"/>
      <c r="I201" s="19"/>
      <c r="J201" s="19"/>
      <c r="K201" s="19"/>
      <c r="L201" s="19"/>
    </row>
    <row r="202">
      <c r="A202" s="48">
        <v>45314.0</v>
      </c>
      <c r="B202" s="19">
        <v>0.028455546256357378</v>
      </c>
      <c r="C202" s="19">
        <v>-0.015436820293160514</v>
      </c>
      <c r="D202" s="19"/>
      <c r="E202" s="19"/>
      <c r="F202" s="19"/>
      <c r="G202" s="19"/>
      <c r="H202" s="19"/>
      <c r="I202" s="19"/>
      <c r="J202" s="19"/>
      <c r="K202" s="19"/>
      <c r="L202" s="19"/>
    </row>
    <row r="203">
      <c r="A203" s="48">
        <v>45311.0</v>
      </c>
      <c r="B203" s="19">
        <v>0.0077202543142596</v>
      </c>
      <c r="C203" s="19">
        <v>-0.0023401657540329523</v>
      </c>
      <c r="D203" s="19"/>
      <c r="E203" s="19"/>
      <c r="F203" s="19"/>
      <c r="G203" s="19"/>
      <c r="H203" s="19"/>
      <c r="I203" s="19"/>
      <c r="J203" s="19"/>
      <c r="K203" s="19"/>
      <c r="L203" s="19"/>
    </row>
    <row r="204">
      <c r="A204" s="48">
        <v>45310.0</v>
      </c>
      <c r="B204" s="19">
        <v>-0.015268638599629347</v>
      </c>
      <c r="C204" s="19">
        <v>0.007461938985893868</v>
      </c>
      <c r="D204" s="19"/>
      <c r="E204" s="19"/>
      <c r="F204" s="19"/>
      <c r="G204" s="19"/>
      <c r="H204" s="19"/>
      <c r="I204" s="19"/>
      <c r="J204" s="19"/>
      <c r="K204" s="19"/>
      <c r="L204" s="19"/>
    </row>
    <row r="205">
      <c r="A205" s="48">
        <v>45309.0</v>
      </c>
      <c r="B205" s="19">
        <v>-0.018112816974297008</v>
      </c>
      <c r="C205" s="19">
        <v>-0.005085307540579342</v>
      </c>
      <c r="D205" s="19"/>
      <c r="E205" s="19"/>
      <c r="F205" s="19"/>
      <c r="G205" s="19"/>
      <c r="H205" s="19"/>
      <c r="I205" s="19"/>
      <c r="J205" s="19"/>
      <c r="K205" s="19"/>
      <c r="L205" s="19"/>
    </row>
    <row r="206">
      <c r="A206" s="48">
        <v>45308.0</v>
      </c>
      <c r="B206" s="19">
        <v>-0.0037340249351623944</v>
      </c>
      <c r="C206" s="19">
        <v>-0.02089432333437724</v>
      </c>
      <c r="D206" s="19"/>
      <c r="E206" s="19"/>
      <c r="F206" s="19"/>
      <c r="G206" s="19"/>
      <c r="H206" s="19"/>
      <c r="I206" s="19"/>
      <c r="J206" s="19"/>
      <c r="K206" s="19"/>
      <c r="L206" s="19"/>
    </row>
    <row r="207">
      <c r="A207" s="48">
        <v>45307.0</v>
      </c>
      <c r="B207" s="19">
        <v>0.009001339954283871</v>
      </c>
      <c r="C207" s="19">
        <v>-0.002948303989826928</v>
      </c>
      <c r="D207" s="19"/>
      <c r="E207" s="19"/>
      <c r="F207" s="19"/>
      <c r="G207" s="19"/>
      <c r="H207" s="19"/>
      <c r="I207" s="19"/>
      <c r="J207" s="19"/>
      <c r="K207" s="19"/>
      <c r="L207" s="19"/>
    </row>
    <row r="208">
      <c r="A208" s="48">
        <v>45306.0</v>
      </c>
      <c r="B208" s="19">
        <v>-0.006421802803665111</v>
      </c>
      <c r="C208" s="19">
        <v>0.009267146390311787</v>
      </c>
      <c r="D208" s="19"/>
      <c r="E208" s="19"/>
      <c r="F208" s="19"/>
      <c r="G208" s="19"/>
      <c r="H208" s="19"/>
      <c r="I208" s="19"/>
      <c r="J208" s="19"/>
      <c r="K208" s="19"/>
      <c r="L208" s="19"/>
    </row>
    <row r="209">
      <c r="A209" s="48">
        <v>45303.0</v>
      </c>
      <c r="B209" s="19">
        <v>0.011277778657754256</v>
      </c>
      <c r="C209" s="19">
        <v>0.01142642004508665</v>
      </c>
      <c r="D209" s="19"/>
      <c r="E209" s="19"/>
      <c r="F209" s="19"/>
      <c r="G209" s="19"/>
      <c r="H209" s="19"/>
      <c r="I209" s="19"/>
      <c r="J209" s="19"/>
      <c r="K209" s="19"/>
      <c r="L209" s="19"/>
    </row>
    <row r="210">
      <c r="A210" s="69">
        <v>45302.0</v>
      </c>
      <c r="B210" s="19">
        <v>0.0032576913297737153</v>
      </c>
      <c r="C210" s="19">
        <v>0.0013183031357111297</v>
      </c>
      <c r="D210" s="19"/>
      <c r="E210" s="19"/>
      <c r="F210" s="19"/>
      <c r="G210" s="19"/>
      <c r="H210" s="19"/>
      <c r="I210" s="19"/>
      <c r="J210" s="19"/>
      <c r="K210" s="19"/>
      <c r="L210" s="19"/>
    </row>
    <row r="211">
      <c r="A211" s="69">
        <v>45301.0</v>
      </c>
      <c r="B211" s="19">
        <v>0.0031244022189633736</v>
      </c>
      <c r="C211" s="19">
        <v>0.003427733309816494</v>
      </c>
      <c r="D211" s="19"/>
      <c r="E211" s="19"/>
      <c r="F211" s="19"/>
      <c r="G211" s="19"/>
      <c r="H211" s="19"/>
      <c r="I211" s="19"/>
      <c r="J211" s="19"/>
      <c r="K211" s="19"/>
      <c r="L211" s="19"/>
    </row>
    <row r="212">
      <c r="A212" s="69">
        <v>45300.0</v>
      </c>
      <c r="B212" s="19">
        <v>-0.0062414852834015155</v>
      </c>
      <c r="C212" s="19">
        <v>0.0014805001626922998</v>
      </c>
      <c r="D212" s="19"/>
      <c r="E212" s="19"/>
      <c r="F212" s="19"/>
      <c r="G212" s="19"/>
      <c r="H212" s="19"/>
      <c r="I212" s="19"/>
      <c r="J212" s="19"/>
      <c r="K212" s="19"/>
      <c r="L212" s="19"/>
    </row>
    <row r="213">
      <c r="A213" s="69">
        <v>45299.0</v>
      </c>
      <c r="B213" s="19">
        <v>-0.011044790148987182</v>
      </c>
      <c r="C213" s="19">
        <v>-0.00911067302909152</v>
      </c>
      <c r="D213" s="19"/>
      <c r="E213" s="19"/>
      <c r="F213" s="19"/>
      <c r="G213" s="19"/>
      <c r="H213" s="19"/>
      <c r="I213" s="19"/>
      <c r="J213" s="19"/>
      <c r="K213" s="19"/>
      <c r="L213" s="19"/>
    </row>
    <row r="214">
      <c r="A214" s="69">
        <v>45296.0</v>
      </c>
      <c r="B214" s="19">
        <v>0.007799548447195326</v>
      </c>
      <c r="C214" s="19">
        <v>0.002410128078453866</v>
      </c>
      <c r="D214" s="19"/>
      <c r="E214" s="19"/>
      <c r="F214" s="19"/>
      <c r="G214" s="19"/>
      <c r="H214" s="19"/>
      <c r="I214" s="19"/>
      <c r="J214" s="19"/>
      <c r="K214" s="19"/>
      <c r="L214" s="19"/>
    </row>
    <row r="215">
      <c r="A215" s="69">
        <v>45295.0</v>
      </c>
      <c r="B215" s="19">
        <v>-0.006275789572775636</v>
      </c>
      <c r="C215" s="19">
        <v>0.006564470067178307</v>
      </c>
      <c r="D215" s="19"/>
      <c r="E215" s="19"/>
      <c r="F215" s="19"/>
      <c r="G215" s="19"/>
      <c r="H215" s="19"/>
      <c r="I215" s="19"/>
      <c r="J215" s="19"/>
      <c r="K215" s="19"/>
      <c r="L215" s="19"/>
    </row>
    <row r="216">
      <c r="A216" s="69">
        <v>45294.0</v>
      </c>
      <c r="B216" s="19">
        <v>-0.003673482148439988</v>
      </c>
      <c r="C216" s="19">
        <v>-0.0068518125340398806</v>
      </c>
      <c r="D216" s="19"/>
      <c r="E216" s="19"/>
      <c r="F216" s="19"/>
      <c r="G216" s="19"/>
      <c r="H216" s="19"/>
      <c r="I216" s="19"/>
      <c r="J216" s="19"/>
      <c r="K216" s="19"/>
      <c r="L216" s="19"/>
    </row>
    <row r="217">
      <c r="A217" s="69">
        <v>45293.0</v>
      </c>
      <c r="B217" s="19">
        <v>-0.017749662203660588</v>
      </c>
      <c r="C217" s="19">
        <v>-0.003500154080370299</v>
      </c>
      <c r="D217" s="19"/>
      <c r="E217" s="19"/>
      <c r="F217" s="19"/>
      <c r="G217" s="19"/>
      <c r="H217" s="19"/>
      <c r="I217" s="19"/>
      <c r="J217" s="19"/>
      <c r="K217" s="19"/>
      <c r="L217" s="19"/>
    </row>
    <row r="218">
      <c r="A218" s="69">
        <v>45292.0</v>
      </c>
      <c r="B218" s="19">
        <v>-0.005633845824999595</v>
      </c>
      <c r="C218" s="19">
        <v>4.831718158977427E-4</v>
      </c>
      <c r="D218" s="19"/>
      <c r="E218" s="19"/>
      <c r="F218" s="19"/>
      <c r="G218" s="19"/>
      <c r="H218" s="19"/>
      <c r="I218" s="19"/>
      <c r="J218" s="19"/>
      <c r="K218" s="19"/>
      <c r="L218" s="19"/>
    </row>
    <row r="219">
      <c r="A219" s="69">
        <v>45289.0</v>
      </c>
      <c r="B219" s="19">
        <v>-0.003468999619627211</v>
      </c>
      <c r="C219" s="19">
        <v>-0.0021718468044464867</v>
      </c>
      <c r="D219" s="19"/>
      <c r="E219" s="19"/>
      <c r="F219" s="19"/>
      <c r="G219" s="19"/>
      <c r="H219" s="19"/>
      <c r="I219" s="19"/>
      <c r="J219" s="19"/>
      <c r="K219" s="19"/>
      <c r="L219" s="19"/>
    </row>
    <row r="220">
      <c r="A220" s="46">
        <v>45288.0</v>
      </c>
      <c r="B220" s="19">
        <v>-0.0146915523573945</v>
      </c>
      <c r="C220" s="19">
        <v>0.005723917385331179</v>
      </c>
      <c r="D220" s="19"/>
      <c r="E220" s="19"/>
      <c r="F220" s="19"/>
      <c r="G220" s="19"/>
      <c r="H220" s="19"/>
      <c r="I220" s="19"/>
      <c r="J220" s="19"/>
      <c r="K220" s="19"/>
      <c r="L220" s="19"/>
    </row>
    <row r="221">
      <c r="A221" s="46">
        <v>45287.0</v>
      </c>
      <c r="B221" s="19">
        <v>0.01877023642250597</v>
      </c>
      <c r="C221" s="19">
        <v>0.009952731521102987</v>
      </c>
      <c r="D221" s="19"/>
      <c r="E221" s="19"/>
      <c r="F221" s="19"/>
      <c r="G221" s="19"/>
      <c r="H221" s="19"/>
      <c r="I221" s="19"/>
      <c r="J221" s="19"/>
      <c r="K221" s="19"/>
      <c r="L221" s="19"/>
    </row>
    <row r="222">
      <c r="A222" s="46">
        <v>45286.0</v>
      </c>
      <c r="B222" s="19">
        <v>0.07593459863610219</v>
      </c>
      <c r="C222" s="19">
        <v>0.004306912606443225</v>
      </c>
      <c r="D222" s="19"/>
      <c r="E222" s="19"/>
      <c r="F222" s="19"/>
      <c r="G222" s="19"/>
      <c r="H222" s="19"/>
      <c r="I222" s="19"/>
      <c r="J222" s="19"/>
      <c r="K222" s="19"/>
      <c r="L222" s="19"/>
    </row>
    <row r="223">
      <c r="A223" s="46">
        <v>45282.0</v>
      </c>
      <c r="B223" s="19">
        <v>-0.004189098525633761</v>
      </c>
      <c r="C223" s="19">
        <v>0.004438945097753333</v>
      </c>
      <c r="D223" s="19"/>
      <c r="E223" s="19"/>
      <c r="F223" s="19"/>
      <c r="G223" s="19"/>
      <c r="H223" s="19"/>
      <c r="I223" s="19"/>
      <c r="J223" s="19"/>
      <c r="K223" s="19"/>
      <c r="L223" s="19"/>
    </row>
    <row r="224">
      <c r="A224" s="46">
        <v>45281.0</v>
      </c>
      <c r="B224" s="19">
        <v>-0.055675742497759306</v>
      </c>
      <c r="C224" s="19">
        <v>0.00495977569899031</v>
      </c>
      <c r="D224" s="19"/>
      <c r="E224" s="19"/>
      <c r="F224" s="19"/>
      <c r="G224" s="19"/>
      <c r="H224" s="19"/>
      <c r="I224" s="19"/>
      <c r="J224" s="19"/>
      <c r="K224" s="19"/>
      <c r="L224" s="19"/>
    </row>
    <row r="225">
      <c r="A225" s="46">
        <v>45280.0</v>
      </c>
      <c r="B225" s="19">
        <v>0.030986633529289875</v>
      </c>
      <c r="C225" s="19">
        <v>-0.014121502253753415</v>
      </c>
      <c r="D225" s="19"/>
      <c r="E225" s="19"/>
      <c r="F225" s="19"/>
      <c r="G225" s="19"/>
      <c r="H225" s="19"/>
      <c r="I225" s="19"/>
      <c r="J225" s="19"/>
      <c r="K225" s="19"/>
      <c r="L225" s="19"/>
    </row>
    <row r="226">
      <c r="A226" s="46">
        <v>45279.0</v>
      </c>
      <c r="B226" s="19">
        <v>-0.02044351503612729</v>
      </c>
      <c r="C226" s="19">
        <v>0.0016084113611267714</v>
      </c>
      <c r="D226" s="19"/>
      <c r="E226" s="19"/>
      <c r="F226" s="19"/>
      <c r="G226" s="19"/>
      <c r="H226" s="19"/>
      <c r="I226" s="19"/>
      <c r="J226" s="19"/>
      <c r="K226" s="19"/>
      <c r="L226" s="19"/>
    </row>
    <row r="227">
      <c r="A227" s="46">
        <v>45278.0</v>
      </c>
      <c r="B227" s="19">
        <v>-0.005432336370268076</v>
      </c>
      <c r="C227" s="19">
        <v>-0.0017710127163373945</v>
      </c>
      <c r="D227" s="19"/>
      <c r="E227" s="19"/>
      <c r="F227" s="19"/>
      <c r="G227" s="19"/>
      <c r="H227" s="19"/>
      <c r="I227" s="19"/>
      <c r="J227" s="19"/>
      <c r="K227" s="19"/>
      <c r="L227" s="19"/>
    </row>
    <row r="228">
      <c r="A228" s="46">
        <v>45275.0</v>
      </c>
      <c r="B228" s="19">
        <v>3.7264187563068596E-4</v>
      </c>
      <c r="C228" s="19">
        <v>0.012932723401643864</v>
      </c>
      <c r="D228" s="19"/>
      <c r="E228" s="19"/>
      <c r="F228" s="19"/>
      <c r="G228" s="19"/>
      <c r="H228" s="19"/>
      <c r="I228" s="19"/>
      <c r="J228" s="19"/>
      <c r="K228" s="19"/>
      <c r="L228" s="19"/>
    </row>
    <row r="229">
      <c r="A229" s="46">
        <v>45274.0</v>
      </c>
      <c r="B229" s="19">
        <v>0.017440482772783872</v>
      </c>
      <c r="C229" s="19">
        <v>0.012250105727946048</v>
      </c>
      <c r="D229" s="19"/>
      <c r="E229" s="19"/>
      <c r="F229" s="19"/>
      <c r="G229" s="19"/>
      <c r="H229" s="19"/>
      <c r="I229" s="19"/>
      <c r="J229" s="19"/>
      <c r="K229" s="19"/>
      <c r="L229" s="19"/>
    </row>
    <row r="230">
      <c r="A230" s="46">
        <v>45273.0</v>
      </c>
      <c r="B230" s="19">
        <v>0.00568768568387279</v>
      </c>
      <c r="C230" s="19">
        <v>9.542532430260042E-4</v>
      </c>
      <c r="D230" s="19"/>
      <c r="E230" s="19"/>
      <c r="F230" s="19"/>
      <c r="G230" s="19"/>
      <c r="H230" s="19"/>
      <c r="I230" s="19"/>
      <c r="J230" s="19"/>
      <c r="K230" s="19"/>
      <c r="L230" s="19"/>
    </row>
    <row r="231">
      <c r="A231" s="46">
        <v>45272.0</v>
      </c>
      <c r="B231" s="19">
        <v>-3.65276498427769E-4</v>
      </c>
      <c r="C231" s="19">
        <v>-0.004319644141333678</v>
      </c>
      <c r="D231" s="19"/>
      <c r="E231" s="19"/>
      <c r="F231" s="19"/>
      <c r="G231" s="19"/>
      <c r="H231" s="19"/>
      <c r="I231" s="19"/>
      <c r="J231" s="19"/>
      <c r="K231" s="19"/>
      <c r="L231" s="19"/>
    </row>
    <row r="232">
      <c r="A232" s="68">
        <v>45271.0</v>
      </c>
      <c r="B232" s="19">
        <v>-0.00642229340570899</v>
      </c>
      <c r="C232" s="19">
        <v>0.0013209724646388032</v>
      </c>
      <c r="D232" s="19"/>
      <c r="E232" s="19"/>
      <c r="F232" s="19"/>
      <c r="G232" s="19"/>
      <c r="H232" s="19"/>
      <c r="I232" s="19"/>
      <c r="J232" s="19"/>
      <c r="K232" s="19"/>
      <c r="L232" s="19"/>
    </row>
    <row r="233">
      <c r="A233" s="68">
        <v>45268.0</v>
      </c>
      <c r="B233" s="19">
        <v>-0.0070663073451991965</v>
      </c>
      <c r="C233" s="19">
        <v>0.0032653705657343934</v>
      </c>
      <c r="D233" s="19"/>
      <c r="E233" s="19"/>
      <c r="F233" s="19"/>
      <c r="G233" s="19"/>
      <c r="H233" s="19"/>
      <c r="I233" s="19"/>
      <c r="J233" s="19"/>
      <c r="K233" s="19"/>
      <c r="L233" s="19"/>
    </row>
    <row r="234">
      <c r="A234" s="69">
        <v>45267.0</v>
      </c>
      <c r="B234" s="19">
        <v>0.013610303809932223</v>
      </c>
      <c r="C234" s="19">
        <v>-0.001745654966877841</v>
      </c>
      <c r="D234" s="19"/>
      <c r="E234" s="19"/>
      <c r="F234" s="19"/>
      <c r="G234" s="19"/>
      <c r="H234" s="19"/>
      <c r="I234" s="19"/>
      <c r="J234" s="19"/>
      <c r="K234" s="19"/>
      <c r="L234" s="19"/>
    </row>
    <row r="235">
      <c r="A235" s="69">
        <v>45266.0</v>
      </c>
      <c r="B235" s="19">
        <v>-0.015802307043046082</v>
      </c>
      <c r="C235" s="19">
        <v>0.003960661900446416</v>
      </c>
      <c r="D235" s="19"/>
      <c r="E235" s="19"/>
      <c r="F235" s="19"/>
      <c r="G235" s="19"/>
      <c r="H235" s="19"/>
      <c r="I235" s="19"/>
      <c r="J235" s="19"/>
      <c r="K235" s="19"/>
      <c r="L235" s="19"/>
    </row>
    <row r="236">
      <c r="A236" s="69">
        <v>45265.0</v>
      </c>
      <c r="B236" s="19">
        <v>0.022029105896260504</v>
      </c>
      <c r="C236" s="19">
        <v>0.00813562271593482</v>
      </c>
      <c r="D236" s="19"/>
      <c r="E236" s="19"/>
      <c r="F236" s="19"/>
      <c r="G236" s="19"/>
      <c r="H236" s="19"/>
      <c r="I236" s="19"/>
      <c r="J236" s="19"/>
      <c r="K236" s="19"/>
      <c r="L236" s="19"/>
    </row>
    <row r="237">
      <c r="A237" s="69">
        <v>45264.0</v>
      </c>
      <c r="B237" s="19">
        <v>0.009498467989033976</v>
      </c>
      <c r="C237" s="19">
        <v>0.020668150129021567</v>
      </c>
      <c r="D237" s="19"/>
      <c r="E237" s="19"/>
      <c r="F237" s="19"/>
      <c r="G237" s="19"/>
      <c r="H237" s="19"/>
      <c r="I237" s="19"/>
      <c r="J237" s="19"/>
      <c r="K237" s="19"/>
      <c r="L237" s="19"/>
    </row>
    <row r="238">
      <c r="A238" s="69">
        <v>45261.0</v>
      </c>
      <c r="B238" s="19">
        <v>-0.007284079084287187</v>
      </c>
      <c r="C238" s="19">
        <v>0.0066929417403636116</v>
      </c>
      <c r="D238" s="19"/>
      <c r="E238" s="19"/>
      <c r="F238" s="19"/>
      <c r="G238" s="19"/>
      <c r="H238" s="19"/>
      <c r="I238" s="19"/>
      <c r="J238" s="19"/>
      <c r="K238" s="19"/>
      <c r="L238" s="19"/>
    </row>
    <row r="239">
      <c r="A239" s="69">
        <v>45260.0</v>
      </c>
      <c r="B239" s="19">
        <v>-0.031099736311462678</v>
      </c>
      <c r="C239" s="19">
        <v>0.0018187156036346686</v>
      </c>
      <c r="D239" s="19"/>
      <c r="E239" s="19"/>
      <c r="F239" s="19"/>
      <c r="G239" s="19"/>
      <c r="H239" s="19"/>
      <c r="I239" s="19"/>
      <c r="J239" s="19"/>
      <c r="K239" s="19"/>
      <c r="L239" s="19"/>
    </row>
    <row r="240">
      <c r="A240" s="46">
        <v>45259.0</v>
      </c>
      <c r="B240" s="19">
        <v>-0.0407106508347469</v>
      </c>
      <c r="C240" s="19">
        <v>0.0104023690653956</v>
      </c>
      <c r="D240" s="19"/>
      <c r="E240" s="19"/>
      <c r="F240" s="19"/>
      <c r="G240" s="19"/>
      <c r="H240" s="19"/>
      <c r="I240" s="19"/>
      <c r="J240" s="19"/>
      <c r="K240" s="19"/>
      <c r="L240" s="19"/>
    </row>
    <row r="241">
      <c r="A241" s="46">
        <v>45258.0</v>
      </c>
      <c r="B241" s="19">
        <v>0.010707733028544109</v>
      </c>
      <c r="C241" s="19">
        <v>0.004799264449574903</v>
      </c>
      <c r="D241" s="19"/>
      <c r="E241" s="19"/>
      <c r="F241" s="19"/>
      <c r="G241" s="19"/>
      <c r="H241" s="19"/>
      <c r="I241" s="19"/>
      <c r="J241" s="19"/>
      <c r="K241" s="19"/>
      <c r="L241" s="19"/>
    </row>
    <row r="242">
      <c r="A242" s="46">
        <v>45254.0</v>
      </c>
      <c r="B242" s="19">
        <v>0.04423889316393681</v>
      </c>
      <c r="C242" s="19">
        <v>-3.6864963135030404E-4</v>
      </c>
      <c r="D242" s="19"/>
      <c r="E242" s="19"/>
      <c r="F242" s="19"/>
      <c r="G242" s="19"/>
      <c r="H242" s="19"/>
      <c r="I242" s="19"/>
      <c r="J242" s="19"/>
      <c r="K242" s="19"/>
      <c r="L242" s="19"/>
    </row>
    <row r="243">
      <c r="A243" s="46">
        <v>45253.0</v>
      </c>
      <c r="B243" s="19">
        <v>-0.00628901373283397</v>
      </c>
      <c r="C243" s="19">
        <v>-4.971771944567438E-4</v>
      </c>
      <c r="D243" s="19"/>
      <c r="E243" s="19"/>
      <c r="F243" s="19"/>
      <c r="G243" s="19"/>
      <c r="H243" s="19"/>
      <c r="I243" s="19"/>
      <c r="J243" s="19"/>
      <c r="K243" s="19"/>
      <c r="L243" s="19"/>
    </row>
    <row r="244">
      <c r="A244" s="46">
        <v>45252.0</v>
      </c>
      <c r="B244" s="19">
        <v>-0.03850193560003612</v>
      </c>
      <c r="C244" s="19">
        <v>0.0014380743451578581</v>
      </c>
      <c r="D244" s="19"/>
      <c r="E244" s="19"/>
      <c r="F244" s="19"/>
      <c r="G244" s="19"/>
      <c r="H244" s="19"/>
      <c r="I244" s="19"/>
      <c r="J244" s="19"/>
      <c r="K244" s="19"/>
      <c r="L244" s="19"/>
    </row>
    <row r="245">
      <c r="A245" s="46">
        <v>45251.0</v>
      </c>
      <c r="B245" s="19">
        <v>0.06847294589178365</v>
      </c>
      <c r="C245" s="19">
        <v>0.004539453640702851</v>
      </c>
      <c r="D245" s="19"/>
      <c r="E245" s="19"/>
      <c r="F245" s="19"/>
      <c r="G245" s="19"/>
      <c r="H245" s="19"/>
      <c r="I245" s="19"/>
      <c r="J245" s="19"/>
      <c r="K245" s="19"/>
      <c r="L245" s="19"/>
    </row>
    <row r="246">
      <c r="A246" s="46">
        <v>45250.0</v>
      </c>
      <c r="B246" s="19">
        <v>0.13574289876183543</v>
      </c>
      <c r="C246" s="19">
        <v>-0.001915689394784037</v>
      </c>
      <c r="D246" s="19"/>
      <c r="E246" s="19"/>
      <c r="F246" s="19"/>
      <c r="G246" s="19"/>
      <c r="H246" s="19"/>
      <c r="I246" s="19"/>
      <c r="J246" s="19"/>
      <c r="K246" s="19"/>
      <c r="L246" s="19"/>
    </row>
    <row r="247">
      <c r="A247" s="46">
        <v>45247.0</v>
      </c>
      <c r="B247" s="19">
        <v>-0.007517709989880106</v>
      </c>
      <c r="C247" s="19">
        <v>-0.0016898387064133713</v>
      </c>
      <c r="D247" s="19"/>
      <c r="E247" s="19"/>
      <c r="F247" s="19"/>
      <c r="G247" s="19"/>
      <c r="H247" s="19"/>
      <c r="I247" s="19"/>
      <c r="J247" s="19"/>
      <c r="K247" s="19"/>
      <c r="L247" s="19"/>
    </row>
    <row r="248">
      <c r="A248" s="46">
        <v>45246.0</v>
      </c>
      <c r="B248" s="19">
        <v>-0.019699546485260733</v>
      </c>
      <c r="C248" s="19">
        <v>0.004561522099875814</v>
      </c>
      <c r="D248" s="19"/>
      <c r="E248" s="19"/>
      <c r="F248" s="19"/>
      <c r="G248" s="19"/>
      <c r="H248" s="19"/>
      <c r="I248" s="19"/>
      <c r="J248" s="19"/>
      <c r="K248" s="19"/>
      <c r="L248" s="19"/>
    </row>
    <row r="249">
      <c r="A249" s="46">
        <v>45245.0</v>
      </c>
      <c r="B249" s="19">
        <v>0.0032881289657500368</v>
      </c>
      <c r="C249" s="19">
        <v>0.011926834348665816</v>
      </c>
      <c r="D249" s="19"/>
      <c r="E249" s="19"/>
      <c r="F249" s="19"/>
      <c r="G249" s="19"/>
      <c r="H249" s="19"/>
      <c r="I249" s="19"/>
      <c r="J249" s="19"/>
      <c r="K249" s="19"/>
      <c r="L249" s="19"/>
    </row>
    <row r="250">
      <c r="A250" s="46">
        <v>45243.0</v>
      </c>
      <c r="B250" s="19">
        <v>0.0048220313253442</v>
      </c>
      <c r="C250" s="19">
        <v>-0.004199625618740543</v>
      </c>
      <c r="D250" s="19"/>
      <c r="E250" s="19"/>
      <c r="F250" s="19"/>
      <c r="G250" s="19"/>
      <c r="H250" s="19"/>
      <c r="I250" s="19"/>
      <c r="J250" s="19"/>
      <c r="K250" s="19"/>
      <c r="L250" s="19"/>
    </row>
    <row r="251">
      <c r="A251" s="46">
        <v>45242.0</v>
      </c>
      <c r="B251" s="19">
        <v>0.01515673441267662</v>
      </c>
      <c r="C251" s="19">
        <v>0.005158208217612481</v>
      </c>
      <c r="D251" s="19"/>
      <c r="E251" s="19"/>
      <c r="F251" s="19"/>
      <c r="G251" s="19"/>
      <c r="H251" s="19"/>
      <c r="I251" s="19"/>
      <c r="J251" s="19"/>
      <c r="K251" s="19"/>
      <c r="L251" s="19"/>
    </row>
    <row r="252">
      <c r="A252" s="68">
        <v>45240.0</v>
      </c>
      <c r="B252" s="19">
        <v>0.002107519848839834</v>
      </c>
      <c r="C252" s="19">
        <v>0.001549344428804833</v>
      </c>
      <c r="D252" s="19"/>
      <c r="E252" s="19"/>
      <c r="F252" s="19"/>
      <c r="G252" s="19"/>
      <c r="H252" s="19"/>
      <c r="I252" s="19"/>
      <c r="J252" s="19"/>
      <c r="K252" s="19"/>
      <c r="L252" s="19"/>
    </row>
    <row r="253">
      <c r="A253" s="68">
        <v>45239.0</v>
      </c>
      <c r="B253" s="19">
        <v>0.07668081610297128</v>
      </c>
      <c r="C253" s="19">
        <v>-0.0024789775503382128</v>
      </c>
      <c r="D253" s="19"/>
      <c r="E253" s="19"/>
      <c r="F253" s="19"/>
      <c r="G253" s="19"/>
      <c r="H253" s="19"/>
      <c r="I253" s="19"/>
      <c r="J253" s="19"/>
      <c r="K253" s="19"/>
      <c r="L253" s="19"/>
    </row>
    <row r="254">
      <c r="A254" s="69">
        <v>45238.0</v>
      </c>
      <c r="B254" s="19">
        <v>0.004637909010513974</v>
      </c>
      <c r="C254" s="19">
        <v>0.0018962523252279428</v>
      </c>
      <c r="D254" s="19"/>
      <c r="E254" s="19"/>
      <c r="F254" s="19"/>
      <c r="G254" s="19"/>
      <c r="H254" s="19"/>
      <c r="I254" s="19"/>
      <c r="J254" s="19"/>
      <c r="K254" s="19"/>
      <c r="L254" s="19"/>
    </row>
    <row r="255">
      <c r="A255" s="69">
        <v>45237.0</v>
      </c>
      <c r="B255" s="19">
        <v>0.007563907094628064</v>
      </c>
      <c r="C255" s="19">
        <v>-2.601517122361452E-4</v>
      </c>
      <c r="D255" s="19"/>
      <c r="E255" s="19"/>
      <c r="F255" s="19"/>
      <c r="G255" s="19"/>
      <c r="H255" s="19"/>
      <c r="I255" s="19"/>
      <c r="J255" s="19"/>
      <c r="K255" s="19"/>
      <c r="L255" s="19"/>
    </row>
    <row r="256">
      <c r="A256" s="69">
        <v>45236.0</v>
      </c>
      <c r="B256" s="19">
        <v>0.016034281575664888</v>
      </c>
      <c r="C256" s="19">
        <v>0.009419882894969644</v>
      </c>
      <c r="D256" s="19"/>
      <c r="E256" s="19"/>
      <c r="F256" s="19"/>
      <c r="G256" s="19"/>
      <c r="H256" s="19"/>
      <c r="I256" s="19"/>
      <c r="J256" s="19"/>
      <c r="K256" s="19"/>
      <c r="L256" s="19"/>
    </row>
    <row r="257">
      <c r="A257" s="69">
        <v>45233.0</v>
      </c>
      <c r="B257" s="19">
        <v>0.0066630212447091886</v>
      </c>
      <c r="C257" s="19">
        <v>0.005088001254360819</v>
      </c>
      <c r="D257" s="19"/>
      <c r="E257" s="19"/>
      <c r="F257" s="19"/>
      <c r="G257" s="19"/>
      <c r="H257" s="19"/>
      <c r="I257" s="19"/>
      <c r="J257" s="19"/>
      <c r="K257" s="19"/>
      <c r="L257" s="19"/>
    </row>
    <row r="258">
      <c r="A258" s="69">
        <v>45232.0</v>
      </c>
      <c r="B258" s="19">
        <v>0.004966112388822053</v>
      </c>
      <c r="C258" s="19">
        <v>0.007588543984327734</v>
      </c>
      <c r="D258" s="19"/>
      <c r="E258" s="19"/>
      <c r="F258" s="19"/>
      <c r="G258" s="19"/>
      <c r="H258" s="19"/>
      <c r="I258" s="19"/>
      <c r="J258" s="19"/>
      <c r="K258" s="19"/>
      <c r="L258" s="19"/>
    </row>
    <row r="259">
      <c r="A259" s="69">
        <v>45231.0</v>
      </c>
      <c r="B259" s="19">
        <v>-0.0027805967119950425</v>
      </c>
      <c r="C259" s="19">
        <v>-0.004740665422755086</v>
      </c>
      <c r="D259" s="19"/>
      <c r="E259" s="19"/>
      <c r="F259" s="19"/>
      <c r="G259" s="19"/>
      <c r="H259" s="19"/>
      <c r="I259" s="19"/>
      <c r="J259" s="19"/>
      <c r="K259" s="19"/>
      <c r="L259" s="19"/>
    </row>
    <row r="260">
      <c r="A260" s="69">
        <v>45230.0</v>
      </c>
      <c r="B260" s="19">
        <v>0.010107222666420723</v>
      </c>
      <c r="C260" s="19">
        <v>-0.0032025662325179116</v>
      </c>
      <c r="D260" s="19"/>
      <c r="E260" s="19"/>
      <c r="F260" s="19"/>
      <c r="G260" s="19"/>
      <c r="H260" s="19"/>
      <c r="I260" s="19"/>
      <c r="J260" s="19"/>
      <c r="K260" s="19"/>
      <c r="L260" s="19"/>
    </row>
    <row r="261">
      <c r="A261" s="46">
        <v>45229.0</v>
      </c>
      <c r="B261" s="19">
        <v>0.024339535469780182</v>
      </c>
      <c r="C261" s="19">
        <v>0.004916720261455065</v>
      </c>
      <c r="D261" s="19"/>
      <c r="E261" s="19"/>
      <c r="F261" s="19"/>
      <c r="G261" s="19"/>
      <c r="H261" s="19"/>
      <c r="I261" s="19"/>
      <c r="J261" s="19"/>
      <c r="K261" s="19"/>
      <c r="L261" s="19"/>
    </row>
    <row r="262">
      <c r="A262" s="46">
        <v>45226.0</v>
      </c>
      <c r="B262" s="19">
        <v>-0.01836772557669697</v>
      </c>
      <c r="C262" s="19">
        <v>0.010075700327460302</v>
      </c>
      <c r="D262" s="19"/>
      <c r="E262" s="19"/>
      <c r="F262" s="19"/>
      <c r="G262" s="19"/>
      <c r="H262" s="19"/>
      <c r="I262" s="19"/>
      <c r="J262" s="19"/>
      <c r="K262" s="19"/>
      <c r="L262" s="19"/>
    </row>
    <row r="263">
      <c r="A263" s="46">
        <v>45225.0</v>
      </c>
      <c r="B263" s="19">
        <v>-0.013964549963411788</v>
      </c>
      <c r="C263" s="19">
        <v>-0.013853044767455636</v>
      </c>
      <c r="D263" s="19"/>
      <c r="E263" s="19"/>
      <c r="F263" s="19"/>
      <c r="G263" s="19"/>
      <c r="H263" s="19"/>
      <c r="I263" s="19"/>
      <c r="J263" s="19"/>
      <c r="K263" s="19"/>
      <c r="L263" s="19"/>
    </row>
    <row r="264">
      <c r="A264" s="46">
        <v>45224.0</v>
      </c>
      <c r="B264" s="19">
        <v>-0.043065551449134376</v>
      </c>
      <c r="C264" s="19">
        <v>-0.008277256991714887</v>
      </c>
      <c r="D264" s="19"/>
      <c r="E264" s="19"/>
      <c r="F264" s="19"/>
      <c r="G264" s="19"/>
      <c r="H264" s="19"/>
      <c r="I264" s="19"/>
      <c r="J264" s="19"/>
      <c r="K264" s="19"/>
      <c r="L264" s="19"/>
    </row>
    <row r="265">
      <c r="A265" s="46">
        <v>45222.0</v>
      </c>
      <c r="B265" s="19">
        <v>0.0038074782778483307</v>
      </c>
      <c r="C265" s="19">
        <v>-0.013350287704072983</v>
      </c>
      <c r="D265" s="19"/>
      <c r="E265" s="19"/>
      <c r="F265" s="19"/>
      <c r="G265" s="19"/>
      <c r="H265" s="19"/>
      <c r="I265" s="19"/>
      <c r="J265" s="19"/>
      <c r="K265" s="19"/>
      <c r="L265" s="19"/>
    </row>
    <row r="266">
      <c r="A266" s="46">
        <v>45219.0</v>
      </c>
      <c r="B266" s="19">
        <v>-0.012323060901762606</v>
      </c>
      <c r="C266" s="19">
        <v>-0.0041809556324428065</v>
      </c>
      <c r="D266" s="19"/>
      <c r="E266" s="19"/>
      <c r="F266" s="19"/>
      <c r="G266" s="19"/>
      <c r="H266" s="19"/>
      <c r="I266" s="19"/>
      <c r="J266" s="19"/>
      <c r="K266" s="19"/>
      <c r="L266" s="19"/>
    </row>
    <row r="267">
      <c r="A267" s="46">
        <v>45218.0</v>
      </c>
      <c r="B267" s="19">
        <v>-0.017172100075815044</v>
      </c>
      <c r="C267" s="19">
        <v>-0.002358790306591807</v>
      </c>
      <c r="D267" s="19"/>
      <c r="E267" s="19"/>
      <c r="F267" s="19"/>
      <c r="G267" s="19"/>
      <c r="H267" s="19"/>
      <c r="I267" s="19"/>
      <c r="J267" s="19"/>
      <c r="K267" s="19"/>
      <c r="L267" s="19"/>
    </row>
    <row r="268">
      <c r="A268" s="46">
        <v>45217.0</v>
      </c>
      <c r="B268" s="19">
        <v>0.012318201005410812</v>
      </c>
      <c r="C268" s="19">
        <v>-0.007086793024253635</v>
      </c>
      <c r="D268" s="19"/>
      <c r="E268" s="19"/>
      <c r="F268" s="19"/>
      <c r="G268" s="19"/>
      <c r="H268" s="19"/>
      <c r="I268" s="19"/>
      <c r="J268" s="19"/>
      <c r="K268" s="19"/>
      <c r="L268" s="19"/>
    </row>
    <row r="269">
      <c r="A269" s="46">
        <v>45216.0</v>
      </c>
      <c r="B269" s="19">
        <v>0.016440760604583105</v>
      </c>
      <c r="C269" s="19">
        <v>0.004041709427698992</v>
      </c>
      <c r="D269" s="19"/>
      <c r="E269" s="19"/>
      <c r="F269" s="19"/>
      <c r="G269" s="19"/>
      <c r="H269" s="19"/>
      <c r="I269" s="19"/>
      <c r="J269" s="19"/>
      <c r="K269" s="19"/>
      <c r="L269" s="19"/>
    </row>
    <row r="270">
      <c r="A270" s="46">
        <v>45215.0</v>
      </c>
      <c r="B270" s="19">
        <v>-0.00990576967637291</v>
      </c>
      <c r="C270" s="19">
        <v>-9.771632394226515E-4</v>
      </c>
      <c r="D270" s="19"/>
      <c r="E270" s="19"/>
      <c r="F270" s="19"/>
      <c r="G270" s="19"/>
      <c r="H270" s="19"/>
      <c r="I270" s="19"/>
      <c r="J270" s="19"/>
      <c r="K270" s="19"/>
      <c r="L270" s="19"/>
    </row>
    <row r="271">
      <c r="A271" s="46">
        <v>45212.0</v>
      </c>
      <c r="B271" s="19">
        <v>-0.002369440003082257</v>
      </c>
      <c r="C271" s="19">
        <v>-0.0021698494493280762</v>
      </c>
      <c r="D271" s="19"/>
      <c r="E271" s="19"/>
      <c r="F271" s="19"/>
      <c r="G271" s="19"/>
      <c r="H271" s="19"/>
      <c r="I271" s="19"/>
      <c r="J271" s="19"/>
      <c r="K271" s="19"/>
      <c r="L271" s="19"/>
    </row>
    <row r="272">
      <c r="A272" s="46">
        <v>45211.0</v>
      </c>
      <c r="B272" s="19">
        <v>0.01412440415722438</v>
      </c>
      <c r="C272" s="19">
        <v>-8.757606119723649E-4</v>
      </c>
      <c r="D272" s="19"/>
      <c r="E272" s="19"/>
      <c r="F272" s="19"/>
      <c r="G272" s="19"/>
      <c r="H272" s="19"/>
      <c r="I272" s="19"/>
      <c r="J272" s="19"/>
      <c r="K272" s="19"/>
      <c r="L272" s="19"/>
    </row>
    <row r="273">
      <c r="A273" s="68">
        <v>45210.0</v>
      </c>
      <c r="B273" s="19">
        <v>6.64659655158939E-4</v>
      </c>
      <c r="C273" s="19">
        <v>0.006170692006287615</v>
      </c>
      <c r="D273" s="19"/>
      <c r="E273" s="19"/>
      <c r="F273" s="19"/>
      <c r="G273" s="19"/>
      <c r="H273" s="19"/>
      <c r="I273" s="19"/>
      <c r="J273" s="19"/>
      <c r="K273" s="19"/>
      <c r="L273" s="19"/>
    </row>
    <row r="274">
      <c r="A274" s="68">
        <v>45209.0</v>
      </c>
      <c r="B274" s="19">
        <v>-0.025916404836713425</v>
      </c>
      <c r="C274" s="19">
        <v>0.009096802794127834</v>
      </c>
      <c r="D274" s="19"/>
      <c r="E274" s="19"/>
      <c r="F274" s="19"/>
      <c r="G274" s="19"/>
      <c r="H274" s="19"/>
      <c r="I274" s="19"/>
      <c r="J274" s="19"/>
      <c r="K274" s="19"/>
      <c r="L274" s="19"/>
    </row>
    <row r="275">
      <c r="A275" s="68">
        <v>45208.0</v>
      </c>
      <c r="B275" s="19">
        <v>-0.004737989197384662</v>
      </c>
      <c r="C275" s="19">
        <v>-0.007181926883252476</v>
      </c>
      <c r="D275" s="19"/>
      <c r="E275" s="19"/>
      <c r="F275" s="19"/>
      <c r="G275" s="19"/>
      <c r="H275" s="19"/>
      <c r="I275" s="19"/>
      <c r="J275" s="19"/>
      <c r="K275" s="19"/>
      <c r="L275" s="19"/>
    </row>
    <row r="276">
      <c r="A276" s="69">
        <v>45205.0</v>
      </c>
      <c r="B276" s="19">
        <v>0.017235063908542347</v>
      </c>
      <c r="C276" s="19">
        <v>0.0055127073660514725</v>
      </c>
      <c r="D276" s="19"/>
      <c r="E276" s="19"/>
      <c r="F276" s="19"/>
      <c r="G276" s="19"/>
      <c r="H276" s="19"/>
      <c r="I276" s="19"/>
      <c r="J276" s="19"/>
      <c r="K276" s="19"/>
      <c r="L276" s="19"/>
    </row>
    <row r="277">
      <c r="A277" s="69">
        <v>45204.0</v>
      </c>
      <c r="B277" s="19">
        <v>-0.015113828393491069</v>
      </c>
      <c r="C277" s="19">
        <v>0.005641563893991064</v>
      </c>
      <c r="D277" s="19"/>
      <c r="E277" s="19"/>
      <c r="F277" s="19"/>
      <c r="G277" s="19"/>
      <c r="H277" s="19"/>
      <c r="I277" s="19"/>
      <c r="J277" s="19"/>
      <c r="K277" s="19"/>
      <c r="L277" s="19"/>
    </row>
    <row r="278">
      <c r="A278" s="69">
        <v>45203.0</v>
      </c>
      <c r="B278" s="19">
        <v>-0.003236307203149269</v>
      </c>
      <c r="C278" s="19">
        <v>-0.0047442872687705195</v>
      </c>
      <c r="D278" s="19"/>
      <c r="E278" s="19"/>
      <c r="F278" s="19"/>
      <c r="G278" s="19"/>
      <c r="H278" s="19"/>
      <c r="I278" s="19"/>
      <c r="J278" s="19"/>
      <c r="K278" s="19"/>
      <c r="L278" s="19"/>
    </row>
    <row r="279">
      <c r="A279" s="69">
        <v>45202.0</v>
      </c>
      <c r="B279" s="19">
        <v>0.001592296318762676</v>
      </c>
      <c r="C279" s="19">
        <v>-0.005578385094432758</v>
      </c>
      <c r="D279" s="19"/>
      <c r="E279" s="19"/>
      <c r="F279" s="19"/>
      <c r="G279" s="19"/>
      <c r="H279" s="19"/>
      <c r="I279" s="19"/>
      <c r="J279" s="19"/>
      <c r="K279" s="19"/>
      <c r="L279" s="19"/>
    </row>
    <row r="280">
      <c r="A280" s="69">
        <v>45198.0</v>
      </c>
      <c r="B280" s="19">
        <v>0.02498639931607971</v>
      </c>
      <c r="C280" s="19">
        <v>0.005877517152362177</v>
      </c>
      <c r="D280" s="19"/>
      <c r="E280" s="19"/>
      <c r="F280" s="19"/>
      <c r="G280" s="19"/>
      <c r="H280" s="19"/>
      <c r="I280" s="19"/>
      <c r="J280" s="19"/>
      <c r="K280" s="19"/>
      <c r="L280" s="19"/>
    </row>
    <row r="281">
      <c r="A281" s="48">
        <v>45197.0</v>
      </c>
      <c r="B281" s="19">
        <v>9.529551333165021E-4</v>
      </c>
      <c r="C281" s="19">
        <v>-0.00978370852765087</v>
      </c>
      <c r="D281" s="19"/>
      <c r="E281" s="19"/>
      <c r="F281" s="19"/>
      <c r="G281" s="19"/>
      <c r="H281" s="19"/>
      <c r="I281" s="19"/>
      <c r="J281" s="19"/>
      <c r="K281" s="19"/>
      <c r="L281" s="19"/>
    </row>
    <row r="282">
      <c r="A282" s="48">
        <v>45196.0</v>
      </c>
      <c r="B282" s="19">
        <v>0.012803088498887227</v>
      </c>
      <c r="C282" s="19">
        <v>0.0026316190941126916</v>
      </c>
      <c r="D282" s="19"/>
      <c r="E282" s="19"/>
      <c r="F282" s="19"/>
      <c r="G282" s="19"/>
      <c r="H282" s="19"/>
      <c r="I282" s="19"/>
      <c r="J282" s="19"/>
      <c r="K282" s="19"/>
      <c r="L282" s="19"/>
    </row>
    <row r="283">
      <c r="A283" s="48">
        <v>45195.0</v>
      </c>
      <c r="B283" s="19">
        <v>0.0029633141705682764</v>
      </c>
      <c r="C283" s="19">
        <v>-5.006467746402343E-4</v>
      </c>
      <c r="D283" s="19"/>
      <c r="E283" s="19"/>
      <c r="F283" s="19"/>
      <c r="G283" s="19"/>
      <c r="H283" s="19"/>
      <c r="I283" s="19"/>
      <c r="J283" s="19"/>
      <c r="K283" s="19"/>
      <c r="L283" s="19"/>
    </row>
    <row r="284">
      <c r="A284" s="48">
        <v>45194.0</v>
      </c>
      <c r="B284" s="19">
        <v>0.0018604651162790198</v>
      </c>
      <c r="C284" s="19">
        <v>1.524835762478638E-5</v>
      </c>
      <c r="D284" s="19"/>
      <c r="E284" s="19"/>
      <c r="F284" s="19"/>
      <c r="G284" s="19"/>
      <c r="H284" s="19"/>
      <c r="I284" s="19"/>
      <c r="J284" s="19"/>
      <c r="K284" s="19"/>
      <c r="L284" s="19"/>
    </row>
    <row r="285">
      <c r="A285" s="48">
        <v>45191.0</v>
      </c>
      <c r="B285" s="19">
        <v>-0.014223280134233351</v>
      </c>
      <c r="C285" s="19">
        <v>-0.0034494373770092013</v>
      </c>
      <c r="D285" s="19"/>
      <c r="E285" s="19"/>
      <c r="F285" s="19"/>
      <c r="G285" s="19"/>
      <c r="H285" s="19"/>
      <c r="I285" s="19"/>
      <c r="J285" s="19"/>
      <c r="K285" s="19"/>
      <c r="L285" s="19"/>
    </row>
    <row r="286">
      <c r="A286" s="48">
        <v>45190.0</v>
      </c>
      <c r="B286" s="19">
        <v>-0.009641953123490477</v>
      </c>
      <c r="C286" s="19">
        <v>-0.00799190006733208</v>
      </c>
      <c r="D286" s="19"/>
      <c r="E286" s="19"/>
      <c r="F286" s="19"/>
      <c r="G286" s="19"/>
      <c r="H286" s="19"/>
      <c r="I286" s="19"/>
      <c r="J286" s="19"/>
      <c r="K286" s="19"/>
      <c r="L286" s="19"/>
    </row>
    <row r="287">
      <c r="A287" s="48">
        <v>45189.0</v>
      </c>
      <c r="B287" s="19">
        <v>0.009873748707241559</v>
      </c>
      <c r="C287" s="19">
        <v>-0.011518230990448575</v>
      </c>
      <c r="D287" s="19"/>
      <c r="E287" s="19"/>
      <c r="F287" s="19"/>
      <c r="G287" s="19"/>
      <c r="H287" s="19"/>
      <c r="I287" s="19"/>
      <c r="J287" s="19"/>
      <c r="K287" s="19"/>
      <c r="L287" s="19"/>
    </row>
    <row r="288">
      <c r="A288" s="48">
        <v>45187.0</v>
      </c>
      <c r="B288" s="19">
        <v>-0.006109150149334774</v>
      </c>
      <c r="C288" s="19">
        <v>-0.0029243748251194246</v>
      </c>
      <c r="D288" s="19"/>
      <c r="E288" s="19"/>
      <c r="F288" s="19"/>
      <c r="G288" s="19"/>
      <c r="H288" s="19"/>
      <c r="I288" s="19"/>
      <c r="J288" s="19"/>
      <c r="K288" s="19"/>
      <c r="L288" s="19"/>
    </row>
    <row r="289">
      <c r="A289" s="48">
        <v>45184.0</v>
      </c>
      <c r="B289" s="19">
        <v>0.02113080503020104</v>
      </c>
      <c r="C289" s="19">
        <v>0.004439613790907959</v>
      </c>
      <c r="D289" s="19"/>
      <c r="E289" s="19"/>
      <c r="F289" s="19"/>
      <c r="G289" s="19"/>
      <c r="H289" s="19"/>
      <c r="I289" s="19"/>
      <c r="J289" s="19"/>
      <c r="K289" s="19"/>
      <c r="L289" s="19"/>
    </row>
    <row r="290">
      <c r="A290" s="48">
        <v>45183.0</v>
      </c>
      <c r="B290" s="19">
        <v>-0.008482730182417964</v>
      </c>
      <c r="C290" s="19">
        <v>0.0016492277030393243</v>
      </c>
      <c r="D290" s="19"/>
      <c r="E290" s="19"/>
      <c r="F290" s="19"/>
      <c r="G290" s="19"/>
      <c r="H290" s="19"/>
      <c r="I290" s="19"/>
      <c r="J290" s="19"/>
      <c r="K290" s="19"/>
      <c r="L290" s="19"/>
    </row>
    <row r="291">
      <c r="A291" s="48">
        <v>45182.0</v>
      </c>
      <c r="B291" s="19">
        <v>-0.045899919440957726</v>
      </c>
      <c r="C291" s="19">
        <v>0.0038413060440549707</v>
      </c>
      <c r="D291" s="19"/>
      <c r="E291" s="19"/>
      <c r="F291" s="19"/>
      <c r="G291" s="19"/>
      <c r="H291" s="19"/>
      <c r="I291" s="19"/>
      <c r="J291" s="19"/>
      <c r="K291" s="19"/>
      <c r="L291" s="19"/>
    </row>
    <row r="292">
      <c r="A292" s="48">
        <v>45181.0</v>
      </c>
      <c r="B292" s="19">
        <v>0.015505498268711282</v>
      </c>
      <c r="C292" s="19">
        <v>-1.5752874899654934E-4</v>
      </c>
      <c r="D292" s="19"/>
      <c r="E292" s="19"/>
      <c r="F292" s="19"/>
      <c r="G292" s="19"/>
      <c r="H292" s="19"/>
      <c r="I292" s="19"/>
      <c r="J292" s="19"/>
      <c r="K292" s="19"/>
      <c r="L292" s="19"/>
    </row>
    <row r="293">
      <c r="A293" s="69">
        <v>45180.0</v>
      </c>
      <c r="B293" s="19">
        <v>0.0277256374159236</v>
      </c>
      <c r="C293" s="19">
        <v>0.008900123360553236</v>
      </c>
      <c r="D293" s="19"/>
      <c r="E293" s="19"/>
      <c r="F293" s="19"/>
      <c r="G293" s="19"/>
      <c r="H293" s="19"/>
      <c r="I293" s="19"/>
      <c r="J293" s="19"/>
      <c r="K293" s="19"/>
      <c r="L293" s="19"/>
    </row>
    <row r="294">
      <c r="A294" s="69">
        <v>45177.0</v>
      </c>
      <c r="B294" s="19">
        <v>-1.7594275995558295E-4</v>
      </c>
      <c r="C294" s="19">
        <v>0.004709269759036516</v>
      </c>
      <c r="D294" s="19"/>
      <c r="E294" s="19"/>
      <c r="F294" s="19"/>
      <c r="G294" s="19"/>
      <c r="H294" s="19"/>
      <c r="I294" s="19"/>
      <c r="J294" s="19"/>
      <c r="K294" s="19"/>
      <c r="L294" s="19"/>
    </row>
    <row r="295">
      <c r="A295" s="69">
        <v>45176.0</v>
      </c>
      <c r="B295" s="19">
        <v>6.455399061033873E-4</v>
      </c>
      <c r="C295" s="19">
        <v>0.00591503259641879</v>
      </c>
      <c r="D295" s="19"/>
      <c r="E295" s="19"/>
      <c r="F295" s="19"/>
      <c r="G295" s="19"/>
      <c r="H295" s="19"/>
      <c r="I295" s="19"/>
      <c r="J295" s="19"/>
      <c r="K295" s="19"/>
      <c r="L295" s="19"/>
    </row>
    <row r="296">
      <c r="A296" s="69">
        <v>45175.0</v>
      </c>
      <c r="B296" s="19">
        <v>0.0031594026570380684</v>
      </c>
      <c r="C296" s="19">
        <v>0.0018467527292602703</v>
      </c>
      <c r="D296" s="19"/>
      <c r="E296" s="19"/>
      <c r="F296" s="19"/>
      <c r="G296" s="19"/>
      <c r="H296" s="19"/>
      <c r="I296" s="19"/>
      <c r="J296" s="19"/>
      <c r="K296" s="19"/>
      <c r="L296" s="19"/>
    </row>
    <row r="297">
      <c r="A297" s="69">
        <v>45174.0</v>
      </c>
      <c r="B297" s="19">
        <v>0.0018677256999055647</v>
      </c>
      <c r="C297" s="19">
        <v>0.002360616115685721</v>
      </c>
      <c r="D297" s="19"/>
      <c r="E297" s="19"/>
      <c r="F297" s="19"/>
      <c r="G297" s="19"/>
      <c r="H297" s="19"/>
      <c r="I297" s="19"/>
      <c r="J297" s="19"/>
      <c r="K297" s="19"/>
      <c r="L297" s="19"/>
    </row>
    <row r="298">
      <c r="A298" s="69">
        <v>45173.0</v>
      </c>
      <c r="B298" s="19">
        <v>0.005754058489707781</v>
      </c>
      <c r="C298" s="19">
        <v>0.004810833895026123</v>
      </c>
      <c r="D298" s="19"/>
      <c r="E298" s="19"/>
      <c r="F298" s="19"/>
      <c r="G298" s="19"/>
      <c r="H298" s="19"/>
      <c r="I298" s="19"/>
      <c r="J298" s="19"/>
      <c r="K298" s="19"/>
      <c r="L298" s="19"/>
    </row>
    <row r="299">
      <c r="A299" s="69">
        <v>45170.0</v>
      </c>
      <c r="B299" s="19">
        <v>-0.008314214561640831</v>
      </c>
      <c r="C299" s="19">
        <v>0.009426710571419639</v>
      </c>
      <c r="D299" s="19"/>
      <c r="E299" s="19"/>
      <c r="F299" s="19"/>
      <c r="G299" s="19"/>
      <c r="H299" s="19"/>
      <c r="I299" s="19"/>
      <c r="J299" s="19"/>
      <c r="K299" s="19"/>
      <c r="L299" s="19"/>
    </row>
    <row r="300">
      <c r="A300" s="69">
        <v>45169.0</v>
      </c>
      <c r="B300" s="19">
        <v>0.010962651653318556</v>
      </c>
      <c r="C300" s="19">
        <v>-0.004840431167931758</v>
      </c>
      <c r="D300" s="19"/>
      <c r="E300" s="19"/>
      <c r="F300" s="19"/>
      <c r="G300" s="19"/>
      <c r="H300" s="19"/>
      <c r="I300" s="19"/>
      <c r="J300" s="19"/>
      <c r="K300" s="19"/>
      <c r="L300" s="19"/>
    </row>
    <row r="301">
      <c r="A301" s="48">
        <v>45168.0</v>
      </c>
      <c r="B301" s="19">
        <v>0.0048005099296852816</v>
      </c>
      <c r="C301" s="19">
        <v>2.4815627641494586E-4</v>
      </c>
      <c r="D301" s="19"/>
      <c r="E301" s="19"/>
      <c r="F301" s="19"/>
      <c r="G301" s="19"/>
      <c r="H301" s="19"/>
      <c r="I301" s="19"/>
      <c r="J301" s="19"/>
      <c r="K301" s="19"/>
      <c r="L301" s="19"/>
    </row>
    <row r="302">
      <c r="A302" s="48">
        <v>45167.0</v>
      </c>
      <c r="B302" s="19">
        <v>-0.007551645744785951</v>
      </c>
      <c r="C302" s="19">
        <v>0.0018957787843707496</v>
      </c>
      <c r="D302" s="19"/>
      <c r="E302" s="19"/>
      <c r="F302" s="19"/>
      <c r="G302" s="19"/>
      <c r="H302" s="19"/>
      <c r="I302" s="19"/>
      <c r="J302" s="19"/>
      <c r="K302" s="19"/>
      <c r="L302" s="19"/>
    </row>
    <row r="303">
      <c r="A303" s="48">
        <v>45166.0</v>
      </c>
      <c r="B303" s="19">
        <v>-0.023757140651536224</v>
      </c>
      <c r="C303" s="19">
        <v>0.0020891943236200916</v>
      </c>
      <c r="D303" s="19"/>
      <c r="E303" s="19"/>
      <c r="F303" s="19"/>
      <c r="G303" s="19"/>
      <c r="H303" s="19"/>
      <c r="I303" s="19"/>
      <c r="J303" s="19"/>
      <c r="K303" s="19"/>
      <c r="L303" s="19"/>
    </row>
    <row r="304">
      <c r="A304" s="48">
        <v>45163.0</v>
      </c>
      <c r="B304" s="19">
        <v>0.005062554553389553</v>
      </c>
      <c r="C304" s="19">
        <v>-0.006236234119267436</v>
      </c>
      <c r="D304" s="19"/>
      <c r="E304" s="19"/>
      <c r="F304" s="19"/>
      <c r="G304" s="19"/>
      <c r="H304" s="19"/>
      <c r="I304" s="19"/>
      <c r="J304" s="19"/>
      <c r="K304" s="19"/>
      <c r="L304" s="19"/>
    </row>
    <row r="305">
      <c r="A305" s="48">
        <v>45162.0</v>
      </c>
      <c r="B305" s="19">
        <v>0.015002067213986114</v>
      </c>
      <c r="C305" s="19">
        <v>-0.0029469245011314316</v>
      </c>
      <c r="D305" s="19"/>
      <c r="E305" s="19"/>
      <c r="F305" s="19"/>
      <c r="G305" s="19"/>
      <c r="H305" s="19"/>
      <c r="I305" s="19"/>
      <c r="J305" s="19"/>
      <c r="K305" s="19"/>
      <c r="L305" s="19"/>
    </row>
    <row r="306">
      <c r="A306" s="48">
        <v>45161.0</v>
      </c>
      <c r="B306" s="19">
        <v>-0.008704307265949618</v>
      </c>
      <c r="C306" s="19">
        <v>0.0024514795233148146</v>
      </c>
      <c r="D306" s="19"/>
      <c r="E306" s="19"/>
      <c r="F306" s="19"/>
      <c r="G306" s="19"/>
      <c r="H306" s="19"/>
      <c r="I306" s="19"/>
      <c r="J306" s="19"/>
      <c r="K306" s="19"/>
      <c r="L306" s="19"/>
    </row>
    <row r="307">
      <c r="A307" s="48">
        <v>45160.0</v>
      </c>
      <c r="B307" s="19">
        <v>0.01256842479694864</v>
      </c>
      <c r="C307" s="19">
        <v>1.4695569672484865E-4</v>
      </c>
      <c r="D307" s="19"/>
      <c r="E307" s="19"/>
      <c r="F307" s="19"/>
      <c r="G307" s="19"/>
      <c r="H307" s="19"/>
      <c r="I307" s="19"/>
      <c r="J307" s="19"/>
      <c r="K307" s="19"/>
      <c r="L307" s="19"/>
    </row>
    <row r="308">
      <c r="A308" s="48">
        <v>45159.0</v>
      </c>
      <c r="B308" s="19">
        <v>-0.009183114035087647</v>
      </c>
      <c r="C308" s="19">
        <v>0.004321561458610956</v>
      </c>
      <c r="D308" s="19"/>
      <c r="E308" s="19"/>
      <c r="F308" s="19"/>
      <c r="G308" s="19"/>
      <c r="H308" s="19"/>
      <c r="I308" s="19"/>
      <c r="J308" s="19"/>
      <c r="K308" s="19"/>
      <c r="L308" s="19"/>
    </row>
    <row r="309">
      <c r="A309" s="48">
        <v>45156.0</v>
      </c>
      <c r="B309" s="19">
        <v>0.009148570412377266</v>
      </c>
      <c r="C309" s="19">
        <v>-0.0028453027975366973</v>
      </c>
      <c r="D309" s="19"/>
      <c r="E309" s="19"/>
      <c r="F309" s="19"/>
      <c r="G309" s="19"/>
      <c r="H309" s="19"/>
      <c r="I309" s="19"/>
      <c r="J309" s="19"/>
      <c r="K309" s="19"/>
      <c r="L309" s="19"/>
    </row>
    <row r="310">
      <c r="A310" s="48">
        <v>45155.0</v>
      </c>
      <c r="B310" s="19">
        <v>-0.0068487774245458155</v>
      </c>
      <c r="C310" s="19">
        <v>-0.005124582584125403</v>
      </c>
      <c r="D310" s="19"/>
      <c r="E310" s="19"/>
      <c r="F310" s="19"/>
      <c r="G310" s="19"/>
      <c r="H310" s="19"/>
      <c r="I310" s="19"/>
      <c r="J310" s="19"/>
      <c r="K310" s="19"/>
      <c r="L310" s="19"/>
    </row>
    <row r="311">
      <c r="A311" s="48">
        <v>45154.0</v>
      </c>
      <c r="B311" s="19">
        <v>-0.009235315847802017</v>
      </c>
      <c r="C311" s="19">
        <v>0.0015667972759854099</v>
      </c>
      <c r="D311" s="19"/>
      <c r="E311" s="19"/>
      <c r="F311" s="19"/>
      <c r="G311" s="19"/>
      <c r="H311" s="19"/>
      <c r="I311" s="19"/>
      <c r="J311" s="19"/>
      <c r="K311" s="19"/>
      <c r="L311" s="19"/>
    </row>
    <row r="312">
      <c r="A312" s="48">
        <v>45152.0</v>
      </c>
      <c r="B312" s="19">
        <v>0.0059063972932271724</v>
      </c>
      <c r="C312" s="19">
        <v>3.216956707483565E-4</v>
      </c>
      <c r="D312" s="19"/>
      <c r="E312" s="19"/>
      <c r="F312" s="19"/>
      <c r="G312" s="19"/>
      <c r="H312" s="19"/>
      <c r="I312" s="19"/>
      <c r="J312" s="19"/>
      <c r="K312" s="19"/>
      <c r="L312" s="19"/>
    </row>
    <row r="313">
      <c r="A313" s="48">
        <v>45149.0</v>
      </c>
      <c r="B313" s="19">
        <v>-0.005794396157809634</v>
      </c>
      <c r="C313" s="19">
        <v>-0.005874196007798149</v>
      </c>
      <c r="D313" s="19"/>
      <c r="E313" s="19"/>
      <c r="F313" s="19"/>
      <c r="G313" s="19"/>
      <c r="H313" s="19"/>
      <c r="I313" s="19"/>
      <c r="J313" s="19"/>
      <c r="K313" s="19"/>
      <c r="L313" s="19"/>
    </row>
    <row r="314">
      <c r="A314" s="69">
        <v>45148.0</v>
      </c>
      <c r="B314" s="19">
        <v>3.5011962420483655E-4</v>
      </c>
      <c r="C314" s="19">
        <v>-0.0045562089489139534</v>
      </c>
      <c r="D314" s="19"/>
      <c r="E314" s="19"/>
      <c r="F314" s="19"/>
      <c r="G314" s="19"/>
      <c r="H314" s="19"/>
      <c r="I314" s="19"/>
      <c r="J314" s="19"/>
      <c r="K314" s="19"/>
      <c r="L314" s="19"/>
    </row>
    <row r="315">
      <c r="A315" s="69">
        <v>45147.0</v>
      </c>
      <c r="B315" s="19">
        <v>-0.0012433220009713253</v>
      </c>
      <c r="C315" s="19">
        <v>0.003152647943242215</v>
      </c>
      <c r="D315" s="19"/>
      <c r="E315" s="19"/>
      <c r="F315" s="19"/>
      <c r="G315" s="19"/>
      <c r="H315" s="19"/>
      <c r="I315" s="19"/>
      <c r="J315" s="19"/>
      <c r="K315" s="19"/>
      <c r="L315" s="19"/>
    </row>
    <row r="316">
      <c r="A316" s="69">
        <v>45146.0</v>
      </c>
      <c r="B316" s="19">
        <v>-0.0013580366669899702</v>
      </c>
      <c r="C316" s="19">
        <v>-0.0013496757206350463</v>
      </c>
      <c r="D316" s="19"/>
      <c r="E316" s="19"/>
      <c r="F316" s="19"/>
      <c r="G316" s="19"/>
      <c r="H316" s="19"/>
      <c r="I316" s="19"/>
      <c r="J316" s="19"/>
      <c r="K316" s="19"/>
      <c r="L316" s="19"/>
    </row>
    <row r="317">
      <c r="A317" s="69">
        <v>45145.0</v>
      </c>
      <c r="B317" s="19">
        <v>0.009735934806456736</v>
      </c>
      <c r="C317" s="19">
        <v>0.004114361838397196</v>
      </c>
      <c r="D317" s="19"/>
      <c r="E317" s="19"/>
      <c r="F317" s="19"/>
      <c r="G317" s="19"/>
      <c r="H317" s="19"/>
      <c r="I317" s="19"/>
      <c r="J317" s="19"/>
      <c r="K317" s="19"/>
      <c r="L317" s="19"/>
    </row>
    <row r="318">
      <c r="A318" s="69">
        <v>45142.0</v>
      </c>
      <c r="B318" s="19">
        <v>-0.01843982540811806</v>
      </c>
      <c r="C318" s="19">
        <v>0.006983409565233023</v>
      </c>
      <c r="D318" s="19"/>
      <c r="E318" s="19"/>
      <c r="F318" s="19"/>
      <c r="G318" s="19"/>
      <c r="H318" s="19"/>
      <c r="I318" s="19"/>
      <c r="J318" s="19"/>
      <c r="K318" s="19"/>
      <c r="L318" s="19"/>
    </row>
    <row r="319">
      <c r="A319" s="69">
        <v>45141.0</v>
      </c>
      <c r="B319" s="19">
        <v>-0.02615908920680099</v>
      </c>
      <c r="C319" s="19">
        <v>-0.0074206657089961325</v>
      </c>
      <c r="D319" s="19"/>
      <c r="E319" s="19"/>
      <c r="F319" s="19"/>
      <c r="G319" s="19"/>
      <c r="H319" s="19"/>
      <c r="I319" s="19"/>
      <c r="J319" s="19"/>
      <c r="K319" s="19"/>
      <c r="L319" s="19"/>
    </row>
    <row r="320">
      <c r="A320" s="69">
        <v>45140.0</v>
      </c>
      <c r="B320" s="19">
        <v>0.006066086432312323</v>
      </c>
      <c r="C320" s="19">
        <v>-0.010489749690248296</v>
      </c>
      <c r="D320" s="19"/>
      <c r="E320" s="19"/>
      <c r="F320" s="19"/>
      <c r="G320" s="19"/>
      <c r="H320" s="19"/>
      <c r="I320" s="19"/>
      <c r="J320" s="19"/>
      <c r="K320" s="19"/>
      <c r="L320" s="19"/>
    </row>
    <row r="321">
      <c r="A321" s="69">
        <v>45139.0</v>
      </c>
      <c r="B321" s="19">
        <v>0.07338280791862983</v>
      </c>
      <c r="C321" s="19">
        <v>-0.0010251192175683155</v>
      </c>
      <c r="D321" s="19"/>
      <c r="E321" s="19"/>
      <c r="F321" s="19"/>
      <c r="G321" s="19"/>
      <c r="H321" s="19"/>
      <c r="I321" s="19"/>
      <c r="J321" s="19"/>
      <c r="K321" s="19"/>
      <c r="L321" s="19"/>
    </row>
    <row r="322">
      <c r="A322" s="69">
        <v>45138.0</v>
      </c>
      <c r="B322" s="19">
        <v>0.008174997961347241</v>
      </c>
      <c r="C322" s="19">
        <v>0.00548456305465983</v>
      </c>
      <c r="D322" s="19"/>
      <c r="E322" s="19"/>
      <c r="F322" s="19"/>
      <c r="G322" s="19"/>
      <c r="H322" s="19"/>
      <c r="I322" s="19"/>
      <c r="J322" s="19"/>
      <c r="K322" s="19"/>
      <c r="L322" s="19"/>
    </row>
    <row r="323">
      <c r="A323" s="48">
        <v>45135.0</v>
      </c>
      <c r="B323" s="19">
        <v>-0.005796748956179876</v>
      </c>
      <c r="C323" s="19">
        <v>-7.044796769059003E-4</v>
      </c>
      <c r="D323" s="19"/>
      <c r="E323" s="19"/>
      <c r="F323" s="19"/>
      <c r="G323" s="19"/>
      <c r="H323" s="19"/>
      <c r="I323" s="19"/>
      <c r="J323" s="19"/>
      <c r="K323" s="19"/>
      <c r="L323" s="19"/>
    </row>
    <row r="324">
      <c r="A324" s="48">
        <v>45134.0</v>
      </c>
      <c r="B324" s="19">
        <v>0.014287770079970397</v>
      </c>
      <c r="C324" s="19">
        <v>-0.005986358787155477</v>
      </c>
      <c r="D324" s="19"/>
      <c r="E324" s="19"/>
      <c r="F324" s="19"/>
      <c r="G324" s="19"/>
      <c r="H324" s="19"/>
      <c r="I324" s="19"/>
      <c r="J324" s="19"/>
      <c r="K324" s="19"/>
      <c r="L324" s="19"/>
    </row>
    <row r="325">
      <c r="A325" s="48">
        <v>45133.0</v>
      </c>
      <c r="B325" s="19">
        <v>0.008312259027403623</v>
      </c>
      <c r="C325" s="19">
        <v>0.004964279544322769</v>
      </c>
      <c r="D325" s="19"/>
      <c r="E325" s="19"/>
      <c r="F325" s="19"/>
      <c r="G325" s="19"/>
      <c r="H325" s="19"/>
      <c r="I325" s="19"/>
      <c r="J325" s="19"/>
      <c r="K325" s="19"/>
      <c r="L325" s="19"/>
    </row>
    <row r="326">
      <c r="A326" s="48">
        <v>45132.0</v>
      </c>
      <c r="B326" s="19">
        <v>-0.012911014261453246</v>
      </c>
      <c r="C326" s="19">
        <v>4.1937033450500927E-4</v>
      </c>
      <c r="D326" s="19"/>
      <c r="E326" s="19"/>
      <c r="F326" s="19"/>
      <c r="G326" s="19"/>
      <c r="H326" s="19"/>
      <c r="I326" s="19"/>
      <c r="J326" s="19"/>
      <c r="K326" s="19"/>
      <c r="L326" s="19"/>
    </row>
    <row r="327">
      <c r="A327" s="48">
        <v>45131.0</v>
      </c>
      <c r="B327" s="19">
        <v>-0.0015526364174957008</v>
      </c>
      <c r="C327" s="19">
        <v>-0.003679412509496105</v>
      </c>
      <c r="D327" s="19"/>
      <c r="E327" s="19"/>
      <c r="F327" s="19"/>
      <c r="G327" s="19"/>
      <c r="H327" s="19"/>
      <c r="I327" s="19"/>
      <c r="J327" s="19"/>
      <c r="K327" s="19"/>
      <c r="L327" s="19"/>
    </row>
    <row r="328">
      <c r="A328" s="48">
        <v>45128.0</v>
      </c>
      <c r="B328" s="19">
        <v>0.012116700783656897</v>
      </c>
      <c r="C328" s="19">
        <v>-0.011719717805812602</v>
      </c>
      <c r="D328" s="19"/>
      <c r="E328" s="19"/>
      <c r="F328" s="19"/>
      <c r="G328" s="19"/>
      <c r="H328" s="19"/>
      <c r="I328" s="19"/>
      <c r="J328" s="19"/>
      <c r="K328" s="19"/>
      <c r="L328" s="19"/>
    </row>
    <row r="329">
      <c r="A329" s="48">
        <v>45127.0</v>
      </c>
      <c r="B329" s="19">
        <v>-0.0090970557501997</v>
      </c>
      <c r="C329" s="19">
        <v>0.007361412584486082</v>
      </c>
      <c r="D329" s="19"/>
      <c r="E329" s="19"/>
      <c r="F329" s="19"/>
      <c r="G329" s="19"/>
      <c r="H329" s="19"/>
      <c r="I329" s="19"/>
      <c r="J329" s="19"/>
      <c r="K329" s="19"/>
      <c r="L329" s="19"/>
    </row>
    <row r="330">
      <c r="A330" s="48">
        <v>45126.0</v>
      </c>
      <c r="B330" s="19">
        <v>-0.01513408801985594</v>
      </c>
      <c r="C330" s="19">
        <v>0.004248262592250418</v>
      </c>
      <c r="D330" s="19"/>
      <c r="E330" s="19"/>
      <c r="F330" s="19"/>
      <c r="G330" s="19"/>
      <c r="H330" s="19"/>
      <c r="I330" s="19"/>
      <c r="J330" s="19"/>
      <c r="K330" s="19"/>
      <c r="L330" s="19"/>
    </row>
    <row r="331">
      <c r="A331" s="48">
        <v>45125.0</v>
      </c>
      <c r="B331" s="19">
        <v>0.019754305821346962</v>
      </c>
      <c r="C331" s="19">
        <v>0.0019176671427012515</v>
      </c>
      <c r="D331" s="19"/>
      <c r="E331" s="19"/>
      <c r="F331" s="19"/>
      <c r="G331" s="19"/>
      <c r="H331" s="19"/>
      <c r="I331" s="19"/>
      <c r="J331" s="19"/>
      <c r="K331" s="19"/>
      <c r="L331" s="19"/>
    </row>
    <row r="332">
      <c r="A332" s="48">
        <v>45124.0</v>
      </c>
      <c r="B332" s="19">
        <v>0.012817306489933733</v>
      </c>
      <c r="C332" s="19">
        <v>0.007511053183061112</v>
      </c>
      <c r="D332" s="19"/>
      <c r="E332" s="19"/>
      <c r="F332" s="19"/>
      <c r="G332" s="19"/>
      <c r="H332" s="19"/>
      <c r="I332" s="19"/>
      <c r="J332" s="19"/>
      <c r="K332" s="19"/>
      <c r="L332" s="19"/>
    </row>
    <row r="333">
      <c r="A333" s="48">
        <v>45121.0</v>
      </c>
      <c r="B333" s="19">
        <v>-0.02505333739713511</v>
      </c>
      <c r="C333" s="19">
        <v>0.007765114931427508</v>
      </c>
      <c r="D333" s="19"/>
      <c r="E333" s="19"/>
      <c r="F333" s="19"/>
      <c r="G333" s="19"/>
      <c r="H333" s="19"/>
      <c r="I333" s="19"/>
      <c r="J333" s="19"/>
      <c r="K333" s="19"/>
      <c r="L333" s="19"/>
    </row>
    <row r="334">
      <c r="A334" s="48">
        <v>45120.0</v>
      </c>
      <c r="B334" s="19">
        <v>-0.00714156024934931</v>
      </c>
      <c r="C334" s="19">
        <v>0.0015192707500399916</v>
      </c>
      <c r="D334" s="19"/>
      <c r="E334" s="19"/>
      <c r="F334" s="19"/>
      <c r="G334" s="19"/>
      <c r="H334" s="19"/>
      <c r="I334" s="19"/>
      <c r="J334" s="19"/>
      <c r="K334" s="19"/>
      <c r="L334" s="19"/>
    </row>
    <row r="335">
      <c r="A335" s="48">
        <v>45119.0</v>
      </c>
      <c r="B335" s="19">
        <v>0.03852922690131977</v>
      </c>
      <c r="C335" s="19">
        <v>-0.00283444962293089</v>
      </c>
      <c r="D335" s="19"/>
      <c r="E335" s="19"/>
      <c r="F335" s="19"/>
      <c r="G335" s="19"/>
      <c r="H335" s="19"/>
      <c r="I335" s="19"/>
      <c r="J335" s="19"/>
      <c r="K335" s="19"/>
      <c r="L335" s="19"/>
    </row>
    <row r="336">
      <c r="A336" s="69">
        <v>45118.0</v>
      </c>
      <c r="B336" s="19">
        <v>0.014064757372312275</v>
      </c>
      <c r="C336" s="19">
        <v>0.0043139301194985435</v>
      </c>
      <c r="D336" s="19"/>
      <c r="E336" s="19"/>
      <c r="F336" s="19"/>
      <c r="G336" s="19"/>
      <c r="H336" s="19"/>
      <c r="I336" s="19"/>
      <c r="J336" s="19"/>
      <c r="K336" s="19"/>
      <c r="L336" s="19"/>
    </row>
    <row r="337">
      <c r="A337" s="69">
        <v>45117.0</v>
      </c>
      <c r="B337" s="19">
        <v>-0.017943582039726236</v>
      </c>
      <c r="C337" s="19">
        <v>0.0012466505964268126</v>
      </c>
      <c r="D337" s="19"/>
      <c r="E337" s="19"/>
      <c r="F337" s="19"/>
      <c r="G337" s="19"/>
      <c r="H337" s="19"/>
      <c r="I337" s="19"/>
      <c r="J337" s="19"/>
      <c r="K337" s="19"/>
      <c r="L337" s="19"/>
    </row>
    <row r="338">
      <c r="A338" s="69">
        <v>45114.0</v>
      </c>
      <c r="B338" s="19">
        <v>0.012827285982967451</v>
      </c>
      <c r="C338" s="19">
        <v>-0.008488354797843822</v>
      </c>
      <c r="D338" s="19"/>
      <c r="E338" s="19"/>
      <c r="F338" s="19"/>
      <c r="G338" s="19"/>
      <c r="H338" s="19"/>
      <c r="I338" s="19"/>
      <c r="J338" s="19"/>
      <c r="K338" s="19"/>
      <c r="L338" s="19"/>
    </row>
    <row r="339">
      <c r="A339" s="69">
        <v>45113.0</v>
      </c>
      <c r="B339" s="19">
        <v>-0.0011398416886543306</v>
      </c>
      <c r="C339" s="19">
        <v>0.0050931773075237885</v>
      </c>
      <c r="D339" s="19"/>
      <c r="E339" s="19"/>
      <c r="F339" s="19"/>
      <c r="G339" s="19"/>
      <c r="H339" s="19"/>
      <c r="I339" s="19"/>
      <c r="J339" s="19"/>
      <c r="K339" s="19"/>
      <c r="L339" s="19"/>
    </row>
    <row r="340">
      <c r="A340" s="69">
        <v>45112.0</v>
      </c>
      <c r="B340" s="19">
        <v>-0.005625170539218849</v>
      </c>
      <c r="C340" s="19">
        <v>4.899685388621844E-4</v>
      </c>
      <c r="D340" s="19"/>
      <c r="E340" s="19"/>
      <c r="F340" s="19"/>
      <c r="G340" s="19"/>
      <c r="H340" s="19"/>
      <c r="I340" s="19"/>
      <c r="J340" s="19"/>
      <c r="K340" s="19"/>
      <c r="L340" s="19"/>
    </row>
    <row r="341">
      <c r="A341" s="69">
        <v>45111.0</v>
      </c>
      <c r="B341" s="19">
        <v>0.004173253240594477</v>
      </c>
      <c r="C341" s="19">
        <v>0.0034389870902133968</v>
      </c>
      <c r="D341" s="19"/>
      <c r="E341" s="19"/>
      <c r="F341" s="19"/>
      <c r="G341" s="19"/>
      <c r="H341" s="19"/>
      <c r="I341" s="19"/>
      <c r="J341" s="19"/>
      <c r="K341" s="19"/>
      <c r="L341" s="19"/>
    </row>
    <row r="342">
      <c r="A342" s="69">
        <v>45110.0</v>
      </c>
      <c r="B342" s="19">
        <v>0.02786022227517937</v>
      </c>
      <c r="C342" s="19">
        <v>0.0069570927169402275</v>
      </c>
      <c r="D342" s="19"/>
      <c r="E342" s="19"/>
      <c r="F342" s="19"/>
      <c r="G342" s="19"/>
      <c r="H342" s="19"/>
      <c r="I342" s="19"/>
      <c r="J342" s="19"/>
      <c r="K342" s="19"/>
      <c r="L342" s="19"/>
    </row>
    <row r="343">
      <c r="A343" s="69">
        <v>45107.0</v>
      </c>
      <c r="B343" s="19">
        <v>0.005139037083814024</v>
      </c>
      <c r="C343" s="19">
        <v>0.011435212759789426</v>
      </c>
      <c r="D343" s="19"/>
      <c r="E343" s="19"/>
      <c r="F343" s="19"/>
      <c r="G343" s="19"/>
      <c r="H343" s="19"/>
      <c r="I343" s="19"/>
      <c r="J343" s="19"/>
      <c r="K343" s="19"/>
      <c r="L343" s="19"/>
    </row>
    <row r="344">
      <c r="A344" s="48">
        <v>45105.0</v>
      </c>
      <c r="B344" s="19">
        <v>0.012769054340155295</v>
      </c>
      <c r="C344" s="19">
        <v>0.008221114500408966</v>
      </c>
      <c r="D344" s="19"/>
      <c r="E344" s="19"/>
      <c r="F344" s="19"/>
      <c r="G344" s="19"/>
      <c r="H344" s="19"/>
      <c r="I344" s="19"/>
      <c r="J344" s="19"/>
      <c r="K344" s="19"/>
      <c r="L344" s="19"/>
    </row>
    <row r="345">
      <c r="A345" s="48">
        <v>45104.0</v>
      </c>
      <c r="B345" s="19">
        <v>0.005031362900902003</v>
      </c>
      <c r="C345" s="19">
        <v>0.0067518404382811426</v>
      </c>
      <c r="D345" s="19"/>
      <c r="E345" s="19"/>
      <c r="F345" s="19"/>
      <c r="G345" s="19"/>
      <c r="H345" s="19"/>
      <c r="I345" s="19"/>
      <c r="J345" s="19"/>
      <c r="K345" s="19"/>
      <c r="L345" s="19"/>
    </row>
    <row r="346">
      <c r="A346" s="48">
        <v>45103.0</v>
      </c>
      <c r="B346" s="19">
        <v>-0.0038418228787177044</v>
      </c>
      <c r="C346" s="19">
        <v>0.001376871768771215</v>
      </c>
      <c r="D346" s="19"/>
      <c r="E346" s="19"/>
      <c r="F346" s="19"/>
      <c r="G346" s="19"/>
      <c r="H346" s="19"/>
      <c r="I346" s="19"/>
      <c r="J346" s="19"/>
      <c r="K346" s="19"/>
      <c r="L346" s="19"/>
    </row>
    <row r="347">
      <c r="A347" s="48">
        <v>45100.0</v>
      </c>
      <c r="B347" s="19">
        <v>-0.010530225241954794</v>
      </c>
      <c r="C347" s="19">
        <v>-0.005633615236065759</v>
      </c>
      <c r="D347" s="19"/>
      <c r="E347" s="19"/>
      <c r="F347" s="19"/>
      <c r="G347" s="19"/>
      <c r="H347" s="19"/>
      <c r="I347" s="19"/>
      <c r="J347" s="19"/>
      <c r="K347" s="19"/>
      <c r="L347" s="19"/>
    </row>
    <row r="348">
      <c r="A348" s="48">
        <v>45099.0</v>
      </c>
      <c r="B348" s="19">
        <v>-0.0100352531522373</v>
      </c>
      <c r="C348" s="19">
        <v>-0.004539464438652163</v>
      </c>
      <c r="D348" s="19"/>
      <c r="E348" s="19"/>
      <c r="F348" s="19"/>
      <c r="G348" s="19"/>
      <c r="H348" s="19"/>
      <c r="I348" s="19"/>
      <c r="J348" s="19"/>
      <c r="K348" s="19"/>
      <c r="L348" s="19"/>
    </row>
    <row r="349">
      <c r="A349" s="48">
        <v>45098.0</v>
      </c>
      <c r="B349" s="19">
        <v>-0.03209127067196993</v>
      </c>
      <c r="C349" s="19">
        <v>0.002133742898595248</v>
      </c>
      <c r="D349" s="19"/>
      <c r="E349" s="19"/>
      <c r="F349" s="19"/>
      <c r="G349" s="19"/>
      <c r="H349" s="19"/>
      <c r="I349" s="19"/>
      <c r="J349" s="19"/>
      <c r="K349" s="19"/>
      <c r="L349" s="19"/>
    </row>
    <row r="350">
      <c r="A350" s="48">
        <v>45097.0</v>
      </c>
      <c r="B350" s="19">
        <v>0.004098791382028288</v>
      </c>
      <c r="C350" s="19">
        <v>0.0032657174314665305</v>
      </c>
      <c r="D350" s="19"/>
      <c r="E350" s="19"/>
      <c r="F350" s="19"/>
      <c r="G350" s="19"/>
      <c r="H350" s="19"/>
      <c r="I350" s="19"/>
      <c r="J350" s="19"/>
      <c r="K350" s="19"/>
      <c r="L350" s="19"/>
    </row>
    <row r="351">
      <c r="A351" s="48">
        <v>45096.0</v>
      </c>
      <c r="B351" s="19">
        <v>0.027781978439802124</v>
      </c>
      <c r="C351" s="19">
        <v>-0.0037474768936576197</v>
      </c>
      <c r="D351" s="19"/>
      <c r="E351" s="19"/>
      <c r="F351" s="19"/>
      <c r="G351" s="19"/>
      <c r="H351" s="19"/>
      <c r="I351" s="19"/>
      <c r="J351" s="19"/>
      <c r="K351" s="19"/>
      <c r="L351" s="19"/>
    </row>
    <row r="352">
      <c r="A352" s="48">
        <v>45093.0</v>
      </c>
      <c r="B352" s="19">
        <v>-0.01273301198652066</v>
      </c>
      <c r="C352" s="19">
        <v>0.007379027295444818</v>
      </c>
      <c r="D352" s="19"/>
      <c r="E352" s="19"/>
      <c r="F352" s="19"/>
      <c r="G352" s="19"/>
      <c r="H352" s="19"/>
      <c r="I352" s="19"/>
      <c r="J352" s="19"/>
      <c r="K352" s="19"/>
      <c r="L352" s="19"/>
    </row>
    <row r="353">
      <c r="A353" s="48">
        <v>45092.0</v>
      </c>
      <c r="B353" s="19">
        <v>0.060985268493584766</v>
      </c>
      <c r="C353" s="19">
        <v>-0.0036148625232594878</v>
      </c>
      <c r="D353" s="19"/>
      <c r="E353" s="19"/>
      <c r="F353" s="19"/>
      <c r="G353" s="19"/>
      <c r="H353" s="19"/>
      <c r="I353" s="19"/>
      <c r="J353" s="19"/>
      <c r="K353" s="19"/>
      <c r="L353" s="19"/>
    </row>
    <row r="354">
      <c r="A354" s="48">
        <v>45091.0</v>
      </c>
      <c r="B354" s="19">
        <v>0.0033147916903168984</v>
      </c>
      <c r="C354" s="19">
        <v>0.002123834228727528</v>
      </c>
      <c r="D354" s="19"/>
      <c r="E354" s="19"/>
      <c r="F354" s="19"/>
      <c r="G354" s="19"/>
      <c r="H354" s="19"/>
      <c r="I354" s="19"/>
      <c r="J354" s="19"/>
      <c r="K354" s="19"/>
      <c r="L354" s="19"/>
    </row>
    <row r="355">
      <c r="A355" s="48">
        <v>45090.0</v>
      </c>
      <c r="B355" s="19">
        <v>0.006420802486061694</v>
      </c>
      <c r="C355" s="19">
        <v>0.006163481439668939</v>
      </c>
      <c r="D355" s="19"/>
      <c r="E355" s="19"/>
      <c r="F355" s="19"/>
      <c r="G355" s="19"/>
      <c r="H355" s="19"/>
      <c r="I355" s="19"/>
      <c r="J355" s="19"/>
      <c r="K355" s="19"/>
      <c r="L355" s="19"/>
    </row>
    <row r="356">
      <c r="A356" s="48">
        <v>45089.0</v>
      </c>
      <c r="B356" s="19">
        <v>-0.002052264331645959</v>
      </c>
      <c r="C356" s="19">
        <v>0.0020524257409741953</v>
      </c>
      <c r="D356" s="19"/>
      <c r="E356" s="19"/>
      <c r="F356" s="19"/>
      <c r="G356" s="19"/>
      <c r="H356" s="19"/>
      <c r="I356" s="19"/>
      <c r="J356" s="19"/>
      <c r="K356" s="19"/>
      <c r="L356" s="19"/>
    </row>
    <row r="357">
      <c r="A357" s="69">
        <v>45086.0</v>
      </c>
      <c r="B357" s="19">
        <v>3.8780026005436063E-4</v>
      </c>
      <c r="C357" s="19">
        <v>-0.0038181764518058214</v>
      </c>
      <c r="D357" s="19"/>
      <c r="E357" s="19"/>
      <c r="F357" s="19"/>
      <c r="G357" s="19"/>
      <c r="H357" s="19"/>
      <c r="I357" s="19"/>
      <c r="J357" s="19"/>
      <c r="K357" s="19"/>
      <c r="L357" s="19"/>
    </row>
    <row r="358">
      <c r="A358" s="69">
        <v>45085.0</v>
      </c>
      <c r="B358" s="19">
        <v>-0.007021994699526579</v>
      </c>
      <c r="C358" s="19">
        <v>-0.004904840225564033</v>
      </c>
      <c r="D358" s="19"/>
      <c r="E358" s="19"/>
      <c r="F358" s="19"/>
      <c r="G358" s="19"/>
      <c r="H358" s="19"/>
      <c r="I358" s="19"/>
      <c r="J358" s="19"/>
      <c r="K358" s="19"/>
      <c r="L358" s="19"/>
    </row>
    <row r="359">
      <c r="A359" s="69">
        <v>45084.0</v>
      </c>
      <c r="B359" s="19">
        <v>0.014780250091945613</v>
      </c>
      <c r="C359" s="19">
        <v>0.00684983063605582</v>
      </c>
      <c r="D359" s="19"/>
      <c r="E359" s="19"/>
      <c r="F359" s="19"/>
      <c r="G359" s="19"/>
      <c r="H359" s="19"/>
      <c r="I359" s="19"/>
      <c r="J359" s="19"/>
      <c r="K359" s="19"/>
      <c r="L359" s="19"/>
    </row>
    <row r="360">
      <c r="A360" s="69">
        <v>45083.0</v>
      </c>
      <c r="B360" s="19">
        <v>-0.01536790168164237</v>
      </c>
      <c r="C360" s="19">
        <v>2.7697330031184464E-4</v>
      </c>
      <c r="D360" s="19"/>
      <c r="E360" s="19"/>
      <c r="F360" s="19"/>
      <c r="G360" s="19"/>
      <c r="H360" s="19"/>
      <c r="I360" s="19"/>
      <c r="J360" s="19"/>
      <c r="K360" s="19"/>
      <c r="L360" s="19"/>
    </row>
    <row r="361">
      <c r="A361" s="69">
        <v>45082.0</v>
      </c>
      <c r="B361" s="19">
        <v>-0.004371633954525889</v>
      </c>
      <c r="C361" s="19">
        <v>0.003223787505193032</v>
      </c>
      <c r="D361" s="19"/>
      <c r="E361" s="19"/>
      <c r="F361" s="19"/>
      <c r="G361" s="19"/>
      <c r="H361" s="19"/>
      <c r="I361" s="19"/>
      <c r="J361" s="19"/>
      <c r="K361" s="19"/>
      <c r="L361" s="19"/>
    </row>
    <row r="362">
      <c r="A362" s="69">
        <v>45079.0</v>
      </c>
      <c r="B362" s="19">
        <v>0.005505959124484594</v>
      </c>
      <c r="C362" s="19">
        <v>0.002507065489310456</v>
      </c>
      <c r="D362" s="19"/>
      <c r="E362" s="19"/>
      <c r="F362" s="19"/>
      <c r="G362" s="19"/>
      <c r="H362" s="19"/>
      <c r="I362" s="19"/>
      <c r="J362" s="19"/>
      <c r="K362" s="19"/>
      <c r="L362" s="19"/>
    </row>
    <row r="363">
      <c r="A363" s="69">
        <v>45078.0</v>
      </c>
      <c r="B363" s="19">
        <v>-0.006639807333048253</v>
      </c>
      <c r="C363" s="19">
        <v>-0.0025169414709945714</v>
      </c>
      <c r="D363" s="19"/>
      <c r="E363" s="19"/>
      <c r="F363" s="19"/>
      <c r="G363" s="19"/>
      <c r="H363" s="19"/>
      <c r="I363" s="19"/>
      <c r="J363" s="19"/>
      <c r="K363" s="19"/>
      <c r="L363" s="19"/>
    </row>
    <row r="364">
      <c r="A364" s="69">
        <v>45077.0</v>
      </c>
      <c r="B364" s="19">
        <v>-0.01751398686451</v>
      </c>
      <c r="C364" s="19">
        <v>-0.005337061315831004</v>
      </c>
      <c r="D364" s="19"/>
      <c r="E364" s="19"/>
      <c r="F364" s="19"/>
      <c r="G364" s="19"/>
      <c r="H364" s="19"/>
      <c r="I364" s="19"/>
      <c r="J364" s="19"/>
      <c r="K364" s="19"/>
      <c r="L364" s="19"/>
    </row>
    <row r="365">
      <c r="A365" s="48">
        <v>45076.0</v>
      </c>
      <c r="B365" s="19">
        <v>0.022706198973245773</v>
      </c>
      <c r="C365" s="19">
        <v>0.0018926104851695325</v>
      </c>
      <c r="D365" s="19"/>
      <c r="E365" s="19"/>
      <c r="F365" s="19"/>
      <c r="G365" s="19"/>
      <c r="H365" s="19"/>
      <c r="I365" s="19"/>
      <c r="J365" s="19"/>
      <c r="K365" s="19"/>
      <c r="L365" s="19"/>
    </row>
    <row r="366">
      <c r="A366" s="48">
        <v>45075.0</v>
      </c>
      <c r="B366" s="19">
        <v>0.008599452554744591</v>
      </c>
      <c r="C366" s="19">
        <v>0.005367756164405879</v>
      </c>
      <c r="D366" s="19"/>
      <c r="E366" s="19"/>
      <c r="F366" s="19"/>
      <c r="G366" s="19"/>
      <c r="H366" s="19"/>
      <c r="I366" s="19"/>
      <c r="J366" s="19"/>
      <c r="K366" s="19"/>
      <c r="L366" s="19"/>
    </row>
    <row r="367">
      <c r="A367" s="48">
        <v>45072.0</v>
      </c>
      <c r="B367" s="19">
        <v>-0.027398779811425356</v>
      </c>
      <c r="C367" s="19">
        <v>0.009726463677225405</v>
      </c>
      <c r="D367" s="19"/>
      <c r="E367" s="19"/>
      <c r="F367" s="19"/>
      <c r="G367" s="19"/>
      <c r="H367" s="19"/>
      <c r="I367" s="19"/>
      <c r="J367" s="19"/>
      <c r="K367" s="19"/>
      <c r="L367" s="19"/>
    </row>
    <row r="368">
      <c r="A368" s="48">
        <v>45071.0</v>
      </c>
      <c r="B368" s="19">
        <v>0.011103633916554445</v>
      </c>
      <c r="C368" s="19">
        <v>0.001955111728482839</v>
      </c>
      <c r="D368" s="19"/>
      <c r="E368" s="19"/>
      <c r="F368" s="19"/>
      <c r="G368" s="19"/>
      <c r="H368" s="19"/>
      <c r="I368" s="19"/>
      <c r="J368" s="19"/>
      <c r="K368" s="19"/>
      <c r="L368" s="19"/>
    </row>
    <row r="369">
      <c r="A369" s="48">
        <v>45070.0</v>
      </c>
      <c r="B369" s="19">
        <v>0.027236278169500805</v>
      </c>
      <c r="C369" s="19">
        <v>-0.003411816001744006</v>
      </c>
      <c r="D369" s="19"/>
      <c r="E369" s="19"/>
      <c r="F369" s="19"/>
      <c r="G369" s="19"/>
      <c r="H369" s="19"/>
      <c r="I369" s="19"/>
      <c r="J369" s="19"/>
      <c r="K369" s="19"/>
      <c r="L369" s="19"/>
    </row>
    <row r="370">
      <c r="A370" s="48">
        <v>45069.0</v>
      </c>
      <c r="B370" s="19">
        <v>0.026928537624230975</v>
      </c>
      <c r="C370" s="19">
        <v>0.001834621936836589</v>
      </c>
      <c r="D370" s="19"/>
      <c r="E370" s="19"/>
      <c r="F370" s="19"/>
      <c r="G370" s="19"/>
      <c r="H370" s="19"/>
      <c r="I370" s="19"/>
      <c r="J370" s="19"/>
      <c r="K370" s="19"/>
      <c r="L370" s="19"/>
    </row>
    <row r="371">
      <c r="A371" s="48">
        <v>45068.0</v>
      </c>
      <c r="B371" s="19">
        <v>-0.004991523827462707</v>
      </c>
      <c r="C371" s="19">
        <v>0.006097761956557646</v>
      </c>
      <c r="D371" s="19"/>
      <c r="E371" s="19"/>
      <c r="F371" s="19"/>
      <c r="G371" s="19"/>
      <c r="H371" s="19"/>
      <c r="I371" s="19"/>
      <c r="J371" s="19"/>
      <c r="K371" s="19"/>
      <c r="L371" s="19"/>
    </row>
    <row r="372">
      <c r="A372" s="48">
        <v>45065.0</v>
      </c>
      <c r="B372" s="19">
        <v>0.0021235430135435607</v>
      </c>
      <c r="C372" s="19">
        <v>0.004051307367091583</v>
      </c>
      <c r="D372" s="19"/>
      <c r="E372" s="19"/>
      <c r="F372" s="19"/>
      <c r="G372" s="19"/>
      <c r="H372" s="19"/>
      <c r="I372" s="19"/>
      <c r="J372" s="19"/>
      <c r="K372" s="19"/>
      <c r="L372" s="19"/>
    </row>
    <row r="373">
      <c r="A373" s="48">
        <v>45064.0</v>
      </c>
      <c r="B373" s="19">
        <v>-0.011129517720898763</v>
      </c>
      <c r="C373" s="19">
        <v>-0.0028490106837900653</v>
      </c>
      <c r="D373" s="19"/>
      <c r="E373" s="19"/>
      <c r="F373" s="19"/>
      <c r="G373" s="19"/>
      <c r="H373" s="19"/>
      <c r="I373" s="19"/>
      <c r="J373" s="19"/>
      <c r="K373" s="19"/>
      <c r="L373" s="19"/>
    </row>
    <row r="374">
      <c r="A374" s="48">
        <v>45063.0</v>
      </c>
      <c r="B374" s="19">
        <v>-0.005222356327174826</v>
      </c>
      <c r="C374" s="19">
        <v>-0.005728269488420423</v>
      </c>
      <c r="D374" s="19"/>
      <c r="E374" s="19"/>
      <c r="F374" s="19"/>
      <c r="G374" s="19"/>
      <c r="H374" s="19"/>
      <c r="I374" s="19"/>
      <c r="J374" s="19"/>
      <c r="K374" s="19"/>
      <c r="L374" s="19"/>
    </row>
    <row r="375">
      <c r="A375" s="48">
        <v>45062.0</v>
      </c>
      <c r="B375" s="19">
        <v>0.007812865497075938</v>
      </c>
      <c r="C375" s="19">
        <v>-0.006106359908363723</v>
      </c>
      <c r="D375" s="19"/>
      <c r="E375" s="19"/>
      <c r="F375" s="19"/>
      <c r="G375" s="19"/>
      <c r="H375" s="19"/>
      <c r="I375" s="19"/>
      <c r="J375" s="19"/>
      <c r="K375" s="19"/>
      <c r="L375" s="19"/>
    </row>
    <row r="376">
      <c r="A376" s="48">
        <v>45061.0</v>
      </c>
      <c r="B376" s="19">
        <v>0.011978032383297199</v>
      </c>
      <c r="C376" s="19">
        <v>0.004589184703081672</v>
      </c>
      <c r="D376" s="19"/>
      <c r="E376" s="19"/>
      <c r="F376" s="19"/>
      <c r="G376" s="19"/>
      <c r="H376" s="19"/>
      <c r="I376" s="19"/>
      <c r="J376" s="19"/>
      <c r="K376" s="19"/>
      <c r="L376" s="19"/>
    </row>
    <row r="377">
      <c r="A377" s="48">
        <v>45058.0</v>
      </c>
      <c r="B377" s="19">
        <v>0.0033727613890075503</v>
      </c>
      <c r="C377" s="19">
        <v>9.72837077116484E-4</v>
      </c>
      <c r="D377" s="19"/>
      <c r="E377" s="19"/>
      <c r="F377" s="19"/>
      <c r="G377" s="19"/>
      <c r="H377" s="19"/>
      <c r="I377" s="19"/>
      <c r="J377" s="19"/>
      <c r="K377" s="19"/>
      <c r="L377" s="19"/>
    </row>
    <row r="378">
      <c r="A378" s="69">
        <v>45057.0</v>
      </c>
      <c r="B378" s="19">
        <v>-0.0011624872482267623</v>
      </c>
      <c r="C378" s="19">
        <v>-9.882555923800274E-4</v>
      </c>
      <c r="D378" s="19"/>
      <c r="E378" s="19"/>
      <c r="F378" s="19"/>
      <c r="G378" s="19"/>
      <c r="H378" s="19"/>
      <c r="I378" s="19"/>
      <c r="J378" s="19"/>
      <c r="K378" s="19"/>
      <c r="L378" s="19"/>
    </row>
    <row r="379">
      <c r="A379" s="69">
        <v>45056.0</v>
      </c>
      <c r="B379" s="19">
        <v>-0.010957811253460958</v>
      </c>
      <c r="C379" s="19">
        <v>0.002690799000325539</v>
      </c>
      <c r="D379" s="19"/>
      <c r="E379" s="19"/>
      <c r="F379" s="19"/>
      <c r="G379" s="19"/>
      <c r="H379" s="19"/>
      <c r="I379" s="19"/>
      <c r="J379" s="19"/>
      <c r="K379" s="19"/>
      <c r="L379" s="19"/>
    </row>
    <row r="380">
      <c r="A380" s="69">
        <v>45055.0</v>
      </c>
      <c r="B380" s="19">
        <v>-0.004601191171318408</v>
      </c>
      <c r="C380" s="19">
        <v>8.486454523559672E-5</v>
      </c>
      <c r="D380" s="19"/>
      <c r="E380" s="19"/>
      <c r="F380" s="19"/>
      <c r="G380" s="19"/>
      <c r="H380" s="19"/>
      <c r="I380" s="19"/>
      <c r="J380" s="19"/>
      <c r="K380" s="19"/>
      <c r="L380" s="19"/>
    </row>
    <row r="381">
      <c r="A381" s="69">
        <v>45054.0</v>
      </c>
      <c r="B381" s="19">
        <v>-9.341647399507824E-5</v>
      </c>
      <c r="C381" s="19">
        <v>0.010814101499806439</v>
      </c>
      <c r="D381" s="19"/>
      <c r="E381" s="19"/>
      <c r="F381" s="19"/>
      <c r="G381" s="19"/>
      <c r="H381" s="19"/>
      <c r="I381" s="19"/>
      <c r="J381" s="19"/>
      <c r="K381" s="19"/>
      <c r="L381" s="19"/>
    </row>
    <row r="382">
      <c r="A382" s="69">
        <v>45051.0</v>
      </c>
      <c r="B382" s="19">
        <v>-0.008589951377633742</v>
      </c>
      <c r="C382" s="19">
        <v>-0.010232364508813596</v>
      </c>
      <c r="D382" s="19"/>
      <c r="E382" s="19"/>
      <c r="F382" s="19"/>
      <c r="G382" s="19"/>
      <c r="H382" s="19"/>
      <c r="I382" s="19"/>
      <c r="J382" s="19"/>
      <c r="K382" s="19"/>
      <c r="L382" s="19"/>
    </row>
    <row r="383">
      <c r="A383" s="69">
        <v>45050.0</v>
      </c>
      <c r="B383" s="19">
        <v>0.008146401811348847</v>
      </c>
      <c r="C383" s="19">
        <v>0.009173652628407636</v>
      </c>
      <c r="D383" s="19"/>
      <c r="E383" s="19"/>
      <c r="F383" s="19"/>
      <c r="G383" s="19"/>
      <c r="H383" s="19"/>
      <c r="I383" s="19"/>
      <c r="J383" s="19"/>
      <c r="K383" s="19"/>
      <c r="L383" s="19"/>
    </row>
    <row r="384">
      <c r="A384" s="69">
        <v>45049.0</v>
      </c>
      <c r="B384" s="19">
        <v>0.009210836277974144</v>
      </c>
      <c r="C384" s="19">
        <v>-0.003184985383782646</v>
      </c>
      <c r="D384" s="19"/>
      <c r="E384" s="19"/>
      <c r="F384" s="19"/>
      <c r="G384" s="19"/>
      <c r="H384" s="19"/>
      <c r="I384" s="19"/>
      <c r="J384" s="19"/>
      <c r="K384" s="19"/>
      <c r="L384" s="19"/>
    </row>
    <row r="385">
      <c r="A385" s="69">
        <v>45048.0</v>
      </c>
      <c r="B385" s="19">
        <v>-0.0071336685767746655</v>
      </c>
      <c r="C385" s="19">
        <v>0.004575145308607809</v>
      </c>
      <c r="D385" s="19"/>
      <c r="E385" s="19"/>
      <c r="F385" s="19"/>
      <c r="G385" s="19"/>
      <c r="H385" s="19"/>
      <c r="I385" s="19"/>
      <c r="J385" s="19"/>
      <c r="K385" s="19"/>
      <c r="L385" s="19"/>
    </row>
    <row r="386">
      <c r="A386" s="69">
        <v>45044.0</v>
      </c>
      <c r="B386" s="19">
        <v>-0.01004885503253139</v>
      </c>
      <c r="C386" s="19">
        <v>0.008370057577288481</v>
      </c>
      <c r="D386" s="19"/>
      <c r="E386" s="19"/>
      <c r="F386" s="19"/>
      <c r="G386" s="19"/>
      <c r="H386" s="19"/>
      <c r="I386" s="19"/>
      <c r="J386" s="19"/>
      <c r="K386" s="19"/>
      <c r="L386" s="19"/>
    </row>
    <row r="387">
      <c r="A387" s="48">
        <v>45043.0</v>
      </c>
      <c r="B387" s="19">
        <v>0.0023207779247604865</v>
      </c>
      <c r="C387" s="19">
        <v>0.00569508689989684</v>
      </c>
      <c r="D387" s="19"/>
      <c r="E387" s="19"/>
      <c r="F387" s="19"/>
      <c r="G387" s="19"/>
      <c r="H387" s="19"/>
      <c r="I387" s="19"/>
      <c r="J387" s="19"/>
      <c r="K387" s="19"/>
      <c r="L387" s="19"/>
    </row>
    <row r="388">
      <c r="A388" s="48">
        <v>45042.0</v>
      </c>
      <c r="B388" s="19">
        <v>0.022617239415226642</v>
      </c>
      <c r="C388" s="19">
        <v>0.002495884744713406</v>
      </c>
      <c r="D388" s="19"/>
      <c r="E388" s="19"/>
      <c r="F388" s="19"/>
      <c r="G388" s="19"/>
      <c r="H388" s="19"/>
      <c r="I388" s="19"/>
      <c r="J388" s="19"/>
      <c r="K388" s="19"/>
      <c r="L388" s="19"/>
    </row>
    <row r="389">
      <c r="A389" s="48">
        <v>45041.0</v>
      </c>
      <c r="B389" s="19">
        <v>0.009245508982036021</v>
      </c>
      <c r="C389" s="19">
        <v>0.0014568797411995682</v>
      </c>
      <c r="D389" s="19"/>
      <c r="E389" s="19"/>
      <c r="F389" s="19"/>
      <c r="G389" s="19"/>
      <c r="H389" s="19"/>
      <c r="I389" s="19"/>
      <c r="J389" s="19"/>
      <c r="K389" s="19"/>
      <c r="L389" s="19"/>
    </row>
    <row r="390">
      <c r="A390" s="48">
        <v>45040.0</v>
      </c>
      <c r="B390" s="19">
        <v>-0.007842205323193907</v>
      </c>
      <c r="C390" s="19">
        <v>0.006771996221073051</v>
      </c>
      <c r="D390" s="19"/>
      <c r="E390" s="19"/>
      <c r="F390" s="19"/>
      <c r="G390" s="19"/>
      <c r="H390" s="19"/>
      <c r="I390" s="19"/>
      <c r="J390" s="19"/>
      <c r="K390" s="19"/>
      <c r="L390" s="19"/>
    </row>
    <row r="391">
      <c r="A391" s="48">
        <v>45037.0</v>
      </c>
      <c r="B391" s="19">
        <v>-0.007055381202954236</v>
      </c>
      <c r="C391" s="19">
        <v>-2.2695743697065396E-5</v>
      </c>
      <c r="D391" s="19"/>
      <c r="E391" s="19"/>
      <c r="F391" s="19"/>
      <c r="G391" s="19"/>
      <c r="H391" s="19"/>
      <c r="I391" s="19"/>
      <c r="J391" s="19"/>
      <c r="K391" s="19"/>
      <c r="L391" s="19"/>
    </row>
    <row r="392">
      <c r="A392" s="48">
        <v>45036.0</v>
      </c>
      <c r="B392" s="19">
        <v>-0.01087641498424563</v>
      </c>
      <c r="C392" s="19">
        <v>3.23518978361248E-4</v>
      </c>
      <c r="D392" s="19"/>
      <c r="E392" s="19"/>
      <c r="F392" s="19"/>
      <c r="G392" s="19"/>
      <c r="H392" s="19"/>
      <c r="I392" s="19"/>
      <c r="J392" s="19"/>
      <c r="K392" s="19"/>
      <c r="L392" s="19"/>
    </row>
    <row r="393">
      <c r="A393" s="48">
        <v>45035.0</v>
      </c>
      <c r="B393" s="19">
        <v>0.003513291954561515</v>
      </c>
      <c r="C393" s="19">
        <v>-0.002344260949086019</v>
      </c>
      <c r="D393" s="19"/>
      <c r="E393" s="19"/>
      <c r="F393" s="19"/>
      <c r="G393" s="19"/>
      <c r="H393" s="19"/>
      <c r="I393" s="19"/>
      <c r="J393" s="19"/>
      <c r="K393" s="19"/>
      <c r="L393" s="19"/>
    </row>
    <row r="394">
      <c r="A394" s="48">
        <v>45034.0</v>
      </c>
      <c r="B394" s="19">
        <v>-9.360009360009913E-4</v>
      </c>
      <c r="C394" s="19">
        <v>-0.0026373973914048943</v>
      </c>
      <c r="D394" s="19"/>
      <c r="E394" s="19"/>
      <c r="F394" s="19"/>
      <c r="G394" s="19"/>
      <c r="H394" s="19"/>
      <c r="I394" s="19"/>
      <c r="J394" s="19"/>
      <c r="K394" s="19"/>
      <c r="L394" s="19"/>
    </row>
    <row r="395">
      <c r="A395" s="48">
        <v>45033.0</v>
      </c>
      <c r="B395" s="19">
        <v>-0.007363188702034673</v>
      </c>
      <c r="C395" s="19">
        <v>-0.006795490240071866</v>
      </c>
      <c r="D395" s="19"/>
      <c r="E395" s="19"/>
      <c r="F395" s="19"/>
      <c r="G395" s="19"/>
      <c r="H395" s="19"/>
      <c r="I395" s="19"/>
      <c r="J395" s="19"/>
      <c r="K395" s="19"/>
      <c r="L395" s="19"/>
    </row>
    <row r="396">
      <c r="A396" s="48">
        <v>45029.0</v>
      </c>
      <c r="B396" s="19">
        <v>0.00277176065031548</v>
      </c>
      <c r="C396" s="19">
        <v>8.757943904245113E-4</v>
      </c>
      <c r="D396" s="19"/>
      <c r="E396" s="19"/>
      <c r="F396" s="19"/>
      <c r="G396" s="19"/>
      <c r="H396" s="19"/>
      <c r="I396" s="19"/>
      <c r="J396" s="19"/>
      <c r="K396" s="19"/>
      <c r="L396" s="19"/>
    </row>
    <row r="397">
      <c r="A397" s="48">
        <v>45028.0</v>
      </c>
      <c r="B397" s="19">
        <v>-0.0017902813299232045</v>
      </c>
      <c r="C397" s="19">
        <v>0.005083990227002344</v>
      </c>
      <c r="D397" s="19"/>
      <c r="E397" s="19"/>
      <c r="F397" s="19"/>
      <c r="G397" s="19"/>
      <c r="H397" s="19"/>
      <c r="I397" s="19"/>
      <c r="J397" s="19"/>
      <c r="K397" s="19"/>
      <c r="L397" s="19"/>
    </row>
    <row r="398">
      <c r="A398" s="69">
        <v>45027.0</v>
      </c>
      <c r="B398" s="19">
        <v>-0.002782286111755128</v>
      </c>
      <c r="C398" s="19">
        <v>0.005574768569085897</v>
      </c>
      <c r="D398" s="19"/>
      <c r="E398" s="19"/>
      <c r="F398" s="19"/>
      <c r="G398" s="19"/>
      <c r="H398" s="19"/>
      <c r="I398" s="19"/>
      <c r="J398" s="19"/>
      <c r="K398" s="19"/>
      <c r="L398" s="19"/>
    </row>
    <row r="399">
      <c r="A399" s="69">
        <v>45026.0</v>
      </c>
      <c r="B399" s="19">
        <v>-0.0022208855781243875</v>
      </c>
      <c r="C399" s="19">
        <v>0.0014148410576646508</v>
      </c>
      <c r="D399" s="19"/>
      <c r="E399" s="19"/>
      <c r="F399" s="19"/>
      <c r="G399" s="19"/>
      <c r="H399" s="19"/>
      <c r="I399" s="19"/>
      <c r="J399" s="19"/>
      <c r="K399" s="19"/>
      <c r="L399" s="19"/>
    </row>
    <row r="400">
      <c r="A400" s="69">
        <v>45022.0</v>
      </c>
      <c r="B400" s="19">
        <v>4.397435600713706E-4</v>
      </c>
      <c r="C400" s="19">
        <v>0.002397897141034555</v>
      </c>
      <c r="D400" s="19"/>
      <c r="E400" s="19"/>
      <c r="F400" s="19"/>
      <c r="G400" s="19"/>
      <c r="H400" s="19"/>
      <c r="I400" s="19"/>
      <c r="J400" s="19"/>
      <c r="K400" s="19"/>
      <c r="L400" s="19"/>
    </row>
    <row r="401">
      <c r="A401" s="69">
        <v>45021.0</v>
      </c>
      <c r="B401" s="19">
        <v>-0.030972458957567173</v>
      </c>
      <c r="C401" s="19">
        <v>0.009138955227740997</v>
      </c>
      <c r="D401" s="19"/>
      <c r="E401" s="19"/>
      <c r="F401" s="19"/>
      <c r="G401" s="19"/>
      <c r="H401" s="19"/>
      <c r="I401" s="19"/>
      <c r="J401" s="19"/>
      <c r="K401" s="19"/>
      <c r="L401" s="19"/>
    </row>
    <row r="402">
      <c r="A402" s="69">
        <v>45019.0</v>
      </c>
      <c r="B402" s="19">
        <v>0.10494882660520899</v>
      </c>
      <c r="C402" s="19">
        <v>0.0022062529702329137</v>
      </c>
      <c r="D402" s="19"/>
      <c r="E402" s="19"/>
      <c r="F402" s="19"/>
      <c r="G402" s="19"/>
      <c r="H402" s="19"/>
      <c r="I402" s="19"/>
      <c r="J402" s="19"/>
      <c r="K402" s="19"/>
      <c r="L402" s="19"/>
    </row>
    <row r="403">
      <c r="A403" s="69">
        <v>45016.0</v>
      </c>
      <c r="B403" s="19">
        <v>-0.004809115122817453</v>
      </c>
      <c r="C403" s="19">
        <v>0.016337152458622883</v>
      </c>
      <c r="D403" s="19"/>
      <c r="E403" s="19"/>
      <c r="F403" s="19"/>
      <c r="G403" s="19"/>
      <c r="H403" s="19"/>
      <c r="I403" s="19"/>
      <c r="J403" s="19"/>
      <c r="K403" s="19"/>
      <c r="L403" s="19"/>
    </row>
    <row r="404">
      <c r="A404" s="48">
        <v>45014.0</v>
      </c>
      <c r="B404" s="19">
        <v>-0.0028036004131620773</v>
      </c>
      <c r="C404" s="19">
        <v>0.0076098562386073265</v>
      </c>
      <c r="D404" s="19"/>
      <c r="E404" s="19"/>
      <c r="F404" s="19"/>
      <c r="G404" s="19"/>
      <c r="H404" s="19"/>
      <c r="I404" s="19"/>
      <c r="J404" s="19"/>
      <c r="K404" s="19"/>
      <c r="L404" s="19"/>
    </row>
    <row r="405">
      <c r="A405" s="48">
        <v>45013.0</v>
      </c>
      <c r="B405" s="19">
        <v>-0.02755058114507103</v>
      </c>
      <c r="C405" s="19">
        <v>-0.0020016837692883316</v>
      </c>
      <c r="D405" s="19"/>
      <c r="E405" s="19"/>
      <c r="F405" s="19"/>
      <c r="G405" s="19"/>
      <c r="H405" s="19"/>
      <c r="I405" s="19"/>
      <c r="J405" s="19"/>
      <c r="K405" s="19"/>
      <c r="L405" s="19"/>
    </row>
    <row r="406">
      <c r="A406" s="48">
        <v>45012.0</v>
      </c>
      <c r="B406" s="19">
        <v>0.004950970967121604</v>
      </c>
      <c r="C406" s="19">
        <v>0.0023989306611666983</v>
      </c>
      <c r="D406" s="19"/>
      <c r="E406" s="19"/>
      <c r="F406" s="19"/>
      <c r="G406" s="19"/>
      <c r="H406" s="19"/>
      <c r="I406" s="19"/>
      <c r="J406" s="19"/>
      <c r="K406" s="19"/>
      <c r="L406" s="19"/>
    </row>
    <row r="407">
      <c r="A407" s="48">
        <v>45009.0</v>
      </c>
      <c r="B407" s="19">
        <v>-0.003448936577888362</v>
      </c>
      <c r="C407" s="19">
        <v>-0.007720956379670962</v>
      </c>
      <c r="D407" s="19"/>
      <c r="E407" s="19"/>
      <c r="F407" s="19"/>
      <c r="G407" s="19"/>
      <c r="H407" s="19"/>
      <c r="I407" s="19"/>
      <c r="J407" s="19"/>
      <c r="K407" s="19"/>
      <c r="L407" s="19"/>
    </row>
    <row r="408">
      <c r="A408" s="48">
        <v>45008.0</v>
      </c>
      <c r="B408" s="19">
        <v>-0.00616505201018791</v>
      </c>
      <c r="C408" s="19">
        <v>-0.0043726934042293</v>
      </c>
      <c r="D408" s="19"/>
      <c r="E408" s="19"/>
      <c r="F408" s="19"/>
      <c r="G408" s="19"/>
      <c r="H408" s="19"/>
      <c r="I408" s="19"/>
      <c r="J408" s="19"/>
      <c r="K408" s="19"/>
      <c r="L408" s="19"/>
    </row>
    <row r="409">
      <c r="A409" s="48">
        <v>45007.0</v>
      </c>
      <c r="B409" s="19">
        <v>-0.006080249834390039</v>
      </c>
      <c r="C409" s="19">
        <v>0.0025953529153881494</v>
      </c>
      <c r="D409" s="19"/>
      <c r="E409" s="19"/>
      <c r="F409" s="19"/>
      <c r="G409" s="19"/>
      <c r="H409" s="19"/>
      <c r="I409" s="19"/>
      <c r="J409" s="19"/>
      <c r="K409" s="19"/>
      <c r="L409" s="19"/>
    </row>
    <row r="410">
      <c r="A410" s="48">
        <v>45006.0</v>
      </c>
      <c r="B410" s="19">
        <v>-0.0011815303180680026</v>
      </c>
      <c r="C410" s="19">
        <v>0.007010666101575191</v>
      </c>
      <c r="D410" s="19"/>
      <c r="E410" s="19"/>
      <c r="F410" s="19"/>
      <c r="G410" s="19"/>
      <c r="H410" s="19"/>
      <c r="I410" s="19"/>
      <c r="J410" s="19"/>
      <c r="K410" s="19"/>
      <c r="L410" s="19"/>
    </row>
    <row r="411">
      <c r="A411" s="48">
        <v>45005.0</v>
      </c>
      <c r="B411" s="19">
        <v>0.006564863707720914</v>
      </c>
      <c r="C411" s="19">
        <v>-0.0065292206747932235</v>
      </c>
      <c r="D411" s="19"/>
      <c r="E411" s="19"/>
      <c r="F411" s="19"/>
      <c r="G411" s="19"/>
      <c r="H411" s="19"/>
      <c r="I411" s="19"/>
      <c r="J411" s="19"/>
      <c r="K411" s="19"/>
      <c r="L411" s="19"/>
    </row>
    <row r="412">
      <c r="A412" s="48">
        <v>45002.0</v>
      </c>
      <c r="B412" s="19">
        <v>-0.011125485122897794</v>
      </c>
      <c r="C412" s="19">
        <v>0.006738060474755114</v>
      </c>
      <c r="D412" s="19"/>
      <c r="E412" s="19"/>
      <c r="F412" s="19"/>
      <c r="G412" s="19"/>
      <c r="H412" s="19"/>
      <c r="I412" s="19"/>
      <c r="J412" s="19"/>
      <c r="K412" s="19"/>
      <c r="L412" s="19"/>
    </row>
    <row r="413">
      <c r="A413" s="48">
        <v>45001.0</v>
      </c>
      <c r="B413" s="19">
        <v>-0.01744857869193439</v>
      </c>
      <c r="C413" s="19">
        <v>7.924747306615743E-4</v>
      </c>
      <c r="D413" s="19"/>
      <c r="E413" s="19"/>
      <c r="F413" s="19"/>
      <c r="G413" s="19"/>
      <c r="H413" s="19"/>
      <c r="I413" s="19"/>
      <c r="J413" s="19"/>
      <c r="K413" s="19"/>
      <c r="L413" s="19"/>
    </row>
    <row r="414">
      <c r="A414" s="48">
        <v>45000.0</v>
      </c>
      <c r="B414" s="19">
        <v>-0.020974274272009374</v>
      </c>
      <c r="C414" s="19">
        <v>-0.004174661010484915</v>
      </c>
      <c r="D414" s="19"/>
      <c r="E414" s="19"/>
      <c r="F414" s="19"/>
      <c r="G414" s="19"/>
      <c r="H414" s="19"/>
      <c r="I414" s="19"/>
      <c r="J414" s="19"/>
      <c r="K414" s="19"/>
      <c r="L414" s="19"/>
    </row>
    <row r="415">
      <c r="A415" s="48">
        <v>44999.0</v>
      </c>
      <c r="B415" s="19">
        <v>-0.030746288295795954</v>
      </c>
      <c r="C415" s="19">
        <v>-0.006470680820552244</v>
      </c>
      <c r="D415" s="19"/>
      <c r="E415" s="19"/>
      <c r="F415" s="19"/>
      <c r="G415" s="19"/>
      <c r="H415" s="19"/>
      <c r="I415" s="19"/>
      <c r="J415" s="19"/>
      <c r="K415" s="19"/>
      <c r="L415" s="19"/>
    </row>
    <row r="416">
      <c r="A416" s="48">
        <v>44998.0</v>
      </c>
      <c r="B416" s="19">
        <v>0.00804686636454055</v>
      </c>
      <c r="C416" s="19">
        <v>-0.014851058697862074</v>
      </c>
      <c r="D416" s="19"/>
      <c r="E416" s="19"/>
      <c r="F416" s="19"/>
      <c r="G416" s="19"/>
      <c r="H416" s="19"/>
      <c r="I416" s="19"/>
      <c r="J416" s="19"/>
      <c r="K416" s="19"/>
      <c r="L416" s="19"/>
    </row>
    <row r="417">
      <c r="A417" s="48">
        <v>44995.0</v>
      </c>
      <c r="B417" s="19">
        <v>0.015056996678933787</v>
      </c>
      <c r="C417" s="19">
        <v>-0.010045708827943645</v>
      </c>
      <c r="D417" s="19"/>
      <c r="E417" s="19"/>
      <c r="F417" s="19"/>
      <c r="G417" s="19"/>
      <c r="H417" s="19"/>
      <c r="I417" s="19"/>
      <c r="J417" s="19"/>
      <c r="K417" s="19"/>
      <c r="L417" s="19"/>
    </row>
    <row r="418">
      <c r="A418" s="69">
        <v>44994.0</v>
      </c>
      <c r="B418" s="19">
        <v>0.013048420095476132</v>
      </c>
      <c r="C418" s="19">
        <v>-0.009282206101023038</v>
      </c>
      <c r="D418" s="19"/>
      <c r="E418" s="19"/>
      <c r="F418" s="19"/>
      <c r="G418" s="19"/>
      <c r="H418" s="19"/>
      <c r="I418" s="19"/>
      <c r="J418" s="19"/>
      <c r="K418" s="19"/>
      <c r="L418" s="19"/>
    </row>
    <row r="419">
      <c r="A419" s="69">
        <v>44993.0</v>
      </c>
      <c r="B419" s="19">
        <v>0.05813869578813158</v>
      </c>
      <c r="C419" s="19">
        <v>0.002424984967351662</v>
      </c>
      <c r="D419" s="19"/>
      <c r="E419" s="19"/>
      <c r="F419" s="19"/>
      <c r="G419" s="19"/>
      <c r="H419" s="19"/>
      <c r="I419" s="19"/>
      <c r="J419" s="19"/>
      <c r="K419" s="19"/>
      <c r="L419" s="19"/>
    </row>
    <row r="420">
      <c r="A420" s="69">
        <v>44991.0</v>
      </c>
      <c r="B420" s="19">
        <v>-0.014904506895407676</v>
      </c>
      <c r="C420" s="19">
        <v>0.006655545672332508</v>
      </c>
      <c r="D420" s="19"/>
      <c r="E420" s="19"/>
      <c r="F420" s="19"/>
      <c r="G420" s="19"/>
      <c r="H420" s="19"/>
      <c r="I420" s="19"/>
      <c r="J420" s="19"/>
      <c r="K420" s="19"/>
      <c r="L420" s="19"/>
    </row>
    <row r="421">
      <c r="A421" s="69">
        <v>44988.0</v>
      </c>
      <c r="B421" s="19">
        <v>0.007231676173655721</v>
      </c>
      <c r="C421" s="19">
        <v>0.015728644086387522</v>
      </c>
      <c r="D421" s="19"/>
      <c r="E421" s="19"/>
      <c r="F421" s="19"/>
      <c r="G421" s="19"/>
      <c r="H421" s="19"/>
      <c r="I421" s="19"/>
      <c r="J421" s="19"/>
      <c r="K421" s="19"/>
      <c r="L421" s="19"/>
    </row>
    <row r="422">
      <c r="A422" s="69">
        <v>44987.0</v>
      </c>
      <c r="B422" s="19">
        <v>0.013816298877274313</v>
      </c>
      <c r="C422" s="19">
        <v>-0.007392168885272388</v>
      </c>
      <c r="D422" s="19"/>
      <c r="E422" s="19"/>
      <c r="F422" s="19"/>
      <c r="G422" s="19"/>
      <c r="H422" s="19"/>
      <c r="I422" s="19"/>
      <c r="J422" s="19"/>
      <c r="K422" s="19"/>
      <c r="L422" s="19"/>
    </row>
    <row r="423">
      <c r="A423" s="69">
        <v>44986.0</v>
      </c>
      <c r="B423" s="19">
        <v>9.679605072121511E-5</v>
      </c>
      <c r="C423" s="19">
        <v>0.008492280664241347</v>
      </c>
      <c r="D423" s="19"/>
      <c r="E423" s="19"/>
      <c r="F423" s="19"/>
      <c r="G423" s="19"/>
      <c r="H423" s="19"/>
      <c r="I423" s="19"/>
      <c r="J423" s="19"/>
      <c r="K423" s="19"/>
      <c r="L423" s="19"/>
    </row>
    <row r="424">
      <c r="A424" s="69">
        <v>44985.0</v>
      </c>
      <c r="B424" s="19">
        <v>-0.02115261624464082</v>
      </c>
      <c r="C424" s="19">
        <v>-0.005102715507080524</v>
      </c>
      <c r="D424" s="19"/>
      <c r="E424" s="19"/>
      <c r="F424" s="19"/>
      <c r="G424" s="19"/>
      <c r="H424" s="19"/>
      <c r="I424" s="19"/>
      <c r="J424" s="19"/>
      <c r="K424" s="19"/>
      <c r="L424" s="19"/>
    </row>
    <row r="425">
      <c r="A425" s="48">
        <v>44984.0</v>
      </c>
      <c r="B425" s="19">
        <v>-0.014128251833169903</v>
      </c>
      <c r="C425" s="19">
        <v>-0.004185322172474137</v>
      </c>
      <c r="D425" s="19"/>
      <c r="E425" s="19"/>
      <c r="F425" s="19"/>
      <c r="G425" s="19"/>
      <c r="H425" s="19"/>
      <c r="I425" s="19"/>
      <c r="J425" s="19"/>
      <c r="K425" s="19"/>
      <c r="L425" s="19"/>
    </row>
    <row r="426">
      <c r="A426" s="48">
        <v>44981.0</v>
      </c>
      <c r="B426" s="19">
        <v>0.02727599856063323</v>
      </c>
      <c r="C426" s="19">
        <v>-0.0025954743379256184</v>
      </c>
      <c r="D426" s="19"/>
      <c r="E426" s="19"/>
      <c r="F426" s="19"/>
      <c r="G426" s="19"/>
      <c r="H426" s="19"/>
      <c r="I426" s="19"/>
      <c r="J426" s="19"/>
      <c r="K426" s="19"/>
      <c r="L426" s="19"/>
    </row>
    <row r="427">
      <c r="A427" s="48">
        <v>44980.0</v>
      </c>
      <c r="B427" s="19">
        <v>-0.026165167620605057</v>
      </c>
      <c r="C427" s="19">
        <v>-0.00245239058236435</v>
      </c>
      <c r="D427" s="19"/>
      <c r="E427" s="19"/>
      <c r="F427" s="19"/>
      <c r="G427" s="19"/>
      <c r="H427" s="19"/>
      <c r="I427" s="19"/>
      <c r="J427" s="19"/>
      <c r="K427" s="19"/>
      <c r="L427" s="19"/>
    </row>
    <row r="428">
      <c r="A428" s="48">
        <v>44979.0</v>
      </c>
      <c r="B428" s="19">
        <v>3.5054919373678217E-4</v>
      </c>
      <c r="C428" s="19">
        <v>-0.01528045011134993</v>
      </c>
      <c r="D428" s="19"/>
      <c r="E428" s="19"/>
      <c r="F428" s="19"/>
      <c r="G428" s="19"/>
      <c r="H428" s="19"/>
      <c r="I428" s="19"/>
      <c r="J428" s="19"/>
      <c r="K428" s="19"/>
      <c r="L428" s="19"/>
    </row>
    <row r="429">
      <c r="A429" s="48">
        <v>44978.0</v>
      </c>
      <c r="B429" s="19">
        <v>-3.9713131029972537E-4</v>
      </c>
      <c r="C429" s="19">
        <v>-0.0010031045806573324</v>
      </c>
      <c r="D429" s="19"/>
      <c r="E429" s="19"/>
      <c r="F429" s="19"/>
      <c r="G429" s="19"/>
      <c r="H429" s="19"/>
      <c r="I429" s="19"/>
      <c r="J429" s="19"/>
      <c r="K429" s="19"/>
      <c r="L429" s="19"/>
    </row>
    <row r="430">
      <c r="A430" s="48">
        <v>44977.0</v>
      </c>
      <c r="B430" s="19">
        <v>-0.008270781206560995</v>
      </c>
      <c r="C430" s="19">
        <v>-0.0055505400073562194</v>
      </c>
      <c r="D430" s="19"/>
      <c r="E430" s="19"/>
      <c r="F430" s="19"/>
      <c r="G430" s="19"/>
      <c r="H430" s="19"/>
      <c r="I430" s="19"/>
      <c r="J430" s="19"/>
      <c r="K430" s="19"/>
      <c r="L430" s="19"/>
    </row>
    <row r="431">
      <c r="A431" s="48">
        <v>44974.0</v>
      </c>
      <c r="B431" s="19">
        <v>0.019822799763733023</v>
      </c>
      <c r="C431" s="19">
        <v>-0.005081545921040487</v>
      </c>
      <c r="D431" s="19"/>
      <c r="E431" s="19"/>
      <c r="F431" s="19"/>
      <c r="G431" s="19"/>
      <c r="H431" s="19"/>
      <c r="I431" s="19"/>
      <c r="J431" s="19"/>
      <c r="K431" s="19"/>
      <c r="L431" s="19"/>
    </row>
    <row r="432">
      <c r="A432" s="48">
        <v>44973.0</v>
      </c>
      <c r="B432" s="19">
        <v>0.006611648869122799</v>
      </c>
      <c r="C432" s="19">
        <v>0.0011101335768226583</v>
      </c>
      <c r="D432" s="19"/>
      <c r="E432" s="19"/>
      <c r="F432" s="19"/>
      <c r="G432" s="19"/>
      <c r="H432" s="19"/>
      <c r="I432" s="19"/>
      <c r="J432" s="19"/>
      <c r="K432" s="19"/>
      <c r="L432" s="19"/>
    </row>
    <row r="433">
      <c r="A433" s="48">
        <v>44972.0</v>
      </c>
      <c r="B433" s="19">
        <v>-0.027949879785463372</v>
      </c>
      <c r="C433" s="19">
        <v>0.004796470689938825</v>
      </c>
      <c r="D433" s="19"/>
      <c r="E433" s="19"/>
      <c r="F433" s="19"/>
      <c r="G433" s="19"/>
      <c r="H433" s="19"/>
      <c r="I433" s="19"/>
      <c r="J433" s="19"/>
      <c r="K433" s="19"/>
      <c r="L433" s="19"/>
    </row>
    <row r="434">
      <c r="A434" s="48">
        <v>44971.0</v>
      </c>
      <c r="B434" s="19">
        <v>-0.011833508475350474</v>
      </c>
      <c r="C434" s="19">
        <v>0.008944397863923426</v>
      </c>
      <c r="D434" s="19"/>
      <c r="E434" s="19"/>
      <c r="F434" s="19"/>
      <c r="G434" s="19"/>
      <c r="H434" s="19"/>
      <c r="I434" s="19"/>
      <c r="J434" s="19"/>
      <c r="K434" s="19"/>
      <c r="L434" s="19"/>
    </row>
    <row r="435">
      <c r="A435" s="48">
        <v>44970.0</v>
      </c>
      <c r="B435" s="19">
        <v>8.002011934429287E-4</v>
      </c>
      <c r="C435" s="19">
        <v>-0.004793772575812594</v>
      </c>
      <c r="D435" s="19"/>
      <c r="E435" s="19"/>
      <c r="F435" s="19"/>
      <c r="G435" s="19"/>
      <c r="H435" s="19"/>
      <c r="I435" s="19"/>
      <c r="J435" s="19"/>
      <c r="K435" s="19"/>
      <c r="L435" s="19"/>
    </row>
    <row r="436">
      <c r="A436" s="48">
        <v>44967.0</v>
      </c>
      <c r="B436" s="19">
        <v>0.07177162460181319</v>
      </c>
      <c r="C436" s="19">
        <v>-0.0020650014390740656</v>
      </c>
      <c r="D436" s="19"/>
      <c r="E436" s="19"/>
      <c r="F436" s="19"/>
      <c r="G436" s="19"/>
      <c r="H436" s="19"/>
      <c r="I436" s="19"/>
      <c r="J436" s="19"/>
      <c r="K436" s="19"/>
      <c r="L436" s="19"/>
    </row>
    <row r="437">
      <c r="A437" s="69">
        <v>44966.0</v>
      </c>
      <c r="B437" s="19">
        <v>0.014593640454466206</v>
      </c>
      <c r="C437" s="19">
        <v>0.0012170078951638796</v>
      </c>
      <c r="D437" s="19"/>
      <c r="E437" s="19"/>
      <c r="F437" s="19"/>
      <c r="G437" s="19"/>
      <c r="H437" s="19"/>
      <c r="I437" s="19"/>
      <c r="J437" s="19"/>
      <c r="K437" s="19"/>
      <c r="L437" s="19"/>
    </row>
    <row r="438">
      <c r="A438" s="69">
        <v>44965.0</v>
      </c>
      <c r="B438" s="19">
        <v>-1.9885163182609134E-4</v>
      </c>
      <c r="C438" s="19">
        <v>0.008475580509550662</v>
      </c>
      <c r="D438" s="19"/>
      <c r="E438" s="19"/>
      <c r="F438" s="19"/>
      <c r="G438" s="19"/>
      <c r="H438" s="19"/>
      <c r="I438" s="19"/>
      <c r="J438" s="19"/>
      <c r="K438" s="19"/>
      <c r="L438" s="19"/>
    </row>
    <row r="439">
      <c r="A439" s="69">
        <v>44964.0</v>
      </c>
      <c r="B439" s="19">
        <v>-0.006911702994248481</v>
      </c>
      <c r="C439" s="19">
        <v>-0.00242617340103346</v>
      </c>
      <c r="D439" s="19"/>
      <c r="E439" s="19"/>
      <c r="F439" s="19"/>
      <c r="G439" s="19"/>
      <c r="H439" s="19"/>
      <c r="I439" s="19"/>
      <c r="J439" s="19"/>
      <c r="K439" s="19"/>
      <c r="L439" s="19"/>
    </row>
    <row r="440">
      <c r="A440" s="69">
        <v>44963.0</v>
      </c>
      <c r="B440" s="19">
        <v>-0.016150184573538118</v>
      </c>
      <c r="C440" s="19">
        <v>-0.005010067743733249</v>
      </c>
      <c r="D440" s="19"/>
      <c r="E440" s="19"/>
      <c r="F440" s="19"/>
      <c r="G440" s="19"/>
      <c r="H440" s="19"/>
      <c r="I440" s="19"/>
      <c r="J440" s="19"/>
      <c r="K440" s="19"/>
      <c r="L440" s="19"/>
    </row>
    <row r="441">
      <c r="A441" s="69">
        <v>44960.0</v>
      </c>
      <c r="B441" s="19">
        <v>-0.010644176938417349</v>
      </c>
      <c r="C441" s="19">
        <v>0.0138355744332892</v>
      </c>
      <c r="D441" s="19"/>
      <c r="E441" s="19"/>
      <c r="F441" s="19"/>
      <c r="G441" s="19"/>
      <c r="H441" s="19"/>
      <c r="I441" s="19"/>
      <c r="J441" s="19"/>
      <c r="K441" s="19"/>
      <c r="L441" s="19"/>
    </row>
    <row r="442">
      <c r="A442" s="69">
        <v>44959.0</v>
      </c>
      <c r="B442" s="19">
        <v>-0.02192611393119015</v>
      </c>
      <c r="C442" s="19">
        <v>-3.349170938277135E-4</v>
      </c>
      <c r="D442" s="19"/>
      <c r="E442" s="19"/>
      <c r="F442" s="19"/>
      <c r="G442" s="19"/>
      <c r="H442" s="19"/>
      <c r="I442" s="19"/>
      <c r="J442" s="19"/>
      <c r="K442" s="19"/>
      <c r="L442" s="19"/>
    </row>
    <row r="443">
      <c r="A443" s="69">
        <v>44958.0</v>
      </c>
      <c r="B443" s="19">
        <v>0.01256424900057107</v>
      </c>
      <c r="C443" s="19">
        <v>-0.0025959466995808533</v>
      </c>
      <c r="D443" s="19"/>
      <c r="E443" s="19"/>
      <c r="F443" s="19"/>
      <c r="G443" s="19"/>
      <c r="H443" s="19"/>
      <c r="I443" s="19"/>
      <c r="J443" s="19"/>
      <c r="K443" s="19"/>
      <c r="L443" s="19"/>
    </row>
    <row r="444">
      <c r="A444" s="69">
        <v>44957.0</v>
      </c>
      <c r="B444" s="19">
        <v>-0.006360390608375011</v>
      </c>
      <c r="C444" s="19">
        <v>7.479198479229954E-4</v>
      </c>
      <c r="D444" s="19"/>
      <c r="E444" s="19"/>
      <c r="F444" s="19"/>
      <c r="G444" s="19"/>
      <c r="H444" s="19"/>
      <c r="I444" s="19"/>
      <c r="J444" s="19"/>
      <c r="K444" s="19"/>
      <c r="L444" s="19"/>
    </row>
    <row r="445">
      <c r="A445" s="48">
        <v>44956.0</v>
      </c>
      <c r="B445" s="19">
        <v>-0.039341283361726265</v>
      </c>
      <c r="C445" s="19">
        <v>0.0025334647402490695</v>
      </c>
      <c r="D445" s="19"/>
      <c r="E445" s="19"/>
      <c r="F445" s="19"/>
      <c r="G445" s="19"/>
      <c r="H445" s="19"/>
      <c r="I445" s="19"/>
      <c r="J445" s="19"/>
      <c r="K445" s="19"/>
      <c r="L445" s="19"/>
    </row>
    <row r="446">
      <c r="A446" s="48">
        <v>44953.0</v>
      </c>
      <c r="B446" s="19">
        <v>0.008498648462913039</v>
      </c>
      <c r="C446" s="19">
        <v>-0.016074268036742945</v>
      </c>
      <c r="D446" s="19"/>
      <c r="E446" s="19"/>
      <c r="F446" s="19"/>
      <c r="G446" s="19"/>
      <c r="H446" s="19"/>
      <c r="I446" s="19"/>
      <c r="J446" s="19"/>
      <c r="K446" s="19"/>
      <c r="L446" s="19"/>
    </row>
    <row r="447">
      <c r="A447" s="48">
        <v>44951.0</v>
      </c>
      <c r="B447" s="19">
        <v>0.008757943385326428</v>
      </c>
      <c r="C447" s="19">
        <v>-0.012492893924926696</v>
      </c>
      <c r="D447" s="19"/>
      <c r="E447" s="19"/>
      <c r="F447" s="19"/>
      <c r="G447" s="19"/>
      <c r="H447" s="19"/>
      <c r="I447" s="19"/>
      <c r="J447" s="19"/>
      <c r="K447" s="19"/>
      <c r="L447" s="19"/>
    </row>
    <row r="448">
      <c r="A448" s="48">
        <v>44950.0</v>
      </c>
      <c r="B448" s="19">
        <v>-0.021149061298348815</v>
      </c>
      <c r="C448" s="19">
        <v>-1.3798013637988937E-5</v>
      </c>
      <c r="D448" s="19"/>
      <c r="E448" s="19"/>
      <c r="F448" s="19"/>
      <c r="G448" s="19"/>
      <c r="H448" s="19"/>
      <c r="I448" s="19"/>
      <c r="J448" s="19"/>
      <c r="K448" s="19"/>
      <c r="L448" s="19"/>
    </row>
    <row r="449">
      <c r="A449" s="48">
        <v>44949.0</v>
      </c>
      <c r="B449" s="19">
        <v>-0.010076130765785951</v>
      </c>
      <c r="C449" s="19">
        <v>0.005042254536780977</v>
      </c>
      <c r="D449" s="19"/>
      <c r="E449" s="19"/>
      <c r="F449" s="19"/>
      <c r="G449" s="19"/>
      <c r="H449" s="19"/>
      <c r="I449" s="19"/>
      <c r="J449" s="19"/>
      <c r="K449" s="19"/>
      <c r="L449" s="19"/>
    </row>
    <row r="450">
      <c r="A450" s="48">
        <v>44946.0</v>
      </c>
      <c r="B450" s="19">
        <v>-0.012340218497058686</v>
      </c>
      <c r="C450" s="19">
        <v>-0.004429018353918179</v>
      </c>
      <c r="D450" s="19"/>
      <c r="E450" s="19"/>
      <c r="F450" s="19"/>
      <c r="G450" s="19"/>
      <c r="H450" s="19"/>
      <c r="I450" s="19"/>
      <c r="J450" s="19"/>
      <c r="K450" s="19"/>
      <c r="L450" s="19"/>
    </row>
    <row r="451">
      <c r="A451" s="48">
        <v>44945.0</v>
      </c>
      <c r="B451" s="19">
        <v>0.011452601440522514</v>
      </c>
      <c r="C451" s="19">
        <v>-0.0031653670311885262</v>
      </c>
      <c r="D451" s="19"/>
      <c r="E451" s="19"/>
      <c r="F451" s="19"/>
      <c r="G451" s="19"/>
      <c r="H451" s="19"/>
      <c r="I451" s="19"/>
      <c r="J451" s="19"/>
      <c r="K451" s="19"/>
      <c r="L451" s="19"/>
    </row>
    <row r="452">
      <c r="A452" s="48">
        <v>44944.0</v>
      </c>
      <c r="B452" s="19">
        <v>0.006665165503265014</v>
      </c>
      <c r="C452" s="19">
        <v>0.006206621504101673</v>
      </c>
      <c r="D452" s="19"/>
      <c r="E452" s="19"/>
      <c r="F452" s="19"/>
      <c r="G452" s="19"/>
      <c r="H452" s="19"/>
      <c r="I452" s="19"/>
      <c r="J452" s="19"/>
      <c r="K452" s="19"/>
      <c r="L452" s="19"/>
    </row>
    <row r="453">
      <c r="A453" s="48">
        <v>44943.0</v>
      </c>
      <c r="B453" s="19">
        <v>-0.013045314132053232</v>
      </c>
      <c r="C453" s="19">
        <v>0.008854502831820321</v>
      </c>
      <c r="D453" s="19"/>
      <c r="E453" s="19"/>
      <c r="F453" s="19"/>
      <c r="G453" s="19"/>
      <c r="H453" s="19"/>
      <c r="I453" s="19"/>
      <c r="J453" s="19"/>
      <c r="K453" s="19"/>
      <c r="L453" s="19"/>
    </row>
    <row r="454">
      <c r="A454" s="48">
        <v>44942.0</v>
      </c>
      <c r="B454" s="19">
        <v>0.006239098349657857</v>
      </c>
      <c r="C454" s="19">
        <v>-0.0034388469977613134</v>
      </c>
      <c r="D454" s="19"/>
      <c r="E454" s="19"/>
      <c r="F454" s="19"/>
      <c r="G454" s="19"/>
      <c r="H454" s="19"/>
      <c r="I454" s="19"/>
      <c r="J454" s="19"/>
      <c r="K454" s="19"/>
      <c r="L454" s="19"/>
    </row>
    <row r="455">
      <c r="A455" s="48">
        <v>44939.0</v>
      </c>
      <c r="B455" s="19">
        <v>-0.004784901965148136</v>
      </c>
      <c r="C455" s="19">
        <v>0.005510073803630666</v>
      </c>
      <c r="D455" s="19"/>
      <c r="E455" s="19"/>
      <c r="F455" s="19"/>
      <c r="G455" s="19"/>
      <c r="H455" s="19"/>
      <c r="I455" s="19"/>
      <c r="J455" s="19"/>
      <c r="K455" s="19"/>
      <c r="L455" s="19"/>
    </row>
    <row r="456">
      <c r="A456" s="48">
        <v>44938.0</v>
      </c>
      <c r="B456" s="19">
        <v>-0.0013335407730091786</v>
      </c>
      <c r="C456" s="19">
        <v>-0.0020954754494096894</v>
      </c>
      <c r="D456" s="19"/>
      <c r="E456" s="19"/>
      <c r="F456" s="19"/>
      <c r="G456" s="19"/>
      <c r="H456" s="19"/>
      <c r="I456" s="19"/>
      <c r="J456" s="19"/>
      <c r="K456" s="19"/>
      <c r="L456" s="19"/>
    </row>
    <row r="457">
      <c r="A457" s="69">
        <v>44937.0</v>
      </c>
      <c r="B457" s="19">
        <v>-0.013246485514397777</v>
      </c>
      <c r="C457" s="19">
        <v>-0.0010299121085846075</v>
      </c>
      <c r="D457" s="19"/>
      <c r="E457" s="19"/>
      <c r="F457" s="19"/>
      <c r="G457" s="19"/>
      <c r="H457" s="19"/>
      <c r="I457" s="19"/>
      <c r="J457" s="19"/>
      <c r="K457" s="19"/>
      <c r="L457" s="19"/>
    </row>
    <row r="458">
      <c r="A458" s="69">
        <v>44936.0</v>
      </c>
      <c r="B458" s="19">
        <v>0.0056017466863682586</v>
      </c>
      <c r="C458" s="19">
        <v>-0.010333569045146151</v>
      </c>
      <c r="D458" s="19"/>
      <c r="E458" s="19"/>
      <c r="F458" s="19"/>
      <c r="G458" s="19"/>
      <c r="H458" s="19"/>
      <c r="I458" s="19"/>
      <c r="J458" s="19"/>
      <c r="K458" s="19"/>
      <c r="L458" s="19"/>
    </row>
    <row r="459">
      <c r="A459" s="69">
        <v>44935.0</v>
      </c>
      <c r="B459" s="19">
        <v>-0.01170444638186574</v>
      </c>
      <c r="C459" s="19">
        <v>0.013536251116355702</v>
      </c>
      <c r="D459" s="19"/>
      <c r="E459" s="19"/>
      <c r="F459" s="19"/>
      <c r="G459" s="19"/>
      <c r="H459" s="19"/>
      <c r="I459" s="19"/>
      <c r="J459" s="19"/>
      <c r="K459" s="19"/>
      <c r="L459" s="19"/>
    </row>
    <row r="460">
      <c r="A460" s="69">
        <v>44932.0</v>
      </c>
      <c r="B460" s="19">
        <v>0.012267231488836128</v>
      </c>
      <c r="C460" s="19">
        <v>-0.007375438733003059</v>
      </c>
      <c r="D460" s="19"/>
      <c r="E460" s="19"/>
      <c r="F460" s="19"/>
      <c r="G460" s="19"/>
      <c r="H460" s="19"/>
      <c r="I460" s="19"/>
      <c r="J460" s="19"/>
      <c r="K460" s="19"/>
      <c r="L460" s="19"/>
    </row>
    <row r="461">
      <c r="A461" s="69">
        <v>44931.0</v>
      </c>
      <c r="B461" s="19">
        <v>-0.02977630311463131</v>
      </c>
      <c r="C461" s="19">
        <v>-0.002815504116566281</v>
      </c>
      <c r="D461" s="19"/>
      <c r="E461" s="19"/>
      <c r="F461" s="19"/>
      <c r="G461" s="19"/>
      <c r="H461" s="19"/>
      <c r="I461" s="19"/>
      <c r="J461" s="19"/>
      <c r="K461" s="19"/>
      <c r="L461" s="19"/>
    </row>
    <row r="462">
      <c r="A462" s="69">
        <v>44930.0</v>
      </c>
      <c r="B462" s="19">
        <v>0.01558763424496723</v>
      </c>
      <c r="C462" s="19">
        <v>-0.01039898423424035</v>
      </c>
      <c r="D462" s="19"/>
      <c r="E462" s="19"/>
      <c r="F462" s="19"/>
      <c r="G462" s="19"/>
      <c r="H462" s="19"/>
      <c r="I462" s="19"/>
      <c r="J462" s="19"/>
      <c r="K462" s="19"/>
      <c r="L462" s="19"/>
    </row>
    <row r="463">
      <c r="A463" s="69">
        <v>44929.0</v>
      </c>
      <c r="B463" s="19">
        <v>0.014669225509011063</v>
      </c>
      <c r="C463" s="19">
        <v>0.0019288416783669327</v>
      </c>
      <c r="D463" s="19"/>
      <c r="E463" s="19"/>
      <c r="F463" s="19"/>
      <c r="G463" s="19"/>
      <c r="H463" s="19"/>
      <c r="I463" s="19"/>
      <c r="J463" s="19"/>
      <c r="K463" s="19"/>
      <c r="L463" s="19"/>
    </row>
    <row r="464">
      <c r="A464" s="69">
        <v>44928.0</v>
      </c>
      <c r="B464" s="19">
        <v>0.005835367206567632</v>
      </c>
      <c r="C464" s="19">
        <v>0.005089669875671943</v>
      </c>
      <c r="D464" s="19"/>
      <c r="E464" s="19"/>
      <c r="F464" s="19"/>
      <c r="G464" s="19"/>
      <c r="H464" s="19"/>
      <c r="I464" s="19"/>
      <c r="J464" s="19"/>
      <c r="K464" s="19"/>
      <c r="L464" s="19"/>
    </row>
    <row r="465">
      <c r="A465" s="69">
        <v>44925.0</v>
      </c>
      <c r="B465" s="19">
        <v>0.0012885452768152117</v>
      </c>
      <c r="C465" s="19">
        <v>-0.004711120883953646</v>
      </c>
      <c r="D465" s="19"/>
      <c r="E465" s="19"/>
      <c r="F465" s="19"/>
      <c r="G465" s="19"/>
      <c r="H465" s="19"/>
      <c r="I465" s="19"/>
      <c r="J465" s="19"/>
      <c r="K465" s="19"/>
      <c r="L465" s="19"/>
    </row>
    <row r="466">
      <c r="A466" s="46">
        <v>44924.0</v>
      </c>
      <c r="B466" s="19">
        <v>-0.011377113990775345</v>
      </c>
      <c r="C466" s="19">
        <v>0.00377983170092433</v>
      </c>
      <c r="D466" s="19"/>
      <c r="E466" s="19"/>
      <c r="F466" s="19"/>
      <c r="G466" s="19"/>
      <c r="H466" s="19"/>
      <c r="I466" s="19"/>
      <c r="J466" s="19"/>
      <c r="K466" s="19"/>
      <c r="L466" s="19"/>
    </row>
    <row r="467">
      <c r="A467" s="46">
        <v>44923.0</v>
      </c>
      <c r="B467" s="19">
        <v>0.008885638946132257</v>
      </c>
      <c r="C467" s="19">
        <v>-5.404719754250609E-4</v>
      </c>
      <c r="D467" s="19"/>
      <c r="E467" s="19"/>
      <c r="F467" s="19"/>
      <c r="G467" s="19"/>
      <c r="H467" s="19"/>
      <c r="I467" s="19"/>
      <c r="J467" s="19"/>
      <c r="K467" s="19"/>
      <c r="L467" s="19"/>
    </row>
    <row r="468">
      <c r="A468" s="46">
        <v>44922.0</v>
      </c>
      <c r="B468" s="19">
        <v>0.10868443680137574</v>
      </c>
      <c r="C468" s="19">
        <v>0.006533589421913399</v>
      </c>
      <c r="D468" s="19"/>
      <c r="E468" s="19"/>
      <c r="F468" s="19"/>
      <c r="G468" s="19"/>
      <c r="H468" s="19"/>
      <c r="I468" s="19"/>
      <c r="J468" s="19"/>
      <c r="K468" s="19"/>
      <c r="L468" s="19"/>
    </row>
    <row r="469">
      <c r="A469" s="46">
        <v>44921.0</v>
      </c>
      <c r="B469" s="19">
        <v>-0.05499837488972459</v>
      </c>
      <c r="C469" s="19">
        <v>0.011669699216029894</v>
      </c>
      <c r="D469" s="19"/>
      <c r="E469" s="19"/>
      <c r="F469" s="19"/>
      <c r="G469" s="19"/>
      <c r="H469" s="19"/>
      <c r="I469" s="19"/>
      <c r="J469" s="19"/>
      <c r="K469" s="19"/>
      <c r="L469" s="19"/>
    </row>
    <row r="470">
      <c r="A470" s="46">
        <v>44918.0</v>
      </c>
      <c r="B470" s="19">
        <v>-0.037495530925992226</v>
      </c>
      <c r="C470" s="19">
        <v>-0.017683224519855267</v>
      </c>
      <c r="D470" s="19"/>
      <c r="E470" s="19"/>
      <c r="F470" s="19"/>
      <c r="G470" s="19"/>
      <c r="H470" s="19"/>
      <c r="I470" s="19"/>
      <c r="J470" s="19"/>
      <c r="K470" s="19"/>
      <c r="L470" s="19"/>
    </row>
    <row r="471">
      <c r="A471" s="46">
        <v>44917.0</v>
      </c>
      <c r="B471" s="19">
        <v>-0.033225318643335555</v>
      </c>
      <c r="C471" s="19">
        <v>-0.003942502651229973</v>
      </c>
      <c r="D471" s="19"/>
      <c r="E471" s="19"/>
      <c r="F471" s="19"/>
      <c r="G471" s="19"/>
      <c r="H471" s="19"/>
      <c r="I471" s="19"/>
      <c r="J471" s="19"/>
      <c r="K471" s="19"/>
      <c r="L471" s="19"/>
    </row>
    <row r="472">
      <c r="A472" s="46">
        <v>44916.0</v>
      </c>
      <c r="B472" s="19">
        <v>-0.004044924480399392</v>
      </c>
      <c r="C472" s="19">
        <v>-0.010127656334136592</v>
      </c>
      <c r="D472" s="19"/>
      <c r="E472" s="19"/>
      <c r="F472" s="19"/>
      <c r="G472" s="19"/>
      <c r="H472" s="19"/>
      <c r="I472" s="19"/>
      <c r="J472" s="19"/>
      <c r="K472" s="19"/>
      <c r="L472" s="19"/>
    </row>
    <row r="473">
      <c r="A473" s="46">
        <v>44915.0</v>
      </c>
      <c r="B473" s="19">
        <v>-0.011653128056819617</v>
      </c>
      <c r="C473" s="19">
        <v>-0.0019082052827157359</v>
      </c>
      <c r="D473" s="19"/>
      <c r="E473" s="19"/>
      <c r="F473" s="19"/>
      <c r="G473" s="19"/>
      <c r="H473" s="19"/>
      <c r="I473" s="19"/>
      <c r="J473" s="19"/>
      <c r="K473" s="19"/>
      <c r="L473" s="19"/>
    </row>
    <row r="474">
      <c r="A474" s="46">
        <v>44914.0</v>
      </c>
      <c r="B474" s="19">
        <v>-0.02991170888687189</v>
      </c>
      <c r="C474" s="19">
        <v>0.008289999452624652</v>
      </c>
      <c r="D474" s="19"/>
      <c r="E474" s="19"/>
      <c r="F474" s="19"/>
      <c r="G474" s="19"/>
      <c r="H474" s="19"/>
      <c r="I474" s="19"/>
      <c r="J474" s="19"/>
      <c r="K474" s="19"/>
      <c r="L474" s="19"/>
    </row>
    <row r="475">
      <c r="A475" s="46">
        <v>44911.0</v>
      </c>
      <c r="B475" s="19">
        <v>0.01350616767719015</v>
      </c>
      <c r="C475" s="19">
        <v>-0.007922931973564973</v>
      </c>
      <c r="D475" s="19"/>
      <c r="E475" s="19"/>
      <c r="F475" s="19"/>
      <c r="G475" s="19"/>
      <c r="H475" s="19"/>
      <c r="I475" s="19"/>
      <c r="J475" s="19"/>
      <c r="K475" s="19"/>
      <c r="L475" s="19"/>
    </row>
    <row r="476">
      <c r="A476" s="46">
        <v>44910.0</v>
      </c>
      <c r="B476" s="19">
        <v>-0.009423216319768057</v>
      </c>
      <c r="C476" s="19">
        <v>-0.013150913972444056</v>
      </c>
      <c r="D476" s="19"/>
      <c r="E476" s="19"/>
      <c r="F476" s="19"/>
      <c r="G476" s="19"/>
      <c r="H476" s="19"/>
      <c r="I476" s="19"/>
      <c r="J476" s="19"/>
      <c r="K476" s="19"/>
      <c r="L476" s="19"/>
    </row>
    <row r="477">
      <c r="A477" s="46">
        <v>44909.0</v>
      </c>
      <c r="B477" s="19">
        <v>-0.012960199513481374</v>
      </c>
      <c r="C477" s="19">
        <v>0.002810619088563948</v>
      </c>
      <c r="D477" s="19"/>
      <c r="E477" s="19"/>
      <c r="F477" s="19"/>
      <c r="G477" s="19"/>
      <c r="H477" s="19"/>
      <c r="I477" s="19"/>
      <c r="J477" s="19"/>
      <c r="K477" s="19"/>
      <c r="L477" s="19"/>
    </row>
    <row r="478">
      <c r="A478" s="46">
        <v>44908.0</v>
      </c>
      <c r="B478" s="19">
        <v>0.050710941191631775</v>
      </c>
      <c r="C478" s="19">
        <v>0.005992815109354677</v>
      </c>
      <c r="D478" s="19"/>
      <c r="E478" s="19"/>
      <c r="F478" s="19"/>
      <c r="G478" s="19"/>
      <c r="H478" s="19"/>
      <c r="I478" s="19"/>
      <c r="J478" s="19"/>
      <c r="K478" s="19"/>
      <c r="L478" s="19"/>
    </row>
    <row r="479">
      <c r="A479" s="46">
        <v>44907.0</v>
      </c>
      <c r="B479" s="19">
        <v>0.0028432343945201666</v>
      </c>
      <c r="C479" s="19">
        <v>2.9735194576385737E-5</v>
      </c>
      <c r="D479" s="19"/>
      <c r="E479" s="19"/>
      <c r="F479" s="19"/>
      <c r="G479" s="19"/>
      <c r="H479" s="19"/>
      <c r="I479" s="19"/>
      <c r="J479" s="19"/>
      <c r="K479" s="19"/>
      <c r="L479" s="19"/>
    </row>
    <row r="480">
      <c r="A480" s="68">
        <v>44904.0</v>
      </c>
      <c r="B480" s="19">
        <v>6.462313939215036E-5</v>
      </c>
      <c r="C480" s="19">
        <v>-0.006058782278800745</v>
      </c>
      <c r="D480" s="19"/>
      <c r="E480" s="19"/>
      <c r="F480" s="19"/>
      <c r="G480" s="19"/>
      <c r="H480" s="19"/>
      <c r="I480" s="19"/>
      <c r="J480" s="19"/>
      <c r="K480" s="19"/>
      <c r="L480" s="19"/>
    </row>
    <row r="481">
      <c r="A481" s="69">
        <v>44903.0</v>
      </c>
      <c r="B481" s="19">
        <v>-0.006718445771016435</v>
      </c>
      <c r="C481" s="19">
        <v>0.0026319334069664357</v>
      </c>
      <c r="D481" s="19"/>
      <c r="E481" s="19"/>
      <c r="F481" s="19"/>
      <c r="G481" s="19"/>
      <c r="H481" s="19"/>
      <c r="I481" s="19"/>
      <c r="J481" s="19"/>
      <c r="K481" s="19"/>
      <c r="L481" s="19"/>
    </row>
    <row r="482">
      <c r="A482" s="69">
        <v>44902.0</v>
      </c>
      <c r="B482" s="19">
        <v>-0.0025609834176323343</v>
      </c>
      <c r="C482" s="19">
        <v>-0.004411902750398933</v>
      </c>
      <c r="D482" s="19"/>
      <c r="E482" s="19"/>
      <c r="F482" s="19"/>
      <c r="G482" s="19"/>
      <c r="H482" s="19"/>
      <c r="I482" s="19"/>
      <c r="J482" s="19"/>
      <c r="K482" s="19"/>
      <c r="L482" s="19"/>
    </row>
    <row r="483">
      <c r="A483" s="69">
        <v>44901.0</v>
      </c>
      <c r="B483" s="19">
        <v>-0.02019948560316176</v>
      </c>
      <c r="C483" s="19">
        <v>-0.0031174720136034617</v>
      </c>
      <c r="D483" s="19"/>
      <c r="E483" s="19"/>
      <c r="F483" s="19"/>
      <c r="G483" s="19"/>
      <c r="H483" s="19"/>
      <c r="I483" s="19"/>
      <c r="J483" s="19"/>
      <c r="K483" s="19"/>
      <c r="L483" s="19"/>
    </row>
    <row r="484">
      <c r="A484" s="69">
        <v>44900.0</v>
      </c>
      <c r="B484" s="19">
        <v>0.005149438816259622</v>
      </c>
      <c r="C484" s="19">
        <v>2.6476109990847263E-4</v>
      </c>
      <c r="D484" s="19"/>
      <c r="E484" s="19"/>
      <c r="F484" s="19"/>
      <c r="G484" s="19"/>
      <c r="H484" s="19"/>
      <c r="I484" s="19"/>
      <c r="J484" s="19"/>
      <c r="K484" s="19"/>
      <c r="L484" s="19"/>
    </row>
    <row r="485">
      <c r="A485" s="69">
        <v>44897.0</v>
      </c>
      <c r="B485" s="19">
        <v>2.5228104107966054E-4</v>
      </c>
      <c r="C485" s="19">
        <v>-0.00618737541528247</v>
      </c>
      <c r="D485" s="19"/>
      <c r="E485" s="19"/>
      <c r="F485" s="19"/>
      <c r="G485" s="19"/>
      <c r="H485" s="19"/>
      <c r="I485" s="19"/>
      <c r="J485" s="19"/>
      <c r="K485" s="19"/>
      <c r="L485" s="19"/>
    </row>
    <row r="486">
      <c r="A486" s="69">
        <v>44896.0</v>
      </c>
      <c r="B486" s="19">
        <v>0.009079723365437609</v>
      </c>
      <c r="C486" s="19">
        <v>0.0028867144498316843</v>
      </c>
      <c r="D486" s="19"/>
      <c r="E486" s="19"/>
      <c r="F486" s="19"/>
      <c r="G486" s="19"/>
      <c r="H486" s="19"/>
      <c r="I486" s="19"/>
      <c r="J486" s="19"/>
      <c r="K486" s="19"/>
      <c r="L486" s="19"/>
    </row>
    <row r="487">
      <c r="A487" s="69">
        <v>44895.0</v>
      </c>
      <c r="B487" s="19">
        <v>-0.014488511634713874</v>
      </c>
      <c r="C487" s="19">
        <v>0.007535697884579751</v>
      </c>
      <c r="D487" s="19"/>
      <c r="E487" s="19"/>
      <c r="F487" s="19"/>
      <c r="G487" s="19"/>
      <c r="H487" s="19"/>
      <c r="I487" s="19"/>
      <c r="J487" s="19"/>
      <c r="K487" s="19"/>
      <c r="L487" s="19"/>
    </row>
    <row r="488">
      <c r="A488" s="46">
        <v>44894.0</v>
      </c>
      <c r="B488" s="19">
        <v>-0.004826997898591423</v>
      </c>
      <c r="C488" s="19">
        <v>0.002979084456774972</v>
      </c>
      <c r="D488" s="19"/>
      <c r="E488" s="19"/>
      <c r="F488" s="19"/>
      <c r="G488" s="19"/>
      <c r="H488" s="19"/>
      <c r="I488" s="19"/>
      <c r="J488" s="19"/>
      <c r="K488" s="19"/>
      <c r="L488" s="19"/>
    </row>
    <row r="489">
      <c r="A489" s="46">
        <v>44893.0</v>
      </c>
      <c r="B489" s="19">
        <v>0.009705678452133215</v>
      </c>
      <c r="C489" s="19">
        <v>0.0027008413120686026</v>
      </c>
      <c r="D489" s="19"/>
      <c r="E489" s="19"/>
      <c r="F489" s="19"/>
      <c r="G489" s="19"/>
      <c r="H489" s="19"/>
      <c r="I489" s="19"/>
      <c r="J489" s="19"/>
      <c r="K489" s="19"/>
      <c r="L489" s="19"/>
    </row>
    <row r="490">
      <c r="A490" s="46">
        <v>44890.0</v>
      </c>
      <c r="B490" s="19">
        <v>-0.004871012250700191</v>
      </c>
      <c r="C490" s="19">
        <v>0.001549980794304462</v>
      </c>
      <c r="D490" s="19"/>
      <c r="E490" s="19"/>
      <c r="F490" s="19"/>
      <c r="G490" s="19"/>
      <c r="H490" s="19"/>
      <c r="I490" s="19"/>
      <c r="J490" s="19"/>
      <c r="K490" s="19"/>
      <c r="L490" s="19"/>
    </row>
    <row r="491">
      <c r="A491" s="46">
        <v>44889.0</v>
      </c>
      <c r="B491" s="19">
        <v>-0.01059032805195892</v>
      </c>
      <c r="C491" s="19">
        <v>0.011870971273727493</v>
      </c>
      <c r="D491" s="19"/>
      <c r="E491" s="19"/>
      <c r="F491" s="19"/>
      <c r="G491" s="19"/>
      <c r="H491" s="19"/>
      <c r="I491" s="19"/>
      <c r="J491" s="19"/>
      <c r="K491" s="19"/>
      <c r="L491" s="19"/>
    </row>
    <row r="492">
      <c r="A492" s="46">
        <v>44888.0</v>
      </c>
      <c r="B492" s="19">
        <v>0.01952762547448339</v>
      </c>
      <c r="C492" s="19">
        <v>0.0012634152223720552</v>
      </c>
      <c r="D492" s="19"/>
      <c r="E492" s="19"/>
      <c r="F492" s="19"/>
      <c r="G492" s="19"/>
      <c r="H492" s="19"/>
      <c r="I492" s="19"/>
      <c r="J492" s="19"/>
      <c r="K492" s="19"/>
      <c r="L492" s="19"/>
    </row>
    <row r="493">
      <c r="A493" s="46">
        <v>44887.0</v>
      </c>
      <c r="B493" s="19">
        <v>-0.024420350978254124</v>
      </c>
      <c r="C493" s="19">
        <v>0.0046393299541023225</v>
      </c>
      <c r="D493" s="19"/>
      <c r="E493" s="19"/>
      <c r="F493" s="19"/>
      <c r="G493" s="19"/>
      <c r="H493" s="19"/>
      <c r="I493" s="19"/>
      <c r="J493" s="19"/>
      <c r="K493" s="19"/>
      <c r="L493" s="19"/>
    </row>
    <row r="494">
      <c r="A494" s="46">
        <v>44886.0</v>
      </c>
      <c r="B494" s="19">
        <v>-0.015554430379746909</v>
      </c>
      <c r="C494" s="19">
        <v>-0.008067665702588878</v>
      </c>
      <c r="D494" s="19"/>
      <c r="E494" s="19"/>
      <c r="F494" s="19"/>
      <c r="G494" s="19"/>
      <c r="H494" s="19"/>
      <c r="I494" s="19"/>
      <c r="J494" s="19"/>
      <c r="K494" s="19"/>
      <c r="L494" s="19"/>
    </row>
    <row r="495">
      <c r="A495" s="46">
        <v>44883.0</v>
      </c>
      <c r="B495" s="19">
        <v>-0.003290403326739133</v>
      </c>
      <c r="C495" s="19">
        <v>-0.001976133755635434</v>
      </c>
      <c r="D495" s="19"/>
      <c r="E495" s="19"/>
      <c r="F495" s="19"/>
      <c r="G495" s="19"/>
      <c r="H495" s="19"/>
      <c r="I495" s="19"/>
      <c r="J495" s="19"/>
      <c r="K495" s="19"/>
      <c r="L495" s="19"/>
    </row>
    <row r="496">
      <c r="A496" s="46">
        <v>44882.0</v>
      </c>
      <c r="B496" s="19">
        <v>-0.01825244257714176</v>
      </c>
      <c r="C496" s="19">
        <v>-0.0035714964706010655</v>
      </c>
      <c r="D496" s="19"/>
      <c r="E496" s="19"/>
      <c r="F496" s="19"/>
      <c r="G496" s="19"/>
      <c r="H496" s="19"/>
      <c r="I496" s="19"/>
      <c r="J496" s="19"/>
      <c r="K496" s="19"/>
      <c r="L496" s="19"/>
    </row>
    <row r="497">
      <c r="A497" s="46">
        <v>44881.0</v>
      </c>
      <c r="B497" s="19">
        <v>0.01883858983160347</v>
      </c>
      <c r="C497" s="19">
        <v>3.3961115880765114E-4</v>
      </c>
      <c r="D497" s="19"/>
      <c r="E497" s="19"/>
      <c r="F497" s="19"/>
      <c r="G497" s="19"/>
      <c r="H497" s="19"/>
      <c r="I497" s="19"/>
      <c r="J497" s="19"/>
      <c r="K497" s="19"/>
      <c r="L497" s="19"/>
    </row>
    <row r="498">
      <c r="A498" s="46">
        <v>44880.0</v>
      </c>
      <c r="B498" s="19">
        <v>0.025616600053842697</v>
      </c>
      <c r="C498" s="19">
        <v>0.004050924347282825</v>
      </c>
      <c r="D498" s="19"/>
      <c r="E498" s="19"/>
      <c r="F498" s="19"/>
      <c r="G498" s="19"/>
      <c r="H498" s="19"/>
      <c r="I498" s="19"/>
      <c r="J498" s="19"/>
      <c r="K498" s="19"/>
      <c r="L498" s="19"/>
    </row>
    <row r="499">
      <c r="A499" s="46">
        <v>44879.0</v>
      </c>
      <c r="B499" s="19">
        <v>0.0015555647737170997</v>
      </c>
      <c r="C499" s="19">
        <v>-0.0011199093173185348</v>
      </c>
      <c r="D499" s="19"/>
      <c r="E499" s="19"/>
      <c r="F499" s="19"/>
      <c r="G499" s="19"/>
      <c r="H499" s="19"/>
      <c r="I499" s="19"/>
      <c r="J499" s="19"/>
      <c r="K499" s="19"/>
      <c r="L499" s="19"/>
    </row>
    <row r="500">
      <c r="A500" s="68">
        <v>44876.0</v>
      </c>
      <c r="B500" s="19">
        <v>-0.025073805961095208</v>
      </c>
      <c r="C500" s="19">
        <v>0.017833172474234882</v>
      </c>
      <c r="D500" s="19"/>
      <c r="E500" s="19"/>
      <c r="F500" s="19"/>
      <c r="G500" s="19"/>
      <c r="H500" s="19"/>
      <c r="I500" s="19"/>
      <c r="J500" s="19"/>
      <c r="K500" s="19"/>
      <c r="L500" s="19"/>
    </row>
    <row r="501">
      <c r="A501" s="68">
        <v>44875.0</v>
      </c>
      <c r="B501" s="19">
        <v>0.008400962440357151</v>
      </c>
      <c r="C501" s="19">
        <v>-0.007093682877127194</v>
      </c>
      <c r="D501" s="19"/>
      <c r="E501" s="19"/>
      <c r="F501" s="19"/>
      <c r="G501" s="19"/>
      <c r="H501" s="19"/>
      <c r="I501" s="19"/>
      <c r="J501" s="19"/>
      <c r="K501" s="19"/>
      <c r="L501" s="19"/>
    </row>
    <row r="502">
      <c r="A502" s="69">
        <v>44874.0</v>
      </c>
      <c r="B502" s="19">
        <v>-0.013973500613225553</v>
      </c>
      <c r="C502" s="19">
        <v>-0.0025160964247258333</v>
      </c>
      <c r="D502" s="19"/>
      <c r="E502" s="19"/>
      <c r="F502" s="19"/>
      <c r="G502" s="19"/>
      <c r="H502" s="19"/>
      <c r="I502" s="19"/>
      <c r="J502" s="19"/>
      <c r="K502" s="19"/>
      <c r="L502" s="19"/>
    </row>
    <row r="503">
      <c r="A503" s="69">
        <v>44872.0</v>
      </c>
      <c r="B503" s="19">
        <v>0.02533602704708504</v>
      </c>
      <c r="C503" s="19">
        <v>0.00472756476598124</v>
      </c>
      <c r="D503" s="19"/>
      <c r="E503" s="19"/>
      <c r="F503" s="19"/>
      <c r="G503" s="19"/>
      <c r="H503" s="19"/>
      <c r="I503" s="19"/>
      <c r="J503" s="19"/>
      <c r="K503" s="19"/>
      <c r="L503" s="19"/>
    </row>
    <row r="504">
      <c r="A504" s="69">
        <v>44869.0</v>
      </c>
      <c r="B504" s="19">
        <v>-0.009677024212976115</v>
      </c>
      <c r="C504" s="19">
        <v>0.003570103087072951</v>
      </c>
      <c r="D504" s="19"/>
      <c r="E504" s="19"/>
      <c r="F504" s="19"/>
      <c r="G504" s="19"/>
      <c r="H504" s="19"/>
      <c r="I504" s="19"/>
      <c r="J504" s="19"/>
      <c r="K504" s="19"/>
      <c r="L504" s="19"/>
    </row>
    <row r="505">
      <c r="A505" s="69">
        <v>44868.0</v>
      </c>
      <c r="B505" s="19">
        <v>-0.00902322570203129</v>
      </c>
      <c r="C505" s="19">
        <v>-0.0016673256704555772</v>
      </c>
      <c r="D505" s="19"/>
      <c r="E505" s="19"/>
      <c r="F505" s="19"/>
      <c r="G505" s="19"/>
      <c r="H505" s="19"/>
      <c r="I505" s="19"/>
      <c r="J505" s="19"/>
      <c r="K505" s="19"/>
      <c r="L505" s="19"/>
    </row>
    <row r="506">
      <c r="A506" s="69">
        <v>44867.0</v>
      </c>
      <c r="B506" s="19">
        <v>-0.009121343944830884</v>
      </c>
      <c r="C506" s="19">
        <v>-0.003447154650765616</v>
      </c>
      <c r="D506" s="19"/>
      <c r="E506" s="19"/>
      <c r="F506" s="19"/>
      <c r="G506" s="19"/>
      <c r="H506" s="19"/>
      <c r="I506" s="19"/>
      <c r="J506" s="19"/>
      <c r="K506" s="19"/>
      <c r="L506" s="19"/>
    </row>
    <row r="507">
      <c r="A507" s="69">
        <v>44866.0</v>
      </c>
      <c r="B507" s="19">
        <v>-0.0037546683709133166</v>
      </c>
      <c r="C507" s="19">
        <v>0.007394987841573997</v>
      </c>
      <c r="D507" s="19"/>
      <c r="E507" s="19"/>
      <c r="F507" s="19"/>
      <c r="G507" s="19"/>
      <c r="H507" s="19"/>
      <c r="I507" s="19"/>
      <c r="J507" s="19"/>
      <c r="K507" s="19"/>
      <c r="L507" s="19"/>
    </row>
    <row r="508">
      <c r="A508" s="46">
        <v>44865.0</v>
      </c>
      <c r="B508" s="19">
        <v>0.040090567291913404</v>
      </c>
      <c r="C508" s="19">
        <v>0.01267231879821007</v>
      </c>
      <c r="D508" s="19"/>
      <c r="E508" s="19"/>
      <c r="F508" s="19"/>
      <c r="G508" s="19"/>
      <c r="H508" s="19"/>
      <c r="I508" s="19"/>
      <c r="J508" s="19"/>
      <c r="K508" s="19"/>
      <c r="L508" s="19"/>
    </row>
    <row r="509">
      <c r="A509" s="46">
        <v>44862.0</v>
      </c>
      <c r="B509" s="19">
        <v>0.19998504411984652</v>
      </c>
      <c r="C509" s="19">
        <v>0.0028105170280121605</v>
      </c>
      <c r="D509" s="19"/>
      <c r="E509" s="19"/>
      <c r="F509" s="19"/>
      <c r="G509" s="19"/>
      <c r="H509" s="19"/>
      <c r="I509" s="19"/>
      <c r="J509" s="19"/>
      <c r="K509" s="19"/>
      <c r="L509" s="19"/>
    </row>
    <row r="510">
      <c r="A510" s="46">
        <v>44861.0</v>
      </c>
      <c r="B510" s="19">
        <v>-0.061698942838432025</v>
      </c>
      <c r="C510" s="19">
        <v>0.004564929897742376</v>
      </c>
      <c r="D510" s="19"/>
      <c r="E510" s="19"/>
      <c r="F510" s="19"/>
      <c r="G510" s="19"/>
      <c r="H510" s="19"/>
      <c r="I510" s="19"/>
      <c r="J510" s="19"/>
      <c r="K510" s="19"/>
      <c r="L510" s="19"/>
    </row>
    <row r="511">
      <c r="A511" s="46">
        <v>44859.0</v>
      </c>
      <c r="B511" s="19">
        <v>0.007612000094266325</v>
      </c>
      <c r="C511" s="19">
        <v>-0.004196099995770197</v>
      </c>
      <c r="D511" s="19"/>
      <c r="E511" s="19"/>
      <c r="F511" s="19"/>
      <c r="G511" s="19"/>
      <c r="H511" s="19"/>
      <c r="I511" s="19"/>
      <c r="J511" s="19"/>
      <c r="K511" s="19"/>
      <c r="L511" s="19"/>
    </row>
    <row r="512">
      <c r="A512" s="46">
        <v>44858.0</v>
      </c>
      <c r="B512" s="19">
        <v>-0.0015529777171225945</v>
      </c>
      <c r="C512" s="19">
        <v>0.008787401216410862</v>
      </c>
      <c r="D512" s="19"/>
      <c r="E512" s="19"/>
      <c r="F512" s="19"/>
      <c r="G512" s="19"/>
      <c r="H512" s="19"/>
      <c r="I512" s="19"/>
      <c r="J512" s="19"/>
      <c r="K512" s="19"/>
      <c r="L512" s="19"/>
    </row>
    <row r="513">
      <c r="A513" s="46">
        <v>44855.0</v>
      </c>
      <c r="B513" s="19">
        <v>0.017501436506416335</v>
      </c>
      <c r="C513" s="19">
        <v>7.031447937393409E-4</v>
      </c>
      <c r="D513" s="19"/>
      <c r="E513" s="19"/>
      <c r="F513" s="19"/>
      <c r="G513" s="19"/>
      <c r="H513" s="19"/>
      <c r="I513" s="19"/>
      <c r="J513" s="19"/>
      <c r="K513" s="19"/>
      <c r="L513" s="19"/>
    </row>
    <row r="514">
      <c r="A514" s="46">
        <v>44854.0</v>
      </c>
      <c r="B514" s="19">
        <v>0.07083707217023472</v>
      </c>
      <c r="C514" s="19">
        <v>0.002952219160873071</v>
      </c>
      <c r="D514" s="19"/>
      <c r="E514" s="19"/>
      <c r="F514" s="19"/>
      <c r="G514" s="19"/>
      <c r="H514" s="19"/>
      <c r="I514" s="19"/>
      <c r="J514" s="19"/>
      <c r="K514" s="19"/>
      <c r="L514" s="19"/>
    </row>
    <row r="515">
      <c r="A515" s="46">
        <v>44853.0</v>
      </c>
      <c r="B515" s="19">
        <v>0.09013415315818896</v>
      </c>
      <c r="C515" s="19">
        <v>0.0014467931800570266</v>
      </c>
      <c r="D515" s="19"/>
      <c r="E515" s="19"/>
      <c r="F515" s="19"/>
      <c r="G515" s="19"/>
      <c r="H515" s="19"/>
      <c r="I515" s="19"/>
      <c r="J515" s="19"/>
      <c r="K515" s="19"/>
      <c r="L515" s="19"/>
    </row>
    <row r="516">
      <c r="A516" s="46">
        <v>44852.0</v>
      </c>
      <c r="B516" s="19">
        <v>0.009878633926051261</v>
      </c>
      <c r="C516" s="19">
        <v>0.010117376587067906</v>
      </c>
      <c r="D516" s="19"/>
      <c r="E516" s="19"/>
      <c r="F516" s="19"/>
      <c r="G516" s="19"/>
      <c r="H516" s="19"/>
      <c r="I516" s="19"/>
      <c r="J516" s="19"/>
      <c r="K516" s="19"/>
      <c r="L516" s="19"/>
    </row>
    <row r="517">
      <c r="A517" s="46">
        <v>44851.0</v>
      </c>
      <c r="B517" s="19">
        <v>0.051959619952494096</v>
      </c>
      <c r="C517" s="19">
        <v>0.007337495708641395</v>
      </c>
      <c r="D517" s="19"/>
      <c r="E517" s="19"/>
      <c r="F517" s="19"/>
      <c r="G517" s="19"/>
      <c r="H517" s="19"/>
      <c r="I517" s="19"/>
      <c r="J517" s="19"/>
      <c r="K517" s="19"/>
      <c r="L517" s="19"/>
    </row>
    <row r="518">
      <c r="A518" s="46">
        <v>44848.0</v>
      </c>
      <c r="B518" s="19">
        <v>0.06568788760916333</v>
      </c>
      <c r="C518" s="19">
        <v>0.010070910731235783</v>
      </c>
      <c r="D518" s="19"/>
      <c r="E518" s="19"/>
      <c r="F518" s="19"/>
      <c r="G518" s="19"/>
      <c r="H518" s="19"/>
      <c r="I518" s="19"/>
      <c r="J518" s="19"/>
      <c r="K518" s="19"/>
      <c r="L518" s="19"/>
    </row>
    <row r="519">
      <c r="A519" s="46">
        <v>44847.0</v>
      </c>
      <c r="B519" s="19">
        <v>-0.021335893227634517</v>
      </c>
      <c r="C519" s="19">
        <v>-0.006380083627274602</v>
      </c>
      <c r="D519" s="19"/>
      <c r="E519" s="19"/>
      <c r="F519" s="19"/>
      <c r="G519" s="19"/>
      <c r="H519" s="19"/>
      <c r="I519" s="19"/>
      <c r="J519" s="19"/>
      <c r="K519" s="19"/>
      <c r="L519" s="19"/>
    </row>
    <row r="520">
      <c r="A520" s="68">
        <v>44846.0</v>
      </c>
      <c r="B520" s="19">
        <v>-0.013592766815321622</v>
      </c>
      <c r="C520" s="19">
        <v>0.008246214719537459</v>
      </c>
      <c r="D520" s="19"/>
      <c r="E520" s="19"/>
      <c r="F520" s="19"/>
      <c r="G520" s="19"/>
      <c r="H520" s="19"/>
      <c r="I520" s="19"/>
      <c r="J520" s="19"/>
      <c r="K520" s="19"/>
      <c r="L520" s="19"/>
    </row>
    <row r="521">
      <c r="A521" s="68">
        <v>44845.0</v>
      </c>
      <c r="B521" s="19">
        <v>0.019621278186121804</v>
      </c>
      <c r="C521" s="19">
        <v>-0.014932428513427354</v>
      </c>
      <c r="D521" s="19"/>
      <c r="E521" s="19"/>
      <c r="F521" s="19"/>
      <c r="G521" s="19"/>
      <c r="H521" s="19"/>
      <c r="I521" s="19"/>
      <c r="J521" s="19"/>
      <c r="K521" s="19"/>
      <c r="L521" s="19"/>
    </row>
    <row r="522">
      <c r="A522" s="68">
        <v>44844.0</v>
      </c>
      <c r="B522" s="19">
        <v>-0.007449998454357121</v>
      </c>
      <c r="C522" s="19">
        <v>-0.00425362337673596</v>
      </c>
      <c r="D522" s="19"/>
      <c r="E522" s="19"/>
      <c r="F522" s="19"/>
      <c r="G522" s="19"/>
      <c r="H522" s="19"/>
      <c r="I522" s="19"/>
      <c r="J522" s="19"/>
      <c r="K522" s="19"/>
      <c r="L522" s="19"/>
    </row>
    <row r="523">
      <c r="A523" s="69">
        <v>44841.0</v>
      </c>
      <c r="B523" s="19">
        <v>0.010148638521109143</v>
      </c>
      <c r="C523" s="19">
        <v>-9.895106105538565E-4</v>
      </c>
      <c r="D523" s="19"/>
      <c r="E523" s="19"/>
      <c r="F523" s="19"/>
      <c r="G523" s="19"/>
      <c r="H523" s="19"/>
      <c r="I523" s="19"/>
      <c r="J523" s="19"/>
      <c r="K523" s="19"/>
      <c r="L523" s="19"/>
    </row>
    <row r="524">
      <c r="A524" s="69">
        <v>44840.0</v>
      </c>
      <c r="B524" s="19">
        <v>-0.0011852036678933198</v>
      </c>
      <c r="C524" s="19">
        <v>0.0033286442865991805</v>
      </c>
      <c r="D524" s="19"/>
      <c r="E524" s="19"/>
      <c r="F524" s="19"/>
      <c r="G524" s="19"/>
      <c r="H524" s="19"/>
      <c r="I524" s="19"/>
      <c r="J524" s="19"/>
      <c r="K524" s="19"/>
      <c r="L524" s="19"/>
    </row>
    <row r="525">
      <c r="A525" s="69">
        <v>44838.0</v>
      </c>
      <c r="B525" s="19">
        <v>-0.01773842713152174</v>
      </c>
      <c r="C525" s="19">
        <v>0.022913601009039386</v>
      </c>
      <c r="D525" s="19"/>
      <c r="E525" s="19"/>
      <c r="F525" s="19"/>
      <c r="G525" s="19"/>
      <c r="H525" s="19"/>
      <c r="I525" s="19"/>
      <c r="J525" s="19"/>
      <c r="K525" s="19"/>
      <c r="L525" s="19"/>
    </row>
    <row r="526">
      <c r="A526" s="69">
        <v>44837.0</v>
      </c>
      <c r="B526" s="19">
        <v>0.00107342206955785</v>
      </c>
      <c r="C526" s="19">
        <v>-0.012109264172080247</v>
      </c>
      <c r="D526" s="19"/>
      <c r="E526" s="19"/>
      <c r="F526" s="19"/>
      <c r="G526" s="19"/>
      <c r="H526" s="19"/>
      <c r="I526" s="19"/>
      <c r="J526" s="19"/>
      <c r="K526" s="19"/>
      <c r="L526" s="19"/>
    </row>
    <row r="527">
      <c r="A527" s="48">
        <v>44834.0</v>
      </c>
      <c r="B527" s="19">
        <v>-0.017743636089772585</v>
      </c>
      <c r="C527" s="19">
        <v>0.016425755584756896</v>
      </c>
      <c r="D527" s="19"/>
      <c r="E527" s="19"/>
      <c r="F527" s="19"/>
      <c r="G527" s="19"/>
      <c r="H527" s="19"/>
      <c r="I527" s="19"/>
      <c r="J527" s="19"/>
      <c r="K527" s="19"/>
      <c r="L527" s="19"/>
    </row>
    <row r="528">
      <c r="A528" s="48">
        <v>44833.0</v>
      </c>
      <c r="B528" s="19">
        <v>0.054914672514062346</v>
      </c>
      <c r="C528" s="19">
        <v>-0.0024023347134399797</v>
      </c>
      <c r="D528" s="19"/>
      <c r="E528" s="19"/>
      <c r="F528" s="19"/>
      <c r="G528" s="19"/>
      <c r="H528" s="19"/>
      <c r="I528" s="19"/>
      <c r="J528" s="19"/>
      <c r="K528" s="19"/>
      <c r="L528" s="19"/>
    </row>
    <row r="529">
      <c r="A529" s="48">
        <v>44832.0</v>
      </c>
      <c r="B529" s="19">
        <v>-0.00581340242014472</v>
      </c>
      <c r="C529" s="19">
        <v>-0.00874913273045863</v>
      </c>
      <c r="D529" s="19"/>
      <c r="E529" s="19"/>
      <c r="F529" s="19"/>
      <c r="G529" s="19"/>
      <c r="H529" s="19"/>
      <c r="I529" s="19"/>
      <c r="J529" s="19"/>
      <c r="K529" s="19"/>
      <c r="L529" s="19"/>
    </row>
    <row r="530">
      <c r="A530" s="48">
        <v>44831.0</v>
      </c>
      <c r="B530" s="19">
        <v>-0.029646207615427134</v>
      </c>
      <c r="C530" s="19">
        <v>-5.230279202880217E-4</v>
      </c>
      <c r="D530" s="19"/>
      <c r="E530" s="19"/>
      <c r="F530" s="19"/>
      <c r="G530" s="19"/>
      <c r="H530" s="19"/>
      <c r="I530" s="19"/>
      <c r="J530" s="19"/>
      <c r="K530" s="19"/>
      <c r="L530" s="19"/>
    </row>
    <row r="531">
      <c r="A531" s="48">
        <v>44830.0</v>
      </c>
      <c r="B531" s="19">
        <v>-0.03923416789396161</v>
      </c>
      <c r="C531" s="19">
        <v>-0.01795138898908366</v>
      </c>
      <c r="D531" s="19"/>
      <c r="E531" s="19"/>
      <c r="F531" s="19"/>
      <c r="G531" s="19"/>
      <c r="H531" s="19"/>
      <c r="I531" s="19"/>
      <c r="J531" s="19"/>
      <c r="K531" s="19"/>
      <c r="L531" s="19"/>
    </row>
    <row r="532">
      <c r="A532" s="48">
        <v>44827.0</v>
      </c>
      <c r="B532" s="19">
        <v>-0.004135988970696003</v>
      </c>
      <c r="C532" s="19">
        <v>-0.017155611521401326</v>
      </c>
      <c r="D532" s="19"/>
      <c r="E532" s="19"/>
      <c r="F532" s="19"/>
      <c r="G532" s="19"/>
      <c r="H532" s="19"/>
      <c r="I532" s="19"/>
      <c r="J532" s="19"/>
      <c r="K532" s="19"/>
      <c r="L532" s="19"/>
    </row>
    <row r="533">
      <c r="A533" s="48">
        <v>44826.0</v>
      </c>
      <c r="B533" s="19">
        <v>-0.03142313265335106</v>
      </c>
      <c r="C533" s="19">
        <v>-0.004997643685783371</v>
      </c>
      <c r="D533" s="19"/>
      <c r="E533" s="19"/>
      <c r="F533" s="19"/>
      <c r="G533" s="19"/>
      <c r="H533" s="19"/>
      <c r="I533" s="19"/>
      <c r="J533" s="19"/>
      <c r="K533" s="19"/>
      <c r="L533" s="19"/>
    </row>
    <row r="534">
      <c r="A534" s="48">
        <v>44825.0</v>
      </c>
      <c r="B534" s="19">
        <v>-0.015743847874720385</v>
      </c>
      <c r="C534" s="19">
        <v>-0.00549498351224309</v>
      </c>
      <c r="D534" s="19"/>
      <c r="E534" s="19"/>
      <c r="F534" s="19"/>
      <c r="G534" s="19"/>
      <c r="H534" s="19"/>
      <c r="I534" s="19"/>
      <c r="J534" s="19"/>
      <c r="K534" s="19"/>
      <c r="L534" s="19"/>
    </row>
    <row r="535">
      <c r="A535" s="48">
        <v>44824.0</v>
      </c>
      <c r="B535" s="19">
        <v>-0.014468788755684137</v>
      </c>
      <c r="C535" s="19">
        <v>0.011008809885230342</v>
      </c>
      <c r="D535" s="19"/>
      <c r="E535" s="19"/>
      <c r="F535" s="19"/>
      <c r="G535" s="19"/>
      <c r="H535" s="19"/>
      <c r="I535" s="19"/>
      <c r="J535" s="19"/>
      <c r="K535" s="19"/>
      <c r="L535" s="19"/>
    </row>
    <row r="536">
      <c r="A536" s="48">
        <v>44823.0</v>
      </c>
      <c r="B536" s="19">
        <v>-0.030978768860996153</v>
      </c>
      <c r="C536" s="19">
        <v>0.005213666194166411</v>
      </c>
      <c r="D536" s="19"/>
      <c r="E536" s="19"/>
      <c r="F536" s="19"/>
      <c r="G536" s="19"/>
      <c r="H536" s="19"/>
      <c r="I536" s="19"/>
      <c r="J536" s="19"/>
      <c r="K536" s="19"/>
      <c r="L536" s="19"/>
    </row>
    <row r="537">
      <c r="A537" s="48">
        <v>44820.0</v>
      </c>
      <c r="B537" s="19">
        <v>0.006369597935927729</v>
      </c>
      <c r="C537" s="19">
        <v>-0.019384809871681674</v>
      </c>
      <c r="D537" s="19"/>
      <c r="E537" s="19"/>
      <c r="F537" s="19"/>
      <c r="G537" s="19"/>
      <c r="H537" s="19"/>
      <c r="I537" s="19"/>
      <c r="J537" s="19"/>
      <c r="K537" s="19"/>
      <c r="L537" s="19"/>
    </row>
    <row r="538">
      <c r="A538" s="48">
        <v>44819.0</v>
      </c>
      <c r="B538" s="19">
        <v>0.18191925288269117</v>
      </c>
      <c r="C538" s="19">
        <v>-0.007017982364785014</v>
      </c>
      <c r="D538" s="19"/>
      <c r="E538" s="19"/>
      <c r="F538" s="19"/>
      <c r="G538" s="19"/>
      <c r="H538" s="19"/>
      <c r="I538" s="19"/>
      <c r="J538" s="19"/>
      <c r="K538" s="19"/>
      <c r="L538" s="19"/>
    </row>
    <row r="539">
      <c r="A539" s="48">
        <v>44818.0</v>
      </c>
      <c r="B539" s="19">
        <v>0.017222437637327115</v>
      </c>
      <c r="C539" s="19">
        <v>-0.0036690545958644183</v>
      </c>
      <c r="D539" s="19"/>
      <c r="E539" s="19"/>
      <c r="F539" s="19"/>
      <c r="G539" s="19"/>
      <c r="H539" s="19"/>
      <c r="I539" s="19"/>
      <c r="J539" s="19"/>
      <c r="K539" s="19"/>
      <c r="L539" s="19"/>
    </row>
    <row r="540">
      <c r="A540" s="48">
        <v>44817.0</v>
      </c>
      <c r="B540" s="19">
        <v>0.012166405023547933</v>
      </c>
      <c r="C540" s="19">
        <v>0.007454136432440306</v>
      </c>
      <c r="D540" s="19"/>
      <c r="E540" s="19"/>
      <c r="F540" s="19"/>
      <c r="G540" s="19"/>
      <c r="H540" s="19"/>
      <c r="I540" s="19"/>
      <c r="J540" s="19"/>
      <c r="K540" s="19"/>
      <c r="L540" s="19"/>
    </row>
    <row r="541">
      <c r="A541" s="69">
        <v>44816.0</v>
      </c>
      <c r="B541" s="19">
        <v>0.011914217633042012</v>
      </c>
      <c r="C541" s="19">
        <v>0.005775695536733183</v>
      </c>
      <c r="D541" s="19"/>
      <c r="E541" s="19"/>
      <c r="F541" s="19"/>
      <c r="G541" s="19"/>
      <c r="H541" s="19"/>
      <c r="I541" s="19"/>
      <c r="J541" s="19"/>
      <c r="K541" s="19"/>
      <c r="L541" s="19"/>
    </row>
    <row r="542">
      <c r="A542" s="69">
        <v>44813.0</v>
      </c>
      <c r="B542" s="19">
        <v>-0.0016850034691248128</v>
      </c>
      <c r="C542" s="19">
        <v>0.0019439567385348688</v>
      </c>
      <c r="D542" s="19"/>
      <c r="E542" s="19"/>
      <c r="F542" s="19"/>
      <c r="G542" s="19"/>
      <c r="H542" s="19"/>
      <c r="I542" s="19"/>
      <c r="J542" s="19"/>
      <c r="K542" s="19"/>
      <c r="L542" s="19"/>
    </row>
    <row r="543">
      <c r="A543" s="69">
        <v>44812.0</v>
      </c>
      <c r="B543" s="19">
        <v>0.002816248094891005</v>
      </c>
      <c r="C543" s="19">
        <v>0.009892535348720921</v>
      </c>
      <c r="D543" s="19"/>
      <c r="E543" s="19"/>
      <c r="F543" s="19"/>
      <c r="G543" s="19"/>
      <c r="H543" s="19"/>
      <c r="I543" s="19"/>
      <c r="J543" s="19"/>
      <c r="K543" s="19"/>
      <c r="L543" s="19"/>
    </row>
    <row r="544">
      <c r="A544" s="69">
        <v>44811.0</v>
      </c>
      <c r="B544" s="19">
        <v>0.003390957446808507</v>
      </c>
      <c r="C544" s="19">
        <v>-0.0017671447019640407</v>
      </c>
      <c r="D544" s="19"/>
      <c r="E544" s="19"/>
      <c r="F544" s="19"/>
      <c r="G544" s="19"/>
      <c r="H544" s="19"/>
      <c r="I544" s="19"/>
      <c r="J544" s="19"/>
      <c r="K544" s="19"/>
      <c r="L544" s="19"/>
    </row>
    <row r="545">
      <c r="A545" s="69">
        <v>44810.0</v>
      </c>
      <c r="B545" s="19">
        <v>0.003636848953988858</v>
      </c>
      <c r="C545" s="19">
        <v>-5.773868152022521E-4</v>
      </c>
      <c r="D545" s="19"/>
      <c r="E545" s="19"/>
      <c r="F545" s="19"/>
      <c r="G545" s="19"/>
      <c r="H545" s="19"/>
      <c r="I545" s="19"/>
      <c r="J545" s="19"/>
      <c r="K545" s="19"/>
      <c r="L545" s="19"/>
    </row>
    <row r="546">
      <c r="A546" s="69">
        <v>44809.0</v>
      </c>
      <c r="B546" s="19">
        <v>0.007530171109691786</v>
      </c>
      <c r="C546" s="19">
        <v>0.007203760665243086</v>
      </c>
      <c r="D546" s="19"/>
      <c r="E546" s="19"/>
      <c r="F546" s="19"/>
      <c r="G546" s="19"/>
      <c r="H546" s="19"/>
      <c r="I546" s="19"/>
      <c r="J546" s="19"/>
      <c r="K546" s="19"/>
      <c r="L546" s="19"/>
    </row>
    <row r="547">
      <c r="A547" s="69">
        <v>44806.0</v>
      </c>
      <c r="B547" s="19">
        <v>0.0013127777029755539</v>
      </c>
      <c r="C547" s="19">
        <v>-1.9096153407660577E-4</v>
      </c>
      <c r="D547" s="19"/>
      <c r="E547" s="19"/>
      <c r="F547" s="19"/>
      <c r="G547" s="19"/>
      <c r="H547" s="19"/>
      <c r="I547" s="19"/>
      <c r="J547" s="19"/>
      <c r="K547" s="19"/>
      <c r="L547" s="19"/>
    </row>
    <row r="548">
      <c r="A548" s="69">
        <v>44805.0</v>
      </c>
      <c r="B548" s="19">
        <v>0.006914316702820056</v>
      </c>
      <c r="C548" s="19">
        <v>-0.012190795808393329</v>
      </c>
      <c r="D548" s="19"/>
      <c r="E548" s="19"/>
      <c r="F548" s="19"/>
      <c r="G548" s="19"/>
      <c r="H548" s="19"/>
      <c r="I548" s="19"/>
      <c r="J548" s="19"/>
      <c r="K548" s="19"/>
      <c r="L548" s="19"/>
    </row>
    <row r="549">
      <c r="A549" s="48">
        <v>44803.0</v>
      </c>
      <c r="B549" s="19">
        <v>-0.01636939489914979</v>
      </c>
      <c r="C549" s="19">
        <v>0.025784241808131325</v>
      </c>
      <c r="D549" s="19"/>
      <c r="E549" s="19"/>
      <c r="F549" s="19"/>
      <c r="G549" s="19"/>
      <c r="H549" s="19"/>
      <c r="I549" s="19"/>
      <c r="J549" s="19"/>
      <c r="K549" s="19"/>
      <c r="L549" s="19"/>
    </row>
    <row r="550">
      <c r="A550" s="48">
        <v>44802.0</v>
      </c>
      <c r="B550" s="19">
        <v>0.015231003553900724</v>
      </c>
      <c r="C550" s="19">
        <v>-0.01400998923622776</v>
      </c>
      <c r="D550" s="19"/>
      <c r="E550" s="19"/>
      <c r="F550" s="19"/>
      <c r="G550" s="19"/>
      <c r="H550" s="19"/>
      <c r="I550" s="19"/>
      <c r="J550" s="19"/>
      <c r="K550" s="19"/>
      <c r="L550" s="19"/>
    </row>
    <row r="551">
      <c r="A551" s="48">
        <v>44799.0</v>
      </c>
      <c r="B551" s="19">
        <v>-0.0059217388378587366</v>
      </c>
      <c r="C551" s="19">
        <v>0.002080188558106988</v>
      </c>
      <c r="D551" s="19"/>
      <c r="E551" s="19"/>
      <c r="F551" s="19"/>
      <c r="G551" s="19"/>
      <c r="H551" s="19"/>
      <c r="I551" s="19"/>
      <c r="J551" s="19"/>
      <c r="K551" s="19"/>
      <c r="L551" s="19"/>
    </row>
    <row r="552">
      <c r="A552" s="48">
        <v>44798.0</v>
      </c>
      <c r="B552" s="19">
        <v>0.0010441226002020354</v>
      </c>
      <c r="C552" s="19">
        <v>-0.0046861820113093255</v>
      </c>
      <c r="D552" s="19"/>
      <c r="E552" s="19"/>
      <c r="F552" s="19"/>
      <c r="G552" s="19"/>
      <c r="H552" s="19"/>
      <c r="I552" s="19"/>
      <c r="J552" s="19"/>
      <c r="K552" s="19"/>
      <c r="L552" s="19"/>
    </row>
    <row r="553">
      <c r="A553" s="48">
        <v>44797.0</v>
      </c>
      <c r="B553" s="19">
        <v>0.010964314900572036</v>
      </c>
      <c r="C553" s="19">
        <v>0.0015616555255297815</v>
      </c>
      <c r="D553" s="19"/>
      <c r="E553" s="19"/>
      <c r="F553" s="19"/>
      <c r="G553" s="19"/>
      <c r="H553" s="19"/>
      <c r="I553" s="19"/>
      <c r="J553" s="19"/>
      <c r="K553" s="19"/>
      <c r="L553" s="19"/>
    </row>
    <row r="554">
      <c r="A554" s="48">
        <v>44796.0</v>
      </c>
      <c r="B554" s="19">
        <v>-0.00487937110327985</v>
      </c>
      <c r="C554" s="19">
        <v>0.004962637287243998</v>
      </c>
      <c r="D554" s="19"/>
      <c r="E554" s="19"/>
      <c r="F554" s="19"/>
      <c r="G554" s="19"/>
      <c r="H554" s="19"/>
      <c r="I554" s="19"/>
      <c r="J554" s="19"/>
      <c r="K554" s="19"/>
      <c r="L554" s="19"/>
    </row>
    <row r="555">
      <c r="A555" s="48">
        <v>44795.0</v>
      </c>
      <c r="B555" s="19">
        <v>-6.776445076916993E-5</v>
      </c>
      <c r="C555" s="19">
        <v>-0.015077329384039717</v>
      </c>
      <c r="D555" s="19"/>
      <c r="E555" s="19"/>
      <c r="F555" s="19"/>
      <c r="G555" s="19"/>
      <c r="H555" s="19"/>
      <c r="I555" s="19"/>
      <c r="J555" s="19"/>
      <c r="K555" s="19"/>
      <c r="L555" s="19"/>
    </row>
    <row r="556">
      <c r="A556" s="48">
        <v>44792.0</v>
      </c>
      <c r="B556" s="19">
        <v>-0.004486120012142769</v>
      </c>
      <c r="C556" s="19">
        <v>-0.011029432239022086</v>
      </c>
      <c r="D556" s="19"/>
      <c r="E556" s="19"/>
      <c r="F556" s="19"/>
      <c r="G556" s="19"/>
      <c r="H556" s="19"/>
      <c r="I556" s="19"/>
      <c r="J556" s="19"/>
      <c r="K556" s="19"/>
      <c r="L556" s="19"/>
    </row>
    <row r="557">
      <c r="A557" s="48">
        <v>44791.0</v>
      </c>
      <c r="B557" s="19">
        <v>0.008950449224067514</v>
      </c>
      <c r="C557" s="19">
        <v>6.826699360520383E-4</v>
      </c>
      <c r="D557" s="19"/>
      <c r="E557" s="19"/>
      <c r="F557" s="19"/>
      <c r="G557" s="19"/>
      <c r="H557" s="19"/>
      <c r="I557" s="19"/>
      <c r="J557" s="19"/>
      <c r="K557" s="19"/>
      <c r="L557" s="19"/>
    </row>
    <row r="558">
      <c r="A558" s="48">
        <v>44790.0</v>
      </c>
      <c r="B558" s="19">
        <v>0.011706376532158114</v>
      </c>
      <c r="C558" s="19">
        <v>0.006675923198833145</v>
      </c>
      <c r="D558" s="19"/>
      <c r="E558" s="19"/>
      <c r="F558" s="19"/>
      <c r="G558" s="19"/>
      <c r="H558" s="19"/>
      <c r="I558" s="19"/>
      <c r="J558" s="19"/>
      <c r="K558" s="19"/>
      <c r="L558" s="19"/>
    </row>
    <row r="559">
      <c r="A559" s="48">
        <v>44789.0</v>
      </c>
      <c r="B559" s="19">
        <v>9.99483026021153E-4</v>
      </c>
      <c r="C559" s="19">
        <v>0.007181541573554107</v>
      </c>
      <c r="D559" s="19"/>
      <c r="E559" s="19"/>
      <c r="F559" s="19"/>
      <c r="G559" s="19"/>
      <c r="H559" s="19"/>
      <c r="I559" s="19"/>
      <c r="J559" s="19"/>
      <c r="K559" s="19"/>
      <c r="L559" s="19"/>
    </row>
    <row r="560">
      <c r="A560" s="69">
        <v>44785.0</v>
      </c>
      <c r="B560" s="19">
        <v>-0.0029209621993127044</v>
      </c>
      <c r="C560" s="19">
        <v>0.0022169998301151406</v>
      </c>
      <c r="D560" s="19"/>
      <c r="E560" s="19"/>
      <c r="F560" s="19"/>
      <c r="G560" s="19"/>
      <c r="H560" s="19"/>
      <c r="I560" s="19"/>
      <c r="J560" s="19"/>
      <c r="K560" s="19"/>
      <c r="L560" s="19"/>
    </row>
    <row r="561">
      <c r="A561" s="69">
        <v>44784.0</v>
      </c>
      <c r="B561" s="19">
        <v>0.003932933140136541</v>
      </c>
      <c r="C561" s="19">
        <v>0.007085929368824795</v>
      </c>
      <c r="D561" s="19"/>
      <c r="E561" s="19"/>
      <c r="F561" s="19"/>
      <c r="G561" s="19"/>
      <c r="H561" s="19"/>
      <c r="I561" s="19"/>
      <c r="J561" s="19"/>
      <c r="K561" s="19"/>
      <c r="L561" s="19"/>
    </row>
    <row r="562">
      <c r="A562" s="69">
        <v>44783.0</v>
      </c>
      <c r="B562" s="19">
        <v>0.005411030176899034</v>
      </c>
      <c r="C562" s="19">
        <v>5.50638798066938E-4</v>
      </c>
      <c r="D562" s="19"/>
      <c r="E562" s="19"/>
      <c r="F562" s="19"/>
      <c r="G562" s="19"/>
      <c r="H562" s="19"/>
      <c r="I562" s="19"/>
      <c r="J562" s="19"/>
      <c r="K562" s="19"/>
      <c r="L562" s="19"/>
    </row>
    <row r="563">
      <c r="A563" s="69">
        <v>44781.0</v>
      </c>
      <c r="B563" s="19">
        <v>0.0045296167247386165</v>
      </c>
      <c r="C563" s="19">
        <v>0.007334387124586783</v>
      </c>
      <c r="D563" s="19"/>
      <c r="E563" s="19"/>
      <c r="F563" s="19"/>
      <c r="G563" s="19"/>
      <c r="H563" s="19"/>
      <c r="I563" s="19"/>
      <c r="J563" s="19"/>
      <c r="K563" s="19"/>
      <c r="L563" s="19"/>
    </row>
    <row r="564">
      <c r="A564" s="69">
        <v>44778.0</v>
      </c>
      <c r="B564" s="19">
        <v>0.003882612193500945</v>
      </c>
      <c r="C564" s="19">
        <v>8.917270739845495E-4</v>
      </c>
      <c r="D564" s="19"/>
      <c r="E564" s="19"/>
      <c r="F564" s="19"/>
      <c r="G564" s="19"/>
      <c r="H564" s="19"/>
      <c r="I564" s="19"/>
      <c r="J564" s="19"/>
      <c r="K564" s="19"/>
      <c r="L564" s="19"/>
    </row>
    <row r="565">
      <c r="A565" s="69">
        <v>44777.0</v>
      </c>
      <c r="B565" s="19">
        <v>-0.005392429724464187</v>
      </c>
      <c r="C565" s="19">
        <v>-3.5368915036970705E-4</v>
      </c>
      <c r="D565" s="19"/>
      <c r="E565" s="19"/>
      <c r="F565" s="19"/>
      <c r="G565" s="19"/>
      <c r="H565" s="19"/>
      <c r="I565" s="19"/>
      <c r="J565" s="19"/>
      <c r="K565" s="19"/>
      <c r="L565" s="19"/>
    </row>
    <row r="566">
      <c r="A566" s="69">
        <v>44776.0</v>
      </c>
      <c r="B566" s="19">
        <v>0.01004989809543888</v>
      </c>
      <c r="C566" s="19">
        <v>0.0024617406870390823</v>
      </c>
      <c r="D566" s="19"/>
      <c r="E566" s="19"/>
      <c r="F566" s="19"/>
      <c r="G566" s="19"/>
      <c r="H566" s="19"/>
      <c r="I566" s="19"/>
      <c r="J566" s="19"/>
      <c r="K566" s="19"/>
      <c r="L566" s="19"/>
    </row>
    <row r="567">
      <c r="A567" s="69">
        <v>44775.0</v>
      </c>
      <c r="B567" s="19">
        <v>0.004766444232602529</v>
      </c>
      <c r="C567" s="19">
        <v>3.1141778714594004E-4</v>
      </c>
      <c r="D567" s="19"/>
      <c r="E567" s="19"/>
      <c r="F567" s="19"/>
      <c r="G567" s="19"/>
      <c r="H567" s="19"/>
      <c r="I567" s="19"/>
      <c r="J567" s="19"/>
      <c r="K567" s="19"/>
      <c r="L567" s="19"/>
    </row>
    <row r="568">
      <c r="A568" s="69">
        <v>44774.0</v>
      </c>
      <c r="B568" s="19">
        <v>0.007398186021696729</v>
      </c>
      <c r="C568" s="19">
        <v>0.010595486136406596</v>
      </c>
      <c r="D568" s="19"/>
      <c r="E568" s="19"/>
      <c r="F568" s="19"/>
      <c r="G568" s="19"/>
      <c r="H568" s="19"/>
      <c r="I568" s="19"/>
      <c r="J568" s="19"/>
      <c r="K568" s="19"/>
      <c r="L568" s="19"/>
    </row>
    <row r="569">
      <c r="A569" s="48">
        <v>44771.0</v>
      </c>
      <c r="B569" s="19">
        <v>0.016376256235991704</v>
      </c>
      <c r="C569" s="19">
        <v>0.013505930441357172</v>
      </c>
      <c r="D569" s="19"/>
      <c r="E569" s="19"/>
      <c r="F569" s="19"/>
      <c r="G569" s="19"/>
      <c r="H569" s="19"/>
      <c r="I569" s="19"/>
      <c r="J569" s="19"/>
      <c r="K569" s="19"/>
      <c r="L569" s="19"/>
    </row>
    <row r="570">
      <c r="A570" s="48">
        <v>44770.0</v>
      </c>
      <c r="B570" s="19">
        <v>0.002609641174338373</v>
      </c>
      <c r="C570" s="19">
        <v>0.017293802353110843</v>
      </c>
      <c r="D570" s="19"/>
      <c r="E570" s="19"/>
      <c r="F570" s="19"/>
      <c r="G570" s="19"/>
      <c r="H570" s="19"/>
      <c r="I570" s="19"/>
      <c r="J570" s="19"/>
      <c r="K570" s="19"/>
      <c r="L570" s="19"/>
    </row>
    <row r="571">
      <c r="A571" s="48">
        <v>44769.0</v>
      </c>
      <c r="B571" s="19">
        <v>-0.015837911107940417</v>
      </c>
      <c r="C571" s="19">
        <v>0.009582106122052902</v>
      </c>
      <c r="D571" s="19"/>
      <c r="E571" s="19"/>
      <c r="F571" s="19"/>
      <c r="G571" s="19"/>
      <c r="H571" s="19"/>
      <c r="I571" s="19"/>
      <c r="J571" s="19"/>
      <c r="K571" s="19"/>
      <c r="L571" s="19"/>
    </row>
    <row r="572">
      <c r="A572" s="48">
        <v>44768.0</v>
      </c>
      <c r="B572" s="19">
        <v>0.006426135343744477</v>
      </c>
      <c r="C572" s="19">
        <v>-0.008847934580001326</v>
      </c>
      <c r="D572" s="19"/>
      <c r="E572" s="19"/>
      <c r="F572" s="19"/>
      <c r="G572" s="19"/>
      <c r="H572" s="19"/>
      <c r="I572" s="19"/>
      <c r="J572" s="19"/>
      <c r="K572" s="19"/>
      <c r="L572" s="19"/>
    </row>
    <row r="573">
      <c r="A573" s="48">
        <v>44767.0</v>
      </c>
      <c r="B573" s="19">
        <v>0.010080864488523078</v>
      </c>
      <c r="C573" s="19">
        <v>-0.005290245791578108</v>
      </c>
      <c r="D573" s="19"/>
      <c r="E573" s="19"/>
      <c r="F573" s="19"/>
      <c r="G573" s="19"/>
      <c r="H573" s="19"/>
      <c r="I573" s="19"/>
      <c r="J573" s="19"/>
      <c r="K573" s="19"/>
      <c r="L573" s="19"/>
    </row>
    <row r="574">
      <c r="A574" s="48">
        <v>44764.0</v>
      </c>
      <c r="B574" s="19">
        <v>-0.003288998120572595</v>
      </c>
      <c r="C574" s="19">
        <v>0.006877343008988124</v>
      </c>
      <c r="D574" s="19"/>
      <c r="E574" s="19"/>
      <c r="F574" s="19"/>
      <c r="G574" s="19"/>
      <c r="H574" s="19"/>
      <c r="I574" s="19"/>
      <c r="J574" s="19"/>
      <c r="K574" s="19"/>
      <c r="L574" s="19"/>
    </row>
    <row r="575">
      <c r="A575" s="48">
        <v>44763.0</v>
      </c>
      <c r="B575" s="19">
        <v>-1.8068153073391713E-4</v>
      </c>
      <c r="C575" s="19">
        <v>0.005108695981139055</v>
      </c>
      <c r="D575" s="19"/>
      <c r="E575" s="19"/>
      <c r="F575" s="19"/>
      <c r="G575" s="19"/>
      <c r="H575" s="19"/>
      <c r="I575" s="19"/>
      <c r="J575" s="19"/>
      <c r="K575" s="19"/>
      <c r="L575" s="19"/>
    </row>
    <row r="576">
      <c r="A576" s="48">
        <v>44762.0</v>
      </c>
      <c r="B576" s="19">
        <v>0.03554990083448706</v>
      </c>
      <c r="C576" s="19">
        <v>0.011033900327712232</v>
      </c>
      <c r="D576" s="19"/>
      <c r="E576" s="19"/>
      <c r="F576" s="19"/>
      <c r="G576" s="19"/>
      <c r="H576" s="19"/>
      <c r="I576" s="19"/>
      <c r="J576" s="19"/>
      <c r="K576" s="19"/>
      <c r="L576" s="19"/>
    </row>
    <row r="577">
      <c r="A577" s="48">
        <v>44761.0</v>
      </c>
      <c r="B577" s="19">
        <v>-0.009525574499629319</v>
      </c>
      <c r="C577" s="19">
        <v>0.0038117762693121726</v>
      </c>
      <c r="D577" s="19"/>
      <c r="E577" s="19"/>
      <c r="F577" s="19"/>
      <c r="G577" s="19"/>
      <c r="H577" s="19"/>
      <c r="I577" s="19"/>
      <c r="J577" s="19"/>
      <c r="K577" s="19"/>
      <c r="L577" s="19"/>
    </row>
    <row r="578">
      <c r="A578" s="48">
        <v>44760.0</v>
      </c>
      <c r="B578" s="19">
        <v>0.0011874721686209178</v>
      </c>
      <c r="C578" s="19">
        <v>0.014287316501756964</v>
      </c>
      <c r="D578" s="19"/>
      <c r="E578" s="19"/>
      <c r="F578" s="19"/>
      <c r="G578" s="19"/>
      <c r="H578" s="19"/>
      <c r="I578" s="19"/>
      <c r="J578" s="19"/>
      <c r="K578" s="19"/>
      <c r="L578" s="19"/>
    </row>
    <row r="579">
      <c r="A579" s="48">
        <v>44757.0</v>
      </c>
      <c r="B579" s="19">
        <v>0.02788267154899504</v>
      </c>
      <c r="C579" s="19">
        <v>0.006935970110392153</v>
      </c>
      <c r="D579" s="19"/>
      <c r="E579" s="19"/>
      <c r="F579" s="19"/>
      <c r="G579" s="19"/>
      <c r="H579" s="19"/>
      <c r="I579" s="19"/>
      <c r="J579" s="19"/>
      <c r="K579" s="19"/>
      <c r="L579" s="19"/>
    </row>
    <row r="580">
      <c r="A580" s="48">
        <v>44756.0</v>
      </c>
      <c r="B580" s="19">
        <v>0.003905801263641484</v>
      </c>
      <c r="C580" s="19">
        <v>-0.0017536552752143164</v>
      </c>
      <c r="D580" s="19"/>
      <c r="E580" s="19"/>
      <c r="F580" s="19"/>
      <c r="G580" s="19"/>
      <c r="H580" s="19"/>
      <c r="I580" s="19"/>
      <c r="J580" s="19"/>
      <c r="K580" s="19"/>
      <c r="L580" s="19"/>
    </row>
    <row r="581">
      <c r="A581" s="48">
        <v>44755.0</v>
      </c>
      <c r="B581" s="19">
        <v>-0.004725789854796325</v>
      </c>
      <c r="C581" s="19">
        <v>-0.005707328920246835</v>
      </c>
      <c r="D581" s="19"/>
      <c r="E581" s="19"/>
      <c r="F581" s="19"/>
      <c r="G581" s="19"/>
      <c r="H581" s="19"/>
      <c r="I581" s="19"/>
      <c r="J581" s="19"/>
      <c r="K581" s="19"/>
      <c r="L581" s="19"/>
    </row>
    <row r="582">
      <c r="A582" s="69">
        <v>44754.0</v>
      </c>
      <c r="B582" s="19">
        <v>-0.005344958301743752</v>
      </c>
      <c r="C582" s="19">
        <v>-0.009724962999506759</v>
      </c>
      <c r="D582" s="19"/>
      <c r="E582" s="19"/>
      <c r="F582" s="19"/>
      <c r="G582" s="19"/>
      <c r="H582" s="19"/>
      <c r="I582" s="19"/>
      <c r="J582" s="19"/>
      <c r="K582" s="19"/>
      <c r="L582" s="19"/>
    </row>
    <row r="583">
      <c r="A583" s="69">
        <v>44753.0</v>
      </c>
      <c r="B583" s="19">
        <v>-0.03588918938674068</v>
      </c>
      <c r="C583" s="19">
        <v>-2.835900028359539E-4</v>
      </c>
      <c r="D583" s="19"/>
      <c r="E583" s="19"/>
      <c r="F583" s="19"/>
      <c r="G583" s="19"/>
      <c r="H583" s="19"/>
      <c r="I583" s="19"/>
      <c r="J583" s="19"/>
      <c r="K583" s="19"/>
      <c r="L583" s="19"/>
    </row>
    <row r="584">
      <c r="A584" s="69">
        <v>44750.0</v>
      </c>
      <c r="B584" s="19">
        <v>0.03848489448914516</v>
      </c>
      <c r="C584" s="19">
        <v>0.005436096424077608</v>
      </c>
      <c r="D584" s="19"/>
      <c r="E584" s="19"/>
      <c r="F584" s="19"/>
      <c r="G584" s="19"/>
      <c r="H584" s="19"/>
      <c r="I584" s="19"/>
      <c r="J584" s="19"/>
      <c r="K584" s="19"/>
      <c r="L584" s="19"/>
    </row>
    <row r="585">
      <c r="A585" s="69">
        <v>44749.0</v>
      </c>
      <c r="B585" s="19">
        <v>-0.02828692605568872</v>
      </c>
      <c r="C585" s="19">
        <v>0.008949455277739604</v>
      </c>
      <c r="D585" s="19"/>
      <c r="E585" s="19"/>
      <c r="F585" s="19"/>
      <c r="G585" s="19"/>
      <c r="H585" s="19"/>
      <c r="I585" s="19"/>
      <c r="J585" s="19"/>
      <c r="K585" s="19"/>
      <c r="L585" s="19"/>
    </row>
    <row r="586">
      <c r="A586" s="69">
        <v>44748.0</v>
      </c>
      <c r="B586" s="19">
        <v>7.750793533622957E-4</v>
      </c>
      <c r="C586" s="19">
        <v>0.011318177074603808</v>
      </c>
      <c r="D586" s="19"/>
      <c r="E586" s="19"/>
      <c r="F586" s="19"/>
      <c r="G586" s="19"/>
      <c r="H586" s="19"/>
      <c r="I586" s="19"/>
      <c r="J586" s="19"/>
      <c r="K586" s="19"/>
      <c r="L586" s="19"/>
    </row>
    <row r="587">
      <c r="A587" s="69">
        <v>44747.0</v>
      </c>
      <c r="B587" s="19">
        <v>0.007811337598571555</v>
      </c>
      <c r="C587" s="19">
        <v>-0.0015471713602793757</v>
      </c>
      <c r="D587" s="19"/>
      <c r="E587" s="19"/>
      <c r="F587" s="19"/>
      <c r="G587" s="19"/>
      <c r="H587" s="19"/>
      <c r="I587" s="19"/>
      <c r="J587" s="19"/>
      <c r="K587" s="19"/>
      <c r="L587" s="19"/>
    </row>
    <row r="588">
      <c r="A588" s="69">
        <v>44746.0</v>
      </c>
      <c r="B588" s="19">
        <v>0.030275159040392463</v>
      </c>
      <c r="C588" s="19">
        <v>0.00528820058341628</v>
      </c>
      <c r="D588" s="19"/>
      <c r="E588" s="19"/>
      <c r="F588" s="19"/>
      <c r="G588" s="19"/>
      <c r="H588" s="19"/>
      <c r="I588" s="19"/>
      <c r="J588" s="19"/>
      <c r="K588" s="19"/>
      <c r="L588" s="19"/>
    </row>
    <row r="589">
      <c r="A589" s="69">
        <v>44743.0</v>
      </c>
      <c r="B589" s="19">
        <v>-0.020569026349373076</v>
      </c>
      <c r="C589" s="19">
        <v>-0.0017870439314966458</v>
      </c>
      <c r="D589" s="19"/>
      <c r="E589" s="19"/>
      <c r="F589" s="19"/>
      <c r="G589" s="19"/>
      <c r="H589" s="19"/>
      <c r="I589" s="19"/>
      <c r="J589" s="19"/>
      <c r="K589" s="19"/>
      <c r="L589" s="19"/>
    </row>
    <row r="590">
      <c r="A590" s="48">
        <v>44742.0</v>
      </c>
      <c r="B590" s="19">
        <v>-0.027486767658331912</v>
      </c>
      <c r="C590" s="19">
        <v>-0.001193105936414085</v>
      </c>
      <c r="D590" s="19"/>
      <c r="E590" s="19"/>
      <c r="F590" s="19"/>
      <c r="G590" s="19"/>
      <c r="H590" s="19"/>
      <c r="I590" s="19"/>
      <c r="J590" s="19"/>
      <c r="K590" s="19"/>
      <c r="L590" s="19"/>
    </row>
    <row r="591">
      <c r="A591" s="48">
        <v>44741.0</v>
      </c>
      <c r="B591" s="19">
        <v>0.04821121101970527</v>
      </c>
      <c r="C591" s="19">
        <v>-0.00322393408285071</v>
      </c>
      <c r="D591" s="19"/>
      <c r="E591" s="19"/>
      <c r="F591" s="19"/>
      <c r="G591" s="19"/>
      <c r="H591" s="19"/>
      <c r="I591" s="19"/>
      <c r="J591" s="19"/>
      <c r="K591" s="19"/>
      <c r="L591" s="19"/>
    </row>
    <row r="592">
      <c r="A592" s="48">
        <v>44740.0</v>
      </c>
      <c r="B592" s="19">
        <v>-0.01045019120820867</v>
      </c>
      <c r="C592" s="19">
        <v>0.0011464087089165798</v>
      </c>
      <c r="D592" s="19"/>
      <c r="E592" s="19"/>
      <c r="F592" s="19"/>
      <c r="G592" s="19"/>
      <c r="H592" s="19"/>
      <c r="I592" s="19"/>
      <c r="J592" s="19"/>
      <c r="K592" s="19"/>
      <c r="L592" s="19"/>
    </row>
    <row r="593">
      <c r="A593" s="48">
        <v>44739.0</v>
      </c>
      <c r="B593" s="19">
        <v>0.0010233474833232226</v>
      </c>
      <c r="C593" s="19">
        <v>0.00845900281860601</v>
      </c>
      <c r="D593" s="19"/>
      <c r="E593" s="19"/>
      <c r="F593" s="19"/>
      <c r="G593" s="19"/>
      <c r="H593" s="19"/>
      <c r="I593" s="19"/>
      <c r="J593" s="19"/>
      <c r="K593" s="19"/>
      <c r="L593" s="19"/>
    </row>
    <row r="594">
      <c r="A594" s="48">
        <v>44736.0</v>
      </c>
      <c r="B594" s="19">
        <v>0.053253493013972086</v>
      </c>
      <c r="C594" s="19">
        <v>0.00916649792853863</v>
      </c>
      <c r="D594" s="19"/>
      <c r="E594" s="19"/>
      <c r="F594" s="19"/>
      <c r="G594" s="19"/>
      <c r="H594" s="19"/>
      <c r="I594" s="19"/>
      <c r="J594" s="19"/>
      <c r="K594" s="19"/>
      <c r="L594" s="19"/>
    </row>
    <row r="595">
      <c r="A595" s="48">
        <v>44735.0</v>
      </c>
      <c r="B595" s="19">
        <v>-0.056034970041828336</v>
      </c>
      <c r="C595" s="19">
        <v>0.009300409386698627</v>
      </c>
      <c r="D595" s="19"/>
      <c r="E595" s="19"/>
      <c r="F595" s="19"/>
      <c r="G595" s="19"/>
      <c r="H595" s="19"/>
      <c r="I595" s="19"/>
      <c r="J595" s="19"/>
      <c r="K595" s="19"/>
      <c r="L595" s="19"/>
    </row>
    <row r="596">
      <c r="A596" s="48">
        <v>44734.0</v>
      </c>
      <c r="B596" s="19">
        <v>0.0493080268880981</v>
      </c>
      <c r="C596" s="19">
        <v>-0.014419264905235707</v>
      </c>
      <c r="D596" s="19"/>
      <c r="E596" s="19"/>
      <c r="F596" s="19"/>
      <c r="G596" s="19"/>
      <c r="H596" s="19"/>
      <c r="I596" s="19"/>
      <c r="J596" s="19"/>
      <c r="K596" s="19"/>
      <c r="L596" s="19"/>
    </row>
    <row r="597">
      <c r="A597" s="48">
        <v>44733.0</v>
      </c>
      <c r="B597" s="19">
        <v>-0.013919756696689656</v>
      </c>
      <c r="C597" s="19">
        <v>0.018804376504464093</v>
      </c>
      <c r="D597" s="19"/>
      <c r="E597" s="19"/>
      <c r="F597" s="19"/>
      <c r="G597" s="19"/>
      <c r="H597" s="19"/>
      <c r="I597" s="19"/>
      <c r="J597" s="19"/>
      <c r="K597" s="19"/>
      <c r="L597" s="19"/>
    </row>
    <row r="598">
      <c r="A598" s="48">
        <v>44732.0</v>
      </c>
      <c r="B598" s="19">
        <v>0.009406486146095627</v>
      </c>
      <c r="C598" s="19">
        <v>0.0037041880537482808</v>
      </c>
      <c r="D598" s="19"/>
      <c r="E598" s="19"/>
      <c r="F598" s="19"/>
      <c r="G598" s="19"/>
      <c r="H598" s="19"/>
      <c r="I598" s="19"/>
      <c r="J598" s="19"/>
      <c r="K598" s="19"/>
      <c r="L598" s="19"/>
    </row>
    <row r="599">
      <c r="A599" s="48">
        <v>44729.0</v>
      </c>
      <c r="B599" s="19">
        <v>-0.045135104663835524</v>
      </c>
      <c r="C599" s="19">
        <v>-0.0043683189458745275</v>
      </c>
      <c r="D599" s="19"/>
      <c r="E599" s="19"/>
      <c r="F599" s="19"/>
      <c r="G599" s="19"/>
      <c r="H599" s="19"/>
      <c r="I599" s="19"/>
      <c r="J599" s="19"/>
      <c r="K599" s="19"/>
      <c r="L599" s="19"/>
    </row>
    <row r="600">
      <c r="A600" s="48">
        <v>44728.0</v>
      </c>
      <c r="B600" s="19">
        <v>-0.011258917954815595</v>
      </c>
      <c r="C600" s="19">
        <v>-0.02112839859420146</v>
      </c>
      <c r="D600" s="19"/>
      <c r="E600" s="19"/>
      <c r="F600" s="19"/>
      <c r="G600" s="19"/>
      <c r="H600" s="19"/>
      <c r="I600" s="19"/>
      <c r="J600" s="19"/>
      <c r="K600" s="19"/>
      <c r="L600" s="19"/>
    </row>
    <row r="601">
      <c r="A601" s="48">
        <v>44727.0</v>
      </c>
      <c r="B601" s="19">
        <v>0.006093685745261368</v>
      </c>
      <c r="C601" s="19">
        <v>-0.002539393977917803</v>
      </c>
      <c r="D601" s="19"/>
      <c r="E601" s="19"/>
      <c r="F601" s="19"/>
      <c r="G601" s="19"/>
      <c r="H601" s="19"/>
      <c r="I601" s="19"/>
      <c r="J601" s="19"/>
      <c r="K601" s="19"/>
      <c r="L601" s="19"/>
    </row>
    <row r="602">
      <c r="A602" s="48">
        <v>44726.0</v>
      </c>
      <c r="B602" s="19">
        <v>-0.03770191027808745</v>
      </c>
      <c r="C602" s="19">
        <v>-0.0026815599959427727</v>
      </c>
      <c r="D602" s="19"/>
      <c r="E602" s="19"/>
      <c r="F602" s="19"/>
      <c r="G602" s="19"/>
      <c r="H602" s="19"/>
      <c r="I602" s="19"/>
      <c r="J602" s="19"/>
      <c r="K602" s="19"/>
      <c r="L602" s="19"/>
    </row>
    <row r="603">
      <c r="A603" s="48">
        <v>44725.0</v>
      </c>
      <c r="B603" s="19">
        <v>-0.0012575452716298008</v>
      </c>
      <c r="C603" s="19">
        <v>-0.026379784962164643</v>
      </c>
      <c r="D603" s="19"/>
      <c r="E603" s="19"/>
      <c r="F603" s="19"/>
      <c r="G603" s="19"/>
      <c r="H603" s="19"/>
      <c r="I603" s="19"/>
      <c r="J603" s="19"/>
      <c r="K603" s="19"/>
      <c r="L603" s="19"/>
    </row>
    <row r="604">
      <c r="A604" s="69">
        <v>44722.0</v>
      </c>
      <c r="B604" s="19">
        <v>-0.007877945317791402</v>
      </c>
      <c r="C604" s="19">
        <v>-0.016767709869463077</v>
      </c>
      <c r="D604" s="19"/>
      <c r="E604" s="19"/>
      <c r="F604" s="19"/>
      <c r="G604" s="19"/>
      <c r="H604" s="19"/>
      <c r="I604" s="19"/>
      <c r="J604" s="19"/>
      <c r="K604" s="19"/>
      <c r="L604" s="19"/>
    </row>
    <row r="605">
      <c r="A605" s="69">
        <v>44721.0</v>
      </c>
      <c r="B605" s="19">
        <v>-0.004011929276432458</v>
      </c>
      <c r="C605" s="19">
        <v>0.007449751623996859</v>
      </c>
      <c r="D605" s="19"/>
      <c r="E605" s="19"/>
      <c r="F605" s="19"/>
      <c r="G605" s="19"/>
      <c r="H605" s="19"/>
      <c r="I605" s="19"/>
      <c r="J605" s="19"/>
      <c r="K605" s="19"/>
      <c r="L605" s="19"/>
    </row>
    <row r="606">
      <c r="A606" s="69">
        <v>44720.0</v>
      </c>
      <c r="B606" s="19">
        <v>-0.03942432303389942</v>
      </c>
      <c r="C606" s="19">
        <v>-0.0036609843235554385</v>
      </c>
      <c r="D606" s="19"/>
      <c r="E606" s="19"/>
      <c r="F606" s="19"/>
      <c r="G606" s="19"/>
      <c r="H606" s="19"/>
      <c r="I606" s="19"/>
      <c r="J606" s="19"/>
      <c r="K606" s="19"/>
      <c r="L606" s="19"/>
    </row>
    <row r="607">
      <c r="A607" s="69">
        <v>44719.0</v>
      </c>
      <c r="B607" s="19">
        <v>0.032319391634980876</v>
      </c>
      <c r="C607" s="19">
        <v>-0.009245875717807661</v>
      </c>
      <c r="D607" s="19"/>
      <c r="E607" s="19"/>
      <c r="F607" s="19"/>
      <c r="G607" s="19"/>
      <c r="H607" s="19"/>
      <c r="I607" s="19"/>
      <c r="J607" s="19"/>
      <c r="K607" s="19"/>
      <c r="L607" s="19"/>
    </row>
    <row r="608">
      <c r="A608" s="69">
        <v>44718.0</v>
      </c>
      <c r="B608" s="19">
        <v>-0.02405167674546449</v>
      </c>
      <c r="C608" s="19">
        <v>-8.893953920273701E-4</v>
      </c>
      <c r="D608" s="19"/>
      <c r="E608" s="19"/>
      <c r="F608" s="19"/>
      <c r="G608" s="19"/>
      <c r="H608" s="19"/>
      <c r="I608" s="19"/>
      <c r="J608" s="19"/>
      <c r="K608" s="19"/>
      <c r="L608" s="19"/>
    </row>
    <row r="609">
      <c r="A609" s="69">
        <v>44715.0</v>
      </c>
      <c r="B609" s="19">
        <v>0.03458817674451686</v>
      </c>
      <c r="C609" s="19">
        <v>-0.0026280971854703017</v>
      </c>
      <c r="D609" s="19"/>
      <c r="E609" s="19"/>
      <c r="F609" s="19"/>
      <c r="G609" s="19"/>
      <c r="H609" s="19"/>
      <c r="I609" s="19"/>
      <c r="J609" s="19"/>
      <c r="K609" s="19"/>
      <c r="L609" s="19"/>
    </row>
    <row r="610">
      <c r="A610" s="69">
        <v>44714.0</v>
      </c>
      <c r="B610" s="19">
        <v>1.7777145701480812E-4</v>
      </c>
      <c r="C610" s="19">
        <v>0.006370004993115463</v>
      </c>
      <c r="D610" s="19"/>
      <c r="E610" s="19"/>
      <c r="F610" s="19"/>
      <c r="G610" s="19"/>
      <c r="H610" s="19"/>
      <c r="I610" s="19"/>
      <c r="J610" s="19"/>
      <c r="K610" s="19"/>
      <c r="L610" s="19"/>
    </row>
    <row r="611">
      <c r="A611" s="69">
        <v>44713.0</v>
      </c>
      <c r="B611" s="19">
        <v>-0.03865741531941069</v>
      </c>
      <c r="C611" s="19">
        <v>-0.0037263597746094446</v>
      </c>
      <c r="D611" s="19"/>
      <c r="E611" s="19"/>
      <c r="F611" s="19"/>
      <c r="G611" s="19"/>
      <c r="H611" s="19"/>
      <c r="I611" s="19"/>
      <c r="J611" s="19"/>
      <c r="K611" s="19"/>
      <c r="L611" s="19"/>
    </row>
    <row r="612">
      <c r="A612" s="48">
        <v>44712.0</v>
      </c>
      <c r="B612" s="19">
        <v>0.09988721804511269</v>
      </c>
      <c r="C612" s="19">
        <v>-0.004612457536581682</v>
      </c>
      <c r="D612" s="19"/>
      <c r="E612" s="19"/>
      <c r="F612" s="19"/>
      <c r="G612" s="19"/>
      <c r="H612" s="19"/>
      <c r="I612" s="19"/>
      <c r="J612" s="19"/>
      <c r="K612" s="19"/>
      <c r="L612" s="19"/>
    </row>
    <row r="613">
      <c r="A613" s="48">
        <v>44711.0</v>
      </c>
      <c r="B613" s="19">
        <v>0.006965475469412619</v>
      </c>
      <c r="C613" s="19">
        <v>0.018893193374693196</v>
      </c>
      <c r="D613" s="19"/>
      <c r="E613" s="19"/>
      <c r="F613" s="19"/>
      <c r="G613" s="19"/>
      <c r="H613" s="19"/>
      <c r="I613" s="19"/>
      <c r="J613" s="19"/>
      <c r="K613" s="19"/>
      <c r="L613" s="19"/>
    </row>
    <row r="614">
      <c r="A614" s="48">
        <v>44708.0</v>
      </c>
      <c r="B614" s="19">
        <v>-0.011340244769639685</v>
      </c>
      <c r="C614" s="19">
        <v>0.011273859549849607</v>
      </c>
      <c r="D614" s="19"/>
      <c r="E614" s="19"/>
      <c r="F614" s="19"/>
      <c r="G614" s="19"/>
      <c r="H614" s="19"/>
      <c r="I614" s="19"/>
      <c r="J614" s="19"/>
      <c r="K614" s="19"/>
      <c r="L614" s="19"/>
    </row>
    <row r="615">
      <c r="A615" s="48">
        <v>44707.0</v>
      </c>
      <c r="B615" s="19">
        <v>-0.03788124302329765</v>
      </c>
      <c r="C615" s="19">
        <v>0.00900735064708158</v>
      </c>
      <c r="D615" s="19"/>
      <c r="E615" s="19"/>
      <c r="F615" s="19"/>
      <c r="G615" s="19"/>
      <c r="H615" s="19"/>
      <c r="I615" s="19"/>
      <c r="J615" s="19"/>
      <c r="K615" s="19"/>
      <c r="L615" s="19"/>
    </row>
    <row r="616">
      <c r="A616" s="48">
        <v>44706.0</v>
      </c>
      <c r="B616" s="19">
        <v>-0.028136482939632557</v>
      </c>
      <c r="C616" s="19">
        <v>-0.006161182996747394</v>
      </c>
      <c r="D616" s="19"/>
      <c r="E616" s="19"/>
      <c r="F616" s="19"/>
      <c r="G616" s="19"/>
      <c r="H616" s="19"/>
      <c r="I616" s="19"/>
      <c r="J616" s="19"/>
      <c r="K616" s="19"/>
      <c r="L616" s="19"/>
    </row>
    <row r="617">
      <c r="A617" s="48">
        <v>44705.0</v>
      </c>
      <c r="B617" s="19">
        <v>-0.04258527105809817</v>
      </c>
      <c r="C617" s="19">
        <v>-0.005522766378656452</v>
      </c>
      <c r="D617" s="19"/>
      <c r="E617" s="19"/>
      <c r="F617" s="19"/>
      <c r="G617" s="19"/>
      <c r="H617" s="19"/>
      <c r="I617" s="19"/>
      <c r="J617" s="19"/>
      <c r="K617" s="19"/>
      <c r="L617" s="19"/>
    </row>
    <row r="618">
      <c r="A618" s="48">
        <v>44704.0</v>
      </c>
      <c r="B618" s="19">
        <v>0.00967523680649518</v>
      </c>
      <c r="C618" s="19">
        <v>-0.00316301030053201</v>
      </c>
      <c r="D618" s="19"/>
      <c r="E618" s="19"/>
      <c r="F618" s="19"/>
      <c r="G618" s="19"/>
      <c r="H618" s="19"/>
      <c r="I618" s="19"/>
      <c r="J618" s="19"/>
      <c r="K618" s="19"/>
      <c r="L618" s="19"/>
    </row>
    <row r="619">
      <c r="A619" s="48">
        <v>44701.0</v>
      </c>
      <c r="B619" s="19">
        <v>-0.017515870641805376</v>
      </c>
      <c r="C619" s="19">
        <v>0.02889103950814076</v>
      </c>
      <c r="D619" s="19"/>
      <c r="E619" s="19"/>
      <c r="F619" s="19"/>
      <c r="G619" s="19"/>
      <c r="H619" s="19"/>
      <c r="I619" s="19"/>
      <c r="J619" s="19"/>
      <c r="K619" s="19"/>
      <c r="L619" s="19"/>
    </row>
    <row r="620">
      <c r="A620" s="48">
        <v>44700.0</v>
      </c>
      <c r="B620" s="19">
        <v>-0.005815682516604581</v>
      </c>
      <c r="C620" s="19">
        <v>-0.026532761094314794</v>
      </c>
      <c r="D620" s="19"/>
      <c r="E620" s="19"/>
      <c r="F620" s="19"/>
      <c r="G620" s="19"/>
      <c r="H620" s="19"/>
      <c r="I620" s="19"/>
      <c r="J620" s="19"/>
      <c r="K620" s="19"/>
      <c r="L620" s="19"/>
    </row>
    <row r="621">
      <c r="A621" s="48">
        <v>44699.0</v>
      </c>
      <c r="B621" s="19">
        <v>0.04032313509797181</v>
      </c>
      <c r="C621" s="19">
        <v>-0.0011685619922137125</v>
      </c>
      <c r="D621" s="19"/>
      <c r="E621" s="19"/>
      <c r="F621" s="19"/>
      <c r="G621" s="19"/>
      <c r="H621" s="19"/>
      <c r="I621" s="19"/>
      <c r="J621" s="19"/>
      <c r="K621" s="19"/>
      <c r="L621" s="19"/>
    </row>
    <row r="622">
      <c r="A622" s="48">
        <v>44698.0</v>
      </c>
      <c r="B622" s="19">
        <v>-0.0020240831589419805</v>
      </c>
      <c r="C622" s="19">
        <v>0.02632193557753615</v>
      </c>
      <c r="D622" s="19"/>
      <c r="E622" s="19"/>
      <c r="F622" s="19"/>
      <c r="G622" s="19"/>
      <c r="H622" s="19"/>
      <c r="I622" s="19"/>
      <c r="J622" s="19"/>
      <c r="K622" s="19"/>
      <c r="L622" s="19"/>
    </row>
    <row r="623">
      <c r="A623" s="48">
        <v>44697.0</v>
      </c>
      <c r="B623" s="19">
        <v>-0.03326479172194208</v>
      </c>
      <c r="C623" s="19">
        <v>0.003811267793044637</v>
      </c>
      <c r="D623" s="19"/>
      <c r="E623" s="19"/>
      <c r="F623" s="19"/>
      <c r="G623" s="19"/>
      <c r="H623" s="19"/>
      <c r="I623" s="19"/>
      <c r="J623" s="19"/>
      <c r="K623" s="19"/>
      <c r="L623" s="19"/>
    </row>
    <row r="624">
      <c r="A624" s="48">
        <v>44694.0</v>
      </c>
      <c r="B624" s="19">
        <v>-0.019351481445344265</v>
      </c>
      <c r="C624" s="19">
        <v>-0.0016352479757085758</v>
      </c>
      <c r="D624" s="19"/>
      <c r="E624" s="19"/>
      <c r="F624" s="19"/>
      <c r="G624" s="19"/>
      <c r="H624" s="19"/>
      <c r="I624" s="19"/>
      <c r="J624" s="19"/>
      <c r="K624" s="19"/>
      <c r="L624" s="19"/>
    </row>
    <row r="625">
      <c r="A625" s="69">
        <v>44693.0</v>
      </c>
      <c r="B625" s="19">
        <v>-0.06569631407821575</v>
      </c>
      <c r="C625" s="19">
        <v>-0.022211775766835085</v>
      </c>
      <c r="D625" s="19"/>
      <c r="E625" s="19"/>
      <c r="F625" s="19"/>
      <c r="G625" s="19"/>
      <c r="H625" s="19"/>
      <c r="I625" s="19"/>
      <c r="J625" s="19"/>
      <c r="K625" s="19"/>
      <c r="L625" s="19"/>
    </row>
    <row r="626">
      <c r="A626" s="69">
        <v>44692.0</v>
      </c>
      <c r="B626" s="19">
        <v>-0.026072802604320766</v>
      </c>
      <c r="C626" s="19">
        <v>-0.004491981243900045</v>
      </c>
      <c r="D626" s="19"/>
      <c r="E626" s="19"/>
      <c r="F626" s="19"/>
      <c r="G626" s="19"/>
      <c r="H626" s="19"/>
      <c r="I626" s="19"/>
      <c r="J626" s="19"/>
      <c r="K626" s="19"/>
      <c r="L626" s="19"/>
    </row>
    <row r="627">
      <c r="A627" s="69">
        <v>44691.0</v>
      </c>
      <c r="B627" s="19">
        <v>0.012950416691648092</v>
      </c>
      <c r="C627" s="19">
        <v>-0.0037909807782553484</v>
      </c>
      <c r="D627" s="19"/>
      <c r="E627" s="19"/>
      <c r="F627" s="19"/>
      <c r="G627" s="19"/>
      <c r="H627" s="19"/>
      <c r="I627" s="19"/>
      <c r="J627" s="19"/>
      <c r="K627" s="19"/>
      <c r="L627" s="19"/>
    </row>
    <row r="628">
      <c r="A628" s="69">
        <v>44690.0</v>
      </c>
      <c r="B628" s="19">
        <v>-0.008264954215721154</v>
      </c>
      <c r="C628" s="19">
        <v>-0.0066661588849112885</v>
      </c>
      <c r="D628" s="19"/>
      <c r="E628" s="19"/>
      <c r="F628" s="19"/>
      <c r="G628" s="19"/>
      <c r="H628" s="19"/>
      <c r="I628" s="19"/>
      <c r="J628" s="19"/>
      <c r="K628" s="19"/>
      <c r="L628" s="19"/>
    </row>
    <row r="629">
      <c r="A629" s="69">
        <v>44687.0</v>
      </c>
      <c r="B629" s="19">
        <v>-0.02388345570097805</v>
      </c>
      <c r="C629" s="19">
        <v>-0.016268398605737144</v>
      </c>
      <c r="D629" s="19"/>
      <c r="E629" s="19"/>
      <c r="F629" s="19"/>
      <c r="G629" s="19"/>
      <c r="H629" s="19"/>
      <c r="I629" s="19"/>
      <c r="J629" s="19"/>
      <c r="K629" s="19"/>
      <c r="L629" s="19"/>
    </row>
    <row r="630">
      <c r="A630" s="69">
        <v>44686.0</v>
      </c>
      <c r="B630" s="19">
        <v>-0.03245823389021474</v>
      </c>
      <c r="C630" s="19">
        <v>3.028013623065373E-4</v>
      </c>
      <c r="D630" s="19"/>
      <c r="E630" s="19"/>
      <c r="F630" s="19"/>
      <c r="G630" s="19"/>
      <c r="H630" s="19"/>
      <c r="I630" s="19"/>
      <c r="J630" s="19"/>
      <c r="K630" s="19"/>
      <c r="L630" s="19"/>
    </row>
    <row r="631">
      <c r="A631" s="69">
        <v>44685.0</v>
      </c>
      <c r="B631" s="19">
        <v>-0.03589507593189134</v>
      </c>
      <c r="C631" s="19">
        <v>-0.02293618292704358</v>
      </c>
      <c r="D631" s="19"/>
      <c r="E631" s="19"/>
      <c r="F631" s="19"/>
      <c r="G631" s="19"/>
      <c r="H631" s="19"/>
      <c r="I631" s="19"/>
      <c r="J631" s="19"/>
      <c r="K631" s="19"/>
      <c r="L631" s="19"/>
    </row>
    <row r="632">
      <c r="A632" s="69">
        <v>44683.0</v>
      </c>
      <c r="B632" s="19">
        <v>-0.004178348069872717</v>
      </c>
      <c r="C632" s="19">
        <v>-0.0019558486892305993</v>
      </c>
      <c r="D632" s="19"/>
      <c r="E632" s="19"/>
      <c r="F632" s="19"/>
      <c r="G632" s="19"/>
      <c r="H632" s="19"/>
      <c r="I632" s="19"/>
      <c r="J632" s="19"/>
      <c r="K632" s="19"/>
      <c r="L632" s="19"/>
    </row>
    <row r="633">
      <c r="A633" s="48">
        <v>44680.0</v>
      </c>
      <c r="B633" s="19">
        <v>-7.003932977748262E-4</v>
      </c>
      <c r="C633" s="19">
        <v>-0.008263240756043011</v>
      </c>
      <c r="D633" s="19"/>
      <c r="E633" s="19"/>
      <c r="F633" s="19"/>
      <c r="G633" s="19"/>
      <c r="H633" s="19"/>
      <c r="I633" s="19"/>
      <c r="J633" s="19"/>
      <c r="K633" s="19"/>
      <c r="L633" s="19"/>
    </row>
    <row r="634">
      <c r="A634" s="48">
        <v>44679.0</v>
      </c>
      <c r="B634" s="19">
        <v>-0.027048278031137074</v>
      </c>
      <c r="C634" s="19">
        <v>0.012128486242839465</v>
      </c>
      <c r="D634" s="19"/>
      <c r="E634" s="19"/>
      <c r="F634" s="19"/>
      <c r="G634" s="19"/>
      <c r="H634" s="19"/>
      <c r="I634" s="19"/>
      <c r="J634" s="19"/>
      <c r="K634" s="19"/>
      <c r="L634" s="19"/>
    </row>
    <row r="635">
      <c r="A635" s="48">
        <v>44678.0</v>
      </c>
      <c r="B635" s="19">
        <v>-0.0058366772630152886</v>
      </c>
      <c r="C635" s="19">
        <v>-0.009441421329240418</v>
      </c>
      <c r="D635" s="19"/>
      <c r="E635" s="19"/>
      <c r="F635" s="19"/>
      <c r="G635" s="19"/>
      <c r="H635" s="19"/>
      <c r="I635" s="19"/>
      <c r="J635" s="19"/>
      <c r="K635" s="19"/>
      <c r="L635" s="19"/>
    </row>
    <row r="636">
      <c r="A636" s="48">
        <v>44677.0</v>
      </c>
      <c r="B636" s="19">
        <v>-0.015973949385913122</v>
      </c>
      <c r="C636" s="19">
        <v>0.014560028783852541</v>
      </c>
      <c r="D636" s="19"/>
      <c r="E636" s="19"/>
      <c r="F636" s="19"/>
      <c r="G636" s="19"/>
      <c r="H636" s="19"/>
      <c r="I636" s="19"/>
      <c r="J636" s="19"/>
      <c r="K636" s="19"/>
      <c r="L636" s="19"/>
    </row>
    <row r="637">
      <c r="A637" s="48">
        <v>44676.0</v>
      </c>
      <c r="B637" s="19">
        <v>-0.021746764322263523</v>
      </c>
      <c r="C637" s="19">
        <v>-0.012695121986728397</v>
      </c>
      <c r="D637" s="19"/>
      <c r="E637" s="19"/>
      <c r="F637" s="19"/>
      <c r="G637" s="19"/>
      <c r="H637" s="19"/>
      <c r="I637" s="19"/>
      <c r="J637" s="19"/>
      <c r="K637" s="19"/>
      <c r="L637" s="19"/>
    </row>
    <row r="638">
      <c r="A638" s="48">
        <v>44673.0</v>
      </c>
      <c r="B638" s="19">
        <v>-0.00811066328307708</v>
      </c>
      <c r="C638" s="19">
        <v>-0.012686429860975235</v>
      </c>
      <c r="D638" s="19"/>
      <c r="E638" s="19"/>
      <c r="F638" s="19"/>
      <c r="G638" s="19"/>
      <c r="H638" s="19"/>
      <c r="I638" s="19"/>
      <c r="J638" s="19"/>
      <c r="K638" s="19"/>
      <c r="L638" s="19"/>
    </row>
    <row r="639">
      <c r="A639" s="48">
        <v>44672.0</v>
      </c>
      <c r="B639" s="19">
        <v>-0.02491448533514473</v>
      </c>
      <c r="C639" s="19">
        <v>0.014941747317867238</v>
      </c>
      <c r="D639" s="19"/>
      <c r="E639" s="19"/>
      <c r="F639" s="19"/>
      <c r="G639" s="19"/>
      <c r="H639" s="19"/>
      <c r="I639" s="19"/>
      <c r="J639" s="19"/>
      <c r="K639" s="19"/>
      <c r="L639" s="19"/>
    </row>
    <row r="640">
      <c r="A640" s="48">
        <v>44671.0</v>
      </c>
      <c r="B640" s="19">
        <v>-0.021947515778484306</v>
      </c>
      <c r="C640" s="19">
        <v>0.010490221804211775</v>
      </c>
      <c r="D640" s="19"/>
      <c r="E640" s="19"/>
      <c r="F640" s="19"/>
      <c r="G640" s="19"/>
      <c r="H640" s="19"/>
      <c r="I640" s="19"/>
      <c r="J640" s="19"/>
      <c r="K640" s="19"/>
      <c r="L640" s="19"/>
    </row>
    <row r="641">
      <c r="A641" s="48">
        <v>44670.0</v>
      </c>
      <c r="B641" s="19">
        <v>0.013051943369468688</v>
      </c>
      <c r="C641" s="19">
        <v>-0.01251917909122402</v>
      </c>
      <c r="D641" s="19"/>
      <c r="E641" s="19"/>
      <c r="F641" s="19"/>
      <c r="G641" s="19"/>
      <c r="H641" s="19"/>
      <c r="I641" s="19"/>
      <c r="J641" s="19"/>
      <c r="K641" s="19"/>
      <c r="L641" s="19"/>
    </row>
    <row r="642">
      <c r="A642" s="48">
        <v>44669.0</v>
      </c>
      <c r="B642" s="19">
        <v>-0.020206777984503432</v>
      </c>
      <c r="C642" s="19">
        <v>-0.017281188396425895</v>
      </c>
      <c r="D642" s="19"/>
      <c r="E642" s="19"/>
      <c r="F642" s="19"/>
      <c r="G642" s="19"/>
      <c r="H642" s="19"/>
      <c r="I642" s="19"/>
      <c r="J642" s="19"/>
      <c r="K642" s="19"/>
      <c r="L642" s="19"/>
    </row>
    <row r="643">
      <c r="A643" s="48">
        <v>44664.0</v>
      </c>
      <c r="B643" s="19">
        <v>0.007163357764653044</v>
      </c>
      <c r="C643" s="19">
        <v>-0.0031174594844354253</v>
      </c>
      <c r="D643" s="19"/>
      <c r="E643" s="19"/>
      <c r="F643" s="19"/>
      <c r="G643" s="19"/>
      <c r="H643" s="19"/>
      <c r="I643" s="19"/>
      <c r="J643" s="19"/>
      <c r="K643" s="19"/>
      <c r="L643" s="19"/>
    </row>
    <row r="644">
      <c r="A644" s="69">
        <v>44663.0</v>
      </c>
      <c r="B644" s="19">
        <v>-0.010491480073229309</v>
      </c>
      <c r="C644" s="19">
        <v>-0.008183898681467405</v>
      </c>
      <c r="D644" s="19"/>
      <c r="E644" s="19"/>
      <c r="F644" s="19"/>
      <c r="G644" s="19"/>
      <c r="H644" s="19"/>
      <c r="I644" s="19"/>
      <c r="J644" s="19"/>
      <c r="K644" s="19"/>
      <c r="L644" s="19"/>
    </row>
    <row r="645">
      <c r="A645" s="69">
        <v>44662.0</v>
      </c>
      <c r="B645" s="19">
        <v>-0.0103365775475599</v>
      </c>
      <c r="C645" s="19">
        <v>-0.006151475876261858</v>
      </c>
      <c r="D645" s="19"/>
      <c r="E645" s="19"/>
      <c r="F645" s="19"/>
      <c r="G645" s="19"/>
      <c r="H645" s="19"/>
      <c r="I645" s="19"/>
      <c r="J645" s="19"/>
      <c r="K645" s="19"/>
      <c r="L645" s="19"/>
    </row>
    <row r="646">
      <c r="A646" s="69">
        <v>44659.0</v>
      </c>
      <c r="B646" s="19">
        <v>-0.052470562341806914</v>
      </c>
      <c r="C646" s="19">
        <v>0.008208826188876639</v>
      </c>
      <c r="D646" s="19"/>
      <c r="E646" s="19"/>
      <c r="F646" s="19"/>
      <c r="G646" s="19"/>
      <c r="H646" s="19"/>
      <c r="I646" s="19"/>
      <c r="J646" s="19"/>
      <c r="K646" s="19"/>
      <c r="L646" s="19"/>
    </row>
    <row r="647">
      <c r="A647" s="69">
        <v>44658.0</v>
      </c>
      <c r="B647" s="19">
        <v>0.11166842015120748</v>
      </c>
      <c r="C647" s="19">
        <v>-0.009439763247817812</v>
      </c>
      <c r="D647" s="19"/>
      <c r="E647" s="19"/>
      <c r="F647" s="19"/>
      <c r="G647" s="19"/>
      <c r="H647" s="19"/>
      <c r="I647" s="19"/>
      <c r="J647" s="19"/>
      <c r="K647" s="19"/>
      <c r="L647" s="19"/>
    </row>
    <row r="648">
      <c r="A648" s="69">
        <v>44657.0</v>
      </c>
      <c r="B648" s="19">
        <v>0.03478745221156032</v>
      </c>
      <c r="C648" s="19">
        <v>-0.008339180504972843</v>
      </c>
      <c r="D648" s="19"/>
      <c r="E648" s="19"/>
      <c r="F648" s="19"/>
      <c r="G648" s="19"/>
      <c r="H648" s="19"/>
      <c r="I648" s="19"/>
      <c r="J648" s="19"/>
      <c r="K648" s="19"/>
      <c r="L648" s="19"/>
    </row>
    <row r="649">
      <c r="A649" s="69">
        <v>44656.0</v>
      </c>
      <c r="B649" s="19">
        <v>0.15037572085978912</v>
      </c>
      <c r="C649" s="19">
        <v>-0.005317557911529103</v>
      </c>
      <c r="D649" s="19"/>
      <c r="E649" s="19"/>
      <c r="F649" s="19"/>
      <c r="G649" s="19"/>
      <c r="H649" s="19"/>
      <c r="I649" s="19"/>
      <c r="J649" s="19"/>
      <c r="K649" s="19"/>
      <c r="L649" s="19"/>
    </row>
    <row r="650">
      <c r="A650" s="69">
        <v>44655.0</v>
      </c>
      <c r="B650" s="19">
        <v>-0.03003079357007643</v>
      </c>
      <c r="C650" s="19">
        <v>0.021671774063478866</v>
      </c>
      <c r="D650" s="19"/>
      <c r="E650" s="19"/>
      <c r="F650" s="19"/>
      <c r="G650" s="19"/>
      <c r="H650" s="19"/>
      <c r="I650" s="19"/>
      <c r="J650" s="19"/>
      <c r="K650" s="19"/>
      <c r="L650" s="19"/>
    </row>
    <row r="651">
      <c r="A651" s="69">
        <v>44652.0</v>
      </c>
      <c r="B651" s="19">
        <v>0.1375088373288771</v>
      </c>
      <c r="C651" s="19">
        <v>0.011778009991554539</v>
      </c>
      <c r="D651" s="19"/>
      <c r="E651" s="19"/>
      <c r="F651" s="19"/>
      <c r="G651" s="19"/>
      <c r="H651" s="19"/>
      <c r="I651" s="19"/>
      <c r="J651" s="19"/>
      <c r="K651" s="19"/>
      <c r="L651" s="19"/>
    </row>
    <row r="652">
      <c r="A652" s="48">
        <v>44651.0</v>
      </c>
      <c r="B652" s="19">
        <v>-0.01646701855305155</v>
      </c>
      <c r="C652" s="19">
        <v>-0.001914477162001882</v>
      </c>
      <c r="D652" s="19"/>
      <c r="E652" s="19"/>
      <c r="F652" s="19"/>
      <c r="G652" s="19"/>
      <c r="H652" s="19"/>
      <c r="I652" s="19"/>
      <c r="J652" s="19"/>
      <c r="K652" s="19"/>
      <c r="L652" s="19"/>
    </row>
    <row r="653">
      <c r="A653" s="48">
        <v>44650.0</v>
      </c>
      <c r="B653" s="19">
        <v>7.274797570850922E-4</v>
      </c>
      <c r="C653" s="19">
        <v>0.009982511125348426</v>
      </c>
      <c r="D653" s="19"/>
      <c r="E653" s="19"/>
      <c r="F653" s="19"/>
      <c r="G653" s="19"/>
      <c r="H653" s="19"/>
      <c r="I653" s="19"/>
      <c r="J653" s="19"/>
      <c r="K653" s="19"/>
      <c r="L653" s="19"/>
    </row>
    <row r="654">
      <c r="A654" s="48">
        <v>44649.0</v>
      </c>
      <c r="B654" s="19">
        <v>0.03208957660039813</v>
      </c>
      <c r="C654" s="19">
        <v>0.005998141911508492</v>
      </c>
      <c r="D654" s="19"/>
      <c r="E654" s="19"/>
      <c r="F654" s="19"/>
      <c r="G654" s="19"/>
      <c r="H654" s="19"/>
      <c r="I654" s="19"/>
      <c r="J654" s="19"/>
      <c r="K654" s="19"/>
      <c r="L654" s="19"/>
    </row>
    <row r="655">
      <c r="A655" s="48">
        <v>44648.0</v>
      </c>
      <c r="B655" s="19">
        <v>-0.003545637889532105</v>
      </c>
      <c r="C655" s="19">
        <v>0.004022619949862971</v>
      </c>
      <c r="D655" s="19"/>
      <c r="E655" s="19"/>
      <c r="F655" s="19"/>
      <c r="G655" s="19"/>
      <c r="H655" s="19"/>
      <c r="I655" s="19"/>
      <c r="J655" s="19"/>
      <c r="K655" s="19"/>
      <c r="L655" s="19"/>
    </row>
    <row r="656">
      <c r="A656" s="48">
        <v>44645.0</v>
      </c>
      <c r="B656" s="19">
        <v>0.0018575851393187737</v>
      </c>
      <c r="C656" s="19">
        <v>-0.004049875890900112</v>
      </c>
      <c r="D656" s="19"/>
      <c r="E656" s="19"/>
      <c r="F656" s="19"/>
      <c r="G656" s="19"/>
      <c r="H656" s="19"/>
      <c r="I656" s="19"/>
      <c r="J656" s="19"/>
      <c r="K656" s="19"/>
      <c r="L656" s="19"/>
    </row>
    <row r="657">
      <c r="A657" s="48">
        <v>44644.0</v>
      </c>
      <c r="B657" s="19">
        <v>-0.029876699336073398</v>
      </c>
      <c r="C657" s="19">
        <v>-0.001327871086332033</v>
      </c>
      <c r="D657" s="19"/>
      <c r="E657" s="19"/>
      <c r="F657" s="19"/>
      <c r="G657" s="19"/>
      <c r="H657" s="19"/>
      <c r="I657" s="19"/>
      <c r="J657" s="19"/>
      <c r="K657" s="19"/>
      <c r="L657" s="19"/>
    </row>
    <row r="658">
      <c r="A658" s="48">
        <v>44643.0</v>
      </c>
      <c r="B658" s="19">
        <v>0.0056594175251176715</v>
      </c>
      <c r="C658" s="19">
        <v>-0.0040339580144955756</v>
      </c>
      <c r="D658" s="19"/>
      <c r="E658" s="19"/>
      <c r="F658" s="19"/>
      <c r="G658" s="19"/>
      <c r="H658" s="19"/>
      <c r="I658" s="19"/>
      <c r="J658" s="19"/>
      <c r="K658" s="19"/>
      <c r="L658" s="19"/>
    </row>
    <row r="659">
      <c r="A659" s="48">
        <v>44642.0</v>
      </c>
      <c r="B659" s="19">
        <v>-6.354855109304003E-4</v>
      </c>
      <c r="C659" s="19">
        <v>0.01156120016824791</v>
      </c>
      <c r="D659" s="19"/>
      <c r="E659" s="19"/>
      <c r="F659" s="19"/>
      <c r="G659" s="19"/>
      <c r="H659" s="19"/>
      <c r="I659" s="19"/>
      <c r="J659" s="19"/>
      <c r="K659" s="19"/>
      <c r="L659" s="19"/>
    </row>
    <row r="660">
      <c r="A660" s="48">
        <v>44641.0</v>
      </c>
      <c r="B660" s="19">
        <v>0.0023568380151601787</v>
      </c>
      <c r="C660" s="19">
        <v>-0.009802135124269418</v>
      </c>
      <c r="D660" s="19"/>
      <c r="E660" s="19"/>
      <c r="F660" s="19"/>
      <c r="G660" s="19"/>
      <c r="H660" s="19"/>
      <c r="I660" s="19"/>
      <c r="J660" s="19"/>
      <c r="K660" s="19"/>
      <c r="L660" s="19"/>
    </row>
    <row r="661">
      <c r="A661" s="48">
        <v>44637.0</v>
      </c>
      <c r="B661" s="19">
        <v>0.003355382993001532</v>
      </c>
      <c r="C661" s="19">
        <v>0.01836191890005212</v>
      </c>
      <c r="D661" s="19"/>
      <c r="E661" s="19"/>
      <c r="F661" s="19"/>
      <c r="G661" s="19"/>
      <c r="H661" s="19"/>
      <c r="I661" s="19"/>
      <c r="J661" s="19"/>
      <c r="K661" s="19"/>
      <c r="L661" s="19"/>
    </row>
    <row r="662">
      <c r="A662" s="48">
        <v>44636.0</v>
      </c>
      <c r="B662" s="19">
        <v>-0.015974340429546152</v>
      </c>
      <c r="C662" s="19">
        <v>0.018745123927264018</v>
      </c>
      <c r="D662" s="19"/>
      <c r="E662" s="19"/>
      <c r="F662" s="19"/>
      <c r="G662" s="19"/>
      <c r="H662" s="19"/>
      <c r="I662" s="19"/>
      <c r="J662" s="19"/>
      <c r="K662" s="19"/>
      <c r="L662" s="19"/>
    </row>
    <row r="663">
      <c r="A663" s="48">
        <v>44635.0</v>
      </c>
      <c r="B663" s="19">
        <v>-0.01113218694611151</v>
      </c>
      <c r="C663" s="19">
        <v>-0.012346410768583338</v>
      </c>
      <c r="D663" s="19"/>
      <c r="E663" s="19"/>
      <c r="F663" s="19"/>
      <c r="G663" s="19"/>
      <c r="H663" s="19"/>
      <c r="I663" s="19"/>
      <c r="J663" s="19"/>
      <c r="K663" s="19"/>
      <c r="L663" s="19"/>
    </row>
    <row r="664">
      <c r="A664" s="48">
        <v>44634.0</v>
      </c>
      <c r="B664" s="19">
        <v>-0.014887425333129034</v>
      </c>
      <c r="C664" s="19">
        <v>0.014482470408196946</v>
      </c>
      <c r="D664" s="19"/>
      <c r="E664" s="19"/>
      <c r="F664" s="19"/>
      <c r="G664" s="19"/>
      <c r="H664" s="19"/>
      <c r="I664" s="19"/>
      <c r="J664" s="19"/>
      <c r="K664" s="19"/>
      <c r="L664" s="19"/>
    </row>
    <row r="665">
      <c r="A665" s="69">
        <v>44631.0</v>
      </c>
      <c r="B665" s="19">
        <v>0.020570856910619995</v>
      </c>
      <c r="C665" s="19">
        <v>0.0021422244183453287</v>
      </c>
      <c r="D665" s="19"/>
      <c r="E665" s="19"/>
      <c r="F665" s="19"/>
      <c r="G665" s="19"/>
      <c r="H665" s="19"/>
      <c r="I665" s="19"/>
      <c r="J665" s="19"/>
      <c r="K665" s="19"/>
      <c r="L665" s="19"/>
    </row>
    <row r="666">
      <c r="A666" s="69">
        <v>44630.0</v>
      </c>
      <c r="B666" s="19">
        <v>0.016008639583267037</v>
      </c>
      <c r="C666" s="19">
        <v>0.015267339029142901</v>
      </c>
      <c r="D666" s="19"/>
      <c r="E666" s="19"/>
      <c r="F666" s="19"/>
      <c r="G666" s="19"/>
      <c r="H666" s="19"/>
      <c r="I666" s="19"/>
      <c r="J666" s="19"/>
      <c r="K666" s="19"/>
      <c r="L666" s="19"/>
    </row>
    <row r="667">
      <c r="A667" s="69">
        <v>44629.0</v>
      </c>
      <c r="B667" s="19">
        <v>0.01505674490585518</v>
      </c>
      <c r="C667" s="19">
        <v>0.02072632693142329</v>
      </c>
      <c r="D667" s="19"/>
      <c r="E667" s="19"/>
      <c r="F667" s="19"/>
      <c r="G667" s="19"/>
      <c r="H667" s="19"/>
      <c r="I667" s="19"/>
      <c r="J667" s="19"/>
      <c r="K667" s="19"/>
      <c r="L667" s="19"/>
    </row>
    <row r="668">
      <c r="A668" s="69">
        <v>44628.0</v>
      </c>
      <c r="B668" s="19">
        <v>0.013926119646943347</v>
      </c>
      <c r="C668" s="19">
        <v>0.009474789055137212</v>
      </c>
      <c r="D668" s="19"/>
      <c r="E668" s="19"/>
      <c r="F668" s="19"/>
      <c r="G668" s="19"/>
      <c r="H668" s="19"/>
      <c r="I668" s="19"/>
      <c r="J668" s="19"/>
      <c r="K668" s="19"/>
      <c r="L668" s="19"/>
    </row>
    <row r="669">
      <c r="A669" s="69">
        <v>44627.0</v>
      </c>
      <c r="B669" s="19">
        <v>-0.01756752416738927</v>
      </c>
      <c r="C669" s="19">
        <v>-0.023526732264925077</v>
      </c>
      <c r="D669" s="19"/>
      <c r="E669" s="19"/>
      <c r="F669" s="19"/>
      <c r="G669" s="19"/>
      <c r="H669" s="19"/>
      <c r="I669" s="19"/>
      <c r="J669" s="19"/>
      <c r="K669" s="19"/>
      <c r="L669" s="19"/>
    </row>
    <row r="670">
      <c r="A670" s="69">
        <v>44624.0</v>
      </c>
      <c r="B670" s="19">
        <v>8.035484700437134E-4</v>
      </c>
      <c r="C670" s="19">
        <v>-0.015316961701534404</v>
      </c>
      <c r="D670" s="19"/>
      <c r="E670" s="19"/>
      <c r="F670" s="19"/>
      <c r="G670" s="19"/>
      <c r="H670" s="19"/>
      <c r="I670" s="19"/>
      <c r="J670" s="19"/>
      <c r="K670" s="19"/>
      <c r="L670" s="19"/>
    </row>
    <row r="671">
      <c r="A671" s="69">
        <v>44623.0</v>
      </c>
      <c r="B671" s="19">
        <v>-0.008540471637985991</v>
      </c>
      <c r="C671" s="19">
        <v>-0.006497671015509576</v>
      </c>
      <c r="D671" s="19"/>
      <c r="E671" s="19"/>
      <c r="F671" s="19"/>
      <c r="G671" s="19"/>
      <c r="H671" s="19"/>
      <c r="I671" s="19"/>
      <c r="J671" s="19"/>
      <c r="K671" s="19"/>
      <c r="L671" s="19"/>
    </row>
    <row r="672">
      <c r="A672" s="69">
        <v>44622.0</v>
      </c>
      <c r="B672" s="19">
        <v>-0.01971197400893443</v>
      </c>
      <c r="C672" s="19">
        <v>-0.011191563603451304</v>
      </c>
      <c r="D672" s="19"/>
      <c r="E672" s="19"/>
      <c r="F672" s="19"/>
      <c r="G672" s="19"/>
      <c r="H672" s="19"/>
      <c r="I672" s="19"/>
      <c r="J672" s="19"/>
      <c r="K672" s="19"/>
      <c r="L672" s="19"/>
    </row>
    <row r="673">
      <c r="A673" s="48">
        <v>44620.0</v>
      </c>
      <c r="B673" s="19">
        <v>0.06621590114245746</v>
      </c>
      <c r="C673" s="19">
        <v>0.008134034481102725</v>
      </c>
      <c r="D673" s="19"/>
      <c r="E673" s="19"/>
      <c r="F673" s="19"/>
      <c r="G673" s="19"/>
      <c r="H673" s="19"/>
      <c r="I673" s="19"/>
      <c r="J673" s="19"/>
      <c r="K673" s="19"/>
      <c r="L673" s="19"/>
    </row>
    <row r="674">
      <c r="A674" s="48">
        <v>44617.0</v>
      </c>
      <c r="B674" s="19">
        <v>-0.04546466155851592</v>
      </c>
      <c r="C674" s="19">
        <v>0.025261648392566505</v>
      </c>
      <c r="D674" s="19"/>
      <c r="E674" s="19"/>
      <c r="F674" s="19"/>
      <c r="G674" s="19"/>
      <c r="H674" s="19"/>
      <c r="I674" s="19"/>
      <c r="J674" s="19"/>
      <c r="K674" s="19"/>
      <c r="L674" s="19"/>
    </row>
    <row r="675">
      <c r="A675" s="48">
        <v>44616.0</v>
      </c>
      <c r="B675" s="19">
        <v>-0.008511174857358972</v>
      </c>
      <c r="C675" s="19">
        <v>-0.047781049917219764</v>
      </c>
      <c r="D675" s="19"/>
      <c r="E675" s="19"/>
      <c r="F675" s="19"/>
      <c r="G675" s="19"/>
      <c r="H675" s="19"/>
      <c r="I675" s="19"/>
      <c r="J675" s="19"/>
      <c r="K675" s="19"/>
      <c r="L675" s="19"/>
    </row>
    <row r="676">
      <c r="A676" s="48">
        <v>44615.0</v>
      </c>
      <c r="B676" s="19">
        <v>-0.0076949544871594</v>
      </c>
      <c r="C676" s="19">
        <v>-0.001693755046161427</v>
      </c>
      <c r="D676" s="19"/>
      <c r="E676" s="19"/>
      <c r="F676" s="19"/>
      <c r="G676" s="19"/>
      <c r="H676" s="19"/>
      <c r="I676" s="19"/>
      <c r="J676" s="19"/>
      <c r="K676" s="19"/>
      <c r="L676" s="19"/>
    </row>
    <row r="677">
      <c r="A677" s="48">
        <v>44614.0</v>
      </c>
      <c r="B677" s="19">
        <v>-0.019746726765400346</v>
      </c>
      <c r="C677" s="19">
        <v>-0.006651498112648313</v>
      </c>
      <c r="D677" s="19"/>
      <c r="E677" s="19"/>
      <c r="F677" s="19"/>
      <c r="G677" s="19"/>
      <c r="H677" s="19"/>
      <c r="I677" s="19"/>
      <c r="J677" s="19"/>
      <c r="K677" s="19"/>
      <c r="L677" s="19"/>
    </row>
    <row r="678">
      <c r="A678" s="48">
        <v>44613.0</v>
      </c>
      <c r="B678" s="19">
        <v>-0.01750316322226908</v>
      </c>
      <c r="C678" s="19">
        <v>-0.004031534529962855</v>
      </c>
      <c r="D678" s="19"/>
      <c r="E678" s="19"/>
      <c r="F678" s="19"/>
      <c r="G678" s="19"/>
      <c r="H678" s="19"/>
      <c r="I678" s="19"/>
      <c r="J678" s="19"/>
      <c r="K678" s="19"/>
      <c r="L678" s="19"/>
    </row>
    <row r="679">
      <c r="A679" s="48">
        <v>44610.0</v>
      </c>
      <c r="B679" s="19">
        <v>-0.01122993059485855</v>
      </c>
      <c r="C679" s="19">
        <v>-0.001635403303167915</v>
      </c>
      <c r="D679" s="19"/>
      <c r="E679" s="19"/>
      <c r="F679" s="19"/>
      <c r="G679" s="19"/>
      <c r="H679" s="19"/>
      <c r="I679" s="19"/>
      <c r="J679" s="19"/>
      <c r="K679" s="19"/>
      <c r="L679" s="19"/>
    </row>
    <row r="680">
      <c r="A680" s="48">
        <v>44609.0</v>
      </c>
      <c r="B680" s="19">
        <v>-0.01043478260869568</v>
      </c>
      <c r="C680" s="19">
        <v>-0.0010160372239093052</v>
      </c>
      <c r="D680" s="19"/>
      <c r="E680" s="19"/>
      <c r="F680" s="19"/>
      <c r="G680" s="19"/>
      <c r="H680" s="19"/>
      <c r="I680" s="19"/>
      <c r="J680" s="19"/>
      <c r="K680" s="19"/>
      <c r="L680" s="19"/>
    </row>
    <row r="681">
      <c r="A681" s="48">
        <v>44608.0</v>
      </c>
      <c r="B681" s="19">
        <v>-0.007953914086030855</v>
      </c>
      <c r="C681" s="19">
        <v>-0.001743269682379145</v>
      </c>
      <c r="D681" s="19"/>
      <c r="E681" s="19"/>
      <c r="F681" s="19"/>
      <c r="G681" s="19"/>
      <c r="H681" s="19"/>
      <c r="I681" s="19"/>
      <c r="J681" s="19"/>
      <c r="K681" s="19"/>
      <c r="L681" s="19"/>
    </row>
    <row r="682">
      <c r="A682" s="48">
        <v>44607.0</v>
      </c>
      <c r="B682" s="19">
        <v>-0.013215986149184844</v>
      </c>
      <c r="C682" s="19">
        <v>0.030259220557152133</v>
      </c>
      <c r="D682" s="19"/>
      <c r="E682" s="19"/>
      <c r="F682" s="19"/>
      <c r="G682" s="19"/>
      <c r="H682" s="19"/>
      <c r="I682" s="19"/>
      <c r="J682" s="19"/>
      <c r="K682" s="19"/>
      <c r="L682" s="19"/>
    </row>
    <row r="683">
      <c r="A683" s="48">
        <v>44606.0</v>
      </c>
      <c r="B683" s="19">
        <v>-0.027118834395440827</v>
      </c>
      <c r="C683" s="19">
        <v>-0.030616267859969293</v>
      </c>
      <c r="D683" s="19"/>
      <c r="E683" s="19"/>
      <c r="F683" s="19"/>
      <c r="G683" s="19"/>
      <c r="H683" s="19"/>
      <c r="I683" s="19"/>
      <c r="J683" s="19"/>
      <c r="K683" s="19"/>
      <c r="L683" s="19"/>
    </row>
    <row r="684">
      <c r="A684" s="69">
        <v>44603.0</v>
      </c>
      <c r="B684" s="19">
        <v>0.0033519238352768266</v>
      </c>
      <c r="C684" s="19">
        <v>-0.013126318808804993</v>
      </c>
      <c r="D684" s="19"/>
      <c r="E684" s="19"/>
      <c r="F684" s="19"/>
      <c r="G684" s="19"/>
      <c r="H684" s="19"/>
      <c r="I684" s="19"/>
      <c r="J684" s="19"/>
      <c r="K684" s="19"/>
      <c r="L684" s="19"/>
    </row>
    <row r="685">
      <c r="A685" s="69">
        <v>44602.0</v>
      </c>
      <c r="B685" s="19">
        <v>-0.012901073235833893</v>
      </c>
      <c r="C685" s="19">
        <v>0.008133968552090476</v>
      </c>
      <c r="D685" s="19"/>
      <c r="E685" s="19"/>
      <c r="F685" s="19"/>
      <c r="G685" s="19"/>
      <c r="H685" s="19"/>
      <c r="I685" s="19"/>
      <c r="J685" s="19"/>
      <c r="K685" s="19"/>
      <c r="L685" s="19"/>
    </row>
    <row r="686">
      <c r="A686" s="69">
        <v>44601.0</v>
      </c>
      <c r="B686" s="19">
        <v>-0.0050623807020941936</v>
      </c>
      <c r="C686" s="19">
        <v>0.011412107084425305</v>
      </c>
      <c r="D686" s="19"/>
      <c r="E686" s="19"/>
      <c r="F686" s="19"/>
      <c r="G686" s="19"/>
      <c r="H686" s="19"/>
      <c r="I686" s="19"/>
      <c r="J686" s="19"/>
      <c r="K686" s="19"/>
      <c r="L686" s="19"/>
    </row>
    <row r="687">
      <c r="A687" s="69">
        <v>44600.0</v>
      </c>
      <c r="B687" s="19">
        <v>-0.010700602079912414</v>
      </c>
      <c r="C687" s="19">
        <v>0.003087674861737222</v>
      </c>
      <c r="D687" s="19"/>
      <c r="E687" s="19"/>
      <c r="F687" s="19"/>
      <c r="G687" s="19"/>
      <c r="H687" s="19"/>
      <c r="I687" s="19"/>
      <c r="J687" s="19"/>
      <c r="K687" s="19"/>
      <c r="L687" s="19"/>
    </row>
    <row r="688">
      <c r="A688" s="69">
        <v>44599.0</v>
      </c>
      <c r="B688" s="19">
        <v>-0.030872056015276872</v>
      </c>
      <c r="C688" s="19">
        <v>-0.017281046796412514</v>
      </c>
      <c r="D688" s="19"/>
      <c r="E688" s="19"/>
      <c r="F688" s="19"/>
      <c r="G688" s="19"/>
      <c r="H688" s="19"/>
      <c r="I688" s="19"/>
      <c r="J688" s="19"/>
      <c r="K688" s="19"/>
      <c r="L688" s="19"/>
    </row>
    <row r="689">
      <c r="A689" s="69">
        <v>44596.0</v>
      </c>
      <c r="B689" s="19">
        <v>0.13641569714871293</v>
      </c>
      <c r="C689" s="19">
        <v>-0.0024999715265202616</v>
      </c>
      <c r="D689" s="19"/>
      <c r="E689" s="19"/>
      <c r="F689" s="19"/>
      <c r="G689" s="19"/>
      <c r="H689" s="19"/>
      <c r="I689" s="19"/>
      <c r="J689" s="19"/>
      <c r="K689" s="19"/>
      <c r="L689" s="19"/>
    </row>
    <row r="690">
      <c r="A690" s="69">
        <v>44595.0</v>
      </c>
      <c r="B690" s="19">
        <v>0.007439346552090553</v>
      </c>
      <c r="C690" s="19">
        <v>-0.012362204724409409</v>
      </c>
      <c r="D690" s="19"/>
      <c r="E690" s="19"/>
      <c r="F690" s="19"/>
      <c r="G690" s="19"/>
      <c r="H690" s="19"/>
      <c r="I690" s="19"/>
      <c r="J690" s="19"/>
      <c r="K690" s="19"/>
      <c r="L690" s="19"/>
    </row>
    <row r="691">
      <c r="A691" s="69">
        <v>44594.0</v>
      </c>
      <c r="B691" s="19">
        <v>0.014790620281638134</v>
      </c>
      <c r="C691" s="19">
        <v>0.011557816104706076</v>
      </c>
      <c r="D691" s="19"/>
      <c r="E691" s="19"/>
      <c r="F691" s="19"/>
      <c r="G691" s="19"/>
      <c r="H691" s="19"/>
      <c r="I691" s="19"/>
      <c r="J691" s="19"/>
      <c r="K691" s="19"/>
      <c r="L691" s="19"/>
    </row>
    <row r="692">
      <c r="A692" s="69">
        <v>44593.0</v>
      </c>
      <c r="B692" s="19">
        <v>-0.011031540454060629</v>
      </c>
      <c r="C692" s="19">
        <v>0.013667938303964622</v>
      </c>
      <c r="D692" s="19"/>
      <c r="E692" s="19"/>
      <c r="F692" s="19"/>
      <c r="G692" s="19"/>
      <c r="H692" s="19"/>
      <c r="I692" s="19"/>
      <c r="J692" s="19"/>
      <c r="K692" s="19"/>
      <c r="L692" s="19"/>
    </row>
    <row r="693">
      <c r="A693" s="48">
        <v>44592.0</v>
      </c>
      <c r="B693" s="19">
        <v>0.03756284187561265</v>
      </c>
      <c r="C693" s="19">
        <v>0.013910694394498657</v>
      </c>
      <c r="D693" s="19"/>
      <c r="E693" s="19"/>
      <c r="F693" s="19"/>
      <c r="G693" s="19"/>
      <c r="H693" s="19"/>
      <c r="I693" s="19"/>
      <c r="J693" s="19"/>
      <c r="K693" s="19"/>
      <c r="L693" s="19"/>
    </row>
    <row r="694">
      <c r="A694" s="48">
        <v>44589.0</v>
      </c>
      <c r="B694" s="19">
        <v>0.0074218003440147395</v>
      </c>
      <c r="C694" s="19">
        <v>-4.792476980038929E-4</v>
      </c>
      <c r="D694" s="19"/>
      <c r="E694" s="19"/>
      <c r="F694" s="19"/>
      <c r="G694" s="19"/>
      <c r="H694" s="19"/>
      <c r="I694" s="19"/>
      <c r="J694" s="19"/>
      <c r="K694" s="19"/>
      <c r="L694" s="19"/>
    </row>
    <row r="695">
      <c r="A695" s="48">
        <v>44588.0</v>
      </c>
      <c r="B695" s="19">
        <v>0.01717210990150342</v>
      </c>
      <c r="C695" s="19">
        <v>-0.009711800300382767</v>
      </c>
      <c r="D695" s="19"/>
      <c r="E695" s="19"/>
      <c r="F695" s="19"/>
      <c r="G695" s="19"/>
      <c r="H695" s="19"/>
      <c r="I695" s="19"/>
      <c r="J695" s="19"/>
      <c r="K695" s="19"/>
      <c r="L695" s="19"/>
    </row>
    <row r="696">
      <c r="A696" s="48">
        <v>44586.0</v>
      </c>
      <c r="B696" s="19">
        <v>-0.07584513579063978</v>
      </c>
      <c r="C696" s="19">
        <v>0.0075135138287141245</v>
      </c>
      <c r="D696" s="19"/>
      <c r="E696" s="19"/>
      <c r="F696" s="19"/>
      <c r="G696" s="19"/>
      <c r="H696" s="19"/>
      <c r="I696" s="19"/>
      <c r="J696" s="19"/>
      <c r="K696" s="19"/>
      <c r="L696" s="19"/>
    </row>
    <row r="697">
      <c r="A697" s="48">
        <v>44585.0</v>
      </c>
      <c r="B697" s="19">
        <v>0.011570498258367312</v>
      </c>
      <c r="C697" s="19">
        <v>-0.026567861430481288</v>
      </c>
      <c r="D697" s="19"/>
      <c r="E697" s="19"/>
      <c r="F697" s="19"/>
      <c r="G697" s="19"/>
      <c r="H697" s="19"/>
      <c r="I697" s="19"/>
      <c r="J697" s="19"/>
      <c r="K697" s="19"/>
      <c r="L697" s="19"/>
    </row>
    <row r="698">
      <c r="A698" s="48">
        <v>44582.0</v>
      </c>
      <c r="B698" s="19">
        <v>-0.011497350220066482</v>
      </c>
      <c r="C698" s="19">
        <v>-0.007875767303035297</v>
      </c>
      <c r="D698" s="19"/>
      <c r="E698" s="19"/>
      <c r="F698" s="19"/>
      <c r="G698" s="19"/>
      <c r="H698" s="19"/>
      <c r="I698" s="19"/>
      <c r="J698" s="19"/>
      <c r="K698" s="19"/>
      <c r="L698" s="19"/>
    </row>
    <row r="699">
      <c r="A699" s="48">
        <v>44581.0</v>
      </c>
      <c r="B699" s="19">
        <v>-0.01051727202701902</v>
      </c>
      <c r="C699" s="19">
        <v>-0.010112384605093117</v>
      </c>
      <c r="D699" s="19"/>
      <c r="E699" s="19"/>
      <c r="F699" s="19"/>
      <c r="G699" s="19"/>
      <c r="H699" s="19"/>
      <c r="I699" s="19"/>
      <c r="J699" s="19"/>
      <c r="K699" s="19"/>
      <c r="L699" s="19"/>
    </row>
    <row r="700">
      <c r="A700" s="48">
        <v>44580.0</v>
      </c>
      <c r="B700" s="19">
        <v>0.006800692000238584</v>
      </c>
      <c r="C700" s="19">
        <v>-0.00964221928388631</v>
      </c>
      <c r="D700" s="19"/>
      <c r="E700" s="19"/>
      <c r="F700" s="19"/>
      <c r="G700" s="19"/>
      <c r="H700" s="19"/>
      <c r="I700" s="19"/>
      <c r="J700" s="19"/>
      <c r="K700" s="19"/>
      <c r="L700" s="19"/>
    </row>
    <row r="701">
      <c r="A701" s="48">
        <v>44579.0</v>
      </c>
      <c r="B701" s="19">
        <v>0.008422065812428547</v>
      </c>
      <c r="C701" s="19">
        <v>-0.010653754349167821</v>
      </c>
      <c r="D701" s="19"/>
      <c r="E701" s="19"/>
      <c r="F701" s="19"/>
      <c r="G701" s="19"/>
      <c r="H701" s="19"/>
      <c r="I701" s="19"/>
      <c r="J701" s="19"/>
      <c r="K701" s="19"/>
      <c r="L701" s="19"/>
    </row>
    <row r="702">
      <c r="A702" s="48">
        <v>44578.0</v>
      </c>
      <c r="B702" s="19">
        <v>-0.004044216770018871</v>
      </c>
      <c r="C702" s="19">
        <v>0.002867589663530623</v>
      </c>
      <c r="D702" s="19"/>
      <c r="E702" s="19"/>
      <c r="F702" s="19"/>
      <c r="G702" s="19"/>
      <c r="H702" s="19"/>
      <c r="I702" s="19"/>
      <c r="J702" s="19"/>
      <c r="K702" s="19"/>
      <c r="L702" s="19"/>
    </row>
    <row r="703">
      <c r="A703" s="48">
        <v>44575.0</v>
      </c>
      <c r="B703" s="19">
        <v>0.002492642200732753</v>
      </c>
      <c r="C703" s="19">
        <v>-1.1228077862612817E-4</v>
      </c>
      <c r="D703" s="19"/>
      <c r="E703" s="19"/>
      <c r="F703" s="19"/>
      <c r="G703" s="19"/>
      <c r="H703" s="19"/>
      <c r="I703" s="19"/>
      <c r="J703" s="19"/>
      <c r="K703" s="19"/>
      <c r="L703" s="19"/>
    </row>
    <row r="704">
      <c r="A704" s="48">
        <v>44574.0</v>
      </c>
      <c r="B704" s="19">
        <v>0.0</v>
      </c>
      <c r="C704" s="19">
        <v>0.002495559331991748</v>
      </c>
      <c r="D704" s="19"/>
      <c r="E704" s="19"/>
      <c r="F704" s="19"/>
      <c r="G704" s="19"/>
      <c r="H704" s="19"/>
      <c r="I704" s="19"/>
      <c r="J704" s="19"/>
      <c r="K704" s="19"/>
      <c r="L704" s="19"/>
    </row>
    <row r="705">
      <c r="A705" s="69">
        <v>44573.0</v>
      </c>
      <c r="B705" s="19">
        <v>0.002197140707298706</v>
      </c>
      <c r="C705" s="19">
        <v>0.008673137366213002</v>
      </c>
      <c r="D705" s="19"/>
      <c r="E705" s="19"/>
      <c r="F705" s="19"/>
      <c r="G705" s="19"/>
      <c r="H705" s="19"/>
      <c r="I705" s="19"/>
      <c r="J705" s="19"/>
      <c r="K705" s="19"/>
      <c r="L705" s="19"/>
    </row>
    <row r="706">
      <c r="A706" s="69">
        <v>44572.0</v>
      </c>
      <c r="B706" s="19">
        <v>0.01814114546624568</v>
      </c>
      <c r="C706" s="19">
        <v>0.002913354773847132</v>
      </c>
      <c r="D706" s="19"/>
      <c r="E706" s="19"/>
      <c r="F706" s="19"/>
      <c r="G706" s="19"/>
      <c r="H706" s="19"/>
      <c r="I706" s="19"/>
      <c r="J706" s="19"/>
      <c r="K706" s="19"/>
      <c r="L706" s="19"/>
    </row>
    <row r="707">
      <c r="A707" s="69">
        <v>44571.0</v>
      </c>
      <c r="B707" s="19">
        <v>0.02790814880146164</v>
      </c>
      <c r="C707" s="19">
        <v>0.010700230734251415</v>
      </c>
      <c r="D707" s="19"/>
      <c r="E707" s="19"/>
      <c r="F707" s="19"/>
      <c r="G707" s="19"/>
      <c r="H707" s="19"/>
      <c r="I707" s="19"/>
      <c r="J707" s="19"/>
      <c r="K707" s="19"/>
      <c r="L707" s="19"/>
    </row>
    <row r="708">
      <c r="A708" s="69">
        <v>44568.0</v>
      </c>
      <c r="B708" s="19">
        <v>0.013471667996807657</v>
      </c>
      <c r="C708" s="19">
        <v>0.0037642497703693767</v>
      </c>
      <c r="D708" s="19"/>
      <c r="E708" s="19"/>
      <c r="F708" s="19"/>
      <c r="G708" s="19"/>
      <c r="H708" s="19"/>
      <c r="I708" s="19"/>
      <c r="J708" s="19"/>
      <c r="K708" s="19"/>
      <c r="L708" s="19"/>
    </row>
    <row r="709">
      <c r="A709" s="69">
        <v>44567.0</v>
      </c>
      <c r="B709" s="19">
        <v>3.192440301358346E-5</v>
      </c>
      <c r="C709" s="19">
        <v>-0.010005439254682558</v>
      </c>
      <c r="D709" s="19"/>
      <c r="E709" s="19"/>
      <c r="F709" s="19"/>
      <c r="G709" s="19"/>
      <c r="H709" s="19"/>
      <c r="I709" s="19"/>
      <c r="J709" s="19"/>
      <c r="K709" s="19"/>
      <c r="L709" s="19"/>
    </row>
    <row r="710">
      <c r="A710" s="69">
        <v>44566.0</v>
      </c>
      <c r="B710" s="19">
        <v>-0.012733232476046408</v>
      </c>
      <c r="C710" s="19">
        <v>0.0067395852346920915</v>
      </c>
      <c r="D710" s="19"/>
      <c r="E710" s="19"/>
      <c r="F710" s="19"/>
      <c r="G710" s="19"/>
      <c r="H710" s="19"/>
      <c r="I710" s="19"/>
      <c r="J710" s="19"/>
      <c r="K710" s="19"/>
      <c r="L710" s="19"/>
    </row>
    <row r="711">
      <c r="A711" s="69">
        <v>44565.0</v>
      </c>
      <c r="B711" s="19">
        <v>0.02298887635015312</v>
      </c>
      <c r="C711" s="19">
        <v>0.01018682945925553</v>
      </c>
      <c r="D711" s="19"/>
      <c r="E711" s="19"/>
      <c r="F711" s="19"/>
      <c r="G711" s="19"/>
      <c r="H711" s="19"/>
      <c r="I711" s="19"/>
      <c r="J711" s="19"/>
      <c r="K711" s="19"/>
      <c r="L711" s="19"/>
    </row>
    <row r="712">
      <c r="A712" s="69">
        <v>44564.0</v>
      </c>
      <c r="B712" s="19">
        <v>-3.2241423781220746E-5</v>
      </c>
      <c r="C712" s="19">
        <v>0.015653406553513438</v>
      </c>
      <c r="D712" s="19"/>
      <c r="E712" s="19"/>
      <c r="F712" s="19"/>
      <c r="G712" s="19"/>
      <c r="H712" s="19"/>
      <c r="I712" s="19"/>
      <c r="J712" s="19"/>
      <c r="K712" s="19"/>
      <c r="L712" s="19"/>
    </row>
    <row r="713">
      <c r="A713" s="46">
        <v>44561.0</v>
      </c>
      <c r="B713" s="19">
        <v>0.0035267091597372957</v>
      </c>
      <c r="C713" s="19">
        <v>0.008724740539236553</v>
      </c>
      <c r="D713" s="19"/>
      <c r="E713" s="19"/>
      <c r="F713" s="19"/>
      <c r="G713" s="19"/>
      <c r="H713" s="19"/>
      <c r="I713" s="19"/>
      <c r="J713" s="19"/>
      <c r="K713" s="19"/>
      <c r="L713" s="19"/>
    </row>
    <row r="714">
      <c r="A714" s="46">
        <v>44560.0</v>
      </c>
      <c r="B714" s="19">
        <v>0.004060814761873921</v>
      </c>
      <c r="C714" s="19">
        <v>-5.60603243946467E-4</v>
      </c>
      <c r="D714" s="19"/>
      <c r="E714" s="19"/>
      <c r="F714" s="19"/>
      <c r="G714" s="19"/>
      <c r="H714" s="19"/>
      <c r="I714" s="19"/>
      <c r="J714" s="19"/>
      <c r="K714" s="19"/>
      <c r="L714" s="19"/>
    </row>
    <row r="715">
      <c r="A715" s="46">
        <v>44559.0</v>
      </c>
      <c r="B715" s="19">
        <v>-0.008918509932708818</v>
      </c>
      <c r="C715" s="19">
        <v>-0.0011402376220388533</v>
      </c>
      <c r="D715" s="19"/>
      <c r="E715" s="19"/>
      <c r="F715" s="19"/>
      <c r="G715" s="19"/>
      <c r="H715" s="19"/>
      <c r="I715" s="19"/>
      <c r="J715" s="19"/>
      <c r="K715" s="19"/>
      <c r="L715" s="19"/>
    </row>
    <row r="716">
      <c r="A716" s="46">
        <v>44558.0</v>
      </c>
      <c r="B716" s="19">
        <v>0.013873473917868973</v>
      </c>
      <c r="C716" s="19">
        <v>0.008603409174043453</v>
      </c>
      <c r="D716" s="19"/>
      <c r="E716" s="19"/>
      <c r="F716" s="19"/>
      <c r="G716" s="19"/>
      <c r="H716" s="19"/>
      <c r="I716" s="19"/>
      <c r="J716" s="19"/>
      <c r="K716" s="19"/>
      <c r="L716" s="19"/>
    </row>
    <row r="717">
      <c r="A717" s="46">
        <v>44557.0</v>
      </c>
      <c r="B717" s="19">
        <v>-0.0181410256410256</v>
      </c>
      <c r="C717" s="19">
        <v>0.004851870910828504</v>
      </c>
      <c r="D717" s="19"/>
      <c r="E717" s="19"/>
      <c r="F717" s="19"/>
      <c r="G717" s="19"/>
      <c r="H717" s="19"/>
      <c r="I717" s="19"/>
      <c r="J717" s="19"/>
      <c r="K717" s="19"/>
      <c r="L717" s="19"/>
    </row>
    <row r="718">
      <c r="A718" s="46">
        <v>44554.0</v>
      </c>
      <c r="B718" s="19">
        <v>0.01255963392074766</v>
      </c>
      <c r="C718" s="19">
        <v>-0.004032777667139054</v>
      </c>
      <c r="D718" s="19"/>
      <c r="E718" s="19"/>
      <c r="F718" s="19"/>
      <c r="G718" s="19"/>
      <c r="H718" s="19"/>
      <c r="I718" s="19"/>
      <c r="J718" s="19"/>
      <c r="K718" s="19"/>
      <c r="L718" s="19"/>
    </row>
    <row r="719">
      <c r="A719" s="46">
        <v>44553.0</v>
      </c>
      <c r="B719" s="19">
        <v>0.018005814721818503</v>
      </c>
      <c r="C719" s="19">
        <v>0.006909282855954713</v>
      </c>
      <c r="D719" s="19"/>
      <c r="E719" s="19"/>
      <c r="F719" s="19"/>
      <c r="G719" s="19"/>
      <c r="H719" s="19"/>
      <c r="I719" s="19"/>
      <c r="J719" s="19"/>
      <c r="K719" s="19"/>
      <c r="L719" s="19"/>
    </row>
    <row r="720">
      <c r="A720" s="46">
        <v>44552.0</v>
      </c>
      <c r="B720" s="19">
        <v>0.015534306324442193</v>
      </c>
      <c r="C720" s="19">
        <v>0.011007194030117962</v>
      </c>
      <c r="D720" s="19"/>
      <c r="E720" s="19"/>
      <c r="F720" s="19"/>
      <c r="G720" s="19"/>
      <c r="H720" s="19"/>
      <c r="I720" s="19"/>
      <c r="J720" s="19"/>
      <c r="K720" s="19"/>
      <c r="L720" s="19"/>
    </row>
    <row r="721">
      <c r="A721" s="46">
        <v>44551.0</v>
      </c>
      <c r="B721" s="19">
        <v>-0.05641561401842521</v>
      </c>
      <c r="C721" s="19">
        <v>0.009428681489328294</v>
      </c>
      <c r="D721" s="19"/>
      <c r="E721" s="19"/>
      <c r="F721" s="19"/>
      <c r="G721" s="19"/>
      <c r="H721" s="19"/>
      <c r="I721" s="19"/>
      <c r="J721" s="19"/>
      <c r="K721" s="19"/>
      <c r="L721" s="19"/>
    </row>
    <row r="722">
      <c r="A722" s="46">
        <v>44550.0</v>
      </c>
      <c r="B722" s="19">
        <v>-0.012813701284495438</v>
      </c>
      <c r="C722" s="19">
        <v>-0.021842545274709746</v>
      </c>
      <c r="D722" s="19"/>
      <c r="E722" s="19"/>
      <c r="F722" s="19"/>
      <c r="G722" s="19"/>
      <c r="H722" s="19"/>
      <c r="I722" s="19"/>
      <c r="J722" s="19"/>
      <c r="K722" s="19"/>
      <c r="L722" s="19"/>
    </row>
    <row r="723">
      <c r="A723" s="46">
        <v>44547.0</v>
      </c>
      <c r="B723" s="19">
        <v>-4.0612308653553697E-4</v>
      </c>
      <c r="C723" s="19">
        <v>-0.015259386377866946</v>
      </c>
      <c r="D723" s="19"/>
      <c r="E723" s="19"/>
      <c r="F723" s="19"/>
      <c r="G723" s="19"/>
      <c r="H723" s="19"/>
      <c r="I723" s="19"/>
      <c r="J723" s="19"/>
      <c r="K723" s="19"/>
      <c r="L723" s="19"/>
    </row>
    <row r="724">
      <c r="A724" s="46">
        <v>44546.0</v>
      </c>
      <c r="B724" s="19">
        <v>-0.00937703091634956</v>
      </c>
      <c r="C724" s="19">
        <v>0.001567816786091747</v>
      </c>
      <c r="D724" s="19"/>
      <c r="E724" s="19"/>
      <c r="F724" s="19"/>
      <c r="G724" s="19"/>
      <c r="H724" s="19"/>
      <c r="I724" s="19"/>
      <c r="J724" s="19"/>
      <c r="K724" s="19"/>
      <c r="L724" s="19"/>
    </row>
    <row r="725">
      <c r="A725" s="46">
        <v>44545.0</v>
      </c>
      <c r="B725" s="19">
        <v>0.005570423850127515</v>
      </c>
      <c r="C725" s="19">
        <v>-0.0059740604563374156</v>
      </c>
      <c r="D725" s="19"/>
      <c r="E725" s="19"/>
      <c r="F725" s="19"/>
      <c r="G725" s="19"/>
      <c r="H725" s="19"/>
      <c r="I725" s="19"/>
      <c r="J725" s="19"/>
      <c r="K725" s="19"/>
      <c r="L725" s="19"/>
    </row>
    <row r="726">
      <c r="A726" s="46">
        <v>44544.0</v>
      </c>
      <c r="B726" s="19">
        <v>0.006294428960636367</v>
      </c>
      <c r="C726" s="19">
        <v>-0.0024959336720740133</v>
      </c>
      <c r="D726" s="19"/>
      <c r="E726" s="19"/>
      <c r="F726" s="19"/>
      <c r="G726" s="19"/>
      <c r="H726" s="19"/>
      <c r="I726" s="19"/>
      <c r="J726" s="19"/>
      <c r="K726" s="19"/>
      <c r="L726" s="19"/>
    </row>
    <row r="727">
      <c r="A727" s="46">
        <v>44543.0</v>
      </c>
      <c r="B727" s="19">
        <v>1.566023552994622E-4</v>
      </c>
      <c r="C727" s="19">
        <v>-0.008169010867268511</v>
      </c>
      <c r="D727" s="19"/>
      <c r="E727" s="19"/>
      <c r="F727" s="19"/>
      <c r="G727" s="19"/>
      <c r="H727" s="19"/>
      <c r="I727" s="19"/>
      <c r="J727" s="19"/>
      <c r="K727" s="19"/>
      <c r="L727" s="19"/>
    </row>
    <row r="728">
      <c r="A728" s="68">
        <v>44540.0</v>
      </c>
      <c r="B728" s="19">
        <v>0.0012543903662820544</v>
      </c>
      <c r="C728" s="19">
        <v>-3.168377876159312E-4</v>
      </c>
      <c r="D728" s="19"/>
      <c r="E728" s="19"/>
      <c r="F728" s="19"/>
      <c r="G728" s="19"/>
      <c r="H728" s="19"/>
      <c r="I728" s="19"/>
      <c r="J728" s="19"/>
      <c r="K728" s="19"/>
      <c r="L728" s="19"/>
    </row>
    <row r="729">
      <c r="A729" s="69">
        <v>44539.0</v>
      </c>
      <c r="B729" s="19">
        <v>0.016609812860649775</v>
      </c>
      <c r="C729" s="19">
        <v>0.002696088953762832</v>
      </c>
      <c r="D729" s="19"/>
      <c r="E729" s="19"/>
      <c r="F729" s="19"/>
      <c r="G729" s="19"/>
      <c r="H729" s="19"/>
      <c r="I729" s="19"/>
      <c r="J729" s="19"/>
      <c r="K729" s="19"/>
      <c r="L729" s="19"/>
    </row>
    <row r="730">
      <c r="A730" s="69">
        <v>44538.0</v>
      </c>
      <c r="B730" s="19">
        <v>0.018541369008962194</v>
      </c>
      <c r="C730" s="19">
        <v>0.017060902268771105</v>
      </c>
      <c r="D730" s="19"/>
      <c r="E730" s="19"/>
      <c r="F730" s="19"/>
      <c r="G730" s="19"/>
      <c r="H730" s="19"/>
      <c r="I730" s="19"/>
      <c r="J730" s="19"/>
      <c r="K730" s="19"/>
      <c r="L730" s="19"/>
    </row>
    <row r="731">
      <c r="A731" s="69">
        <v>44537.0</v>
      </c>
      <c r="B731" s="19">
        <v>-0.007477117442310277</v>
      </c>
      <c r="C731" s="19">
        <v>0.01563659477597601</v>
      </c>
      <c r="D731" s="19"/>
      <c r="E731" s="19"/>
      <c r="F731" s="19"/>
      <c r="G731" s="19"/>
      <c r="H731" s="19"/>
      <c r="I731" s="19"/>
      <c r="J731" s="19"/>
      <c r="K731" s="19"/>
      <c r="L731" s="19"/>
    </row>
    <row r="732">
      <c r="A732" s="69">
        <v>44536.0</v>
      </c>
      <c r="B732" s="19">
        <v>0.0019051309373889769</v>
      </c>
      <c r="C732" s="19">
        <v>-0.016540964254769808</v>
      </c>
      <c r="D732" s="19"/>
      <c r="E732" s="19"/>
      <c r="F732" s="19"/>
      <c r="G732" s="19"/>
      <c r="H732" s="19"/>
      <c r="I732" s="19"/>
      <c r="J732" s="19"/>
      <c r="K732" s="19"/>
      <c r="L732" s="19"/>
    </row>
    <row r="733">
      <c r="A733" s="69">
        <v>44533.0</v>
      </c>
      <c r="B733" s="19">
        <v>-0.009055420453090934</v>
      </c>
      <c r="C733" s="19">
        <v>-0.011777618789022948</v>
      </c>
      <c r="D733" s="19"/>
      <c r="E733" s="19"/>
      <c r="F733" s="19"/>
      <c r="G733" s="19"/>
      <c r="H733" s="19"/>
      <c r="I733" s="19"/>
      <c r="J733" s="19"/>
      <c r="K733" s="19"/>
      <c r="L733" s="19"/>
    </row>
    <row r="734">
      <c r="A734" s="69">
        <v>44532.0</v>
      </c>
      <c r="B734" s="19">
        <v>0.005566459667299295</v>
      </c>
      <c r="C734" s="19">
        <v>0.013674571413592407</v>
      </c>
      <c r="D734" s="19"/>
      <c r="E734" s="19"/>
      <c r="F734" s="19"/>
      <c r="G734" s="19"/>
      <c r="H734" s="19"/>
      <c r="I734" s="19"/>
      <c r="J734" s="19"/>
      <c r="K734" s="19"/>
      <c r="L734" s="19"/>
    </row>
    <row r="735">
      <c r="A735" s="69">
        <v>44531.0</v>
      </c>
      <c r="B735" s="19">
        <v>-0.005758341597619898</v>
      </c>
      <c r="C735" s="19">
        <v>0.010816571670827724</v>
      </c>
      <c r="D735" s="19"/>
      <c r="E735" s="19"/>
      <c r="F735" s="19"/>
      <c r="G735" s="19"/>
      <c r="H735" s="19"/>
      <c r="I735" s="19"/>
      <c r="J735" s="19"/>
      <c r="K735" s="19"/>
      <c r="L735" s="19"/>
    </row>
    <row r="736">
      <c r="A736" s="46">
        <v>44530.0</v>
      </c>
      <c r="B736" s="19">
        <v>0.012765268103029248</v>
      </c>
      <c r="C736" s="19">
        <v>-0.004148599004922593</v>
      </c>
      <c r="D736" s="19"/>
      <c r="E736" s="19"/>
      <c r="F736" s="19"/>
      <c r="G736" s="19"/>
      <c r="H736" s="19"/>
      <c r="I736" s="19"/>
      <c r="J736" s="19"/>
      <c r="K736" s="19"/>
      <c r="L736" s="19"/>
    </row>
    <row r="737">
      <c r="A737" s="46">
        <v>44529.0</v>
      </c>
      <c r="B737" s="19">
        <v>-0.031108739326971335</v>
      </c>
      <c r="C737" s="19">
        <v>0.0016151341001793273</v>
      </c>
      <c r="D737" s="19"/>
      <c r="E737" s="19"/>
      <c r="F737" s="19"/>
      <c r="G737" s="19"/>
      <c r="H737" s="19"/>
      <c r="I737" s="19"/>
      <c r="J737" s="19"/>
      <c r="K737" s="19"/>
      <c r="L737" s="19"/>
    </row>
    <row r="738">
      <c r="A738" s="46">
        <v>44526.0</v>
      </c>
      <c r="B738" s="19">
        <v>-0.0013793103448276334</v>
      </c>
      <c r="C738" s="19">
        <v>-0.02907120963718013</v>
      </c>
      <c r="D738" s="19"/>
      <c r="E738" s="19"/>
      <c r="F738" s="19"/>
      <c r="G738" s="19"/>
      <c r="H738" s="19"/>
      <c r="I738" s="19"/>
      <c r="J738" s="19"/>
      <c r="K738" s="19"/>
      <c r="L738" s="19"/>
    </row>
    <row r="739">
      <c r="A739" s="46">
        <v>44525.0</v>
      </c>
      <c r="B739" s="19">
        <v>-0.0025951286621017644</v>
      </c>
      <c r="C739" s="19">
        <v>0.006959497675860904</v>
      </c>
      <c r="D739" s="19"/>
      <c r="E739" s="19"/>
      <c r="F739" s="19"/>
      <c r="G739" s="19"/>
      <c r="H739" s="19"/>
      <c r="I739" s="19"/>
      <c r="J739" s="19"/>
      <c r="K739" s="19"/>
      <c r="L739" s="19"/>
    </row>
    <row r="740">
      <c r="A740" s="46">
        <v>44524.0</v>
      </c>
      <c r="B740" s="19">
        <v>0.022964976811130633</v>
      </c>
      <c r="C740" s="19">
        <v>-0.005044748576701008</v>
      </c>
      <c r="D740" s="19"/>
      <c r="E740" s="19"/>
      <c r="F740" s="19"/>
      <c r="G740" s="19"/>
      <c r="H740" s="19"/>
      <c r="I740" s="19"/>
      <c r="J740" s="19"/>
      <c r="K740" s="19"/>
      <c r="L740" s="19"/>
    </row>
    <row r="741">
      <c r="A741" s="46">
        <v>44523.0</v>
      </c>
      <c r="B741" s="19">
        <v>-0.04775683001857889</v>
      </c>
      <c r="C741" s="19">
        <v>0.004983765441491039</v>
      </c>
      <c r="D741" s="19"/>
      <c r="E741" s="19"/>
      <c r="F741" s="19"/>
      <c r="G741" s="19"/>
      <c r="H741" s="19"/>
      <c r="I741" s="19"/>
      <c r="J741" s="19"/>
      <c r="K741" s="19"/>
      <c r="L741" s="19"/>
    </row>
    <row r="742">
      <c r="A742" s="46">
        <v>44522.0</v>
      </c>
      <c r="B742" s="19">
        <v>-0.0280055655880872</v>
      </c>
      <c r="C742" s="19">
        <v>-0.019603372962262444</v>
      </c>
      <c r="D742" s="19"/>
      <c r="E742" s="19"/>
      <c r="F742" s="19"/>
      <c r="G742" s="19"/>
      <c r="H742" s="19"/>
      <c r="I742" s="19"/>
      <c r="J742" s="19"/>
      <c r="K742" s="19"/>
      <c r="L742" s="19"/>
    </row>
    <row r="743">
      <c r="A743" s="46">
        <v>44518.0</v>
      </c>
      <c r="B743" s="19">
        <v>-2.9603315571335997E-5</v>
      </c>
      <c r="C743" s="19">
        <v>-0.00747821763093881</v>
      </c>
      <c r="D743" s="19"/>
      <c r="E743" s="19"/>
      <c r="F743" s="19"/>
      <c r="G743" s="19"/>
      <c r="H743" s="19"/>
      <c r="I743" s="19"/>
      <c r="J743" s="19"/>
      <c r="K743" s="19"/>
      <c r="L743" s="19"/>
    </row>
    <row r="744">
      <c r="A744" s="46">
        <v>44517.0</v>
      </c>
      <c r="B744" s="19">
        <v>0.0036843356310911624</v>
      </c>
      <c r="C744" s="19">
        <v>-0.005586359393750739</v>
      </c>
      <c r="D744" s="19"/>
      <c r="E744" s="19"/>
      <c r="F744" s="19"/>
      <c r="G744" s="19"/>
      <c r="H744" s="19"/>
      <c r="I744" s="19"/>
      <c r="J744" s="19"/>
      <c r="K744" s="19"/>
      <c r="L744" s="19"/>
    </row>
    <row r="745">
      <c r="A745" s="46">
        <v>44516.0</v>
      </c>
      <c r="B745" s="19">
        <v>-0.002814731415365479</v>
      </c>
      <c r="C745" s="19">
        <v>-0.0060879816891180605</v>
      </c>
      <c r="D745" s="19"/>
      <c r="E745" s="19"/>
      <c r="F745" s="19"/>
      <c r="G745" s="19"/>
      <c r="H745" s="19"/>
      <c r="I745" s="19"/>
      <c r="J745" s="19"/>
      <c r="K745" s="19"/>
      <c r="L745" s="19"/>
    </row>
    <row r="746">
      <c r="A746" s="46">
        <v>44515.0</v>
      </c>
      <c r="B746" s="19">
        <v>0.004165303025795097</v>
      </c>
      <c r="C746" s="19">
        <v>3.7010951374805146E-4</v>
      </c>
      <c r="D746" s="19"/>
      <c r="E746" s="19"/>
      <c r="F746" s="19"/>
      <c r="G746" s="19"/>
      <c r="H746" s="19"/>
      <c r="I746" s="19"/>
      <c r="J746" s="19"/>
      <c r="K746" s="19"/>
      <c r="L746" s="19"/>
    </row>
    <row r="747">
      <c r="A747" s="70"/>
    </row>
  </sheetData>
  <mergeCells count="2">
    <mergeCell ref="D1:E1"/>
    <mergeCell ref="E9:F9"/>
  </mergeCells>
  <conditionalFormatting sqref="F1:J1 F12:F17 F19:F20">
    <cfRule type="cellIs" dxfId="0" priority="1" operator="lessThan">
      <formula>0</formula>
    </cfRule>
  </conditionalFormatting>
  <conditionalFormatting sqref="A1:L746">
    <cfRule type="cellIs" dxfId="0" priority="2" operator="lessThan">
      <formula>0</formula>
    </cfRule>
  </conditionalFormatting>
  <drawing r:id="rId1"/>
  <tableParts count="1">
    <tablePart r:id="rId3"/>
  </tableParts>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8" max="8" width="18.88"/>
    <col customWidth="1" min="10" max="10" width="15.75"/>
    <col customWidth="1" min="11" max="11" width="20.0"/>
    <col customWidth="1" min="12" max="12" width="25.0"/>
  </cols>
  <sheetData>
    <row r="1">
      <c r="A1" s="71" t="s">
        <v>770</v>
      </c>
      <c r="B1" s="49" t="s">
        <v>793</v>
      </c>
      <c r="C1" s="49" t="s">
        <v>26</v>
      </c>
      <c r="D1" s="49" t="s">
        <v>27</v>
      </c>
      <c r="E1" s="49" t="s">
        <v>28</v>
      </c>
      <c r="F1" s="49" t="s">
        <v>794</v>
      </c>
      <c r="G1" s="49" t="s">
        <v>795</v>
      </c>
      <c r="H1" s="14" t="s">
        <v>31</v>
      </c>
      <c r="I1" s="14" t="s">
        <v>32</v>
      </c>
      <c r="J1" s="14" t="s">
        <v>33</v>
      </c>
      <c r="K1" s="14" t="s">
        <v>34</v>
      </c>
      <c r="L1" s="14" t="s">
        <v>2784</v>
      </c>
    </row>
    <row r="2">
      <c r="A2" s="72">
        <v>45607.0</v>
      </c>
      <c r="B2" s="51">
        <v>887.45</v>
      </c>
      <c r="C2" s="51">
        <v>884.55</v>
      </c>
      <c r="D2" s="51">
        <v>905.2</v>
      </c>
      <c r="E2" s="51">
        <v>875.35</v>
      </c>
      <c r="F2" s="51" t="s">
        <v>2785</v>
      </c>
      <c r="G2" s="52">
        <v>0.0032</v>
      </c>
      <c r="H2" s="19">
        <f t="shared" ref="H2:H746" si="1">(B2/B3)-1</f>
        <v>0.003221795162</v>
      </c>
      <c r="I2" s="19">
        <f>H3+1</f>
        <v>0.9639840898</v>
      </c>
      <c r="J2" s="19">
        <f>Product(I2:I746)</f>
        <v>6.839431551</v>
      </c>
      <c r="K2" s="19">
        <f>POWER(J2,(252/747))</f>
        <v>1.912905415</v>
      </c>
      <c r="L2" s="32">
        <f>K2-1</f>
        <v>0.9129054148</v>
      </c>
    </row>
    <row r="3">
      <c r="A3" s="72">
        <v>45604.0</v>
      </c>
      <c r="B3" s="51">
        <v>884.6</v>
      </c>
      <c r="C3" s="51">
        <v>915.0</v>
      </c>
      <c r="D3" s="51">
        <v>917.65</v>
      </c>
      <c r="E3" s="51">
        <v>876.35</v>
      </c>
      <c r="F3" s="51" t="s">
        <v>2786</v>
      </c>
      <c r="G3" s="52">
        <v>-0.036</v>
      </c>
      <c r="H3" s="19">
        <f t="shared" si="1"/>
        <v>-0.03601591021</v>
      </c>
      <c r="I3" s="19">
        <f t="shared" ref="I3:I746" si="2">H3+1</f>
        <v>0.9639840898</v>
      </c>
      <c r="J3" s="19"/>
      <c r="K3" s="19"/>
      <c r="L3" s="19"/>
    </row>
    <row r="4">
      <c r="A4" s="72">
        <v>45603.0</v>
      </c>
      <c r="B4" s="51">
        <v>917.65</v>
      </c>
      <c r="C4" s="51">
        <v>940.0</v>
      </c>
      <c r="D4" s="51">
        <v>941.25</v>
      </c>
      <c r="E4" s="51">
        <v>911.2</v>
      </c>
      <c r="F4" s="51" t="s">
        <v>2787</v>
      </c>
      <c r="G4" s="52">
        <v>-0.0209</v>
      </c>
      <c r="H4" s="19">
        <f t="shared" si="1"/>
        <v>-0.02091224326</v>
      </c>
      <c r="I4" s="19">
        <f t="shared" si="2"/>
        <v>0.9790877567</v>
      </c>
      <c r="J4" s="19"/>
      <c r="K4" s="19"/>
      <c r="L4" s="19"/>
    </row>
    <row r="5">
      <c r="A5" s="72">
        <v>45602.0</v>
      </c>
      <c r="B5" s="51">
        <v>937.25</v>
      </c>
      <c r="C5" s="51">
        <v>921.9</v>
      </c>
      <c r="D5" s="51">
        <v>950.0</v>
      </c>
      <c r="E5" s="51">
        <v>900.0</v>
      </c>
      <c r="F5" s="51" t="s">
        <v>2788</v>
      </c>
      <c r="G5" s="52">
        <v>0.0301</v>
      </c>
      <c r="H5" s="19">
        <f t="shared" si="1"/>
        <v>0.0301148541</v>
      </c>
      <c r="I5" s="19">
        <f t="shared" si="2"/>
        <v>1.030114854</v>
      </c>
      <c r="J5" s="19"/>
      <c r="K5" s="19"/>
      <c r="L5" s="19"/>
    </row>
    <row r="6">
      <c r="A6" s="72">
        <v>45601.0</v>
      </c>
      <c r="B6" s="51">
        <v>909.85</v>
      </c>
      <c r="C6" s="51">
        <v>914.95</v>
      </c>
      <c r="D6" s="51">
        <v>915.45</v>
      </c>
      <c r="E6" s="51">
        <v>893.0</v>
      </c>
      <c r="F6" s="51" t="s">
        <v>2789</v>
      </c>
      <c r="G6" s="52">
        <v>8.0E-4</v>
      </c>
      <c r="H6" s="19">
        <f t="shared" si="1"/>
        <v>0.0008249917501</v>
      </c>
      <c r="I6" s="19">
        <f t="shared" si="2"/>
        <v>1.000824992</v>
      </c>
      <c r="J6" s="19"/>
      <c r="K6" s="19"/>
      <c r="L6" s="19"/>
    </row>
    <row r="7">
      <c r="A7" s="72">
        <v>45600.0</v>
      </c>
      <c r="B7" s="51">
        <v>909.1</v>
      </c>
      <c r="C7" s="51">
        <v>929.0</v>
      </c>
      <c r="D7" s="51">
        <v>939.0</v>
      </c>
      <c r="E7" s="51">
        <v>890.0</v>
      </c>
      <c r="F7" s="51" t="s">
        <v>2790</v>
      </c>
      <c r="G7" s="52">
        <v>0.0129</v>
      </c>
      <c r="H7" s="19">
        <f t="shared" si="1"/>
        <v>0.01286836388</v>
      </c>
      <c r="I7" s="19">
        <f t="shared" si="2"/>
        <v>1.012868364</v>
      </c>
      <c r="J7" s="19"/>
      <c r="K7" s="19"/>
      <c r="L7" s="19"/>
    </row>
    <row r="8">
      <c r="A8" s="72">
        <v>45597.0</v>
      </c>
      <c r="B8" s="51">
        <v>897.55</v>
      </c>
      <c r="C8" s="51">
        <v>899.9</v>
      </c>
      <c r="D8" s="51">
        <v>907.0</v>
      </c>
      <c r="E8" s="51">
        <v>881.15</v>
      </c>
      <c r="F8" s="73" t="s">
        <v>2791</v>
      </c>
      <c r="G8" s="52">
        <v>0.01</v>
      </c>
      <c r="H8" s="19">
        <f t="shared" si="1"/>
        <v>0.01001519158</v>
      </c>
      <c r="I8" s="19">
        <f t="shared" si="2"/>
        <v>1.010015192</v>
      </c>
      <c r="J8" s="19"/>
      <c r="K8" s="19"/>
      <c r="L8" s="19"/>
    </row>
    <row r="9">
      <c r="A9" s="72">
        <v>45596.0</v>
      </c>
      <c r="B9" s="51">
        <v>888.65</v>
      </c>
      <c r="C9" s="51">
        <v>865.0</v>
      </c>
      <c r="D9" s="51">
        <v>896.0</v>
      </c>
      <c r="E9" s="51">
        <v>835.3</v>
      </c>
      <c r="F9" s="51" t="s">
        <v>2792</v>
      </c>
      <c r="G9" s="52">
        <v>0.0389</v>
      </c>
      <c r="H9" s="19">
        <f t="shared" si="1"/>
        <v>0.03893143158</v>
      </c>
      <c r="I9" s="19">
        <f t="shared" si="2"/>
        <v>1.038931432</v>
      </c>
      <c r="J9" s="19"/>
      <c r="K9" s="19"/>
      <c r="L9" s="19"/>
    </row>
    <row r="10">
      <c r="A10" s="72">
        <v>45595.0</v>
      </c>
      <c r="B10" s="51">
        <v>855.35</v>
      </c>
      <c r="C10" s="51">
        <v>830.7</v>
      </c>
      <c r="D10" s="51">
        <v>866.1</v>
      </c>
      <c r="E10" s="51">
        <v>827.15</v>
      </c>
      <c r="F10" s="51" t="s">
        <v>2793</v>
      </c>
      <c r="G10" s="52">
        <v>0.0352</v>
      </c>
      <c r="H10" s="19">
        <f t="shared" si="1"/>
        <v>0.03515672274</v>
      </c>
      <c r="I10" s="19">
        <f t="shared" si="2"/>
        <v>1.035156723</v>
      </c>
      <c r="J10" s="19"/>
      <c r="K10" s="19"/>
      <c r="L10" s="19"/>
    </row>
    <row r="11">
      <c r="A11" s="72">
        <v>45594.0</v>
      </c>
      <c r="B11" s="51">
        <v>826.3</v>
      </c>
      <c r="C11" s="51">
        <v>841.95</v>
      </c>
      <c r="D11" s="51">
        <v>850.0</v>
      </c>
      <c r="E11" s="51">
        <v>812.45</v>
      </c>
      <c r="F11" s="51" t="s">
        <v>2794</v>
      </c>
      <c r="G11" s="52">
        <v>-0.0112</v>
      </c>
      <c r="H11" s="19">
        <f t="shared" si="1"/>
        <v>-0.01124805552</v>
      </c>
      <c r="I11" s="19">
        <f t="shared" si="2"/>
        <v>0.9887519445</v>
      </c>
      <c r="J11" s="19"/>
      <c r="K11" s="19"/>
      <c r="L11" s="19"/>
    </row>
    <row r="12">
      <c r="A12" s="72">
        <v>45593.0</v>
      </c>
      <c r="B12" s="51">
        <v>835.7</v>
      </c>
      <c r="C12" s="51">
        <v>801.5</v>
      </c>
      <c r="D12" s="51">
        <v>842.0</v>
      </c>
      <c r="E12" s="51">
        <v>800.25</v>
      </c>
      <c r="F12" s="51" t="s">
        <v>2795</v>
      </c>
      <c r="G12" s="52">
        <v>0.0449</v>
      </c>
      <c r="H12" s="19">
        <f t="shared" si="1"/>
        <v>0.04488622156</v>
      </c>
      <c r="I12" s="19">
        <f t="shared" si="2"/>
        <v>1.044886222</v>
      </c>
      <c r="J12" s="19"/>
      <c r="K12" s="31"/>
      <c r="L12" s="19"/>
    </row>
    <row r="13">
      <c r="A13" s="72">
        <v>45590.0</v>
      </c>
      <c r="B13" s="51">
        <v>799.8</v>
      </c>
      <c r="C13" s="51">
        <v>795.0</v>
      </c>
      <c r="D13" s="51">
        <v>804.4</v>
      </c>
      <c r="E13" s="51">
        <v>780.2</v>
      </c>
      <c r="F13" s="51" t="s">
        <v>2796</v>
      </c>
      <c r="G13" s="52">
        <v>0.0098</v>
      </c>
      <c r="H13" s="19">
        <f t="shared" si="1"/>
        <v>0.009848484848</v>
      </c>
      <c r="I13" s="19">
        <f t="shared" si="2"/>
        <v>1.009848485</v>
      </c>
      <c r="J13" s="19"/>
      <c r="K13" s="19"/>
      <c r="L13" s="19"/>
    </row>
    <row r="14">
      <c r="A14" s="72">
        <v>45589.0</v>
      </c>
      <c r="B14" s="51">
        <v>792.0</v>
      </c>
      <c r="C14" s="51">
        <v>799.0</v>
      </c>
      <c r="D14" s="51">
        <v>804.0</v>
      </c>
      <c r="E14" s="51">
        <v>775.8</v>
      </c>
      <c r="F14" s="51" t="s">
        <v>2797</v>
      </c>
      <c r="G14" s="52">
        <v>0.0234</v>
      </c>
      <c r="H14" s="19">
        <f t="shared" si="1"/>
        <v>0.02338803463</v>
      </c>
      <c r="I14" s="19">
        <f t="shared" si="2"/>
        <v>1.023388035</v>
      </c>
      <c r="J14" s="19"/>
      <c r="K14" s="19"/>
      <c r="L14" s="19"/>
    </row>
    <row r="15">
      <c r="A15" s="72">
        <v>45588.0</v>
      </c>
      <c r="B15" s="51">
        <v>773.9</v>
      </c>
      <c r="C15" s="51">
        <v>738.85</v>
      </c>
      <c r="D15" s="51">
        <v>789.9</v>
      </c>
      <c r="E15" s="51">
        <v>734.15</v>
      </c>
      <c r="F15" s="51" t="s">
        <v>2798</v>
      </c>
      <c r="G15" s="52">
        <v>0.0317</v>
      </c>
      <c r="H15" s="19">
        <f t="shared" si="1"/>
        <v>0.03172910279</v>
      </c>
      <c r="I15" s="19">
        <f t="shared" si="2"/>
        <v>1.031729103</v>
      </c>
      <c r="J15" s="19"/>
      <c r="K15" s="19"/>
      <c r="L15" s="19"/>
    </row>
    <row r="16">
      <c r="A16" s="72">
        <v>45587.0</v>
      </c>
      <c r="B16" s="51">
        <v>750.1</v>
      </c>
      <c r="C16" s="51">
        <v>773.8</v>
      </c>
      <c r="D16" s="51">
        <v>776.15</v>
      </c>
      <c r="E16" s="51">
        <v>741.6</v>
      </c>
      <c r="F16" s="51" t="s">
        <v>2799</v>
      </c>
      <c r="G16" s="52">
        <v>-0.0306</v>
      </c>
      <c r="H16" s="19">
        <f t="shared" si="1"/>
        <v>-0.03062806927</v>
      </c>
      <c r="I16" s="19">
        <f t="shared" si="2"/>
        <v>0.9693719307</v>
      </c>
      <c r="J16" s="19"/>
      <c r="K16" s="19"/>
      <c r="L16" s="19"/>
    </row>
    <row r="17">
      <c r="A17" s="72">
        <v>45586.0</v>
      </c>
      <c r="B17" s="51">
        <v>773.8</v>
      </c>
      <c r="C17" s="51">
        <v>781.0</v>
      </c>
      <c r="D17" s="51">
        <v>795.9</v>
      </c>
      <c r="E17" s="51">
        <v>761.25</v>
      </c>
      <c r="F17" s="51" t="s">
        <v>2800</v>
      </c>
      <c r="G17" s="52">
        <v>-0.0089</v>
      </c>
      <c r="H17" s="19">
        <f t="shared" si="1"/>
        <v>-0.008901697086</v>
      </c>
      <c r="I17" s="19">
        <f t="shared" si="2"/>
        <v>0.9910983029</v>
      </c>
      <c r="J17" s="19"/>
      <c r="K17" s="19"/>
      <c r="L17" s="19"/>
    </row>
    <row r="18">
      <c r="A18" s="72">
        <v>45583.0</v>
      </c>
      <c r="B18" s="51">
        <v>780.75</v>
      </c>
      <c r="C18" s="51">
        <v>761.0</v>
      </c>
      <c r="D18" s="51">
        <v>802.0</v>
      </c>
      <c r="E18" s="51">
        <v>739.0</v>
      </c>
      <c r="F18" s="51" t="s">
        <v>2801</v>
      </c>
      <c r="G18" s="52">
        <v>0.0139</v>
      </c>
      <c r="H18" s="19">
        <f t="shared" si="1"/>
        <v>0.01389520161</v>
      </c>
      <c r="I18" s="19">
        <f t="shared" si="2"/>
        <v>1.013895202</v>
      </c>
      <c r="J18" s="19"/>
      <c r="K18" s="19"/>
      <c r="L18" s="19"/>
    </row>
    <row r="19">
      <c r="A19" s="72">
        <v>45582.0</v>
      </c>
      <c r="B19" s="51">
        <v>770.05</v>
      </c>
      <c r="C19" s="51">
        <v>781.0</v>
      </c>
      <c r="D19" s="51">
        <v>810.9</v>
      </c>
      <c r="E19" s="51">
        <v>761.0</v>
      </c>
      <c r="F19" s="51" t="s">
        <v>2802</v>
      </c>
      <c r="G19" s="52">
        <v>-0.0057</v>
      </c>
      <c r="H19" s="19">
        <f t="shared" si="1"/>
        <v>-0.00574564235</v>
      </c>
      <c r="I19" s="19">
        <f t="shared" si="2"/>
        <v>0.9942543577</v>
      </c>
      <c r="J19" s="19"/>
      <c r="K19" s="19"/>
      <c r="L19" s="19"/>
    </row>
    <row r="20">
      <c r="A20" s="72">
        <v>45581.0</v>
      </c>
      <c r="B20" s="51">
        <v>774.5</v>
      </c>
      <c r="C20" s="51">
        <v>829.4</v>
      </c>
      <c r="D20" s="51">
        <v>852.35</v>
      </c>
      <c r="E20" s="51">
        <v>754.05</v>
      </c>
      <c r="F20" s="51" t="s">
        <v>2803</v>
      </c>
      <c r="G20" s="52">
        <v>-0.0665</v>
      </c>
      <c r="H20" s="19">
        <f t="shared" si="1"/>
        <v>-0.06653007111</v>
      </c>
      <c r="I20" s="19">
        <f t="shared" si="2"/>
        <v>0.9334699289</v>
      </c>
      <c r="J20" s="19"/>
      <c r="K20" s="19"/>
      <c r="L20" s="19"/>
    </row>
    <row r="21">
      <c r="A21" s="72">
        <v>45580.0</v>
      </c>
      <c r="B21" s="51">
        <v>829.7</v>
      </c>
      <c r="C21" s="51">
        <v>820.05</v>
      </c>
      <c r="D21" s="51">
        <v>852.0</v>
      </c>
      <c r="E21" s="51">
        <v>813.05</v>
      </c>
      <c r="F21" s="51" t="s">
        <v>2804</v>
      </c>
      <c r="G21" s="52">
        <v>0.0035</v>
      </c>
      <c r="H21" s="19">
        <f t="shared" si="1"/>
        <v>0.003507498791</v>
      </c>
      <c r="I21" s="19">
        <f t="shared" si="2"/>
        <v>1.003507499</v>
      </c>
      <c r="J21" s="19"/>
      <c r="K21" s="19"/>
      <c r="L21" s="19"/>
    </row>
    <row r="22">
      <c r="A22" s="72">
        <v>45579.0</v>
      </c>
      <c r="B22" s="51">
        <v>826.8</v>
      </c>
      <c r="C22" s="51">
        <v>844.95</v>
      </c>
      <c r="D22" s="51">
        <v>875.15</v>
      </c>
      <c r="E22" s="51">
        <v>814.55</v>
      </c>
      <c r="F22" s="51" t="s">
        <v>2805</v>
      </c>
      <c r="G22" s="52">
        <v>-0.0028</v>
      </c>
      <c r="H22" s="19">
        <f t="shared" si="1"/>
        <v>-0.002774092389</v>
      </c>
      <c r="I22" s="19">
        <f t="shared" si="2"/>
        <v>0.9972259076</v>
      </c>
      <c r="J22" s="19"/>
      <c r="K22" s="19"/>
      <c r="L22" s="19"/>
    </row>
    <row r="23">
      <c r="A23" s="72">
        <v>45576.0</v>
      </c>
      <c r="B23" s="51">
        <v>829.1</v>
      </c>
      <c r="C23" s="51">
        <v>824.0</v>
      </c>
      <c r="D23" s="51">
        <v>837.0</v>
      </c>
      <c r="E23" s="51">
        <v>813.0</v>
      </c>
      <c r="F23" s="51" t="s">
        <v>2806</v>
      </c>
      <c r="G23" s="52">
        <v>0.025</v>
      </c>
      <c r="H23" s="19">
        <f t="shared" si="1"/>
        <v>0.02497218445</v>
      </c>
      <c r="I23" s="19">
        <f t="shared" si="2"/>
        <v>1.024972184</v>
      </c>
      <c r="J23" s="19"/>
      <c r="K23" s="19"/>
      <c r="L23" s="19"/>
    </row>
    <row r="24">
      <c r="A24" s="72">
        <v>45575.0</v>
      </c>
      <c r="B24" s="51">
        <v>808.9</v>
      </c>
      <c r="C24" s="51">
        <v>781.0</v>
      </c>
      <c r="D24" s="51">
        <v>819.0</v>
      </c>
      <c r="E24" s="51">
        <v>774.25</v>
      </c>
      <c r="F24" s="51" t="s">
        <v>2807</v>
      </c>
      <c r="G24" s="52">
        <v>0.0549</v>
      </c>
      <c r="H24" s="19">
        <f t="shared" si="1"/>
        <v>0.05490349504</v>
      </c>
      <c r="I24" s="19">
        <f t="shared" si="2"/>
        <v>1.054903495</v>
      </c>
      <c r="J24" s="19"/>
      <c r="K24" s="19"/>
      <c r="L24" s="19"/>
    </row>
    <row r="25">
      <c r="A25" s="72">
        <v>45574.0</v>
      </c>
      <c r="B25" s="51">
        <v>766.8</v>
      </c>
      <c r="C25" s="51">
        <v>764.9</v>
      </c>
      <c r="D25" s="51">
        <v>775.0</v>
      </c>
      <c r="E25" s="51">
        <v>739.2</v>
      </c>
      <c r="F25" s="51" t="s">
        <v>2808</v>
      </c>
      <c r="G25" s="52">
        <v>0.0223</v>
      </c>
      <c r="H25" s="19">
        <f t="shared" si="1"/>
        <v>0.02233184454</v>
      </c>
      <c r="I25" s="19">
        <f t="shared" si="2"/>
        <v>1.022331845</v>
      </c>
      <c r="J25" s="19"/>
      <c r="K25" s="19"/>
      <c r="L25" s="19"/>
    </row>
    <row r="26">
      <c r="A26" s="72">
        <v>45573.0</v>
      </c>
      <c r="B26" s="51">
        <v>750.05</v>
      </c>
      <c r="C26" s="51">
        <v>706.1</v>
      </c>
      <c r="D26" s="51">
        <v>759.95</v>
      </c>
      <c r="E26" s="51">
        <v>706.1</v>
      </c>
      <c r="F26" s="51" t="s">
        <v>2809</v>
      </c>
      <c r="G26" s="52">
        <v>0.0622</v>
      </c>
      <c r="H26" s="19">
        <f t="shared" si="1"/>
        <v>0.06224330831</v>
      </c>
      <c r="I26" s="19">
        <f t="shared" si="2"/>
        <v>1.062243308</v>
      </c>
      <c r="J26" s="19"/>
      <c r="K26" s="19"/>
      <c r="L26" s="19"/>
    </row>
    <row r="27">
      <c r="A27" s="72">
        <v>45572.0</v>
      </c>
      <c r="B27" s="51">
        <v>706.1</v>
      </c>
      <c r="C27" s="51">
        <v>718.7</v>
      </c>
      <c r="D27" s="51">
        <v>744.0</v>
      </c>
      <c r="E27" s="51">
        <v>699.4</v>
      </c>
      <c r="F27" s="51" t="s">
        <v>2810</v>
      </c>
      <c r="G27" s="52">
        <v>-0.0175</v>
      </c>
      <c r="H27" s="19">
        <f t="shared" si="1"/>
        <v>-0.01753165438</v>
      </c>
      <c r="I27" s="19">
        <f t="shared" si="2"/>
        <v>0.9824683456</v>
      </c>
      <c r="J27" s="19"/>
      <c r="K27" s="19"/>
      <c r="L27" s="19"/>
    </row>
    <row r="28">
      <c r="A28" s="72">
        <v>45569.0</v>
      </c>
      <c r="B28" s="51">
        <v>718.7</v>
      </c>
      <c r="C28" s="51">
        <v>749.95</v>
      </c>
      <c r="D28" s="51">
        <v>749.95</v>
      </c>
      <c r="E28" s="51">
        <v>708.9</v>
      </c>
      <c r="F28" s="51" t="s">
        <v>2811</v>
      </c>
      <c r="G28" s="52">
        <v>-0.0166</v>
      </c>
      <c r="H28" s="19">
        <f t="shared" si="1"/>
        <v>-0.01655719759</v>
      </c>
      <c r="I28" s="19">
        <f t="shared" si="2"/>
        <v>0.9834428024</v>
      </c>
      <c r="J28" s="19"/>
      <c r="K28" s="19"/>
      <c r="L28" s="19"/>
    </row>
    <row r="29">
      <c r="A29" s="72">
        <v>45568.0</v>
      </c>
      <c r="B29" s="51">
        <v>730.8</v>
      </c>
      <c r="C29" s="51">
        <v>709.0</v>
      </c>
      <c r="D29" s="51">
        <v>743.9</v>
      </c>
      <c r="E29" s="51">
        <v>709.0</v>
      </c>
      <c r="F29" s="51" t="s">
        <v>2812</v>
      </c>
      <c r="G29" s="52">
        <v>0.0355</v>
      </c>
      <c r="H29" s="19">
        <f t="shared" si="1"/>
        <v>0.03549415515</v>
      </c>
      <c r="I29" s="19">
        <f t="shared" si="2"/>
        <v>1.035494155</v>
      </c>
      <c r="J29" s="19"/>
      <c r="K29" s="19"/>
      <c r="L29" s="19"/>
    </row>
    <row r="30">
      <c r="A30" s="72">
        <v>45566.0</v>
      </c>
      <c r="B30" s="51">
        <v>705.75</v>
      </c>
      <c r="C30" s="51">
        <v>693.0</v>
      </c>
      <c r="D30" s="51">
        <v>718.95</v>
      </c>
      <c r="E30" s="51">
        <v>680.0</v>
      </c>
      <c r="F30" s="51" t="s">
        <v>2813</v>
      </c>
      <c r="G30" s="52">
        <v>0.0161</v>
      </c>
      <c r="H30" s="19">
        <f t="shared" si="1"/>
        <v>0.01612554892</v>
      </c>
      <c r="I30" s="19">
        <f t="shared" si="2"/>
        <v>1.016125549</v>
      </c>
      <c r="J30" s="19"/>
      <c r="K30" s="19"/>
      <c r="L30" s="19"/>
    </row>
    <row r="31">
      <c r="A31" s="72">
        <v>45565.0</v>
      </c>
      <c r="B31" s="51">
        <v>694.55</v>
      </c>
      <c r="C31" s="51">
        <v>684.5</v>
      </c>
      <c r="D31" s="51">
        <v>702.0</v>
      </c>
      <c r="E31" s="51">
        <v>666.0</v>
      </c>
      <c r="F31" s="51" t="s">
        <v>2814</v>
      </c>
      <c r="G31" s="52">
        <v>0.0151</v>
      </c>
      <c r="H31" s="19">
        <f t="shared" si="1"/>
        <v>0.0151271558</v>
      </c>
      <c r="I31" s="19">
        <f t="shared" si="2"/>
        <v>1.015127156</v>
      </c>
      <c r="J31" s="19"/>
      <c r="K31" s="19"/>
      <c r="L31" s="19"/>
    </row>
    <row r="32">
      <c r="A32" s="72">
        <v>45562.0</v>
      </c>
      <c r="B32" s="51">
        <v>684.2</v>
      </c>
      <c r="C32" s="51">
        <v>707.0</v>
      </c>
      <c r="D32" s="51">
        <v>707.0</v>
      </c>
      <c r="E32" s="51">
        <v>679.7</v>
      </c>
      <c r="F32" s="51" t="s">
        <v>2815</v>
      </c>
      <c r="G32" s="52">
        <v>-0.0253</v>
      </c>
      <c r="H32" s="19">
        <f t="shared" si="1"/>
        <v>-0.02528670133</v>
      </c>
      <c r="I32" s="19">
        <f t="shared" si="2"/>
        <v>0.9747132987</v>
      </c>
      <c r="J32" s="19"/>
      <c r="K32" s="19"/>
      <c r="L32" s="19"/>
    </row>
    <row r="33">
      <c r="A33" s="72">
        <v>45561.0</v>
      </c>
      <c r="B33" s="51">
        <v>701.95</v>
      </c>
      <c r="C33" s="51">
        <v>716.95</v>
      </c>
      <c r="D33" s="51">
        <v>724.4</v>
      </c>
      <c r="E33" s="51">
        <v>695.15</v>
      </c>
      <c r="F33" s="51" t="s">
        <v>2816</v>
      </c>
      <c r="G33" s="52">
        <v>9.0E-4</v>
      </c>
      <c r="H33" s="19">
        <f t="shared" si="1"/>
        <v>0.0008554929778</v>
      </c>
      <c r="I33" s="19">
        <f t="shared" si="2"/>
        <v>1.000855493</v>
      </c>
      <c r="J33" s="19"/>
      <c r="K33" s="19"/>
      <c r="L33" s="19"/>
    </row>
    <row r="34">
      <c r="A34" s="72">
        <v>45560.0</v>
      </c>
      <c r="B34" s="51">
        <v>701.35</v>
      </c>
      <c r="C34" s="51">
        <v>687.1</v>
      </c>
      <c r="D34" s="51">
        <v>706.0</v>
      </c>
      <c r="E34" s="51">
        <v>675.35</v>
      </c>
      <c r="F34" s="51" t="s">
        <v>2817</v>
      </c>
      <c r="G34" s="52">
        <v>0.0293</v>
      </c>
      <c r="H34" s="19">
        <f t="shared" si="1"/>
        <v>0.02927795715</v>
      </c>
      <c r="I34" s="19">
        <f t="shared" si="2"/>
        <v>1.029277957</v>
      </c>
      <c r="J34" s="19"/>
      <c r="K34" s="19"/>
      <c r="L34" s="19"/>
    </row>
    <row r="35">
      <c r="A35" s="72">
        <v>45559.0</v>
      </c>
      <c r="B35" s="51">
        <v>681.4</v>
      </c>
      <c r="C35" s="51">
        <v>687.6</v>
      </c>
      <c r="D35" s="51">
        <v>702.0</v>
      </c>
      <c r="E35" s="51">
        <v>675.45</v>
      </c>
      <c r="F35" s="51" t="s">
        <v>2818</v>
      </c>
      <c r="G35" s="52">
        <v>8.0E-4</v>
      </c>
      <c r="H35" s="19">
        <f t="shared" si="1"/>
        <v>0.0008078137622</v>
      </c>
      <c r="I35" s="19">
        <f t="shared" si="2"/>
        <v>1.000807814</v>
      </c>
      <c r="J35" s="19"/>
      <c r="K35" s="19"/>
      <c r="L35" s="19"/>
    </row>
    <row r="36">
      <c r="A36" s="72">
        <v>45558.0</v>
      </c>
      <c r="B36" s="51">
        <v>680.85</v>
      </c>
      <c r="C36" s="51">
        <v>682.5</v>
      </c>
      <c r="D36" s="51">
        <v>689.45</v>
      </c>
      <c r="E36" s="51">
        <v>674.8</v>
      </c>
      <c r="F36" s="51" t="s">
        <v>251</v>
      </c>
      <c r="G36" s="52">
        <v>-0.0024</v>
      </c>
      <c r="H36" s="19">
        <f t="shared" si="1"/>
        <v>-0.002417582418</v>
      </c>
      <c r="I36" s="19">
        <f t="shared" si="2"/>
        <v>0.9975824176</v>
      </c>
      <c r="J36" s="19"/>
      <c r="K36" s="19"/>
      <c r="L36" s="19"/>
    </row>
    <row r="37">
      <c r="A37" s="72">
        <v>45555.0</v>
      </c>
      <c r="B37" s="51">
        <v>682.5</v>
      </c>
      <c r="C37" s="51">
        <v>672.05</v>
      </c>
      <c r="D37" s="51">
        <v>688.75</v>
      </c>
      <c r="E37" s="51">
        <v>667.5</v>
      </c>
      <c r="F37" s="51" t="s">
        <v>2819</v>
      </c>
      <c r="G37" s="52">
        <v>0.0052</v>
      </c>
      <c r="H37" s="19">
        <f t="shared" si="1"/>
        <v>0.005154639175</v>
      </c>
      <c r="I37" s="19">
        <f t="shared" si="2"/>
        <v>1.005154639</v>
      </c>
      <c r="J37" s="19"/>
      <c r="K37" s="19"/>
      <c r="L37" s="19"/>
    </row>
    <row r="38">
      <c r="A38" s="72">
        <v>45554.0</v>
      </c>
      <c r="B38" s="51">
        <v>679.0</v>
      </c>
      <c r="C38" s="51">
        <v>679.3</v>
      </c>
      <c r="D38" s="51">
        <v>685.55</v>
      </c>
      <c r="E38" s="51">
        <v>663.5</v>
      </c>
      <c r="F38" s="51" t="s">
        <v>2820</v>
      </c>
      <c r="G38" s="52">
        <v>-4.0E-4</v>
      </c>
      <c r="H38" s="19">
        <f t="shared" si="1"/>
        <v>-0.0004416310908</v>
      </c>
      <c r="I38" s="19">
        <f t="shared" si="2"/>
        <v>0.9995583689</v>
      </c>
      <c r="J38" s="19"/>
      <c r="K38" s="19"/>
      <c r="L38" s="19"/>
    </row>
    <row r="39">
      <c r="A39" s="72">
        <v>45553.0</v>
      </c>
      <c r="B39" s="51">
        <v>679.3</v>
      </c>
      <c r="C39" s="51">
        <v>673.0</v>
      </c>
      <c r="D39" s="51">
        <v>691.75</v>
      </c>
      <c r="E39" s="51">
        <v>669.6</v>
      </c>
      <c r="F39" s="51" t="s">
        <v>2821</v>
      </c>
      <c r="G39" s="52">
        <v>-0.0043</v>
      </c>
      <c r="H39" s="19">
        <f t="shared" si="1"/>
        <v>-0.004323928179</v>
      </c>
      <c r="I39" s="19">
        <f t="shared" si="2"/>
        <v>0.9956760718</v>
      </c>
      <c r="J39" s="19"/>
      <c r="K39" s="19"/>
      <c r="L39" s="19"/>
    </row>
    <row r="40">
      <c r="A40" s="72">
        <v>45552.0</v>
      </c>
      <c r="B40" s="51">
        <v>682.25</v>
      </c>
      <c r="C40" s="51">
        <v>680.0</v>
      </c>
      <c r="D40" s="51">
        <v>685.0</v>
      </c>
      <c r="E40" s="51">
        <v>662.35</v>
      </c>
      <c r="F40" s="51" t="s">
        <v>2822</v>
      </c>
      <c r="G40" s="52">
        <v>0.0031</v>
      </c>
      <c r="H40" s="19">
        <f t="shared" si="1"/>
        <v>0.003087554216</v>
      </c>
      <c r="I40" s="19">
        <f t="shared" si="2"/>
        <v>1.003087554</v>
      </c>
      <c r="J40" s="19"/>
      <c r="K40" s="19"/>
      <c r="L40" s="19"/>
    </row>
    <row r="41">
      <c r="A41" s="72">
        <v>45551.0</v>
      </c>
      <c r="B41" s="51">
        <v>680.15</v>
      </c>
      <c r="C41" s="51">
        <v>703.4</v>
      </c>
      <c r="D41" s="51">
        <v>703.4</v>
      </c>
      <c r="E41" s="51">
        <v>676.55</v>
      </c>
      <c r="F41" s="51" t="s">
        <v>2823</v>
      </c>
      <c r="G41" s="52">
        <v>-0.0197</v>
      </c>
      <c r="H41" s="19">
        <f t="shared" si="1"/>
        <v>-0.01967425771</v>
      </c>
      <c r="I41" s="19">
        <f t="shared" si="2"/>
        <v>0.9803257423</v>
      </c>
      <c r="J41" s="19"/>
      <c r="K41" s="19"/>
      <c r="L41" s="19"/>
    </row>
    <row r="42">
      <c r="A42" s="72">
        <v>45548.0</v>
      </c>
      <c r="B42" s="51">
        <v>693.8</v>
      </c>
      <c r="C42" s="51">
        <v>704.0</v>
      </c>
      <c r="D42" s="51">
        <v>707.35</v>
      </c>
      <c r="E42" s="51">
        <v>690.05</v>
      </c>
      <c r="F42" s="51" t="s">
        <v>2824</v>
      </c>
      <c r="G42" s="52">
        <v>-0.0082</v>
      </c>
      <c r="H42" s="19">
        <f t="shared" si="1"/>
        <v>-0.008219569723</v>
      </c>
      <c r="I42" s="19">
        <f t="shared" si="2"/>
        <v>0.9917804303</v>
      </c>
      <c r="J42" s="19"/>
      <c r="K42" s="19"/>
      <c r="L42" s="19"/>
    </row>
    <row r="43">
      <c r="A43" s="72">
        <v>45547.0</v>
      </c>
      <c r="B43" s="51">
        <v>699.55</v>
      </c>
      <c r="C43" s="51">
        <v>703.65</v>
      </c>
      <c r="D43" s="51">
        <v>705.6</v>
      </c>
      <c r="E43" s="51">
        <v>683.0</v>
      </c>
      <c r="F43" s="51" t="s">
        <v>2825</v>
      </c>
      <c r="G43" s="52">
        <v>0.0039</v>
      </c>
      <c r="H43" s="19">
        <f t="shared" si="1"/>
        <v>0.003946613088</v>
      </c>
      <c r="I43" s="19">
        <f t="shared" si="2"/>
        <v>1.003946613</v>
      </c>
      <c r="J43" s="19"/>
      <c r="K43" s="19"/>
      <c r="L43" s="19"/>
    </row>
    <row r="44">
      <c r="A44" s="72">
        <v>45546.0</v>
      </c>
      <c r="B44" s="51">
        <v>696.8</v>
      </c>
      <c r="C44" s="51">
        <v>728.75</v>
      </c>
      <c r="D44" s="51">
        <v>732.7</v>
      </c>
      <c r="E44" s="51">
        <v>688.1</v>
      </c>
      <c r="F44" s="51" t="s">
        <v>2826</v>
      </c>
      <c r="G44" s="52">
        <v>-0.0354</v>
      </c>
      <c r="H44" s="19">
        <f t="shared" si="1"/>
        <v>-0.03537066519</v>
      </c>
      <c r="I44" s="19">
        <f t="shared" si="2"/>
        <v>0.9646293348</v>
      </c>
      <c r="J44" s="19"/>
      <c r="K44" s="19"/>
      <c r="L44" s="19"/>
    </row>
    <row r="45">
      <c r="A45" s="72">
        <v>45545.0</v>
      </c>
      <c r="B45" s="51">
        <v>722.35</v>
      </c>
      <c r="C45" s="51">
        <v>701.0</v>
      </c>
      <c r="D45" s="51">
        <v>726.0</v>
      </c>
      <c r="E45" s="51">
        <v>701.0</v>
      </c>
      <c r="F45" s="51" t="s">
        <v>2827</v>
      </c>
      <c r="G45" s="52">
        <v>0.0261</v>
      </c>
      <c r="H45" s="19">
        <f t="shared" si="1"/>
        <v>0.02613822004</v>
      </c>
      <c r="I45" s="19">
        <f t="shared" si="2"/>
        <v>1.02613822</v>
      </c>
      <c r="J45" s="19"/>
      <c r="K45" s="19"/>
      <c r="L45" s="19"/>
    </row>
    <row r="46">
      <c r="A46" s="72">
        <v>45544.0</v>
      </c>
      <c r="B46" s="51">
        <v>703.95</v>
      </c>
      <c r="C46" s="51">
        <v>720.05</v>
      </c>
      <c r="D46" s="51">
        <v>720.05</v>
      </c>
      <c r="E46" s="51">
        <v>681.3</v>
      </c>
      <c r="F46" s="51" t="s">
        <v>2828</v>
      </c>
      <c r="G46" s="52">
        <v>-0.025</v>
      </c>
      <c r="H46" s="19">
        <f t="shared" si="1"/>
        <v>-0.025</v>
      </c>
      <c r="I46" s="19">
        <f t="shared" si="2"/>
        <v>0.975</v>
      </c>
      <c r="J46" s="19"/>
      <c r="K46" s="19"/>
      <c r="L46" s="19"/>
    </row>
    <row r="47">
      <c r="A47" s="72">
        <v>45541.0</v>
      </c>
      <c r="B47" s="51">
        <v>722.0</v>
      </c>
      <c r="C47" s="51">
        <v>738.0</v>
      </c>
      <c r="D47" s="51">
        <v>738.0</v>
      </c>
      <c r="E47" s="51">
        <v>716.55</v>
      </c>
      <c r="F47" s="51" t="s">
        <v>2829</v>
      </c>
      <c r="G47" s="52">
        <v>-0.0184</v>
      </c>
      <c r="H47" s="19">
        <f t="shared" si="1"/>
        <v>-0.01835486064</v>
      </c>
      <c r="I47" s="19">
        <f t="shared" si="2"/>
        <v>0.9816451394</v>
      </c>
      <c r="J47" s="19"/>
      <c r="K47" s="19"/>
      <c r="L47" s="19"/>
    </row>
    <row r="48">
      <c r="A48" s="72">
        <v>45540.0</v>
      </c>
      <c r="B48" s="51">
        <v>735.5</v>
      </c>
      <c r="C48" s="51">
        <v>748.95</v>
      </c>
      <c r="D48" s="51">
        <v>752.15</v>
      </c>
      <c r="E48" s="51">
        <v>730.0</v>
      </c>
      <c r="F48" s="51" t="s">
        <v>2830</v>
      </c>
      <c r="G48" s="52">
        <v>-0.0074</v>
      </c>
      <c r="H48" s="19">
        <f t="shared" si="1"/>
        <v>-0.007422402159</v>
      </c>
      <c r="I48" s="19">
        <f t="shared" si="2"/>
        <v>0.9925775978</v>
      </c>
      <c r="J48" s="19"/>
      <c r="K48" s="19"/>
      <c r="L48" s="19"/>
    </row>
    <row r="49">
      <c r="A49" s="72">
        <v>45539.0</v>
      </c>
      <c r="B49" s="51">
        <v>741.0</v>
      </c>
      <c r="C49" s="51">
        <v>734.0</v>
      </c>
      <c r="D49" s="51">
        <v>749.9</v>
      </c>
      <c r="E49" s="51">
        <v>728.05</v>
      </c>
      <c r="F49" s="51" t="s">
        <v>2831</v>
      </c>
      <c r="G49" s="52">
        <v>0.0099</v>
      </c>
      <c r="H49" s="19">
        <f t="shared" si="1"/>
        <v>0.009880749574</v>
      </c>
      <c r="I49" s="19">
        <f t="shared" si="2"/>
        <v>1.00988075</v>
      </c>
      <c r="J49" s="19"/>
      <c r="K49" s="19"/>
      <c r="L49" s="19"/>
    </row>
    <row r="50">
      <c r="A50" s="72">
        <v>45538.0</v>
      </c>
      <c r="B50" s="51">
        <v>733.75</v>
      </c>
      <c r="C50" s="51">
        <v>739.6</v>
      </c>
      <c r="D50" s="51">
        <v>743.15</v>
      </c>
      <c r="E50" s="51">
        <v>730.1</v>
      </c>
      <c r="F50" s="51" t="s">
        <v>2832</v>
      </c>
      <c r="G50" s="52">
        <v>-0.0052</v>
      </c>
      <c r="H50" s="19">
        <f t="shared" si="1"/>
        <v>-0.005219631236</v>
      </c>
      <c r="I50" s="19">
        <f t="shared" si="2"/>
        <v>0.9947803688</v>
      </c>
      <c r="J50" s="19"/>
      <c r="K50" s="19"/>
      <c r="L50" s="19"/>
    </row>
    <row r="51">
      <c r="A51" s="72">
        <v>45537.0</v>
      </c>
      <c r="B51" s="51">
        <v>737.6</v>
      </c>
      <c r="C51" s="51">
        <v>754.9</v>
      </c>
      <c r="D51" s="51">
        <v>756.25</v>
      </c>
      <c r="E51" s="51">
        <v>730.0</v>
      </c>
      <c r="F51" s="51" t="s">
        <v>2833</v>
      </c>
      <c r="G51" s="52">
        <v>-0.0202</v>
      </c>
      <c r="H51" s="19">
        <f t="shared" si="1"/>
        <v>-0.02019128587</v>
      </c>
      <c r="I51" s="19">
        <f t="shared" si="2"/>
        <v>0.9798087141</v>
      </c>
      <c r="J51" s="19"/>
      <c r="K51" s="19"/>
      <c r="L51" s="19"/>
    </row>
    <row r="52">
      <c r="A52" s="72">
        <v>45534.0</v>
      </c>
      <c r="B52" s="51">
        <v>752.8</v>
      </c>
      <c r="C52" s="51">
        <v>731.55</v>
      </c>
      <c r="D52" s="51">
        <v>758.25</v>
      </c>
      <c r="E52" s="51">
        <v>715.0</v>
      </c>
      <c r="F52" s="51" t="s">
        <v>2834</v>
      </c>
      <c r="G52" s="52">
        <v>0.0364</v>
      </c>
      <c r="H52" s="19">
        <f t="shared" si="1"/>
        <v>0.03641495147</v>
      </c>
      <c r="I52" s="19">
        <f t="shared" si="2"/>
        <v>1.036414951</v>
      </c>
      <c r="J52" s="19"/>
      <c r="K52" s="19"/>
      <c r="L52" s="19"/>
    </row>
    <row r="53">
      <c r="A53" s="72">
        <v>45533.0</v>
      </c>
      <c r="B53" s="51">
        <v>726.35</v>
      </c>
      <c r="C53" s="51">
        <v>735.25</v>
      </c>
      <c r="D53" s="51">
        <v>743.95</v>
      </c>
      <c r="E53" s="51">
        <v>715.4</v>
      </c>
      <c r="F53" s="51" t="s">
        <v>2835</v>
      </c>
      <c r="G53" s="52">
        <v>-0.0155</v>
      </c>
      <c r="H53" s="19">
        <f t="shared" si="1"/>
        <v>-0.01545238902</v>
      </c>
      <c r="I53" s="19">
        <f t="shared" si="2"/>
        <v>0.984547611</v>
      </c>
      <c r="J53" s="19"/>
      <c r="K53" s="19"/>
      <c r="L53" s="19"/>
    </row>
    <row r="54">
      <c r="A54" s="72">
        <v>45532.0</v>
      </c>
      <c r="B54" s="51">
        <v>737.75</v>
      </c>
      <c r="C54" s="51">
        <v>759.05</v>
      </c>
      <c r="D54" s="51">
        <v>764.0</v>
      </c>
      <c r="E54" s="51">
        <v>733.0</v>
      </c>
      <c r="F54" s="51" t="s">
        <v>2836</v>
      </c>
      <c r="G54" s="52">
        <v>-0.0281</v>
      </c>
      <c r="H54" s="19">
        <f t="shared" si="1"/>
        <v>-0.02806139253</v>
      </c>
      <c r="I54" s="19">
        <f t="shared" si="2"/>
        <v>0.9719386075</v>
      </c>
      <c r="J54" s="19"/>
      <c r="K54" s="19"/>
      <c r="L54" s="19"/>
    </row>
    <row r="55">
      <c r="A55" s="72">
        <v>45531.0</v>
      </c>
      <c r="B55" s="51">
        <v>759.05</v>
      </c>
      <c r="C55" s="51">
        <v>735.0</v>
      </c>
      <c r="D55" s="51">
        <v>764.9</v>
      </c>
      <c r="E55" s="51">
        <v>725.95</v>
      </c>
      <c r="F55" s="51" t="s">
        <v>2837</v>
      </c>
      <c r="G55" s="52">
        <v>0.0308</v>
      </c>
      <c r="H55" s="19">
        <f t="shared" si="1"/>
        <v>0.03082773138</v>
      </c>
      <c r="I55" s="19">
        <f t="shared" si="2"/>
        <v>1.030827731</v>
      </c>
      <c r="J55" s="19"/>
      <c r="K55" s="19"/>
      <c r="L55" s="19"/>
    </row>
    <row r="56">
      <c r="A56" s="72">
        <v>45530.0</v>
      </c>
      <c r="B56" s="51">
        <v>736.35</v>
      </c>
      <c r="C56" s="51">
        <v>784.95</v>
      </c>
      <c r="D56" s="51">
        <v>784.95</v>
      </c>
      <c r="E56" s="51">
        <v>730.0</v>
      </c>
      <c r="F56" s="51" t="s">
        <v>2838</v>
      </c>
      <c r="G56" s="52">
        <v>-0.028</v>
      </c>
      <c r="H56" s="19">
        <f t="shared" si="1"/>
        <v>-0.02798495149</v>
      </c>
      <c r="I56" s="19">
        <f t="shared" si="2"/>
        <v>0.9720150485</v>
      </c>
      <c r="J56" s="19"/>
      <c r="K56" s="19"/>
      <c r="L56" s="19"/>
    </row>
    <row r="57">
      <c r="A57" s="72">
        <v>45527.0</v>
      </c>
      <c r="B57" s="51">
        <v>757.55</v>
      </c>
      <c r="C57" s="51">
        <v>725.1</v>
      </c>
      <c r="D57" s="51">
        <v>762.0</v>
      </c>
      <c r="E57" s="51">
        <v>706.25</v>
      </c>
      <c r="F57" s="51" t="s">
        <v>2839</v>
      </c>
      <c r="G57" s="52">
        <v>0.0546</v>
      </c>
      <c r="H57" s="19">
        <f t="shared" si="1"/>
        <v>0.05464290686</v>
      </c>
      <c r="I57" s="19">
        <f t="shared" si="2"/>
        <v>1.054642907</v>
      </c>
      <c r="J57" s="19"/>
      <c r="K57" s="19"/>
      <c r="L57" s="19"/>
    </row>
    <row r="58">
      <c r="A58" s="72">
        <v>45526.0</v>
      </c>
      <c r="B58" s="51">
        <v>718.3</v>
      </c>
      <c r="C58" s="51">
        <v>739.0</v>
      </c>
      <c r="D58" s="51">
        <v>740.5</v>
      </c>
      <c r="E58" s="51">
        <v>714.0</v>
      </c>
      <c r="F58" s="51" t="s">
        <v>2840</v>
      </c>
      <c r="G58" s="52">
        <v>-0.0184</v>
      </c>
      <c r="H58" s="19">
        <f t="shared" si="1"/>
        <v>-0.01838059447</v>
      </c>
      <c r="I58" s="19">
        <f t="shared" si="2"/>
        <v>0.9816194055</v>
      </c>
      <c r="J58" s="19"/>
      <c r="K58" s="19"/>
      <c r="L58" s="19"/>
    </row>
    <row r="59">
      <c r="A59" s="72">
        <v>45525.0</v>
      </c>
      <c r="B59" s="51">
        <v>731.75</v>
      </c>
      <c r="C59" s="51">
        <v>749.05</v>
      </c>
      <c r="D59" s="51">
        <v>750.05</v>
      </c>
      <c r="E59" s="51">
        <v>728.95</v>
      </c>
      <c r="F59" s="51" t="s">
        <v>2841</v>
      </c>
      <c r="G59" s="52">
        <v>-0.0284</v>
      </c>
      <c r="H59" s="19">
        <f t="shared" si="1"/>
        <v>-0.02841399456</v>
      </c>
      <c r="I59" s="19">
        <f t="shared" si="2"/>
        <v>0.9715860054</v>
      </c>
      <c r="J59" s="19"/>
      <c r="K59" s="19"/>
      <c r="L59" s="19"/>
    </row>
    <row r="60">
      <c r="A60" s="72">
        <v>45524.0</v>
      </c>
      <c r="B60" s="51">
        <v>753.15</v>
      </c>
      <c r="C60" s="51">
        <v>777.6</v>
      </c>
      <c r="D60" s="51">
        <v>784.8</v>
      </c>
      <c r="E60" s="51">
        <v>740.05</v>
      </c>
      <c r="F60" s="51" t="s">
        <v>2842</v>
      </c>
      <c r="G60" s="52">
        <v>-0.0245</v>
      </c>
      <c r="H60" s="19">
        <f t="shared" si="1"/>
        <v>-0.02454345292</v>
      </c>
      <c r="I60" s="19">
        <f t="shared" si="2"/>
        <v>0.9754565471</v>
      </c>
      <c r="J60" s="19"/>
      <c r="K60" s="19"/>
      <c r="L60" s="19"/>
    </row>
    <row r="61">
      <c r="A61" s="72">
        <v>45523.0</v>
      </c>
      <c r="B61" s="51">
        <v>772.1</v>
      </c>
      <c r="C61" s="51">
        <v>751.8</v>
      </c>
      <c r="D61" s="51">
        <v>783.75</v>
      </c>
      <c r="E61" s="51">
        <v>745.8</v>
      </c>
      <c r="F61" s="51" t="s">
        <v>2843</v>
      </c>
      <c r="G61" s="52">
        <v>0.0375</v>
      </c>
      <c r="H61" s="19">
        <f t="shared" si="1"/>
        <v>0.03748992206</v>
      </c>
      <c r="I61" s="19">
        <f t="shared" si="2"/>
        <v>1.037489922</v>
      </c>
      <c r="J61" s="19"/>
      <c r="K61" s="19"/>
      <c r="L61" s="19"/>
    </row>
    <row r="62">
      <c r="A62" s="72">
        <v>45520.0</v>
      </c>
      <c r="B62" s="51">
        <v>744.2</v>
      </c>
      <c r="C62" s="51">
        <v>716.05</v>
      </c>
      <c r="D62" s="51">
        <v>745.0</v>
      </c>
      <c r="E62" s="51">
        <v>716.05</v>
      </c>
      <c r="F62" s="51" t="s">
        <v>2844</v>
      </c>
      <c r="G62" s="52">
        <v>0.0428</v>
      </c>
      <c r="H62" s="19">
        <f t="shared" si="1"/>
        <v>0.04280809921</v>
      </c>
      <c r="I62" s="19">
        <f t="shared" si="2"/>
        <v>1.042808099</v>
      </c>
      <c r="J62" s="19"/>
      <c r="K62" s="19"/>
      <c r="L62" s="19"/>
    </row>
    <row r="63">
      <c r="A63" s="72">
        <v>45518.0</v>
      </c>
      <c r="B63" s="51">
        <v>713.65</v>
      </c>
      <c r="C63" s="51">
        <v>724.75</v>
      </c>
      <c r="D63" s="51">
        <v>734.95</v>
      </c>
      <c r="E63" s="51">
        <v>708.95</v>
      </c>
      <c r="F63" s="51" t="s">
        <v>2845</v>
      </c>
      <c r="G63" s="52">
        <v>-0.0136</v>
      </c>
      <c r="H63" s="19">
        <f t="shared" si="1"/>
        <v>-0.01361437457</v>
      </c>
      <c r="I63" s="19">
        <f t="shared" si="2"/>
        <v>0.9863856254</v>
      </c>
      <c r="J63" s="19"/>
      <c r="K63" s="19"/>
      <c r="L63" s="19"/>
    </row>
    <row r="64">
      <c r="A64" s="72">
        <v>45517.0</v>
      </c>
      <c r="B64" s="51">
        <v>723.5</v>
      </c>
      <c r="C64" s="51">
        <v>754.45</v>
      </c>
      <c r="D64" s="51">
        <v>757.65</v>
      </c>
      <c r="E64" s="51">
        <v>708.0</v>
      </c>
      <c r="F64" s="51" t="s">
        <v>2846</v>
      </c>
      <c r="G64" s="52">
        <v>-0.0306</v>
      </c>
      <c r="H64" s="19">
        <f t="shared" si="1"/>
        <v>-0.03061566289</v>
      </c>
      <c r="I64" s="19">
        <f t="shared" si="2"/>
        <v>0.9693843371</v>
      </c>
      <c r="J64" s="19"/>
      <c r="K64" s="19"/>
      <c r="L64" s="19"/>
    </row>
    <row r="65">
      <c r="A65" s="72">
        <v>45516.0</v>
      </c>
      <c r="B65" s="51">
        <v>746.35</v>
      </c>
      <c r="C65" s="51">
        <v>721.5</v>
      </c>
      <c r="D65" s="51">
        <v>751.0</v>
      </c>
      <c r="E65" s="51">
        <v>718.7</v>
      </c>
      <c r="F65" s="51" t="s">
        <v>2847</v>
      </c>
      <c r="G65" s="52">
        <v>0.0419</v>
      </c>
      <c r="H65" s="19">
        <f t="shared" si="1"/>
        <v>0.04187896978</v>
      </c>
      <c r="I65" s="19">
        <f t="shared" si="2"/>
        <v>1.04187897</v>
      </c>
      <c r="J65" s="19"/>
      <c r="K65" s="19"/>
      <c r="L65" s="19"/>
    </row>
    <row r="66">
      <c r="A66" s="72">
        <v>45513.0</v>
      </c>
      <c r="B66" s="51">
        <v>716.35</v>
      </c>
      <c r="C66" s="51">
        <v>683.8</v>
      </c>
      <c r="D66" s="51">
        <v>725.6</v>
      </c>
      <c r="E66" s="51">
        <v>677.0</v>
      </c>
      <c r="F66" s="51" t="s">
        <v>2848</v>
      </c>
      <c r="G66" s="52">
        <v>0.0636</v>
      </c>
      <c r="H66" s="19">
        <f t="shared" si="1"/>
        <v>0.06362286563</v>
      </c>
      <c r="I66" s="19">
        <f t="shared" si="2"/>
        <v>1.063622866</v>
      </c>
      <c r="J66" s="19"/>
      <c r="K66" s="19"/>
      <c r="L66" s="19"/>
    </row>
    <row r="67">
      <c r="A67" s="72">
        <v>45512.0</v>
      </c>
      <c r="B67" s="51">
        <v>673.5</v>
      </c>
      <c r="C67" s="51">
        <v>647.6</v>
      </c>
      <c r="D67" s="51">
        <v>682.9</v>
      </c>
      <c r="E67" s="51">
        <v>633.65</v>
      </c>
      <c r="F67" s="51" t="s">
        <v>2849</v>
      </c>
      <c r="G67" s="52">
        <v>0.0418</v>
      </c>
      <c r="H67" s="19">
        <f t="shared" si="1"/>
        <v>0.04184391678</v>
      </c>
      <c r="I67" s="19">
        <f t="shared" si="2"/>
        <v>1.041843917</v>
      </c>
      <c r="J67" s="19"/>
      <c r="K67" s="19"/>
      <c r="L67" s="19"/>
    </row>
    <row r="68">
      <c r="A68" s="72">
        <v>45511.0</v>
      </c>
      <c r="B68" s="51">
        <v>646.45</v>
      </c>
      <c r="C68" s="51">
        <v>613.0</v>
      </c>
      <c r="D68" s="51">
        <v>655.0</v>
      </c>
      <c r="E68" s="51">
        <v>598.95</v>
      </c>
      <c r="F68" s="51" t="s">
        <v>2850</v>
      </c>
      <c r="G68" s="52">
        <v>0.0579</v>
      </c>
      <c r="H68" s="19">
        <f t="shared" si="1"/>
        <v>0.05793306603</v>
      </c>
      <c r="I68" s="19">
        <f t="shared" si="2"/>
        <v>1.057933066</v>
      </c>
      <c r="J68" s="19"/>
      <c r="K68" s="19"/>
      <c r="L68" s="19"/>
    </row>
    <row r="69">
      <c r="A69" s="72">
        <v>45510.0</v>
      </c>
      <c r="B69" s="51">
        <v>611.05</v>
      </c>
      <c r="C69" s="51">
        <v>604.55</v>
      </c>
      <c r="D69" s="51">
        <v>636.15</v>
      </c>
      <c r="E69" s="51">
        <v>604.55</v>
      </c>
      <c r="F69" s="51" t="s">
        <v>2851</v>
      </c>
      <c r="G69" s="52">
        <v>0.0157</v>
      </c>
      <c r="H69" s="19">
        <f t="shared" si="1"/>
        <v>0.0157081117</v>
      </c>
      <c r="I69" s="19">
        <f t="shared" si="2"/>
        <v>1.015708112</v>
      </c>
      <c r="J69" s="19"/>
      <c r="K69" s="19"/>
      <c r="L69" s="19"/>
    </row>
    <row r="70">
      <c r="A70" s="72">
        <v>45509.0</v>
      </c>
      <c r="B70" s="51">
        <v>601.6</v>
      </c>
      <c r="C70" s="51">
        <v>600.3</v>
      </c>
      <c r="D70" s="51">
        <v>604.95</v>
      </c>
      <c r="E70" s="51">
        <v>577.0</v>
      </c>
      <c r="F70" s="51" t="s">
        <v>2852</v>
      </c>
      <c r="G70" s="52">
        <v>-0.0276</v>
      </c>
      <c r="H70" s="19">
        <f t="shared" si="1"/>
        <v>-0.02763859706</v>
      </c>
      <c r="I70" s="19">
        <f t="shared" si="2"/>
        <v>0.9723614029</v>
      </c>
      <c r="J70" s="19"/>
      <c r="K70" s="19"/>
      <c r="L70" s="19"/>
    </row>
    <row r="71">
      <c r="A71" s="72">
        <v>45506.0</v>
      </c>
      <c r="B71" s="51">
        <v>618.7</v>
      </c>
      <c r="C71" s="51">
        <v>635.0</v>
      </c>
      <c r="D71" s="51">
        <v>646.45</v>
      </c>
      <c r="E71" s="51">
        <v>611.0</v>
      </c>
      <c r="F71" s="51" t="s">
        <v>2853</v>
      </c>
      <c r="G71" s="52">
        <v>-0.0296</v>
      </c>
      <c r="H71" s="19">
        <f t="shared" si="1"/>
        <v>-0.02956630852</v>
      </c>
      <c r="I71" s="19">
        <f t="shared" si="2"/>
        <v>0.9704336915</v>
      </c>
      <c r="J71" s="19"/>
      <c r="K71" s="19"/>
      <c r="L71" s="19"/>
    </row>
    <row r="72">
      <c r="A72" s="72">
        <v>45505.0</v>
      </c>
      <c r="B72" s="51">
        <v>637.55</v>
      </c>
      <c r="C72" s="51">
        <v>634.3</v>
      </c>
      <c r="D72" s="51">
        <v>652.0</v>
      </c>
      <c r="E72" s="51">
        <v>631.0</v>
      </c>
      <c r="F72" s="51" t="s">
        <v>2854</v>
      </c>
      <c r="G72" s="52">
        <v>0.0129</v>
      </c>
      <c r="H72" s="19">
        <f t="shared" si="1"/>
        <v>0.01294884017</v>
      </c>
      <c r="I72" s="19">
        <f t="shared" si="2"/>
        <v>1.01294884</v>
      </c>
      <c r="J72" s="19"/>
      <c r="K72" s="19"/>
      <c r="L72" s="19"/>
    </row>
    <row r="73">
      <c r="A73" s="72">
        <v>45504.0</v>
      </c>
      <c r="B73" s="51">
        <v>629.4</v>
      </c>
      <c r="C73" s="51">
        <v>635.8</v>
      </c>
      <c r="D73" s="51">
        <v>635.8</v>
      </c>
      <c r="E73" s="51">
        <v>616.1</v>
      </c>
      <c r="F73" s="51" t="s">
        <v>2855</v>
      </c>
      <c r="G73" s="52">
        <v>-0.0028</v>
      </c>
      <c r="H73" s="19">
        <f t="shared" si="1"/>
        <v>-0.00277271647</v>
      </c>
      <c r="I73" s="19">
        <f t="shared" si="2"/>
        <v>0.9972272835</v>
      </c>
      <c r="J73" s="19"/>
      <c r="K73" s="19"/>
      <c r="L73" s="19"/>
    </row>
    <row r="74">
      <c r="A74" s="72">
        <v>45503.0</v>
      </c>
      <c r="B74" s="51">
        <v>631.15</v>
      </c>
      <c r="C74" s="51">
        <v>606.2</v>
      </c>
      <c r="D74" s="51">
        <v>635.0</v>
      </c>
      <c r="E74" s="51">
        <v>606.2</v>
      </c>
      <c r="F74" s="51" t="s">
        <v>2856</v>
      </c>
      <c r="G74" s="52">
        <v>0.0526</v>
      </c>
      <c r="H74" s="19">
        <f t="shared" si="1"/>
        <v>0.05261841227</v>
      </c>
      <c r="I74" s="19">
        <f t="shared" si="2"/>
        <v>1.052618412</v>
      </c>
      <c r="J74" s="19"/>
      <c r="K74" s="19"/>
      <c r="L74" s="19"/>
    </row>
    <row r="75">
      <c r="A75" s="72">
        <v>45502.0</v>
      </c>
      <c r="B75" s="51">
        <v>599.6</v>
      </c>
      <c r="C75" s="51">
        <v>618.9</v>
      </c>
      <c r="D75" s="51">
        <v>624.95</v>
      </c>
      <c r="E75" s="51">
        <v>596.65</v>
      </c>
      <c r="F75" s="51" t="s">
        <v>2857</v>
      </c>
      <c r="G75" s="52">
        <v>-0.0312</v>
      </c>
      <c r="H75" s="19">
        <f t="shared" si="1"/>
        <v>-0.03118435935</v>
      </c>
      <c r="I75" s="19">
        <f t="shared" si="2"/>
        <v>0.9688156407</v>
      </c>
      <c r="J75" s="19"/>
      <c r="K75" s="19"/>
      <c r="L75" s="19"/>
    </row>
    <row r="76">
      <c r="A76" s="72">
        <v>45499.0</v>
      </c>
      <c r="B76" s="51">
        <v>618.9</v>
      </c>
      <c r="C76" s="51">
        <v>610.0</v>
      </c>
      <c r="D76" s="51">
        <v>626.9</v>
      </c>
      <c r="E76" s="51">
        <v>610.0</v>
      </c>
      <c r="F76" s="51" t="s">
        <v>2858</v>
      </c>
      <c r="G76" s="52">
        <v>0.0162</v>
      </c>
      <c r="H76" s="19">
        <f t="shared" si="1"/>
        <v>0.01617272802</v>
      </c>
      <c r="I76" s="19">
        <f t="shared" si="2"/>
        <v>1.016172728</v>
      </c>
      <c r="J76" s="19"/>
      <c r="K76" s="19"/>
      <c r="L76" s="19"/>
    </row>
    <row r="77">
      <c r="A77" s="72">
        <v>45498.0</v>
      </c>
      <c r="B77" s="51">
        <v>609.05</v>
      </c>
      <c r="C77" s="51">
        <v>607.0</v>
      </c>
      <c r="D77" s="51">
        <v>624.9</v>
      </c>
      <c r="E77" s="51">
        <v>591.15</v>
      </c>
      <c r="F77" s="51" t="s">
        <v>2859</v>
      </c>
      <c r="G77" s="52">
        <v>0.0045</v>
      </c>
      <c r="H77" s="19">
        <f t="shared" si="1"/>
        <v>0.004535708395</v>
      </c>
      <c r="I77" s="19">
        <f t="shared" si="2"/>
        <v>1.004535708</v>
      </c>
      <c r="J77" s="19"/>
      <c r="K77" s="19"/>
      <c r="L77" s="19"/>
    </row>
    <row r="78">
      <c r="A78" s="72">
        <v>45497.0</v>
      </c>
      <c r="B78" s="51">
        <v>606.3</v>
      </c>
      <c r="C78" s="51">
        <v>578.0</v>
      </c>
      <c r="D78" s="51">
        <v>619.8</v>
      </c>
      <c r="E78" s="51">
        <v>561.0</v>
      </c>
      <c r="F78" s="51" t="s">
        <v>2860</v>
      </c>
      <c r="G78" s="52">
        <v>0.0614</v>
      </c>
      <c r="H78" s="19">
        <f t="shared" si="1"/>
        <v>0.06144957983</v>
      </c>
      <c r="I78" s="19">
        <f t="shared" si="2"/>
        <v>1.06144958</v>
      </c>
      <c r="J78" s="19"/>
      <c r="K78" s="19"/>
      <c r="L78" s="19"/>
    </row>
    <row r="79">
      <c r="A79" s="72">
        <v>45496.0</v>
      </c>
      <c r="B79" s="51">
        <v>571.2</v>
      </c>
      <c r="C79" s="51">
        <v>549.0</v>
      </c>
      <c r="D79" s="51">
        <v>575.45</v>
      </c>
      <c r="E79" s="51">
        <v>530.0</v>
      </c>
      <c r="F79" s="51" t="s">
        <v>2861</v>
      </c>
      <c r="G79" s="52">
        <v>0.0484</v>
      </c>
      <c r="H79" s="19">
        <f t="shared" si="1"/>
        <v>0.04836193448</v>
      </c>
      <c r="I79" s="19">
        <f t="shared" si="2"/>
        <v>1.048361934</v>
      </c>
      <c r="J79" s="19"/>
      <c r="K79" s="19"/>
      <c r="L79" s="19"/>
    </row>
    <row r="80">
      <c r="A80" s="72">
        <v>45495.0</v>
      </c>
      <c r="B80" s="51">
        <v>544.85</v>
      </c>
      <c r="C80" s="51">
        <v>541.0</v>
      </c>
      <c r="D80" s="51">
        <v>552.0</v>
      </c>
      <c r="E80" s="51">
        <v>532.35</v>
      </c>
      <c r="F80" s="51" t="s">
        <v>2862</v>
      </c>
      <c r="G80" s="52">
        <v>-0.0131</v>
      </c>
      <c r="H80" s="19">
        <f t="shared" si="1"/>
        <v>-0.01313167904</v>
      </c>
      <c r="I80" s="19">
        <f t="shared" si="2"/>
        <v>0.986868321</v>
      </c>
      <c r="J80" s="19"/>
      <c r="K80" s="19"/>
      <c r="L80" s="19"/>
    </row>
    <row r="81">
      <c r="A81" s="72">
        <v>45492.0</v>
      </c>
      <c r="B81" s="51">
        <v>552.1</v>
      </c>
      <c r="C81" s="51">
        <v>565.0</v>
      </c>
      <c r="D81" s="51">
        <v>569.0</v>
      </c>
      <c r="E81" s="51">
        <v>544.05</v>
      </c>
      <c r="F81" s="51" t="s">
        <v>2863</v>
      </c>
      <c r="G81" s="52">
        <v>-0.0328</v>
      </c>
      <c r="H81" s="19">
        <f t="shared" si="1"/>
        <v>-0.03276103714</v>
      </c>
      <c r="I81" s="19">
        <f t="shared" si="2"/>
        <v>0.9672389629</v>
      </c>
      <c r="J81" s="19"/>
      <c r="K81" s="19"/>
      <c r="L81" s="19"/>
    </row>
    <row r="82">
      <c r="A82" s="72">
        <v>45491.0</v>
      </c>
      <c r="B82" s="51">
        <v>570.8</v>
      </c>
      <c r="C82" s="51">
        <v>589.95</v>
      </c>
      <c r="D82" s="51">
        <v>593.4</v>
      </c>
      <c r="E82" s="51">
        <v>557.0</v>
      </c>
      <c r="F82" s="51" t="s">
        <v>740</v>
      </c>
      <c r="G82" s="52">
        <v>-0.0309</v>
      </c>
      <c r="H82" s="19">
        <f t="shared" si="1"/>
        <v>-0.03089983022</v>
      </c>
      <c r="I82" s="19">
        <f t="shared" si="2"/>
        <v>0.9691001698</v>
      </c>
      <c r="J82" s="19"/>
      <c r="K82" s="19"/>
      <c r="L82" s="19"/>
    </row>
    <row r="83">
      <c r="A83" s="72">
        <v>45489.0</v>
      </c>
      <c r="B83" s="51">
        <v>589.0</v>
      </c>
      <c r="C83" s="51">
        <v>575.0</v>
      </c>
      <c r="D83" s="51">
        <v>595.95</v>
      </c>
      <c r="E83" s="51">
        <v>570.35</v>
      </c>
      <c r="F83" s="51" t="s">
        <v>2864</v>
      </c>
      <c r="G83" s="52">
        <v>0.0312</v>
      </c>
      <c r="H83" s="19">
        <f t="shared" si="1"/>
        <v>0.03116246499</v>
      </c>
      <c r="I83" s="19">
        <f t="shared" si="2"/>
        <v>1.031162465</v>
      </c>
      <c r="J83" s="19"/>
      <c r="K83" s="19"/>
      <c r="L83" s="19"/>
    </row>
    <row r="84">
      <c r="A84" s="72">
        <v>45488.0</v>
      </c>
      <c r="B84" s="51">
        <v>571.2</v>
      </c>
      <c r="C84" s="51">
        <v>555.0</v>
      </c>
      <c r="D84" s="51">
        <v>575.0</v>
      </c>
      <c r="E84" s="51">
        <v>539.6</v>
      </c>
      <c r="F84" s="51" t="s">
        <v>2865</v>
      </c>
      <c r="G84" s="52">
        <v>0.0399</v>
      </c>
      <c r="H84" s="19">
        <f t="shared" si="1"/>
        <v>0.03986892409</v>
      </c>
      <c r="I84" s="19">
        <f t="shared" si="2"/>
        <v>1.039868924</v>
      </c>
      <c r="J84" s="19"/>
      <c r="K84" s="19"/>
      <c r="L84" s="19"/>
    </row>
    <row r="85">
      <c r="A85" s="72">
        <v>45485.0</v>
      </c>
      <c r="B85" s="51">
        <v>549.3</v>
      </c>
      <c r="C85" s="51">
        <v>530.0</v>
      </c>
      <c r="D85" s="51">
        <v>561.9</v>
      </c>
      <c r="E85" s="51">
        <v>528.0</v>
      </c>
      <c r="F85" s="51" t="s">
        <v>2866</v>
      </c>
      <c r="G85" s="52">
        <v>0.0438</v>
      </c>
      <c r="H85" s="19">
        <f t="shared" si="1"/>
        <v>0.04380047506</v>
      </c>
      <c r="I85" s="19">
        <f t="shared" si="2"/>
        <v>1.043800475</v>
      </c>
      <c r="J85" s="19"/>
      <c r="K85" s="19"/>
      <c r="L85" s="19"/>
    </row>
    <row r="86">
      <c r="A86" s="72">
        <v>45484.0</v>
      </c>
      <c r="B86" s="51">
        <v>526.25</v>
      </c>
      <c r="C86" s="51">
        <v>494.8</v>
      </c>
      <c r="D86" s="51">
        <v>536.95</v>
      </c>
      <c r="E86" s="51">
        <v>491.55</v>
      </c>
      <c r="F86" s="51" t="s">
        <v>2867</v>
      </c>
      <c r="G86" s="52">
        <v>0.0689</v>
      </c>
      <c r="H86" s="19">
        <f t="shared" si="1"/>
        <v>0.06885345791</v>
      </c>
      <c r="I86" s="19">
        <f t="shared" si="2"/>
        <v>1.068853458</v>
      </c>
      <c r="J86" s="19"/>
      <c r="K86" s="19"/>
      <c r="L86" s="19"/>
    </row>
    <row r="87">
      <c r="A87" s="72">
        <v>45483.0</v>
      </c>
      <c r="B87" s="51">
        <v>492.35</v>
      </c>
      <c r="C87" s="51">
        <v>476.65</v>
      </c>
      <c r="D87" s="51">
        <v>500.0</v>
      </c>
      <c r="E87" s="51">
        <v>467.2</v>
      </c>
      <c r="F87" s="51" t="s">
        <v>2868</v>
      </c>
      <c r="G87" s="52">
        <v>0.0409</v>
      </c>
      <c r="H87" s="19">
        <f t="shared" si="1"/>
        <v>0.04090909091</v>
      </c>
      <c r="I87" s="19">
        <f t="shared" si="2"/>
        <v>1.040909091</v>
      </c>
      <c r="J87" s="19"/>
      <c r="K87" s="19"/>
      <c r="L87" s="19"/>
    </row>
    <row r="88">
      <c r="A88" s="72">
        <v>45482.0</v>
      </c>
      <c r="B88" s="51">
        <v>473.0</v>
      </c>
      <c r="C88" s="51">
        <v>465.1</v>
      </c>
      <c r="D88" s="51">
        <v>478.0</v>
      </c>
      <c r="E88" s="51">
        <v>461.0</v>
      </c>
      <c r="F88" s="51" t="s">
        <v>2869</v>
      </c>
      <c r="G88" s="52">
        <v>0.0201</v>
      </c>
      <c r="H88" s="19">
        <f t="shared" si="1"/>
        <v>0.02005607074</v>
      </c>
      <c r="I88" s="19">
        <f t="shared" si="2"/>
        <v>1.020056071</v>
      </c>
      <c r="J88" s="19"/>
      <c r="K88" s="19"/>
      <c r="L88" s="19"/>
    </row>
    <row r="89">
      <c r="A89" s="72">
        <v>45481.0</v>
      </c>
      <c r="B89" s="51">
        <v>463.7</v>
      </c>
      <c r="C89" s="51">
        <v>457.05</v>
      </c>
      <c r="D89" s="51">
        <v>468.1</v>
      </c>
      <c r="E89" s="51">
        <v>454.7</v>
      </c>
      <c r="F89" s="51" t="s">
        <v>2870</v>
      </c>
      <c r="G89" s="52">
        <v>0.0145</v>
      </c>
      <c r="H89" s="19">
        <f t="shared" si="1"/>
        <v>0.01454983043</v>
      </c>
      <c r="I89" s="19">
        <f t="shared" si="2"/>
        <v>1.01454983</v>
      </c>
      <c r="J89" s="19"/>
      <c r="K89" s="19"/>
      <c r="L89" s="19"/>
    </row>
    <row r="90">
      <c r="A90" s="72">
        <v>45478.0</v>
      </c>
      <c r="B90" s="51">
        <v>457.05</v>
      </c>
      <c r="C90" s="51">
        <v>458.4</v>
      </c>
      <c r="D90" s="51">
        <v>462.75</v>
      </c>
      <c r="E90" s="51">
        <v>447.6</v>
      </c>
      <c r="F90" s="51" t="s">
        <v>2871</v>
      </c>
      <c r="G90" s="52">
        <v>-0.006</v>
      </c>
      <c r="H90" s="19">
        <f t="shared" si="1"/>
        <v>-0.005980861244</v>
      </c>
      <c r="I90" s="19">
        <f t="shared" si="2"/>
        <v>0.9940191388</v>
      </c>
      <c r="J90" s="19"/>
      <c r="K90" s="19"/>
      <c r="L90" s="19"/>
    </row>
    <row r="91">
      <c r="A91" s="72">
        <v>45477.0</v>
      </c>
      <c r="B91" s="51">
        <v>459.8</v>
      </c>
      <c r="C91" s="51">
        <v>452.05</v>
      </c>
      <c r="D91" s="51">
        <v>463.3</v>
      </c>
      <c r="E91" s="51">
        <v>452.05</v>
      </c>
      <c r="F91" s="51" t="s">
        <v>2872</v>
      </c>
      <c r="G91" s="52">
        <v>0.0212</v>
      </c>
      <c r="H91" s="19">
        <f t="shared" si="1"/>
        <v>0.02121043865</v>
      </c>
      <c r="I91" s="19">
        <f t="shared" si="2"/>
        <v>1.021210439</v>
      </c>
      <c r="J91" s="19"/>
      <c r="K91" s="19"/>
      <c r="L91" s="19"/>
    </row>
    <row r="92">
      <c r="A92" s="72">
        <v>45476.0</v>
      </c>
      <c r="B92" s="51">
        <v>450.25</v>
      </c>
      <c r="C92" s="51">
        <v>452.05</v>
      </c>
      <c r="D92" s="51">
        <v>453.55</v>
      </c>
      <c r="E92" s="51">
        <v>441.2</v>
      </c>
      <c r="F92" s="51" t="s">
        <v>2873</v>
      </c>
      <c r="G92" s="52">
        <v>-0.0057</v>
      </c>
      <c r="H92" s="19">
        <f t="shared" si="1"/>
        <v>-0.00574141548</v>
      </c>
      <c r="I92" s="19">
        <f t="shared" si="2"/>
        <v>0.9942585845</v>
      </c>
      <c r="J92" s="19"/>
      <c r="K92" s="19"/>
      <c r="L92" s="19"/>
    </row>
    <row r="93">
      <c r="A93" s="72">
        <v>45475.0</v>
      </c>
      <c r="B93" s="51">
        <v>452.85</v>
      </c>
      <c r="C93" s="51">
        <v>438.95</v>
      </c>
      <c r="D93" s="51">
        <v>457.95</v>
      </c>
      <c r="E93" s="51">
        <v>436.15</v>
      </c>
      <c r="F93" s="51" t="s">
        <v>2874</v>
      </c>
      <c r="G93" s="52">
        <v>0.0366</v>
      </c>
      <c r="H93" s="19">
        <f t="shared" si="1"/>
        <v>0.03662584411</v>
      </c>
      <c r="I93" s="19">
        <f t="shared" si="2"/>
        <v>1.036625844</v>
      </c>
      <c r="J93" s="19"/>
      <c r="K93" s="19"/>
      <c r="L93" s="19"/>
    </row>
    <row r="94">
      <c r="A94" s="72">
        <v>45474.0</v>
      </c>
      <c r="B94" s="51">
        <v>436.85</v>
      </c>
      <c r="C94" s="51">
        <v>412.0</v>
      </c>
      <c r="D94" s="51">
        <v>439.7</v>
      </c>
      <c r="E94" s="51">
        <v>412.0</v>
      </c>
      <c r="F94" s="51" t="s">
        <v>2859</v>
      </c>
      <c r="G94" s="52">
        <v>0.0699</v>
      </c>
      <c r="H94" s="19">
        <f t="shared" si="1"/>
        <v>0.06992407543</v>
      </c>
      <c r="I94" s="19">
        <f t="shared" si="2"/>
        <v>1.069924075</v>
      </c>
      <c r="J94" s="19"/>
      <c r="K94" s="19"/>
      <c r="L94" s="19"/>
    </row>
    <row r="95">
      <c r="A95" s="72">
        <v>45471.0</v>
      </c>
      <c r="B95" s="51">
        <v>408.3</v>
      </c>
      <c r="C95" s="51">
        <v>417.35</v>
      </c>
      <c r="D95" s="51">
        <v>430.05</v>
      </c>
      <c r="E95" s="51">
        <v>404.1</v>
      </c>
      <c r="F95" s="51" t="s">
        <v>2875</v>
      </c>
      <c r="G95" s="52">
        <v>-0.0262</v>
      </c>
      <c r="H95" s="19">
        <f t="shared" si="1"/>
        <v>-0.02623419986</v>
      </c>
      <c r="I95" s="19">
        <f t="shared" si="2"/>
        <v>0.9737658001</v>
      </c>
      <c r="J95" s="19"/>
      <c r="K95" s="19"/>
      <c r="L95" s="19"/>
    </row>
    <row r="96">
      <c r="A96" s="72">
        <v>45470.0</v>
      </c>
      <c r="B96" s="51">
        <v>419.3</v>
      </c>
      <c r="C96" s="51">
        <v>440.0</v>
      </c>
      <c r="D96" s="51">
        <v>446.35</v>
      </c>
      <c r="E96" s="51">
        <v>414.1</v>
      </c>
      <c r="F96" s="51" t="s">
        <v>2876</v>
      </c>
      <c r="G96" s="52">
        <v>-0.0476</v>
      </c>
      <c r="H96" s="19">
        <f t="shared" si="1"/>
        <v>-0.04758659852</v>
      </c>
      <c r="I96" s="19">
        <f t="shared" si="2"/>
        <v>0.9524134015</v>
      </c>
      <c r="J96" s="19"/>
      <c r="K96" s="19"/>
      <c r="L96" s="19"/>
    </row>
    <row r="97">
      <c r="A97" s="72">
        <v>45469.0</v>
      </c>
      <c r="B97" s="51">
        <v>440.25</v>
      </c>
      <c r="C97" s="51">
        <v>455.5</v>
      </c>
      <c r="D97" s="51">
        <v>459.6</v>
      </c>
      <c r="E97" s="51">
        <v>438.25</v>
      </c>
      <c r="F97" s="51" t="s">
        <v>2877</v>
      </c>
      <c r="G97" s="52">
        <v>-0.0364</v>
      </c>
      <c r="H97" s="19">
        <f t="shared" si="1"/>
        <v>-0.03644123441</v>
      </c>
      <c r="I97" s="19">
        <f t="shared" si="2"/>
        <v>0.9635587656</v>
      </c>
      <c r="J97" s="19"/>
      <c r="K97" s="19"/>
      <c r="L97" s="19"/>
    </row>
    <row r="98">
      <c r="A98" s="72">
        <v>45468.0</v>
      </c>
      <c r="B98" s="51">
        <v>456.9</v>
      </c>
      <c r="C98" s="51">
        <v>450.9</v>
      </c>
      <c r="D98" s="51">
        <v>461.3</v>
      </c>
      <c r="E98" s="51">
        <v>449.1</v>
      </c>
      <c r="F98" s="51" t="s">
        <v>2878</v>
      </c>
      <c r="G98" s="52">
        <v>0.0163</v>
      </c>
      <c r="H98" s="19">
        <f t="shared" si="1"/>
        <v>0.01634968302</v>
      </c>
      <c r="I98" s="19">
        <f t="shared" si="2"/>
        <v>1.016349683</v>
      </c>
      <c r="J98" s="19"/>
      <c r="K98" s="19"/>
      <c r="L98" s="19"/>
    </row>
    <row r="99">
      <c r="A99" s="72">
        <v>45467.0</v>
      </c>
      <c r="B99" s="51">
        <v>449.55</v>
      </c>
      <c r="C99" s="51">
        <v>468.05</v>
      </c>
      <c r="D99" s="51">
        <v>479.9</v>
      </c>
      <c r="E99" s="51">
        <v>447.35</v>
      </c>
      <c r="F99" s="51" t="s">
        <v>2879</v>
      </c>
      <c r="G99" s="52">
        <v>-0.0369</v>
      </c>
      <c r="H99" s="19">
        <f t="shared" si="1"/>
        <v>-0.0368505624</v>
      </c>
      <c r="I99" s="19">
        <f t="shared" si="2"/>
        <v>0.9631494376</v>
      </c>
      <c r="J99" s="19"/>
      <c r="K99" s="19"/>
      <c r="L99" s="19"/>
    </row>
    <row r="100">
      <c r="A100" s="72">
        <v>45464.0</v>
      </c>
      <c r="B100" s="51">
        <v>466.75</v>
      </c>
      <c r="C100" s="51">
        <v>454.4</v>
      </c>
      <c r="D100" s="51">
        <v>470.5</v>
      </c>
      <c r="E100" s="51">
        <v>450.7</v>
      </c>
      <c r="F100" s="51" t="s">
        <v>2880</v>
      </c>
      <c r="G100" s="52">
        <v>0.0311</v>
      </c>
      <c r="H100" s="19">
        <f t="shared" si="1"/>
        <v>0.03114989506</v>
      </c>
      <c r="I100" s="19">
        <f t="shared" si="2"/>
        <v>1.031149895</v>
      </c>
      <c r="J100" s="19"/>
      <c r="K100" s="19"/>
      <c r="L100" s="19"/>
    </row>
    <row r="101">
      <c r="A101" s="72">
        <v>45463.0</v>
      </c>
      <c r="B101" s="51">
        <v>452.65</v>
      </c>
      <c r="C101" s="51">
        <v>450.9</v>
      </c>
      <c r="D101" s="51">
        <v>459.05</v>
      </c>
      <c r="E101" s="51">
        <v>442.35</v>
      </c>
      <c r="F101" s="51" t="s">
        <v>2881</v>
      </c>
      <c r="G101" s="52">
        <v>0.0014</v>
      </c>
      <c r="H101" s="19">
        <f t="shared" si="1"/>
        <v>0.001438053097</v>
      </c>
      <c r="I101" s="19">
        <f t="shared" si="2"/>
        <v>1.001438053</v>
      </c>
      <c r="J101" s="19"/>
      <c r="K101" s="19"/>
      <c r="L101" s="19"/>
    </row>
    <row r="102">
      <c r="A102" s="72">
        <v>45462.0</v>
      </c>
      <c r="B102" s="51">
        <v>452.0</v>
      </c>
      <c r="C102" s="51">
        <v>446.05</v>
      </c>
      <c r="D102" s="51">
        <v>459.0</v>
      </c>
      <c r="E102" s="51">
        <v>435.9</v>
      </c>
      <c r="F102" s="51" t="s">
        <v>2882</v>
      </c>
      <c r="G102" s="52">
        <v>0.0133</v>
      </c>
      <c r="H102" s="19">
        <f t="shared" si="1"/>
        <v>0.01333931174</v>
      </c>
      <c r="I102" s="19">
        <f t="shared" si="2"/>
        <v>1.013339312</v>
      </c>
      <c r="J102" s="19"/>
      <c r="K102" s="19"/>
      <c r="L102" s="19"/>
    </row>
    <row r="103">
      <c r="A103" s="72">
        <v>45461.0</v>
      </c>
      <c r="B103" s="51">
        <v>446.05</v>
      </c>
      <c r="C103" s="51">
        <v>461.25</v>
      </c>
      <c r="D103" s="51">
        <v>467.45</v>
      </c>
      <c r="E103" s="51">
        <v>442.05</v>
      </c>
      <c r="F103" s="51" t="s">
        <v>2883</v>
      </c>
      <c r="G103" s="52">
        <v>-0.033</v>
      </c>
      <c r="H103" s="19">
        <f t="shared" si="1"/>
        <v>-0.03295392954</v>
      </c>
      <c r="I103" s="19">
        <f t="shared" si="2"/>
        <v>0.9670460705</v>
      </c>
      <c r="J103" s="19"/>
      <c r="K103" s="19"/>
      <c r="L103" s="19"/>
    </row>
    <row r="104">
      <c r="A104" s="72">
        <v>45457.0</v>
      </c>
      <c r="B104" s="51">
        <v>461.25</v>
      </c>
      <c r="C104" s="51">
        <v>456.5</v>
      </c>
      <c r="D104" s="51">
        <v>465.1</v>
      </c>
      <c r="E104" s="51">
        <v>451.35</v>
      </c>
      <c r="F104" s="51" t="s">
        <v>2884</v>
      </c>
      <c r="G104" s="52">
        <v>0.0165</v>
      </c>
      <c r="H104" s="19">
        <f t="shared" si="1"/>
        <v>0.01652892562</v>
      </c>
      <c r="I104" s="19">
        <f t="shared" si="2"/>
        <v>1.016528926</v>
      </c>
      <c r="J104" s="19"/>
      <c r="K104" s="19"/>
      <c r="L104" s="19"/>
    </row>
    <row r="105">
      <c r="A105" s="72">
        <v>45456.0</v>
      </c>
      <c r="B105" s="51">
        <v>453.75</v>
      </c>
      <c r="C105" s="51">
        <v>466.2</v>
      </c>
      <c r="D105" s="51">
        <v>467.95</v>
      </c>
      <c r="E105" s="51">
        <v>450.35</v>
      </c>
      <c r="F105" s="51" t="s">
        <v>2885</v>
      </c>
      <c r="G105" s="52">
        <v>-0.0263</v>
      </c>
      <c r="H105" s="19">
        <f t="shared" si="1"/>
        <v>-0.02628755365</v>
      </c>
      <c r="I105" s="19">
        <f t="shared" si="2"/>
        <v>0.9737124464</v>
      </c>
      <c r="J105" s="19"/>
      <c r="K105" s="19"/>
      <c r="L105" s="19"/>
    </row>
    <row r="106">
      <c r="A106" s="72">
        <v>45455.0</v>
      </c>
      <c r="B106" s="51">
        <v>466.0</v>
      </c>
      <c r="C106" s="51">
        <v>462.35</v>
      </c>
      <c r="D106" s="51">
        <v>469.0</v>
      </c>
      <c r="E106" s="51">
        <v>458.0</v>
      </c>
      <c r="F106" s="51" t="s">
        <v>2886</v>
      </c>
      <c r="G106" s="52">
        <v>0.0106</v>
      </c>
      <c r="H106" s="19">
        <f t="shared" si="1"/>
        <v>0.01062676209</v>
      </c>
      <c r="I106" s="19">
        <f t="shared" si="2"/>
        <v>1.010626762</v>
      </c>
      <c r="J106" s="19"/>
      <c r="K106" s="19"/>
      <c r="L106" s="19"/>
    </row>
    <row r="107">
      <c r="A107" s="72">
        <v>45454.0</v>
      </c>
      <c r="B107" s="51">
        <v>461.1</v>
      </c>
      <c r="C107" s="51">
        <v>456.25</v>
      </c>
      <c r="D107" s="51">
        <v>462.3</v>
      </c>
      <c r="E107" s="51">
        <v>445.1</v>
      </c>
      <c r="F107" s="51" t="s">
        <v>2887</v>
      </c>
      <c r="G107" s="52">
        <v>0.0195</v>
      </c>
      <c r="H107" s="19">
        <f t="shared" si="1"/>
        <v>0.0194561132</v>
      </c>
      <c r="I107" s="19">
        <f t="shared" si="2"/>
        <v>1.019456113</v>
      </c>
      <c r="J107" s="19"/>
      <c r="K107" s="19"/>
      <c r="L107" s="19"/>
    </row>
    <row r="108">
      <c r="A108" s="72">
        <v>45453.0</v>
      </c>
      <c r="B108" s="51">
        <v>452.3</v>
      </c>
      <c r="C108" s="51">
        <v>444.6</v>
      </c>
      <c r="D108" s="51">
        <v>456.5</v>
      </c>
      <c r="E108" s="51">
        <v>440.0</v>
      </c>
      <c r="F108" s="51" t="s">
        <v>2888</v>
      </c>
      <c r="G108" s="52">
        <v>0.0173</v>
      </c>
      <c r="H108" s="19">
        <f t="shared" si="1"/>
        <v>0.01731893837</v>
      </c>
      <c r="I108" s="19">
        <f t="shared" si="2"/>
        <v>1.017318938</v>
      </c>
      <c r="J108" s="19"/>
      <c r="K108" s="19"/>
      <c r="L108" s="19"/>
    </row>
    <row r="109">
      <c r="A109" s="72">
        <v>45450.0</v>
      </c>
      <c r="B109" s="51">
        <v>444.6</v>
      </c>
      <c r="C109" s="51">
        <v>433.0</v>
      </c>
      <c r="D109" s="51">
        <v>459.2</v>
      </c>
      <c r="E109" s="51">
        <v>431.05</v>
      </c>
      <c r="F109" s="51" t="s">
        <v>2889</v>
      </c>
      <c r="G109" s="52">
        <v>0.0536</v>
      </c>
      <c r="H109" s="19">
        <f t="shared" si="1"/>
        <v>0.05355450237</v>
      </c>
      <c r="I109" s="19">
        <f t="shared" si="2"/>
        <v>1.053554502</v>
      </c>
      <c r="J109" s="19"/>
      <c r="K109" s="19"/>
      <c r="L109" s="19"/>
    </row>
    <row r="110">
      <c r="A110" s="72">
        <v>45449.0</v>
      </c>
      <c r="B110" s="51">
        <v>422.0</v>
      </c>
      <c r="C110" s="51">
        <v>382.6</v>
      </c>
      <c r="D110" s="51">
        <v>425.9</v>
      </c>
      <c r="E110" s="51">
        <v>382.6</v>
      </c>
      <c r="F110" s="51" t="s">
        <v>2890</v>
      </c>
      <c r="G110" s="52">
        <v>0.1033</v>
      </c>
      <c r="H110" s="19">
        <f t="shared" si="1"/>
        <v>0.1032679739</v>
      </c>
      <c r="I110" s="19">
        <f t="shared" si="2"/>
        <v>1.103267974</v>
      </c>
      <c r="J110" s="19"/>
      <c r="K110" s="19"/>
      <c r="L110" s="19"/>
    </row>
    <row r="111">
      <c r="A111" s="72">
        <v>45448.0</v>
      </c>
      <c r="B111" s="51">
        <v>382.5</v>
      </c>
      <c r="C111" s="51">
        <v>381.45</v>
      </c>
      <c r="D111" s="51">
        <v>387.25</v>
      </c>
      <c r="E111" s="51">
        <v>359.1</v>
      </c>
      <c r="F111" s="51" t="s">
        <v>2891</v>
      </c>
      <c r="G111" s="52">
        <v>0.0313</v>
      </c>
      <c r="H111" s="19">
        <f t="shared" si="1"/>
        <v>0.03127527635</v>
      </c>
      <c r="I111" s="19">
        <f t="shared" si="2"/>
        <v>1.031275276</v>
      </c>
      <c r="J111" s="19"/>
      <c r="K111" s="19"/>
      <c r="L111" s="19"/>
    </row>
    <row r="112">
      <c r="A112" s="72">
        <v>45447.0</v>
      </c>
      <c r="B112" s="51">
        <v>370.9</v>
      </c>
      <c r="C112" s="51">
        <v>398.9</v>
      </c>
      <c r="D112" s="51">
        <v>402.95</v>
      </c>
      <c r="E112" s="51">
        <v>346.45</v>
      </c>
      <c r="F112" s="51" t="s">
        <v>2892</v>
      </c>
      <c r="G112" s="52">
        <v>-0.0695</v>
      </c>
      <c r="H112" s="19">
        <f t="shared" si="1"/>
        <v>-0.06949322629</v>
      </c>
      <c r="I112" s="19">
        <f t="shared" si="2"/>
        <v>0.9305067737</v>
      </c>
      <c r="J112" s="19"/>
      <c r="K112" s="19"/>
      <c r="L112" s="19"/>
    </row>
    <row r="113">
      <c r="A113" s="72">
        <v>45446.0</v>
      </c>
      <c r="B113" s="51">
        <v>398.6</v>
      </c>
      <c r="C113" s="51">
        <v>423.4</v>
      </c>
      <c r="D113" s="51">
        <v>423.4</v>
      </c>
      <c r="E113" s="51">
        <v>396.8</v>
      </c>
      <c r="F113" s="51" t="s">
        <v>2893</v>
      </c>
      <c r="G113" s="52">
        <v>-0.0442</v>
      </c>
      <c r="H113" s="19">
        <f t="shared" si="1"/>
        <v>-0.04423929984</v>
      </c>
      <c r="I113" s="19">
        <f t="shared" si="2"/>
        <v>0.9557607002</v>
      </c>
      <c r="J113" s="19"/>
      <c r="K113" s="19"/>
      <c r="L113" s="19"/>
    </row>
    <row r="114">
      <c r="A114" s="72">
        <v>45443.0</v>
      </c>
      <c r="B114" s="51">
        <v>417.05</v>
      </c>
      <c r="C114" s="51">
        <v>428.0</v>
      </c>
      <c r="D114" s="51">
        <v>441.4</v>
      </c>
      <c r="E114" s="51">
        <v>408.4</v>
      </c>
      <c r="F114" s="51" t="s">
        <v>2894</v>
      </c>
      <c r="G114" s="52">
        <v>-0.0171</v>
      </c>
      <c r="H114" s="19">
        <f t="shared" si="1"/>
        <v>-0.01708696677</v>
      </c>
      <c r="I114" s="19">
        <f t="shared" si="2"/>
        <v>0.9829130332</v>
      </c>
      <c r="J114" s="19"/>
      <c r="K114" s="19"/>
      <c r="L114" s="19"/>
    </row>
    <row r="115">
      <c r="A115" s="72">
        <v>45442.0</v>
      </c>
      <c r="B115" s="51">
        <v>424.3</v>
      </c>
      <c r="C115" s="51">
        <v>433.0</v>
      </c>
      <c r="D115" s="51">
        <v>433.2</v>
      </c>
      <c r="E115" s="51">
        <v>411.65</v>
      </c>
      <c r="F115" s="51" t="s">
        <v>2895</v>
      </c>
      <c r="G115" s="52">
        <v>-0.0202</v>
      </c>
      <c r="H115" s="19">
        <f t="shared" si="1"/>
        <v>-0.02020551899</v>
      </c>
      <c r="I115" s="19">
        <f t="shared" si="2"/>
        <v>0.979794481</v>
      </c>
      <c r="J115" s="19"/>
      <c r="K115" s="19"/>
      <c r="L115" s="19"/>
    </row>
    <row r="116">
      <c r="A116" s="72">
        <v>45441.0</v>
      </c>
      <c r="B116" s="51">
        <v>433.05</v>
      </c>
      <c r="C116" s="51">
        <v>420.6</v>
      </c>
      <c r="D116" s="51">
        <v>433.9</v>
      </c>
      <c r="E116" s="51">
        <v>420.45</v>
      </c>
      <c r="F116" s="51" t="s">
        <v>2896</v>
      </c>
      <c r="G116" s="52">
        <v>0.0345</v>
      </c>
      <c r="H116" s="19">
        <f t="shared" si="1"/>
        <v>0.034519828</v>
      </c>
      <c r="I116" s="19">
        <f t="shared" si="2"/>
        <v>1.034519828</v>
      </c>
      <c r="J116" s="19"/>
      <c r="K116" s="19"/>
      <c r="L116" s="19"/>
    </row>
    <row r="117">
      <c r="A117" s="72">
        <v>45440.0</v>
      </c>
      <c r="B117" s="51">
        <v>418.6</v>
      </c>
      <c r="C117" s="51">
        <v>425.95</v>
      </c>
      <c r="D117" s="51">
        <v>430.0</v>
      </c>
      <c r="E117" s="51">
        <v>414.95</v>
      </c>
      <c r="F117" s="51" t="s">
        <v>2897</v>
      </c>
      <c r="G117" s="52">
        <v>-0.0178</v>
      </c>
      <c r="H117" s="19">
        <f t="shared" si="1"/>
        <v>-0.01783200375</v>
      </c>
      <c r="I117" s="19">
        <f t="shared" si="2"/>
        <v>0.9821679962</v>
      </c>
      <c r="J117" s="19"/>
      <c r="K117" s="19"/>
      <c r="L117" s="19"/>
    </row>
    <row r="118">
      <c r="A118" s="72">
        <v>45439.0</v>
      </c>
      <c r="B118" s="51">
        <v>426.2</v>
      </c>
      <c r="C118" s="51">
        <v>430.0</v>
      </c>
      <c r="D118" s="51">
        <v>434.0</v>
      </c>
      <c r="E118" s="51">
        <v>422.25</v>
      </c>
      <c r="F118" s="51" t="s">
        <v>2898</v>
      </c>
      <c r="G118" s="52">
        <v>-0.0049</v>
      </c>
      <c r="H118" s="19">
        <f t="shared" si="1"/>
        <v>-0.0049031053</v>
      </c>
      <c r="I118" s="19">
        <f t="shared" si="2"/>
        <v>0.9950968947</v>
      </c>
      <c r="J118" s="19"/>
      <c r="K118" s="19"/>
      <c r="L118" s="19"/>
    </row>
    <row r="119">
      <c r="A119" s="72">
        <v>45436.0</v>
      </c>
      <c r="B119" s="51">
        <v>428.3</v>
      </c>
      <c r="C119" s="51">
        <v>415.9</v>
      </c>
      <c r="D119" s="51">
        <v>429.95</v>
      </c>
      <c r="E119" s="51">
        <v>415.0</v>
      </c>
      <c r="F119" s="51" t="s">
        <v>2899</v>
      </c>
      <c r="G119" s="52">
        <v>0.0343</v>
      </c>
      <c r="H119" s="19">
        <f t="shared" si="1"/>
        <v>0.034291234</v>
      </c>
      <c r="I119" s="19">
        <f t="shared" si="2"/>
        <v>1.034291234</v>
      </c>
      <c r="J119" s="19"/>
      <c r="K119" s="19"/>
      <c r="L119" s="19"/>
    </row>
    <row r="120">
      <c r="A120" s="72">
        <v>45435.0</v>
      </c>
      <c r="B120" s="51">
        <v>414.1</v>
      </c>
      <c r="C120" s="51">
        <v>423.95</v>
      </c>
      <c r="D120" s="51">
        <v>436.0</v>
      </c>
      <c r="E120" s="51">
        <v>396.8</v>
      </c>
      <c r="F120" s="51" t="s">
        <v>2900</v>
      </c>
      <c r="G120" s="52">
        <v>-0.0232</v>
      </c>
      <c r="H120" s="19">
        <f t="shared" si="1"/>
        <v>-0.02323387192</v>
      </c>
      <c r="I120" s="19">
        <f t="shared" si="2"/>
        <v>0.9767661281</v>
      </c>
      <c r="J120" s="19"/>
      <c r="K120" s="19"/>
      <c r="L120" s="19"/>
    </row>
    <row r="121">
      <c r="A121" s="72">
        <v>45434.0</v>
      </c>
      <c r="B121" s="51">
        <v>423.95</v>
      </c>
      <c r="C121" s="51">
        <v>428.7</v>
      </c>
      <c r="D121" s="51">
        <v>428.7</v>
      </c>
      <c r="E121" s="51">
        <v>419.5</v>
      </c>
      <c r="F121" s="51" t="s">
        <v>2901</v>
      </c>
      <c r="G121" s="52">
        <v>-0.012</v>
      </c>
      <c r="H121" s="19">
        <f t="shared" si="1"/>
        <v>-0.01200186437</v>
      </c>
      <c r="I121" s="19">
        <f t="shared" si="2"/>
        <v>0.9879981356</v>
      </c>
      <c r="J121" s="19"/>
      <c r="K121" s="19"/>
      <c r="L121" s="19"/>
    </row>
    <row r="122">
      <c r="A122" s="72">
        <v>45433.0</v>
      </c>
      <c r="B122" s="51">
        <v>429.1</v>
      </c>
      <c r="C122" s="51">
        <v>450.0</v>
      </c>
      <c r="D122" s="51">
        <v>450.0</v>
      </c>
      <c r="E122" s="51">
        <v>423.0</v>
      </c>
      <c r="F122" s="51" t="s">
        <v>2902</v>
      </c>
      <c r="G122" s="52">
        <v>-0.0282</v>
      </c>
      <c r="H122" s="19">
        <f t="shared" si="1"/>
        <v>-0.02819612728</v>
      </c>
      <c r="I122" s="19">
        <f t="shared" si="2"/>
        <v>0.9718038727</v>
      </c>
      <c r="J122" s="19"/>
      <c r="K122" s="19"/>
      <c r="L122" s="19"/>
    </row>
    <row r="123">
      <c r="A123" s="72">
        <v>45430.0</v>
      </c>
      <c r="B123" s="51">
        <v>441.55</v>
      </c>
      <c r="C123" s="51">
        <v>444.75</v>
      </c>
      <c r="D123" s="51">
        <v>447.85</v>
      </c>
      <c r="E123" s="51">
        <v>434.1</v>
      </c>
      <c r="F123" s="73" t="s">
        <v>2903</v>
      </c>
      <c r="G123" s="52">
        <v>-0.0025</v>
      </c>
      <c r="H123" s="19">
        <f t="shared" si="1"/>
        <v>-0.002485033322</v>
      </c>
      <c r="I123" s="19">
        <f t="shared" si="2"/>
        <v>0.9975149667</v>
      </c>
      <c r="J123" s="19"/>
      <c r="K123" s="19"/>
      <c r="L123" s="19"/>
    </row>
    <row r="124">
      <c r="A124" s="72">
        <v>45429.0</v>
      </c>
      <c r="B124" s="51">
        <v>442.65</v>
      </c>
      <c r="C124" s="51">
        <v>442.9</v>
      </c>
      <c r="D124" s="51">
        <v>444.75</v>
      </c>
      <c r="E124" s="51">
        <v>435.05</v>
      </c>
      <c r="F124" s="51" t="s">
        <v>2904</v>
      </c>
      <c r="G124" s="52">
        <v>0.0079</v>
      </c>
      <c r="H124" s="19">
        <f t="shared" si="1"/>
        <v>0.007855191257</v>
      </c>
      <c r="I124" s="19">
        <f t="shared" si="2"/>
        <v>1.007855191</v>
      </c>
      <c r="J124" s="19"/>
      <c r="K124" s="19"/>
      <c r="L124" s="19"/>
    </row>
    <row r="125">
      <c r="A125" s="72">
        <v>45428.0</v>
      </c>
      <c r="B125" s="51">
        <v>439.2</v>
      </c>
      <c r="C125" s="51">
        <v>438.85</v>
      </c>
      <c r="D125" s="51">
        <v>442.0</v>
      </c>
      <c r="E125" s="51">
        <v>428.5</v>
      </c>
      <c r="F125" s="51" t="s">
        <v>2905</v>
      </c>
      <c r="G125" s="52">
        <v>-2.0E-4</v>
      </c>
      <c r="H125" s="19">
        <f t="shared" si="1"/>
        <v>-0.0002276348737</v>
      </c>
      <c r="I125" s="19">
        <f t="shared" si="2"/>
        <v>0.9997723651</v>
      </c>
      <c r="J125" s="19"/>
      <c r="K125" s="19"/>
      <c r="L125" s="19"/>
    </row>
    <row r="126">
      <c r="A126" s="72">
        <v>45427.0</v>
      </c>
      <c r="B126" s="51">
        <v>439.3</v>
      </c>
      <c r="C126" s="51">
        <v>444.65</v>
      </c>
      <c r="D126" s="51">
        <v>454.0</v>
      </c>
      <c r="E126" s="51">
        <v>433.65</v>
      </c>
      <c r="F126" s="51" t="s">
        <v>2906</v>
      </c>
      <c r="G126" s="52">
        <v>-0.0042</v>
      </c>
      <c r="H126" s="19">
        <f t="shared" si="1"/>
        <v>-0.004193584948</v>
      </c>
      <c r="I126" s="19">
        <f t="shared" si="2"/>
        <v>0.9958064151</v>
      </c>
      <c r="J126" s="19"/>
      <c r="K126" s="19"/>
      <c r="L126" s="19"/>
    </row>
    <row r="127">
      <c r="A127" s="72">
        <v>45426.0</v>
      </c>
      <c r="B127" s="51">
        <v>441.15</v>
      </c>
      <c r="C127" s="51">
        <v>432.35</v>
      </c>
      <c r="D127" s="51">
        <v>448.55</v>
      </c>
      <c r="E127" s="51">
        <v>432.35</v>
      </c>
      <c r="F127" s="51" t="s">
        <v>2907</v>
      </c>
      <c r="G127" s="52">
        <v>0.0204</v>
      </c>
      <c r="H127" s="19">
        <f t="shared" si="1"/>
        <v>0.02035387996</v>
      </c>
      <c r="I127" s="19">
        <f t="shared" si="2"/>
        <v>1.02035388</v>
      </c>
      <c r="J127" s="19"/>
      <c r="K127" s="19"/>
      <c r="L127" s="19"/>
    </row>
    <row r="128">
      <c r="A128" s="72">
        <v>45425.0</v>
      </c>
      <c r="B128" s="51">
        <v>432.35</v>
      </c>
      <c r="C128" s="51">
        <v>422.25</v>
      </c>
      <c r="D128" s="51">
        <v>436.55</v>
      </c>
      <c r="E128" s="51">
        <v>416.9</v>
      </c>
      <c r="F128" s="51" t="s">
        <v>2908</v>
      </c>
      <c r="G128" s="52">
        <v>0.0191</v>
      </c>
      <c r="H128" s="19">
        <f t="shared" si="1"/>
        <v>0.01909251621</v>
      </c>
      <c r="I128" s="19">
        <f t="shared" si="2"/>
        <v>1.019092516</v>
      </c>
      <c r="J128" s="19"/>
      <c r="K128" s="19"/>
      <c r="L128" s="19"/>
    </row>
    <row r="129">
      <c r="A129" s="72">
        <v>45422.0</v>
      </c>
      <c r="B129" s="51">
        <v>424.25</v>
      </c>
      <c r="C129" s="51">
        <v>429.95</v>
      </c>
      <c r="D129" s="51">
        <v>431.45</v>
      </c>
      <c r="E129" s="51">
        <v>418.3</v>
      </c>
      <c r="F129" s="51" t="s">
        <v>2909</v>
      </c>
      <c r="G129" s="52">
        <v>-0.0175</v>
      </c>
      <c r="H129" s="19">
        <f t="shared" si="1"/>
        <v>-0.01748494673</v>
      </c>
      <c r="I129" s="19">
        <f t="shared" si="2"/>
        <v>0.9825150533</v>
      </c>
      <c r="J129" s="19"/>
      <c r="K129" s="19"/>
      <c r="L129" s="19"/>
    </row>
    <row r="130">
      <c r="A130" s="72">
        <v>45421.0</v>
      </c>
      <c r="B130" s="51">
        <v>431.8</v>
      </c>
      <c r="C130" s="51">
        <v>428.4</v>
      </c>
      <c r="D130" s="51">
        <v>442.7</v>
      </c>
      <c r="E130" s="51">
        <v>422.55</v>
      </c>
      <c r="F130" s="51" t="s">
        <v>2910</v>
      </c>
      <c r="G130" s="52">
        <v>0.0117</v>
      </c>
      <c r="H130" s="19">
        <f t="shared" si="1"/>
        <v>0.01171508903</v>
      </c>
      <c r="I130" s="19">
        <f t="shared" si="2"/>
        <v>1.011715089</v>
      </c>
      <c r="J130" s="19"/>
      <c r="K130" s="19"/>
      <c r="L130" s="19"/>
    </row>
    <row r="131">
      <c r="A131" s="72">
        <v>45420.0</v>
      </c>
      <c r="B131" s="51">
        <v>426.8</v>
      </c>
      <c r="C131" s="51">
        <v>416.0</v>
      </c>
      <c r="D131" s="51">
        <v>436.65</v>
      </c>
      <c r="E131" s="51">
        <v>411.45</v>
      </c>
      <c r="F131" s="51" t="s">
        <v>2911</v>
      </c>
      <c r="G131" s="52">
        <v>0.026</v>
      </c>
      <c r="H131" s="19">
        <f t="shared" si="1"/>
        <v>0.02596153846</v>
      </c>
      <c r="I131" s="19">
        <f t="shared" si="2"/>
        <v>1.025961538</v>
      </c>
      <c r="J131" s="19"/>
      <c r="K131" s="19"/>
      <c r="L131" s="19"/>
    </row>
    <row r="132">
      <c r="A132" s="72">
        <v>45419.0</v>
      </c>
      <c r="B132" s="51">
        <v>416.0</v>
      </c>
      <c r="C132" s="51">
        <v>424.25</v>
      </c>
      <c r="D132" s="51">
        <v>428.0</v>
      </c>
      <c r="E132" s="51">
        <v>408.1</v>
      </c>
      <c r="F132" s="51" t="s">
        <v>2912</v>
      </c>
      <c r="G132" s="52">
        <v>-0.0282</v>
      </c>
      <c r="H132" s="19">
        <f t="shared" si="1"/>
        <v>-0.02815091695</v>
      </c>
      <c r="I132" s="19">
        <f t="shared" si="2"/>
        <v>0.9718490831</v>
      </c>
      <c r="J132" s="19"/>
      <c r="K132" s="19"/>
      <c r="L132" s="19"/>
    </row>
    <row r="133">
      <c r="A133" s="72">
        <v>45418.0</v>
      </c>
      <c r="B133" s="51">
        <v>428.05</v>
      </c>
      <c r="C133" s="51">
        <v>443.7</v>
      </c>
      <c r="D133" s="51">
        <v>444.65</v>
      </c>
      <c r="E133" s="51">
        <v>420.35</v>
      </c>
      <c r="F133" s="51" t="s">
        <v>2913</v>
      </c>
      <c r="G133" s="52">
        <v>-0.0306</v>
      </c>
      <c r="H133" s="19">
        <f t="shared" si="1"/>
        <v>-0.03057411392</v>
      </c>
      <c r="I133" s="19">
        <f t="shared" si="2"/>
        <v>0.9694258861</v>
      </c>
      <c r="J133" s="19"/>
      <c r="K133" s="19"/>
      <c r="L133" s="19"/>
    </row>
    <row r="134">
      <c r="A134" s="72">
        <v>45415.0</v>
      </c>
      <c r="B134" s="51">
        <v>441.55</v>
      </c>
      <c r="C134" s="51">
        <v>445.0</v>
      </c>
      <c r="D134" s="51">
        <v>451.85</v>
      </c>
      <c r="E134" s="51">
        <v>436.85</v>
      </c>
      <c r="F134" s="73" t="s">
        <v>2914</v>
      </c>
      <c r="G134" s="52">
        <v>-0.007</v>
      </c>
      <c r="H134" s="19">
        <f t="shared" si="1"/>
        <v>-0.006971775554</v>
      </c>
      <c r="I134" s="19">
        <f t="shared" si="2"/>
        <v>0.9930282244</v>
      </c>
      <c r="J134" s="19"/>
      <c r="K134" s="19"/>
      <c r="L134" s="19"/>
    </row>
    <row r="135">
      <c r="A135" s="72">
        <v>45414.0</v>
      </c>
      <c r="B135" s="51">
        <v>444.65</v>
      </c>
      <c r="C135" s="51">
        <v>462.1</v>
      </c>
      <c r="D135" s="51">
        <v>468.7</v>
      </c>
      <c r="E135" s="51">
        <v>440.0</v>
      </c>
      <c r="F135" s="51" t="s">
        <v>2915</v>
      </c>
      <c r="G135" s="52">
        <v>-0.0371</v>
      </c>
      <c r="H135" s="19">
        <f t="shared" si="1"/>
        <v>-0.03713728887</v>
      </c>
      <c r="I135" s="19">
        <f t="shared" si="2"/>
        <v>0.9628627111</v>
      </c>
      <c r="J135" s="19"/>
      <c r="K135" s="19"/>
      <c r="L135" s="19"/>
    </row>
    <row r="136">
      <c r="A136" s="72">
        <v>45412.0</v>
      </c>
      <c r="B136" s="51">
        <v>461.8</v>
      </c>
      <c r="C136" s="51">
        <v>473.4</v>
      </c>
      <c r="D136" s="51">
        <v>479.0</v>
      </c>
      <c r="E136" s="51">
        <v>459.9</v>
      </c>
      <c r="F136" s="51" t="s">
        <v>2916</v>
      </c>
      <c r="G136" s="52">
        <v>-0.0145</v>
      </c>
      <c r="H136" s="19">
        <f t="shared" si="1"/>
        <v>-0.01451131029</v>
      </c>
      <c r="I136" s="19">
        <f t="shared" si="2"/>
        <v>0.9854886897</v>
      </c>
      <c r="J136" s="19"/>
      <c r="K136" s="19"/>
      <c r="L136" s="19"/>
    </row>
    <row r="137">
      <c r="A137" s="72">
        <v>45411.0</v>
      </c>
      <c r="B137" s="51">
        <v>468.6</v>
      </c>
      <c r="C137" s="51">
        <v>464.5</v>
      </c>
      <c r="D137" s="51">
        <v>470.7</v>
      </c>
      <c r="E137" s="51">
        <v>458.75</v>
      </c>
      <c r="F137" s="51" t="s">
        <v>2917</v>
      </c>
      <c r="G137" s="52">
        <v>0.0196</v>
      </c>
      <c r="H137" s="19">
        <f t="shared" si="1"/>
        <v>0.01958224543</v>
      </c>
      <c r="I137" s="19">
        <f t="shared" si="2"/>
        <v>1.019582245</v>
      </c>
      <c r="J137" s="19"/>
      <c r="K137" s="19"/>
      <c r="L137" s="19"/>
    </row>
    <row r="138">
      <c r="A138" s="72">
        <v>45408.0</v>
      </c>
      <c r="B138" s="51">
        <v>459.6</v>
      </c>
      <c r="C138" s="51">
        <v>462.4</v>
      </c>
      <c r="D138" s="51">
        <v>470.7</v>
      </c>
      <c r="E138" s="51">
        <v>457.2</v>
      </c>
      <c r="F138" s="51" t="s">
        <v>2918</v>
      </c>
      <c r="G138" s="52">
        <v>-0.0041</v>
      </c>
      <c r="H138" s="19">
        <f t="shared" si="1"/>
        <v>-0.004117009751</v>
      </c>
      <c r="I138" s="19">
        <f t="shared" si="2"/>
        <v>0.9958829902</v>
      </c>
      <c r="J138" s="19"/>
      <c r="K138" s="19"/>
      <c r="L138" s="19"/>
    </row>
    <row r="139">
      <c r="A139" s="72">
        <v>45407.0</v>
      </c>
      <c r="B139" s="51">
        <v>461.5</v>
      </c>
      <c r="C139" s="51">
        <v>466.0</v>
      </c>
      <c r="D139" s="51">
        <v>467.95</v>
      </c>
      <c r="E139" s="51">
        <v>458.05</v>
      </c>
      <c r="F139" s="51" t="s">
        <v>2919</v>
      </c>
      <c r="G139" s="52">
        <v>-0.0021</v>
      </c>
      <c r="H139" s="19">
        <f t="shared" si="1"/>
        <v>-0.002054276138</v>
      </c>
      <c r="I139" s="19">
        <f t="shared" si="2"/>
        <v>0.9979457239</v>
      </c>
      <c r="J139" s="19"/>
      <c r="K139" s="19"/>
      <c r="L139" s="19"/>
    </row>
    <row r="140">
      <c r="A140" s="72">
        <v>45406.0</v>
      </c>
      <c r="B140" s="51">
        <v>462.45</v>
      </c>
      <c r="C140" s="51">
        <v>458.0</v>
      </c>
      <c r="D140" s="51">
        <v>465.9</v>
      </c>
      <c r="E140" s="51">
        <v>458.0</v>
      </c>
      <c r="F140" s="73" t="s">
        <v>2920</v>
      </c>
      <c r="G140" s="52">
        <v>0.004</v>
      </c>
      <c r="H140" s="19">
        <f t="shared" si="1"/>
        <v>0.004016500217</v>
      </c>
      <c r="I140" s="19">
        <f t="shared" si="2"/>
        <v>1.0040165</v>
      </c>
      <c r="J140" s="19"/>
      <c r="K140" s="19"/>
      <c r="L140" s="19"/>
    </row>
    <row r="141">
      <c r="A141" s="72">
        <v>45405.0</v>
      </c>
      <c r="B141" s="51">
        <v>460.6</v>
      </c>
      <c r="C141" s="51">
        <v>461.1</v>
      </c>
      <c r="D141" s="51">
        <v>468.5</v>
      </c>
      <c r="E141" s="51">
        <v>454.0</v>
      </c>
      <c r="F141" s="51" t="s">
        <v>2921</v>
      </c>
      <c r="G141" s="52">
        <v>-0.0087</v>
      </c>
      <c r="H141" s="19">
        <f t="shared" si="1"/>
        <v>-0.008716238029</v>
      </c>
      <c r="I141" s="19">
        <f t="shared" si="2"/>
        <v>0.991283762</v>
      </c>
      <c r="J141" s="19"/>
      <c r="K141" s="19"/>
      <c r="L141" s="19"/>
    </row>
    <row r="142">
      <c r="A142" s="72">
        <v>45404.0</v>
      </c>
      <c r="B142" s="51">
        <v>464.65</v>
      </c>
      <c r="C142" s="51">
        <v>463.9</v>
      </c>
      <c r="D142" s="51">
        <v>465.0</v>
      </c>
      <c r="E142" s="51">
        <v>455.15</v>
      </c>
      <c r="F142" s="73" t="s">
        <v>219</v>
      </c>
      <c r="G142" s="52">
        <v>5.0E-4</v>
      </c>
      <c r="H142" s="19">
        <f t="shared" si="1"/>
        <v>0.0005383290267</v>
      </c>
      <c r="I142" s="19">
        <f t="shared" si="2"/>
        <v>1.000538329</v>
      </c>
      <c r="J142" s="19"/>
      <c r="K142" s="19"/>
      <c r="L142" s="19"/>
    </row>
    <row r="143">
      <c r="A143" s="72">
        <v>45401.0</v>
      </c>
      <c r="B143" s="51">
        <v>464.4</v>
      </c>
      <c r="C143" s="51">
        <v>459.7</v>
      </c>
      <c r="D143" s="51">
        <v>470.0</v>
      </c>
      <c r="E143" s="51">
        <v>456.25</v>
      </c>
      <c r="F143" s="51" t="s">
        <v>2922</v>
      </c>
      <c r="G143" s="52">
        <v>0.0102</v>
      </c>
      <c r="H143" s="19">
        <f t="shared" si="1"/>
        <v>0.01022405917</v>
      </c>
      <c r="I143" s="19">
        <f t="shared" si="2"/>
        <v>1.010224059</v>
      </c>
      <c r="J143" s="19"/>
      <c r="K143" s="19"/>
      <c r="L143" s="19"/>
    </row>
    <row r="144">
      <c r="A144" s="72">
        <v>45400.0</v>
      </c>
      <c r="B144" s="51">
        <v>459.7</v>
      </c>
      <c r="C144" s="51">
        <v>467.05</v>
      </c>
      <c r="D144" s="51">
        <v>472.65</v>
      </c>
      <c r="E144" s="51">
        <v>458.35</v>
      </c>
      <c r="F144" s="51" t="s">
        <v>2923</v>
      </c>
      <c r="G144" s="52">
        <v>-0.0024</v>
      </c>
      <c r="H144" s="19">
        <f t="shared" si="1"/>
        <v>-0.002387152778</v>
      </c>
      <c r="I144" s="19">
        <f t="shared" si="2"/>
        <v>0.9976128472</v>
      </c>
      <c r="J144" s="19"/>
      <c r="K144" s="19"/>
      <c r="L144" s="19"/>
    </row>
    <row r="145">
      <c r="A145" s="72">
        <v>45398.0</v>
      </c>
      <c r="B145" s="51">
        <v>460.8</v>
      </c>
      <c r="C145" s="51">
        <v>456.5</v>
      </c>
      <c r="D145" s="51">
        <v>467.4</v>
      </c>
      <c r="E145" s="51">
        <v>456.5</v>
      </c>
      <c r="F145" s="51" t="s">
        <v>2924</v>
      </c>
      <c r="G145" s="52">
        <v>0.0094</v>
      </c>
      <c r="H145" s="19">
        <f t="shared" si="1"/>
        <v>0.009419496166</v>
      </c>
      <c r="I145" s="19">
        <f t="shared" si="2"/>
        <v>1.009419496</v>
      </c>
      <c r="J145" s="19"/>
      <c r="K145" s="19"/>
      <c r="L145" s="19"/>
    </row>
    <row r="146">
      <c r="A146" s="72">
        <v>45397.0</v>
      </c>
      <c r="B146" s="51">
        <v>456.5</v>
      </c>
      <c r="C146" s="51">
        <v>465.8</v>
      </c>
      <c r="D146" s="51">
        <v>469.75</v>
      </c>
      <c r="E146" s="51">
        <v>453.35</v>
      </c>
      <c r="F146" s="51" t="s">
        <v>2925</v>
      </c>
      <c r="G146" s="52">
        <v>-0.0236</v>
      </c>
      <c r="H146" s="19">
        <f t="shared" si="1"/>
        <v>-0.02363383595</v>
      </c>
      <c r="I146" s="19">
        <f t="shared" si="2"/>
        <v>0.976366164</v>
      </c>
      <c r="J146" s="19"/>
      <c r="K146" s="19"/>
      <c r="L146" s="19"/>
    </row>
    <row r="147">
      <c r="A147" s="72">
        <v>45394.0</v>
      </c>
      <c r="B147" s="51">
        <v>467.55</v>
      </c>
      <c r="C147" s="51">
        <v>469.5</v>
      </c>
      <c r="D147" s="51">
        <v>474.55</v>
      </c>
      <c r="E147" s="51">
        <v>464.8</v>
      </c>
      <c r="F147" s="51" t="s">
        <v>2926</v>
      </c>
      <c r="G147" s="52">
        <v>0.0053</v>
      </c>
      <c r="H147" s="19">
        <f t="shared" si="1"/>
        <v>0.005267684369</v>
      </c>
      <c r="I147" s="19">
        <f t="shared" si="2"/>
        <v>1.005267684</v>
      </c>
      <c r="J147" s="19"/>
      <c r="K147" s="19"/>
      <c r="L147" s="19"/>
    </row>
    <row r="148">
      <c r="A148" s="72">
        <v>45392.0</v>
      </c>
      <c r="B148" s="51">
        <v>465.1</v>
      </c>
      <c r="C148" s="51">
        <v>468.55</v>
      </c>
      <c r="D148" s="51">
        <v>468.9</v>
      </c>
      <c r="E148" s="51">
        <v>463.9</v>
      </c>
      <c r="F148" s="73" t="s">
        <v>2927</v>
      </c>
      <c r="G148" s="52">
        <v>0.0019</v>
      </c>
      <c r="H148" s="19">
        <f t="shared" si="1"/>
        <v>0.001938819474</v>
      </c>
      <c r="I148" s="19">
        <f t="shared" si="2"/>
        <v>1.001938819</v>
      </c>
      <c r="J148" s="19"/>
      <c r="K148" s="19"/>
      <c r="L148" s="19"/>
    </row>
    <row r="149">
      <c r="A149" s="72">
        <v>45391.0</v>
      </c>
      <c r="B149" s="51">
        <v>464.2</v>
      </c>
      <c r="C149" s="51">
        <v>461.0</v>
      </c>
      <c r="D149" s="51">
        <v>475.9</v>
      </c>
      <c r="E149" s="51">
        <v>461.0</v>
      </c>
      <c r="F149" s="51" t="s">
        <v>2928</v>
      </c>
      <c r="G149" s="52">
        <v>0.008</v>
      </c>
      <c r="H149" s="19">
        <f t="shared" si="1"/>
        <v>0.008034744843</v>
      </c>
      <c r="I149" s="19">
        <f t="shared" si="2"/>
        <v>1.008034745</v>
      </c>
      <c r="J149" s="19"/>
      <c r="K149" s="19"/>
      <c r="L149" s="19"/>
    </row>
    <row r="150">
      <c r="A150" s="72">
        <v>45390.0</v>
      </c>
      <c r="B150" s="51">
        <v>460.5</v>
      </c>
      <c r="C150" s="51">
        <v>473.1</v>
      </c>
      <c r="D150" s="51">
        <v>479.8</v>
      </c>
      <c r="E150" s="51">
        <v>458.15</v>
      </c>
      <c r="F150" s="51" t="s">
        <v>2929</v>
      </c>
      <c r="G150" s="52">
        <v>-0.021</v>
      </c>
      <c r="H150" s="19">
        <f t="shared" si="1"/>
        <v>-0.02104591837</v>
      </c>
      <c r="I150" s="19">
        <f t="shared" si="2"/>
        <v>0.9789540816</v>
      </c>
      <c r="J150" s="19"/>
      <c r="K150" s="19"/>
      <c r="L150" s="19"/>
    </row>
    <row r="151">
      <c r="A151" s="72">
        <v>45387.0</v>
      </c>
      <c r="B151" s="51">
        <v>470.4</v>
      </c>
      <c r="C151" s="51">
        <v>471.9</v>
      </c>
      <c r="D151" s="51">
        <v>480.05</v>
      </c>
      <c r="E151" s="51">
        <v>469.0</v>
      </c>
      <c r="F151" s="51" t="s">
        <v>2930</v>
      </c>
      <c r="G151" s="52">
        <v>-0.0031</v>
      </c>
      <c r="H151" s="19">
        <f t="shared" si="1"/>
        <v>-0.003073010491</v>
      </c>
      <c r="I151" s="19">
        <f t="shared" si="2"/>
        <v>0.9969269895</v>
      </c>
      <c r="J151" s="19"/>
      <c r="K151" s="19"/>
      <c r="L151" s="19"/>
    </row>
    <row r="152">
      <c r="A152" s="72">
        <v>45386.0</v>
      </c>
      <c r="B152" s="51">
        <v>471.85</v>
      </c>
      <c r="C152" s="51">
        <v>473.65</v>
      </c>
      <c r="D152" s="51">
        <v>476.4</v>
      </c>
      <c r="E152" s="51">
        <v>464.8</v>
      </c>
      <c r="F152" s="51" t="s">
        <v>2931</v>
      </c>
      <c r="G152" s="52">
        <v>-1.0E-4</v>
      </c>
      <c r="H152" s="19">
        <f t="shared" si="1"/>
        <v>-0.0001059546514</v>
      </c>
      <c r="I152" s="19">
        <f t="shared" si="2"/>
        <v>0.9998940453</v>
      </c>
      <c r="J152" s="19"/>
      <c r="K152" s="19"/>
      <c r="L152" s="19"/>
    </row>
    <row r="153">
      <c r="A153" s="72">
        <v>45385.0</v>
      </c>
      <c r="B153" s="51">
        <v>471.9</v>
      </c>
      <c r="C153" s="51">
        <v>470.0</v>
      </c>
      <c r="D153" s="51">
        <v>494.4</v>
      </c>
      <c r="E153" s="51">
        <v>469.0</v>
      </c>
      <c r="F153" s="51" t="s">
        <v>2932</v>
      </c>
      <c r="G153" s="52">
        <v>0.004</v>
      </c>
      <c r="H153" s="19">
        <f t="shared" si="1"/>
        <v>0.004042553191</v>
      </c>
      <c r="I153" s="19">
        <f t="shared" si="2"/>
        <v>1.004042553</v>
      </c>
      <c r="J153" s="19"/>
      <c r="K153" s="19"/>
      <c r="L153" s="19"/>
    </row>
    <row r="154">
      <c r="A154" s="72">
        <v>45384.0</v>
      </c>
      <c r="B154" s="51">
        <v>470.0</v>
      </c>
      <c r="C154" s="51">
        <v>475.5</v>
      </c>
      <c r="D154" s="51">
        <v>480.0</v>
      </c>
      <c r="E154" s="51">
        <v>469.0</v>
      </c>
      <c r="F154" s="51" t="s">
        <v>2933</v>
      </c>
      <c r="G154" s="52">
        <v>-1.0E-4</v>
      </c>
      <c r="H154" s="19">
        <f t="shared" si="1"/>
        <v>-0.0001063716626</v>
      </c>
      <c r="I154" s="19">
        <f t="shared" si="2"/>
        <v>0.9998936283</v>
      </c>
      <c r="J154" s="19"/>
      <c r="K154" s="19"/>
      <c r="L154" s="19"/>
    </row>
    <row r="155">
      <c r="A155" s="72">
        <v>45383.0</v>
      </c>
      <c r="B155" s="51">
        <v>470.05</v>
      </c>
      <c r="C155" s="51">
        <v>468.0</v>
      </c>
      <c r="D155" s="51">
        <v>479.0</v>
      </c>
      <c r="E155" s="51">
        <v>466.15</v>
      </c>
      <c r="F155" s="51" t="s">
        <v>2934</v>
      </c>
      <c r="G155" s="52">
        <v>0.0204</v>
      </c>
      <c r="H155" s="19">
        <f t="shared" si="1"/>
        <v>0.02040594812</v>
      </c>
      <c r="I155" s="19">
        <f t="shared" si="2"/>
        <v>1.020405948</v>
      </c>
      <c r="J155" s="19"/>
      <c r="K155" s="19"/>
      <c r="L155" s="19"/>
    </row>
    <row r="156">
      <c r="A156" s="72">
        <v>45379.0</v>
      </c>
      <c r="B156" s="51">
        <v>460.65</v>
      </c>
      <c r="C156" s="51">
        <v>468.75</v>
      </c>
      <c r="D156" s="51">
        <v>489.0</v>
      </c>
      <c r="E156" s="51">
        <v>452.0</v>
      </c>
      <c r="F156" s="51" t="s">
        <v>2935</v>
      </c>
      <c r="G156" s="52">
        <v>-0.0092</v>
      </c>
      <c r="H156" s="19">
        <f t="shared" si="1"/>
        <v>-0.009248306269</v>
      </c>
      <c r="I156" s="19">
        <f t="shared" si="2"/>
        <v>0.9907516937</v>
      </c>
      <c r="J156" s="19"/>
      <c r="K156" s="19"/>
      <c r="L156" s="19"/>
    </row>
    <row r="157">
      <c r="A157" s="72">
        <v>45378.0</v>
      </c>
      <c r="B157" s="51">
        <v>464.95</v>
      </c>
      <c r="C157" s="51">
        <v>477.05</v>
      </c>
      <c r="D157" s="51">
        <v>477.05</v>
      </c>
      <c r="E157" s="51">
        <v>464.0</v>
      </c>
      <c r="F157" s="51" t="s">
        <v>2936</v>
      </c>
      <c r="G157" s="52">
        <v>-0.0158</v>
      </c>
      <c r="H157" s="19">
        <f t="shared" si="1"/>
        <v>-0.01577053345</v>
      </c>
      <c r="I157" s="19">
        <f t="shared" si="2"/>
        <v>0.9842294666</v>
      </c>
      <c r="J157" s="19"/>
      <c r="K157" s="19"/>
      <c r="L157" s="19"/>
    </row>
    <row r="158">
      <c r="A158" s="72">
        <v>45377.0</v>
      </c>
      <c r="B158" s="51">
        <v>472.4</v>
      </c>
      <c r="C158" s="51">
        <v>478.0</v>
      </c>
      <c r="D158" s="51">
        <v>482.6</v>
      </c>
      <c r="E158" s="51">
        <v>470.05</v>
      </c>
      <c r="F158" s="51" t="s">
        <v>2937</v>
      </c>
      <c r="G158" s="52">
        <v>-0.0108</v>
      </c>
      <c r="H158" s="19">
        <f t="shared" si="1"/>
        <v>-0.01078421108</v>
      </c>
      <c r="I158" s="19">
        <f t="shared" si="2"/>
        <v>0.9892157889</v>
      </c>
      <c r="J158" s="19"/>
      <c r="K158" s="19"/>
      <c r="L158" s="19"/>
    </row>
    <row r="159">
      <c r="A159" s="72">
        <v>45373.0</v>
      </c>
      <c r="B159" s="51">
        <v>477.55</v>
      </c>
      <c r="C159" s="51">
        <v>478.45</v>
      </c>
      <c r="D159" s="51">
        <v>487.9</v>
      </c>
      <c r="E159" s="51">
        <v>474.1</v>
      </c>
      <c r="F159" s="51" t="s">
        <v>2938</v>
      </c>
      <c r="G159" s="52">
        <v>0.0015</v>
      </c>
      <c r="H159" s="19">
        <f t="shared" si="1"/>
        <v>0.001467966866</v>
      </c>
      <c r="I159" s="19">
        <f t="shared" si="2"/>
        <v>1.001467967</v>
      </c>
      <c r="J159" s="19"/>
      <c r="K159" s="19"/>
      <c r="L159" s="19"/>
    </row>
    <row r="160">
      <c r="A160" s="72">
        <v>45372.0</v>
      </c>
      <c r="B160" s="51">
        <v>476.85</v>
      </c>
      <c r="C160" s="51">
        <v>478.75</v>
      </c>
      <c r="D160" s="51">
        <v>492.0</v>
      </c>
      <c r="E160" s="51">
        <v>475.0</v>
      </c>
      <c r="F160" s="51" t="s">
        <v>2939</v>
      </c>
      <c r="G160" s="52">
        <v>0.0101</v>
      </c>
      <c r="H160" s="19">
        <f t="shared" si="1"/>
        <v>0.01006142766</v>
      </c>
      <c r="I160" s="19">
        <f t="shared" si="2"/>
        <v>1.010061428</v>
      </c>
      <c r="J160" s="19"/>
      <c r="K160" s="19"/>
      <c r="L160" s="19"/>
    </row>
    <row r="161">
      <c r="A161" s="72">
        <v>45371.0</v>
      </c>
      <c r="B161" s="51">
        <v>472.1</v>
      </c>
      <c r="C161" s="51">
        <v>487.35</v>
      </c>
      <c r="D161" s="51">
        <v>487.35</v>
      </c>
      <c r="E161" s="51">
        <v>468.0</v>
      </c>
      <c r="F161" s="51" t="s">
        <v>2940</v>
      </c>
      <c r="G161" s="52">
        <v>-0.021</v>
      </c>
      <c r="H161" s="19">
        <f t="shared" si="1"/>
        <v>-0.0210471747</v>
      </c>
      <c r="I161" s="19">
        <f t="shared" si="2"/>
        <v>0.9789528253</v>
      </c>
      <c r="J161" s="19"/>
      <c r="K161" s="19"/>
      <c r="L161" s="19"/>
    </row>
    <row r="162">
      <c r="A162" s="72">
        <v>45370.0</v>
      </c>
      <c r="B162" s="51">
        <v>482.25</v>
      </c>
      <c r="C162" s="51">
        <v>472.0</v>
      </c>
      <c r="D162" s="51">
        <v>487.0</v>
      </c>
      <c r="E162" s="51">
        <v>464.8</v>
      </c>
      <c r="F162" s="51" t="s">
        <v>2941</v>
      </c>
      <c r="G162" s="52">
        <v>0.0242</v>
      </c>
      <c r="H162" s="19">
        <f t="shared" si="1"/>
        <v>0.02421153234</v>
      </c>
      <c r="I162" s="19">
        <f t="shared" si="2"/>
        <v>1.024211532</v>
      </c>
      <c r="J162" s="19"/>
      <c r="K162" s="19"/>
      <c r="L162" s="19"/>
    </row>
    <row r="163">
      <c r="A163" s="72">
        <v>45369.0</v>
      </c>
      <c r="B163" s="51">
        <v>470.85</v>
      </c>
      <c r="C163" s="51">
        <v>450.1</v>
      </c>
      <c r="D163" s="51">
        <v>474.9</v>
      </c>
      <c r="E163" s="51">
        <v>449.0</v>
      </c>
      <c r="F163" s="51" t="s">
        <v>236</v>
      </c>
      <c r="G163" s="52">
        <v>0.0461</v>
      </c>
      <c r="H163" s="19">
        <f t="shared" si="1"/>
        <v>0.04610086647</v>
      </c>
      <c r="I163" s="19">
        <f t="shared" si="2"/>
        <v>1.046100866</v>
      </c>
      <c r="J163" s="19"/>
      <c r="K163" s="19"/>
      <c r="L163" s="19"/>
    </row>
    <row r="164">
      <c r="A164" s="72">
        <v>45366.0</v>
      </c>
      <c r="B164" s="51">
        <v>450.1</v>
      </c>
      <c r="C164" s="51">
        <v>449.95</v>
      </c>
      <c r="D164" s="51">
        <v>455.0</v>
      </c>
      <c r="E164" s="51">
        <v>429.1</v>
      </c>
      <c r="F164" s="51" t="s">
        <v>2942</v>
      </c>
      <c r="G164" s="52">
        <v>-0.009</v>
      </c>
      <c r="H164" s="19">
        <f t="shared" si="1"/>
        <v>-0.009026860414</v>
      </c>
      <c r="I164" s="19">
        <f t="shared" si="2"/>
        <v>0.9909731396</v>
      </c>
      <c r="J164" s="19"/>
      <c r="K164" s="19"/>
      <c r="L164" s="19"/>
    </row>
    <row r="165">
      <c r="A165" s="72">
        <v>45365.0</v>
      </c>
      <c r="B165" s="51">
        <v>454.2</v>
      </c>
      <c r="C165" s="51">
        <v>412.0</v>
      </c>
      <c r="D165" s="51">
        <v>462.45</v>
      </c>
      <c r="E165" s="51">
        <v>401.15</v>
      </c>
      <c r="F165" s="51" t="s">
        <v>2943</v>
      </c>
      <c r="G165" s="52">
        <v>0.0596</v>
      </c>
      <c r="H165" s="19">
        <f t="shared" si="1"/>
        <v>0.05960573895</v>
      </c>
      <c r="I165" s="19">
        <f t="shared" si="2"/>
        <v>1.059605739</v>
      </c>
      <c r="J165" s="19"/>
      <c r="K165" s="19"/>
      <c r="L165" s="19"/>
    </row>
    <row r="166">
      <c r="A166" s="72">
        <v>45364.0</v>
      </c>
      <c r="B166" s="51">
        <v>428.65</v>
      </c>
      <c r="C166" s="51">
        <v>475.0</v>
      </c>
      <c r="D166" s="51">
        <v>481.95</v>
      </c>
      <c r="E166" s="51">
        <v>422.5</v>
      </c>
      <c r="F166" s="51" t="s">
        <v>2944</v>
      </c>
      <c r="G166" s="52">
        <v>-0.1091</v>
      </c>
      <c r="H166" s="19">
        <f t="shared" si="1"/>
        <v>-0.109113582</v>
      </c>
      <c r="I166" s="19">
        <f t="shared" si="2"/>
        <v>0.890886418</v>
      </c>
      <c r="J166" s="19"/>
      <c r="K166" s="19"/>
      <c r="L166" s="19"/>
    </row>
    <row r="167">
      <c r="A167" s="72">
        <v>45363.0</v>
      </c>
      <c r="B167" s="51">
        <v>481.15</v>
      </c>
      <c r="C167" s="51">
        <v>509.45</v>
      </c>
      <c r="D167" s="51">
        <v>509.45</v>
      </c>
      <c r="E167" s="51">
        <v>475.6</v>
      </c>
      <c r="F167" s="51" t="s">
        <v>2945</v>
      </c>
      <c r="G167" s="52">
        <v>-0.0302</v>
      </c>
      <c r="H167" s="19">
        <f t="shared" si="1"/>
        <v>-0.0302327925</v>
      </c>
      <c r="I167" s="19">
        <f t="shared" si="2"/>
        <v>0.9697672075</v>
      </c>
      <c r="J167" s="19"/>
      <c r="K167" s="19"/>
      <c r="L167" s="19"/>
    </row>
    <row r="168">
      <c r="A168" s="72">
        <v>45362.0</v>
      </c>
      <c r="B168" s="51">
        <v>496.15</v>
      </c>
      <c r="C168" s="51">
        <v>490.9</v>
      </c>
      <c r="D168" s="51">
        <v>499.0</v>
      </c>
      <c r="E168" s="51">
        <v>490.1</v>
      </c>
      <c r="F168" s="51" t="s">
        <v>2946</v>
      </c>
      <c r="G168" s="52">
        <v>0.0108</v>
      </c>
      <c r="H168" s="19">
        <f t="shared" si="1"/>
        <v>0.01079759601</v>
      </c>
      <c r="I168" s="19">
        <f t="shared" si="2"/>
        <v>1.010797596</v>
      </c>
      <c r="J168" s="19"/>
      <c r="K168" s="19"/>
      <c r="L168" s="19"/>
    </row>
    <row r="169">
      <c r="A169" s="72">
        <v>45358.0</v>
      </c>
      <c r="B169" s="51">
        <v>490.85</v>
      </c>
      <c r="C169" s="51">
        <v>485.25</v>
      </c>
      <c r="D169" s="51">
        <v>499.15</v>
      </c>
      <c r="E169" s="51">
        <v>476.0</v>
      </c>
      <c r="F169" s="51" t="s">
        <v>2947</v>
      </c>
      <c r="G169" s="52">
        <v>0.0114</v>
      </c>
      <c r="H169" s="19">
        <f t="shared" si="1"/>
        <v>0.01143622502</v>
      </c>
      <c r="I169" s="19">
        <f t="shared" si="2"/>
        <v>1.011436225</v>
      </c>
      <c r="J169" s="19"/>
      <c r="K169" s="19"/>
      <c r="L169" s="19"/>
    </row>
    <row r="170">
      <c r="A170" s="72">
        <v>45357.0</v>
      </c>
      <c r="B170" s="51">
        <v>485.3</v>
      </c>
      <c r="C170" s="51">
        <v>499.5</v>
      </c>
      <c r="D170" s="51">
        <v>499.5</v>
      </c>
      <c r="E170" s="51">
        <v>480.6</v>
      </c>
      <c r="F170" s="51" t="s">
        <v>2948</v>
      </c>
      <c r="G170" s="52">
        <v>-0.0256</v>
      </c>
      <c r="H170" s="19">
        <f t="shared" si="1"/>
        <v>-0.02559983937</v>
      </c>
      <c r="I170" s="19">
        <f t="shared" si="2"/>
        <v>0.9744001606</v>
      </c>
      <c r="J170" s="19"/>
      <c r="K170" s="19"/>
      <c r="L170" s="19"/>
    </row>
    <row r="171">
      <c r="A171" s="72">
        <v>45356.0</v>
      </c>
      <c r="B171" s="51">
        <v>498.05</v>
      </c>
      <c r="C171" s="51">
        <v>497.05</v>
      </c>
      <c r="D171" s="51">
        <v>501.6</v>
      </c>
      <c r="E171" s="51">
        <v>490.8</v>
      </c>
      <c r="F171" s="51" t="s">
        <v>2949</v>
      </c>
      <c r="G171" s="52">
        <v>9.0E-4</v>
      </c>
      <c r="H171" s="19">
        <f t="shared" si="1"/>
        <v>0.000904340836</v>
      </c>
      <c r="I171" s="19">
        <f t="shared" si="2"/>
        <v>1.000904341</v>
      </c>
      <c r="J171" s="19"/>
      <c r="K171" s="19"/>
      <c r="L171" s="19"/>
    </row>
    <row r="172">
      <c r="A172" s="72">
        <v>45355.0</v>
      </c>
      <c r="B172" s="51">
        <v>497.6</v>
      </c>
      <c r="C172" s="51">
        <v>502.3</v>
      </c>
      <c r="D172" s="51">
        <v>505.4</v>
      </c>
      <c r="E172" s="51">
        <v>492.0</v>
      </c>
      <c r="F172" s="51" t="s">
        <v>2950</v>
      </c>
      <c r="G172" s="52">
        <v>-0.0094</v>
      </c>
      <c r="H172" s="19">
        <f t="shared" si="1"/>
        <v>-0.009356957993</v>
      </c>
      <c r="I172" s="19">
        <f t="shared" si="2"/>
        <v>0.990643042</v>
      </c>
      <c r="J172" s="19"/>
      <c r="K172" s="19"/>
      <c r="L172" s="19"/>
    </row>
    <row r="173">
      <c r="A173" s="72">
        <v>45353.0</v>
      </c>
      <c r="B173" s="51">
        <v>502.3</v>
      </c>
      <c r="C173" s="51">
        <v>503.8</v>
      </c>
      <c r="D173" s="51">
        <v>511.35</v>
      </c>
      <c r="E173" s="51">
        <v>499.8</v>
      </c>
      <c r="F173" s="73" t="s">
        <v>2951</v>
      </c>
      <c r="G173" s="52">
        <v>-0.0099</v>
      </c>
      <c r="H173" s="19">
        <f t="shared" si="1"/>
        <v>-0.009856100926</v>
      </c>
      <c r="I173" s="19">
        <f t="shared" si="2"/>
        <v>0.9901438991</v>
      </c>
      <c r="J173" s="19"/>
      <c r="K173" s="19"/>
      <c r="L173" s="19"/>
    </row>
    <row r="174">
      <c r="A174" s="72">
        <v>45352.0</v>
      </c>
      <c r="B174" s="51">
        <v>507.3</v>
      </c>
      <c r="C174" s="51">
        <v>529.0</v>
      </c>
      <c r="D174" s="51">
        <v>529.0</v>
      </c>
      <c r="E174" s="51">
        <v>501.5</v>
      </c>
      <c r="F174" s="51" t="s">
        <v>2952</v>
      </c>
      <c r="G174" s="52">
        <v>-0.0214</v>
      </c>
      <c r="H174" s="19">
        <f t="shared" si="1"/>
        <v>-0.02141203704</v>
      </c>
      <c r="I174" s="19">
        <f t="shared" si="2"/>
        <v>0.978587963</v>
      </c>
      <c r="J174" s="19"/>
      <c r="K174" s="19"/>
      <c r="L174" s="19"/>
    </row>
    <row r="175">
      <c r="A175" s="72">
        <v>45351.0</v>
      </c>
      <c r="B175" s="51">
        <v>518.4</v>
      </c>
      <c r="C175" s="51">
        <v>502.4</v>
      </c>
      <c r="D175" s="51">
        <v>523.0</v>
      </c>
      <c r="E175" s="51">
        <v>473.35</v>
      </c>
      <c r="F175" s="51" t="s">
        <v>2953</v>
      </c>
      <c r="G175" s="52">
        <v>0.0229</v>
      </c>
      <c r="H175" s="19">
        <f t="shared" si="1"/>
        <v>0.0228887135</v>
      </c>
      <c r="I175" s="19">
        <f t="shared" si="2"/>
        <v>1.022888713</v>
      </c>
      <c r="J175" s="19"/>
      <c r="K175" s="19"/>
      <c r="L175" s="19"/>
    </row>
    <row r="176">
      <c r="A176" s="72">
        <v>45350.0</v>
      </c>
      <c r="B176" s="51">
        <v>506.8</v>
      </c>
      <c r="C176" s="51">
        <v>518.0</v>
      </c>
      <c r="D176" s="51">
        <v>527.45</v>
      </c>
      <c r="E176" s="51">
        <v>490.3</v>
      </c>
      <c r="F176" s="51" t="s">
        <v>2954</v>
      </c>
      <c r="G176" s="52">
        <v>-0.0148</v>
      </c>
      <c r="H176" s="19">
        <f t="shared" si="1"/>
        <v>-0.01477449456</v>
      </c>
      <c r="I176" s="19">
        <f t="shared" si="2"/>
        <v>0.9852255054</v>
      </c>
      <c r="J176" s="19"/>
      <c r="K176" s="19"/>
      <c r="L176" s="19"/>
    </row>
    <row r="177">
      <c r="A177" s="72">
        <v>45349.0</v>
      </c>
      <c r="B177" s="51">
        <v>514.4</v>
      </c>
      <c r="C177" s="51">
        <v>524.9</v>
      </c>
      <c r="D177" s="51">
        <v>526.9</v>
      </c>
      <c r="E177" s="51">
        <v>509.0</v>
      </c>
      <c r="F177" s="51" t="s">
        <v>2955</v>
      </c>
      <c r="G177" s="52">
        <v>-0.0083</v>
      </c>
      <c r="H177" s="19">
        <f t="shared" si="1"/>
        <v>-0.008289955658</v>
      </c>
      <c r="I177" s="19">
        <f t="shared" si="2"/>
        <v>0.9917100443</v>
      </c>
      <c r="J177" s="19"/>
      <c r="K177" s="19"/>
      <c r="L177" s="19"/>
    </row>
    <row r="178">
      <c r="A178" s="72">
        <v>45348.0</v>
      </c>
      <c r="B178" s="51">
        <v>518.7</v>
      </c>
      <c r="C178" s="51">
        <v>510.0</v>
      </c>
      <c r="D178" s="51">
        <v>530.95</v>
      </c>
      <c r="E178" s="51">
        <v>509.0</v>
      </c>
      <c r="F178" s="51" t="s">
        <v>2956</v>
      </c>
      <c r="G178" s="52">
        <v>0.0411</v>
      </c>
      <c r="H178" s="19">
        <f t="shared" si="1"/>
        <v>0.04114813328</v>
      </c>
      <c r="I178" s="19">
        <f t="shared" si="2"/>
        <v>1.041148133</v>
      </c>
      <c r="J178" s="19"/>
      <c r="K178" s="19"/>
      <c r="L178" s="19"/>
    </row>
    <row r="179">
      <c r="A179" s="72">
        <v>45345.0</v>
      </c>
      <c r="B179" s="51">
        <v>498.2</v>
      </c>
      <c r="C179" s="51">
        <v>496.45</v>
      </c>
      <c r="D179" s="51">
        <v>503.95</v>
      </c>
      <c r="E179" s="51">
        <v>491.45</v>
      </c>
      <c r="F179" s="51" t="s">
        <v>2957</v>
      </c>
      <c r="G179" s="52">
        <v>0.018</v>
      </c>
      <c r="H179" s="19">
        <f t="shared" si="1"/>
        <v>0.01798120147</v>
      </c>
      <c r="I179" s="19">
        <f t="shared" si="2"/>
        <v>1.017981201</v>
      </c>
      <c r="J179" s="19"/>
      <c r="K179" s="19"/>
      <c r="L179" s="19"/>
    </row>
    <row r="180">
      <c r="A180" s="72">
        <v>45344.0</v>
      </c>
      <c r="B180" s="51">
        <v>489.4</v>
      </c>
      <c r="C180" s="51">
        <v>486.8</v>
      </c>
      <c r="D180" s="51">
        <v>493.95</v>
      </c>
      <c r="E180" s="51">
        <v>483.25</v>
      </c>
      <c r="F180" s="51" t="s">
        <v>2958</v>
      </c>
      <c r="G180" s="52">
        <v>0.0065</v>
      </c>
      <c r="H180" s="19">
        <f t="shared" si="1"/>
        <v>0.0064781491</v>
      </c>
      <c r="I180" s="19">
        <f t="shared" si="2"/>
        <v>1.006478149</v>
      </c>
      <c r="J180" s="19"/>
      <c r="K180" s="19"/>
      <c r="L180" s="19"/>
    </row>
    <row r="181">
      <c r="A181" s="72">
        <v>45343.0</v>
      </c>
      <c r="B181" s="51">
        <v>486.25</v>
      </c>
      <c r="C181" s="51">
        <v>484.3</v>
      </c>
      <c r="D181" s="51">
        <v>495.0</v>
      </c>
      <c r="E181" s="51">
        <v>480.25</v>
      </c>
      <c r="F181" s="51" t="s">
        <v>2959</v>
      </c>
      <c r="G181" s="52">
        <v>0.0135</v>
      </c>
      <c r="H181" s="19">
        <f t="shared" si="1"/>
        <v>0.01354872329</v>
      </c>
      <c r="I181" s="19">
        <f t="shared" si="2"/>
        <v>1.013548723</v>
      </c>
      <c r="J181" s="19"/>
      <c r="K181" s="19"/>
      <c r="L181" s="19"/>
    </row>
    <row r="182">
      <c r="A182" s="72">
        <v>45342.0</v>
      </c>
      <c r="B182" s="51">
        <v>479.75</v>
      </c>
      <c r="C182" s="51">
        <v>484.95</v>
      </c>
      <c r="D182" s="51">
        <v>494.2</v>
      </c>
      <c r="E182" s="51">
        <v>477.25</v>
      </c>
      <c r="F182" s="51" t="s">
        <v>2960</v>
      </c>
      <c r="G182" s="52">
        <v>-0.003</v>
      </c>
      <c r="H182" s="19">
        <f t="shared" si="1"/>
        <v>-0.003013300083</v>
      </c>
      <c r="I182" s="19">
        <f t="shared" si="2"/>
        <v>0.9969866999</v>
      </c>
      <c r="J182" s="19"/>
      <c r="K182" s="19"/>
      <c r="L182" s="19"/>
    </row>
    <row r="183">
      <c r="A183" s="72">
        <v>45341.0</v>
      </c>
      <c r="B183" s="51">
        <v>481.2</v>
      </c>
      <c r="C183" s="51">
        <v>485.3</v>
      </c>
      <c r="D183" s="51">
        <v>500.1</v>
      </c>
      <c r="E183" s="51">
        <v>469.8</v>
      </c>
      <c r="F183" s="51" t="s">
        <v>2961</v>
      </c>
      <c r="G183" s="52">
        <v>-0.0063</v>
      </c>
      <c r="H183" s="19">
        <f t="shared" si="1"/>
        <v>-0.006298399587</v>
      </c>
      <c r="I183" s="19">
        <f t="shared" si="2"/>
        <v>0.9937016004</v>
      </c>
      <c r="J183" s="19"/>
      <c r="K183" s="19"/>
      <c r="L183" s="19"/>
    </row>
    <row r="184">
      <c r="A184" s="72">
        <v>45338.0</v>
      </c>
      <c r="B184" s="51">
        <v>484.25</v>
      </c>
      <c r="C184" s="51">
        <v>479.95</v>
      </c>
      <c r="D184" s="51">
        <v>492.8</v>
      </c>
      <c r="E184" s="51">
        <v>467.05</v>
      </c>
      <c r="F184" s="51" t="s">
        <v>2962</v>
      </c>
      <c r="G184" s="52">
        <v>0.0254</v>
      </c>
      <c r="H184" s="19">
        <f t="shared" si="1"/>
        <v>0.02541026998</v>
      </c>
      <c r="I184" s="19">
        <f t="shared" si="2"/>
        <v>1.02541027</v>
      </c>
      <c r="J184" s="19"/>
      <c r="K184" s="19"/>
      <c r="L184" s="19"/>
    </row>
    <row r="185">
      <c r="A185" s="72">
        <v>45337.0</v>
      </c>
      <c r="B185" s="51">
        <v>472.25</v>
      </c>
      <c r="C185" s="51">
        <v>427.0</v>
      </c>
      <c r="D185" s="51">
        <v>485.0</v>
      </c>
      <c r="E185" s="51">
        <v>424.7</v>
      </c>
      <c r="F185" s="51" t="s">
        <v>2963</v>
      </c>
      <c r="G185" s="52">
        <v>0.1197</v>
      </c>
      <c r="H185" s="19">
        <f t="shared" si="1"/>
        <v>0.119739182</v>
      </c>
      <c r="I185" s="19">
        <f t="shared" si="2"/>
        <v>1.119739182</v>
      </c>
      <c r="J185" s="19"/>
      <c r="K185" s="19"/>
      <c r="L185" s="19"/>
    </row>
    <row r="186">
      <c r="A186" s="72">
        <v>45336.0</v>
      </c>
      <c r="B186" s="51">
        <v>421.75</v>
      </c>
      <c r="C186" s="51">
        <v>408.05</v>
      </c>
      <c r="D186" s="51">
        <v>425.0</v>
      </c>
      <c r="E186" s="51">
        <v>405.3</v>
      </c>
      <c r="F186" s="51" t="s">
        <v>2964</v>
      </c>
      <c r="G186" s="52">
        <v>0.0111</v>
      </c>
      <c r="H186" s="19">
        <f t="shared" si="1"/>
        <v>0.01114840566</v>
      </c>
      <c r="I186" s="19">
        <f t="shared" si="2"/>
        <v>1.011148406</v>
      </c>
      <c r="J186" s="19"/>
      <c r="K186" s="19"/>
      <c r="L186" s="19"/>
    </row>
    <row r="187">
      <c r="A187" s="72">
        <v>45335.0</v>
      </c>
      <c r="B187" s="51">
        <v>417.1</v>
      </c>
      <c r="C187" s="51">
        <v>409.35</v>
      </c>
      <c r="D187" s="51">
        <v>422.95</v>
      </c>
      <c r="E187" s="51">
        <v>402.3</v>
      </c>
      <c r="F187" s="51" t="s">
        <v>2965</v>
      </c>
      <c r="G187" s="52">
        <v>0.0249</v>
      </c>
      <c r="H187" s="19">
        <f t="shared" si="1"/>
        <v>0.02494163902</v>
      </c>
      <c r="I187" s="19">
        <f t="shared" si="2"/>
        <v>1.024941639</v>
      </c>
      <c r="J187" s="19"/>
      <c r="K187" s="19"/>
      <c r="L187" s="19"/>
    </row>
    <row r="188">
      <c r="A188" s="72">
        <v>45334.0</v>
      </c>
      <c r="B188" s="51">
        <v>406.95</v>
      </c>
      <c r="C188" s="51">
        <v>417.55</v>
      </c>
      <c r="D188" s="51">
        <v>419.6</v>
      </c>
      <c r="E188" s="51">
        <v>398.7</v>
      </c>
      <c r="F188" s="51" t="s">
        <v>2966</v>
      </c>
      <c r="G188" s="52">
        <v>-0.0255</v>
      </c>
      <c r="H188" s="19">
        <f t="shared" si="1"/>
        <v>-0.02550287356</v>
      </c>
      <c r="I188" s="19">
        <f t="shared" si="2"/>
        <v>0.9744971264</v>
      </c>
      <c r="J188" s="19"/>
      <c r="K188" s="19"/>
      <c r="L188" s="19"/>
    </row>
    <row r="189">
      <c r="A189" s="72">
        <v>45331.0</v>
      </c>
      <c r="B189" s="51">
        <v>417.6</v>
      </c>
      <c r="C189" s="51">
        <v>415.0</v>
      </c>
      <c r="D189" s="51">
        <v>426.6</v>
      </c>
      <c r="E189" s="51">
        <v>401.8</v>
      </c>
      <c r="F189" s="51" t="s">
        <v>2967</v>
      </c>
      <c r="G189" s="52">
        <v>0.0061</v>
      </c>
      <c r="H189" s="19">
        <f t="shared" si="1"/>
        <v>0.006143838092</v>
      </c>
      <c r="I189" s="19">
        <f t="shared" si="2"/>
        <v>1.006143838</v>
      </c>
      <c r="J189" s="19"/>
      <c r="K189" s="19"/>
      <c r="L189" s="19"/>
    </row>
    <row r="190">
      <c r="A190" s="72">
        <v>45330.0</v>
      </c>
      <c r="B190" s="51">
        <v>415.05</v>
      </c>
      <c r="C190" s="51">
        <v>425.6</v>
      </c>
      <c r="D190" s="51">
        <v>429.25</v>
      </c>
      <c r="E190" s="51">
        <v>412.0</v>
      </c>
      <c r="F190" s="51" t="s">
        <v>2968</v>
      </c>
      <c r="G190" s="52">
        <v>-0.0239</v>
      </c>
      <c r="H190" s="19">
        <f t="shared" si="1"/>
        <v>-0.02387111947</v>
      </c>
      <c r="I190" s="19">
        <f t="shared" si="2"/>
        <v>0.9761288805</v>
      </c>
      <c r="J190" s="19"/>
      <c r="K190" s="19"/>
      <c r="L190" s="19"/>
    </row>
    <row r="191">
      <c r="A191" s="72">
        <v>45329.0</v>
      </c>
      <c r="B191" s="51">
        <v>425.2</v>
      </c>
      <c r="C191" s="51">
        <v>419.5</v>
      </c>
      <c r="D191" s="51">
        <v>430.0</v>
      </c>
      <c r="E191" s="51">
        <v>410.2</v>
      </c>
      <c r="F191" s="51" t="s">
        <v>2969</v>
      </c>
      <c r="G191" s="52">
        <v>0.0052</v>
      </c>
      <c r="H191" s="19">
        <f t="shared" si="1"/>
        <v>0.005200945626</v>
      </c>
      <c r="I191" s="19">
        <f t="shared" si="2"/>
        <v>1.005200946</v>
      </c>
      <c r="J191" s="19"/>
      <c r="K191" s="19"/>
      <c r="L191" s="19"/>
    </row>
    <row r="192">
      <c r="A192" s="72">
        <v>45328.0</v>
      </c>
      <c r="B192" s="51">
        <v>423.0</v>
      </c>
      <c r="C192" s="51">
        <v>410.0</v>
      </c>
      <c r="D192" s="51">
        <v>429.1</v>
      </c>
      <c r="E192" s="51">
        <v>403.2</v>
      </c>
      <c r="F192" s="51" t="s">
        <v>2970</v>
      </c>
      <c r="G192" s="52">
        <v>0.0227</v>
      </c>
      <c r="H192" s="19">
        <f t="shared" si="1"/>
        <v>0.02272727273</v>
      </c>
      <c r="I192" s="19">
        <f t="shared" si="2"/>
        <v>1.022727273</v>
      </c>
      <c r="J192" s="19"/>
      <c r="K192" s="19"/>
      <c r="L192" s="19"/>
    </row>
    <row r="193">
      <c r="A193" s="72">
        <v>45327.0</v>
      </c>
      <c r="B193" s="51">
        <v>413.6</v>
      </c>
      <c r="C193" s="51">
        <v>431.0</v>
      </c>
      <c r="D193" s="51">
        <v>433.4</v>
      </c>
      <c r="E193" s="51">
        <v>396.0</v>
      </c>
      <c r="F193" s="51" t="s">
        <v>2971</v>
      </c>
      <c r="G193" s="52">
        <v>-0.0398</v>
      </c>
      <c r="H193" s="19">
        <f t="shared" si="1"/>
        <v>-0.03981427742</v>
      </c>
      <c r="I193" s="19">
        <f t="shared" si="2"/>
        <v>0.9601857226</v>
      </c>
      <c r="J193" s="19"/>
      <c r="K193" s="19"/>
      <c r="L193" s="19"/>
    </row>
    <row r="194">
      <c r="A194" s="72">
        <v>45324.0</v>
      </c>
      <c r="B194" s="51">
        <v>430.75</v>
      </c>
      <c r="C194" s="51">
        <v>427.0</v>
      </c>
      <c r="D194" s="51">
        <v>443.35</v>
      </c>
      <c r="E194" s="51">
        <v>425.0</v>
      </c>
      <c r="F194" s="51" t="s">
        <v>2972</v>
      </c>
      <c r="G194" s="52">
        <v>0.0071</v>
      </c>
      <c r="H194" s="19">
        <f t="shared" si="1"/>
        <v>0.007131166706</v>
      </c>
      <c r="I194" s="19">
        <f t="shared" si="2"/>
        <v>1.007131167</v>
      </c>
      <c r="J194" s="19"/>
      <c r="K194" s="19"/>
      <c r="L194" s="19"/>
    </row>
    <row r="195">
      <c r="A195" s="72">
        <v>45323.0</v>
      </c>
      <c r="B195" s="51">
        <v>427.7</v>
      </c>
      <c r="C195" s="51">
        <v>427.3</v>
      </c>
      <c r="D195" s="51">
        <v>434.7</v>
      </c>
      <c r="E195" s="51">
        <v>422.15</v>
      </c>
      <c r="F195" s="51" t="s">
        <v>2973</v>
      </c>
      <c r="G195" s="52">
        <v>0.0012</v>
      </c>
      <c r="H195" s="19">
        <f t="shared" si="1"/>
        <v>0.001170411985</v>
      </c>
      <c r="I195" s="19">
        <f t="shared" si="2"/>
        <v>1.001170412</v>
      </c>
      <c r="J195" s="19"/>
      <c r="K195" s="19"/>
      <c r="L195" s="19"/>
    </row>
    <row r="196">
      <c r="A196" s="72">
        <v>45322.0</v>
      </c>
      <c r="B196" s="51">
        <v>427.2</v>
      </c>
      <c r="C196" s="51">
        <v>434.75</v>
      </c>
      <c r="D196" s="51">
        <v>436.7</v>
      </c>
      <c r="E196" s="51">
        <v>422.0</v>
      </c>
      <c r="F196" s="51" t="s">
        <v>2974</v>
      </c>
      <c r="G196" s="52">
        <v>-0.0148</v>
      </c>
      <c r="H196" s="19">
        <f t="shared" si="1"/>
        <v>-0.0147601476</v>
      </c>
      <c r="I196" s="19">
        <f t="shared" si="2"/>
        <v>0.9852398524</v>
      </c>
      <c r="J196" s="19"/>
      <c r="K196" s="19"/>
      <c r="L196" s="19"/>
    </row>
    <row r="197">
      <c r="A197" s="72">
        <v>45321.0</v>
      </c>
      <c r="B197" s="51">
        <v>433.6</v>
      </c>
      <c r="C197" s="51">
        <v>434.9</v>
      </c>
      <c r="D197" s="51">
        <v>438.4</v>
      </c>
      <c r="E197" s="51">
        <v>422.4</v>
      </c>
      <c r="F197" s="51" t="s">
        <v>2975</v>
      </c>
      <c r="G197" s="52">
        <v>0.006</v>
      </c>
      <c r="H197" s="19">
        <f t="shared" si="1"/>
        <v>0.006032482599</v>
      </c>
      <c r="I197" s="19">
        <f t="shared" si="2"/>
        <v>1.006032483</v>
      </c>
      <c r="J197" s="19"/>
      <c r="K197" s="19"/>
      <c r="L197" s="19"/>
    </row>
    <row r="198">
      <c r="A198" s="72">
        <v>45320.0</v>
      </c>
      <c r="B198" s="51">
        <v>431.0</v>
      </c>
      <c r="C198" s="51">
        <v>410.1</v>
      </c>
      <c r="D198" s="51">
        <v>435.4</v>
      </c>
      <c r="E198" s="51">
        <v>370.1</v>
      </c>
      <c r="F198" s="51" t="s">
        <v>2976</v>
      </c>
      <c r="G198" s="52">
        <v>0.055</v>
      </c>
      <c r="H198" s="19">
        <f t="shared" si="1"/>
        <v>0.05495043446</v>
      </c>
      <c r="I198" s="19">
        <f t="shared" si="2"/>
        <v>1.054950434</v>
      </c>
      <c r="J198" s="19"/>
      <c r="K198" s="19"/>
      <c r="L198" s="19"/>
    </row>
    <row r="199">
      <c r="A199" s="72">
        <v>45316.0</v>
      </c>
      <c r="B199" s="51">
        <v>408.55</v>
      </c>
      <c r="C199" s="51">
        <v>421.5</v>
      </c>
      <c r="D199" s="51">
        <v>428.85</v>
      </c>
      <c r="E199" s="51">
        <v>405.1</v>
      </c>
      <c r="F199" s="51" t="s">
        <v>2977</v>
      </c>
      <c r="G199" s="52">
        <v>-0.0152</v>
      </c>
      <c r="H199" s="19">
        <f t="shared" si="1"/>
        <v>-0.01518621188</v>
      </c>
      <c r="I199" s="19">
        <f t="shared" si="2"/>
        <v>0.9848137881</v>
      </c>
      <c r="J199" s="19"/>
      <c r="K199" s="19"/>
      <c r="L199" s="19"/>
    </row>
    <row r="200">
      <c r="A200" s="72">
        <v>45315.0</v>
      </c>
      <c r="B200" s="51">
        <v>414.85</v>
      </c>
      <c r="C200" s="51">
        <v>385.0</v>
      </c>
      <c r="D200" s="51">
        <v>421.5</v>
      </c>
      <c r="E200" s="51">
        <v>384.1</v>
      </c>
      <c r="F200" s="51" t="s">
        <v>2978</v>
      </c>
      <c r="G200" s="52">
        <v>0.0846</v>
      </c>
      <c r="H200" s="19">
        <f t="shared" si="1"/>
        <v>0.0845751634</v>
      </c>
      <c r="I200" s="19">
        <f t="shared" si="2"/>
        <v>1.084575163</v>
      </c>
      <c r="J200" s="19"/>
      <c r="K200" s="19"/>
      <c r="L200" s="19"/>
    </row>
    <row r="201">
      <c r="A201" s="72">
        <v>45314.0</v>
      </c>
      <c r="B201" s="51">
        <v>382.5</v>
      </c>
      <c r="C201" s="51">
        <v>383.25</v>
      </c>
      <c r="D201" s="51">
        <v>388.0</v>
      </c>
      <c r="E201" s="51">
        <v>370.1</v>
      </c>
      <c r="F201" s="51" t="s">
        <v>2979</v>
      </c>
      <c r="G201" s="52">
        <v>0.0063</v>
      </c>
      <c r="H201" s="19">
        <f t="shared" si="1"/>
        <v>0.006314127861</v>
      </c>
      <c r="I201" s="19">
        <f t="shared" si="2"/>
        <v>1.006314128</v>
      </c>
      <c r="J201" s="19"/>
      <c r="K201" s="19"/>
      <c r="L201" s="19"/>
    </row>
    <row r="202">
      <c r="A202" s="72">
        <v>45311.0</v>
      </c>
      <c r="B202" s="51">
        <v>380.1</v>
      </c>
      <c r="C202" s="51">
        <v>390.0</v>
      </c>
      <c r="D202" s="51">
        <v>392.8</v>
      </c>
      <c r="E202" s="51">
        <v>379.4</v>
      </c>
      <c r="F202" s="73" t="s">
        <v>2980</v>
      </c>
      <c r="G202" s="52">
        <v>-0.0215</v>
      </c>
      <c r="H202" s="19">
        <f t="shared" si="1"/>
        <v>-0.02149568799</v>
      </c>
      <c r="I202" s="19">
        <f t="shared" si="2"/>
        <v>0.978504312</v>
      </c>
      <c r="J202" s="19"/>
      <c r="K202" s="19"/>
      <c r="L202" s="19"/>
    </row>
    <row r="203">
      <c r="A203" s="72">
        <v>45310.0</v>
      </c>
      <c r="B203" s="51">
        <v>388.45</v>
      </c>
      <c r="C203" s="51">
        <v>388.5</v>
      </c>
      <c r="D203" s="51">
        <v>392.35</v>
      </c>
      <c r="E203" s="51">
        <v>384.3</v>
      </c>
      <c r="F203" s="51" t="s">
        <v>2981</v>
      </c>
      <c r="G203" s="52">
        <v>0.0164</v>
      </c>
      <c r="H203" s="19">
        <f t="shared" si="1"/>
        <v>0.01635269492</v>
      </c>
      <c r="I203" s="19">
        <f t="shared" si="2"/>
        <v>1.016352695</v>
      </c>
      <c r="J203" s="19"/>
      <c r="K203" s="19"/>
      <c r="L203" s="19"/>
    </row>
    <row r="204">
      <c r="A204" s="72">
        <v>45309.0</v>
      </c>
      <c r="B204" s="51">
        <v>382.2</v>
      </c>
      <c r="C204" s="51">
        <v>385.4</v>
      </c>
      <c r="D204" s="51">
        <v>389.5</v>
      </c>
      <c r="E204" s="51">
        <v>376.8</v>
      </c>
      <c r="F204" s="51" t="s">
        <v>2982</v>
      </c>
      <c r="G204" s="52">
        <v>-0.0157</v>
      </c>
      <c r="H204" s="19">
        <f t="shared" si="1"/>
        <v>-0.01570950296</v>
      </c>
      <c r="I204" s="19">
        <f t="shared" si="2"/>
        <v>0.984290497</v>
      </c>
      <c r="J204" s="19"/>
      <c r="K204" s="19"/>
      <c r="L204" s="19"/>
    </row>
    <row r="205">
      <c r="A205" s="72">
        <v>45308.0</v>
      </c>
      <c r="B205" s="51">
        <v>388.3</v>
      </c>
      <c r="C205" s="51">
        <v>384.0</v>
      </c>
      <c r="D205" s="51">
        <v>393.05</v>
      </c>
      <c r="E205" s="51">
        <v>382.1</v>
      </c>
      <c r="F205" s="51" t="s">
        <v>2983</v>
      </c>
      <c r="G205" s="52">
        <v>-0.0058</v>
      </c>
      <c r="H205" s="19">
        <f t="shared" si="1"/>
        <v>-0.005761106132</v>
      </c>
      <c r="I205" s="19">
        <f t="shared" si="2"/>
        <v>0.9942388939</v>
      </c>
      <c r="J205" s="19"/>
      <c r="K205" s="19"/>
      <c r="L205" s="19"/>
    </row>
    <row r="206">
      <c r="A206" s="72">
        <v>45307.0</v>
      </c>
      <c r="B206" s="51">
        <v>390.55</v>
      </c>
      <c r="C206" s="51">
        <v>389.0</v>
      </c>
      <c r="D206" s="51">
        <v>397.65</v>
      </c>
      <c r="E206" s="51">
        <v>382.0</v>
      </c>
      <c r="F206" s="51" t="s">
        <v>2984</v>
      </c>
      <c r="G206" s="52">
        <v>0.0071</v>
      </c>
      <c r="H206" s="19">
        <f t="shared" si="1"/>
        <v>0.007091284167</v>
      </c>
      <c r="I206" s="19">
        <f t="shared" si="2"/>
        <v>1.007091284</v>
      </c>
      <c r="J206" s="19"/>
      <c r="K206" s="19"/>
      <c r="L206" s="19"/>
    </row>
    <row r="207">
      <c r="A207" s="72">
        <v>45306.0</v>
      </c>
      <c r="B207" s="51">
        <v>387.8</v>
      </c>
      <c r="C207" s="51">
        <v>394.05</v>
      </c>
      <c r="D207" s="51">
        <v>394.85</v>
      </c>
      <c r="E207" s="51">
        <v>380.05</v>
      </c>
      <c r="F207" s="51" t="s">
        <v>2985</v>
      </c>
      <c r="G207" s="52">
        <v>-0.0101</v>
      </c>
      <c r="H207" s="19">
        <f t="shared" si="1"/>
        <v>-0.01008296107</v>
      </c>
      <c r="I207" s="19">
        <f t="shared" si="2"/>
        <v>0.9899170389</v>
      </c>
      <c r="J207" s="19"/>
      <c r="K207" s="19"/>
      <c r="L207" s="19"/>
    </row>
    <row r="208">
      <c r="A208" s="72">
        <v>45303.0</v>
      </c>
      <c r="B208" s="51">
        <v>391.75</v>
      </c>
      <c r="C208" s="51">
        <v>390.0</v>
      </c>
      <c r="D208" s="51">
        <v>403.15</v>
      </c>
      <c r="E208" s="51">
        <v>387.9</v>
      </c>
      <c r="F208" s="51" t="s">
        <v>2986</v>
      </c>
      <c r="G208" s="52">
        <v>0.0062</v>
      </c>
      <c r="H208" s="19">
        <f t="shared" si="1"/>
        <v>0.006164119687</v>
      </c>
      <c r="I208" s="19">
        <f t="shared" si="2"/>
        <v>1.00616412</v>
      </c>
      <c r="J208" s="19"/>
      <c r="K208" s="19"/>
      <c r="L208" s="19"/>
    </row>
    <row r="209">
      <c r="A209" s="72">
        <v>45302.0</v>
      </c>
      <c r="B209" s="51">
        <v>389.35</v>
      </c>
      <c r="C209" s="51">
        <v>374.9</v>
      </c>
      <c r="D209" s="51">
        <v>394.7</v>
      </c>
      <c r="E209" s="51">
        <v>366.85</v>
      </c>
      <c r="F209" s="51" t="s">
        <v>2987</v>
      </c>
      <c r="G209" s="52">
        <v>0.0549</v>
      </c>
      <c r="H209" s="19">
        <f t="shared" si="1"/>
        <v>0.05486318071</v>
      </c>
      <c r="I209" s="19">
        <f t="shared" si="2"/>
        <v>1.054863181</v>
      </c>
      <c r="J209" s="19"/>
      <c r="K209" s="19"/>
      <c r="L209" s="19"/>
    </row>
    <row r="210">
      <c r="A210" s="72">
        <v>45301.0</v>
      </c>
      <c r="B210" s="51">
        <v>369.1</v>
      </c>
      <c r="C210" s="51">
        <v>373.0</v>
      </c>
      <c r="D210" s="51">
        <v>380.4</v>
      </c>
      <c r="E210" s="51">
        <v>363.55</v>
      </c>
      <c r="F210" s="51" t="s">
        <v>2988</v>
      </c>
      <c r="G210" s="52">
        <v>-0.0151</v>
      </c>
      <c r="H210" s="19">
        <f t="shared" si="1"/>
        <v>-0.01507671781</v>
      </c>
      <c r="I210" s="19">
        <f t="shared" si="2"/>
        <v>0.9849232822</v>
      </c>
      <c r="J210" s="19"/>
      <c r="K210" s="19"/>
      <c r="L210" s="19"/>
    </row>
    <row r="211">
      <c r="A211" s="72">
        <v>45300.0</v>
      </c>
      <c r="B211" s="51">
        <v>374.75</v>
      </c>
      <c r="C211" s="51">
        <v>365.0</v>
      </c>
      <c r="D211" s="51">
        <v>384.35</v>
      </c>
      <c r="E211" s="51">
        <v>358.05</v>
      </c>
      <c r="F211" s="51" t="s">
        <v>2989</v>
      </c>
      <c r="G211" s="52">
        <v>0.0349</v>
      </c>
      <c r="H211" s="19">
        <f t="shared" si="1"/>
        <v>0.0349351008</v>
      </c>
      <c r="I211" s="19">
        <f t="shared" si="2"/>
        <v>1.034935101</v>
      </c>
      <c r="J211" s="19"/>
      <c r="K211" s="19"/>
      <c r="L211" s="19"/>
    </row>
    <row r="212">
      <c r="A212" s="72">
        <v>45299.0</v>
      </c>
      <c r="B212" s="51">
        <v>362.1</v>
      </c>
      <c r="C212" s="51">
        <v>367.1</v>
      </c>
      <c r="D212" s="51">
        <v>374.0</v>
      </c>
      <c r="E212" s="51">
        <v>356.15</v>
      </c>
      <c r="F212" s="51" t="s">
        <v>2990</v>
      </c>
      <c r="G212" s="52">
        <v>-0.0174</v>
      </c>
      <c r="H212" s="19">
        <f t="shared" si="1"/>
        <v>-0.01736770692</v>
      </c>
      <c r="I212" s="19">
        <f t="shared" si="2"/>
        <v>0.9826322931</v>
      </c>
      <c r="J212" s="19"/>
      <c r="K212" s="19"/>
      <c r="L212" s="19"/>
    </row>
    <row r="213">
      <c r="A213" s="72">
        <v>45296.0</v>
      </c>
      <c r="B213" s="51">
        <v>368.5</v>
      </c>
      <c r="C213" s="51">
        <v>357.95</v>
      </c>
      <c r="D213" s="51">
        <v>377.05</v>
      </c>
      <c r="E213" s="51">
        <v>350.0</v>
      </c>
      <c r="F213" s="51" t="s">
        <v>2991</v>
      </c>
      <c r="G213" s="52">
        <v>0.0321</v>
      </c>
      <c r="H213" s="19">
        <f t="shared" si="1"/>
        <v>0.03206833777</v>
      </c>
      <c r="I213" s="19">
        <f t="shared" si="2"/>
        <v>1.032068338</v>
      </c>
      <c r="J213" s="19"/>
      <c r="K213" s="19"/>
      <c r="L213" s="19"/>
    </row>
    <row r="214">
      <c r="A214" s="72">
        <v>45295.0</v>
      </c>
      <c r="B214" s="51">
        <v>357.05</v>
      </c>
      <c r="C214" s="51">
        <v>349.2</v>
      </c>
      <c r="D214" s="51">
        <v>358.5</v>
      </c>
      <c r="E214" s="51">
        <v>346.15</v>
      </c>
      <c r="F214" s="51" t="s">
        <v>2992</v>
      </c>
      <c r="G214" s="52">
        <v>0.0225</v>
      </c>
      <c r="H214" s="19">
        <f t="shared" si="1"/>
        <v>0.02247995418</v>
      </c>
      <c r="I214" s="19">
        <f t="shared" si="2"/>
        <v>1.022479954</v>
      </c>
      <c r="J214" s="19"/>
      <c r="K214" s="19"/>
      <c r="L214" s="19"/>
    </row>
    <row r="215">
      <c r="A215" s="72">
        <v>45294.0</v>
      </c>
      <c r="B215" s="51">
        <v>349.2</v>
      </c>
      <c r="C215" s="51">
        <v>346.95</v>
      </c>
      <c r="D215" s="51">
        <v>353.7</v>
      </c>
      <c r="E215" s="51">
        <v>344.0</v>
      </c>
      <c r="F215" s="51" t="s">
        <v>2993</v>
      </c>
      <c r="G215" s="52">
        <v>0.0039</v>
      </c>
      <c r="H215" s="19">
        <f t="shared" si="1"/>
        <v>0.003880983182</v>
      </c>
      <c r="I215" s="19">
        <f t="shared" si="2"/>
        <v>1.003880983</v>
      </c>
      <c r="J215" s="19"/>
      <c r="K215" s="19"/>
      <c r="L215" s="19"/>
    </row>
    <row r="216">
      <c r="A216" s="72">
        <v>45293.0</v>
      </c>
      <c r="B216" s="51">
        <v>347.85</v>
      </c>
      <c r="C216" s="51">
        <v>351.65</v>
      </c>
      <c r="D216" s="51">
        <v>354.05</v>
      </c>
      <c r="E216" s="51">
        <v>343.15</v>
      </c>
      <c r="F216" s="51" t="s">
        <v>2994</v>
      </c>
      <c r="G216" s="52">
        <v>-0.0172</v>
      </c>
      <c r="H216" s="19">
        <f t="shared" si="1"/>
        <v>-0.01723407261</v>
      </c>
      <c r="I216" s="19">
        <f t="shared" si="2"/>
        <v>0.9827659274</v>
      </c>
      <c r="J216" s="19"/>
      <c r="K216" s="19"/>
      <c r="L216" s="19"/>
    </row>
    <row r="217">
      <c r="A217" s="72">
        <v>45292.0</v>
      </c>
      <c r="B217" s="51">
        <v>353.95</v>
      </c>
      <c r="C217" s="51">
        <v>343.5</v>
      </c>
      <c r="D217" s="51">
        <v>359.0</v>
      </c>
      <c r="E217" s="51">
        <v>335.95</v>
      </c>
      <c r="F217" s="51" t="s">
        <v>2995</v>
      </c>
      <c r="G217" s="52">
        <v>0.0352</v>
      </c>
      <c r="H217" s="19">
        <f t="shared" si="1"/>
        <v>0.03524422346</v>
      </c>
      <c r="I217" s="19">
        <f t="shared" si="2"/>
        <v>1.035244223</v>
      </c>
      <c r="J217" s="19"/>
      <c r="K217" s="19"/>
      <c r="L217" s="19"/>
    </row>
    <row r="218">
      <c r="A218" s="72">
        <v>45289.0</v>
      </c>
      <c r="B218" s="51">
        <v>341.9</v>
      </c>
      <c r="C218" s="51">
        <v>343.0</v>
      </c>
      <c r="D218" s="51">
        <v>344.95</v>
      </c>
      <c r="E218" s="51">
        <v>340.05</v>
      </c>
      <c r="F218" s="51" t="s">
        <v>2996</v>
      </c>
      <c r="G218" s="52">
        <v>-0.0042</v>
      </c>
      <c r="H218" s="19">
        <f t="shared" si="1"/>
        <v>-0.004223095966</v>
      </c>
      <c r="I218" s="19">
        <f t="shared" si="2"/>
        <v>0.995776904</v>
      </c>
      <c r="J218" s="19"/>
      <c r="K218" s="19"/>
      <c r="L218" s="19"/>
    </row>
    <row r="219">
      <c r="A219" s="72">
        <v>45288.0</v>
      </c>
      <c r="B219" s="51">
        <v>343.35</v>
      </c>
      <c r="C219" s="51">
        <v>349.0</v>
      </c>
      <c r="D219" s="51">
        <v>350.8</v>
      </c>
      <c r="E219" s="51">
        <v>339.35</v>
      </c>
      <c r="F219" s="51" t="s">
        <v>2997</v>
      </c>
      <c r="G219" s="52">
        <v>-0.0107</v>
      </c>
      <c r="H219" s="19">
        <f t="shared" si="1"/>
        <v>-0.010661288</v>
      </c>
      <c r="I219" s="19">
        <f t="shared" si="2"/>
        <v>0.989338712</v>
      </c>
      <c r="J219" s="19"/>
      <c r="K219" s="19"/>
      <c r="L219" s="19"/>
    </row>
    <row r="220">
      <c r="A220" s="72">
        <v>45287.0</v>
      </c>
      <c r="B220" s="51">
        <v>347.05</v>
      </c>
      <c r="C220" s="51">
        <v>351.15</v>
      </c>
      <c r="D220" s="51">
        <v>358.0</v>
      </c>
      <c r="E220" s="51">
        <v>345.1</v>
      </c>
      <c r="F220" s="51" t="s">
        <v>2998</v>
      </c>
      <c r="G220" s="52">
        <v>-0.0135</v>
      </c>
      <c r="H220" s="19">
        <f t="shared" si="1"/>
        <v>-0.01350198977</v>
      </c>
      <c r="I220" s="19">
        <f t="shared" si="2"/>
        <v>0.9864980102</v>
      </c>
      <c r="J220" s="19"/>
      <c r="K220" s="19"/>
      <c r="L220" s="19"/>
    </row>
    <row r="221">
      <c r="A221" s="72">
        <v>45286.0</v>
      </c>
      <c r="B221" s="51">
        <v>351.8</v>
      </c>
      <c r="C221" s="51">
        <v>350.5</v>
      </c>
      <c r="D221" s="51">
        <v>355.3</v>
      </c>
      <c r="E221" s="51">
        <v>345.95</v>
      </c>
      <c r="F221" s="51" t="s">
        <v>2999</v>
      </c>
      <c r="G221" s="52">
        <v>0.0013</v>
      </c>
      <c r="H221" s="19">
        <f t="shared" si="1"/>
        <v>0.001280774157</v>
      </c>
      <c r="I221" s="19">
        <f t="shared" si="2"/>
        <v>1.001280774</v>
      </c>
      <c r="J221" s="19"/>
      <c r="K221" s="19"/>
      <c r="L221" s="19"/>
    </row>
    <row r="222">
      <c r="A222" s="72">
        <v>45282.0</v>
      </c>
      <c r="B222" s="51">
        <v>351.35</v>
      </c>
      <c r="C222" s="51">
        <v>351.85</v>
      </c>
      <c r="D222" s="51">
        <v>354.9</v>
      </c>
      <c r="E222" s="51">
        <v>344.55</v>
      </c>
      <c r="F222" s="51" t="s">
        <v>3000</v>
      </c>
      <c r="G222" s="52">
        <v>-0.002</v>
      </c>
      <c r="H222" s="19">
        <f t="shared" si="1"/>
        <v>-0.001988353927</v>
      </c>
      <c r="I222" s="19">
        <f t="shared" si="2"/>
        <v>0.9980116461</v>
      </c>
      <c r="J222" s="19"/>
      <c r="K222" s="19"/>
      <c r="L222" s="19"/>
    </row>
    <row r="223">
      <c r="A223" s="72">
        <v>45281.0</v>
      </c>
      <c r="B223" s="51">
        <v>352.05</v>
      </c>
      <c r="C223" s="51">
        <v>342.4</v>
      </c>
      <c r="D223" s="51">
        <v>354.9</v>
      </c>
      <c r="E223" s="51">
        <v>337.25</v>
      </c>
      <c r="F223" s="51" t="s">
        <v>3001</v>
      </c>
      <c r="G223" s="52">
        <v>0.0273</v>
      </c>
      <c r="H223" s="19">
        <f t="shared" si="1"/>
        <v>0.0272833382</v>
      </c>
      <c r="I223" s="19">
        <f t="shared" si="2"/>
        <v>1.027283338</v>
      </c>
      <c r="J223" s="19"/>
      <c r="K223" s="19"/>
      <c r="L223" s="19"/>
    </row>
    <row r="224">
      <c r="A224" s="72">
        <v>45280.0</v>
      </c>
      <c r="B224" s="51">
        <v>342.7</v>
      </c>
      <c r="C224" s="51">
        <v>355.0</v>
      </c>
      <c r="D224" s="51">
        <v>363.7</v>
      </c>
      <c r="E224" s="51">
        <v>338.0</v>
      </c>
      <c r="F224" s="51" t="s">
        <v>1714</v>
      </c>
      <c r="G224" s="52">
        <v>-0.062</v>
      </c>
      <c r="H224" s="19">
        <f t="shared" si="1"/>
        <v>-0.06199534693</v>
      </c>
      <c r="I224" s="19">
        <f t="shared" si="2"/>
        <v>0.9380046531</v>
      </c>
      <c r="J224" s="19"/>
      <c r="K224" s="19"/>
      <c r="L224" s="19"/>
    </row>
    <row r="225">
      <c r="A225" s="72">
        <v>45279.0</v>
      </c>
      <c r="B225" s="51">
        <v>365.35</v>
      </c>
      <c r="C225" s="51">
        <v>366.85</v>
      </c>
      <c r="D225" s="51">
        <v>371.45</v>
      </c>
      <c r="E225" s="51">
        <v>360.9</v>
      </c>
      <c r="F225" s="51" t="s">
        <v>3002</v>
      </c>
      <c r="G225" s="52">
        <v>-0.0025</v>
      </c>
      <c r="H225" s="19">
        <f t="shared" si="1"/>
        <v>-0.002457337884</v>
      </c>
      <c r="I225" s="19">
        <f t="shared" si="2"/>
        <v>0.9975426621</v>
      </c>
      <c r="J225" s="19"/>
      <c r="K225" s="19"/>
      <c r="L225" s="19"/>
    </row>
    <row r="226">
      <c r="A226" s="72">
        <v>45278.0</v>
      </c>
      <c r="B226" s="51">
        <v>366.25</v>
      </c>
      <c r="C226" s="51">
        <v>367.05</v>
      </c>
      <c r="D226" s="51">
        <v>378.15</v>
      </c>
      <c r="E226" s="51">
        <v>359.55</v>
      </c>
      <c r="F226" s="51" t="s">
        <v>3003</v>
      </c>
      <c r="G226" s="52">
        <v>-4.0E-4</v>
      </c>
      <c r="H226" s="19">
        <f t="shared" si="1"/>
        <v>-0.0004093886463</v>
      </c>
      <c r="I226" s="19">
        <f t="shared" si="2"/>
        <v>0.9995906114</v>
      </c>
      <c r="J226" s="19"/>
      <c r="K226" s="19"/>
      <c r="L226" s="19"/>
    </row>
    <row r="227">
      <c r="A227" s="72">
        <v>45275.0</v>
      </c>
      <c r="B227" s="51">
        <v>366.4</v>
      </c>
      <c r="C227" s="51">
        <v>376.6</v>
      </c>
      <c r="D227" s="51">
        <v>376.6</v>
      </c>
      <c r="E227" s="51">
        <v>352.3</v>
      </c>
      <c r="F227" s="51" t="s">
        <v>3004</v>
      </c>
      <c r="G227" s="52">
        <v>-0.0139</v>
      </c>
      <c r="H227" s="19">
        <f t="shared" si="1"/>
        <v>-0.01386085318</v>
      </c>
      <c r="I227" s="19">
        <f t="shared" si="2"/>
        <v>0.9861391468</v>
      </c>
      <c r="J227" s="19"/>
      <c r="K227" s="19"/>
      <c r="L227" s="19"/>
    </row>
    <row r="228">
      <c r="A228" s="72">
        <v>45274.0</v>
      </c>
      <c r="B228" s="51">
        <v>371.55</v>
      </c>
      <c r="C228" s="51">
        <v>357.0</v>
      </c>
      <c r="D228" s="51">
        <v>374.95</v>
      </c>
      <c r="E228" s="51">
        <v>350.25</v>
      </c>
      <c r="F228" s="51" t="s">
        <v>3005</v>
      </c>
      <c r="G228" s="52">
        <v>0.0351</v>
      </c>
      <c r="H228" s="19">
        <f t="shared" si="1"/>
        <v>0.03510238195</v>
      </c>
      <c r="I228" s="19">
        <f t="shared" si="2"/>
        <v>1.035102382</v>
      </c>
      <c r="J228" s="19"/>
      <c r="K228" s="19"/>
      <c r="L228" s="19"/>
    </row>
    <row r="229">
      <c r="A229" s="72">
        <v>45273.0</v>
      </c>
      <c r="B229" s="51">
        <v>358.95</v>
      </c>
      <c r="C229" s="51">
        <v>366.0</v>
      </c>
      <c r="D229" s="51">
        <v>368.2</v>
      </c>
      <c r="E229" s="51">
        <v>356.75</v>
      </c>
      <c r="F229" s="51" t="s">
        <v>3006</v>
      </c>
      <c r="G229" s="52">
        <v>-0.0155</v>
      </c>
      <c r="H229" s="19">
        <f t="shared" si="1"/>
        <v>-0.01549643445</v>
      </c>
      <c r="I229" s="19">
        <f t="shared" si="2"/>
        <v>0.9845035656</v>
      </c>
      <c r="J229" s="19"/>
      <c r="K229" s="19"/>
      <c r="L229" s="19"/>
    </row>
    <row r="230">
      <c r="A230" s="72">
        <v>45272.0</v>
      </c>
      <c r="B230" s="51">
        <v>364.6</v>
      </c>
      <c r="C230" s="51">
        <v>365.25</v>
      </c>
      <c r="D230" s="51">
        <v>374.5</v>
      </c>
      <c r="E230" s="51">
        <v>362.1</v>
      </c>
      <c r="F230" s="51" t="s">
        <v>3007</v>
      </c>
      <c r="G230" s="52">
        <v>0.0</v>
      </c>
      <c r="H230" s="19">
        <f t="shared" si="1"/>
        <v>0</v>
      </c>
      <c r="I230" s="19">
        <f t="shared" si="2"/>
        <v>1</v>
      </c>
      <c r="J230" s="19"/>
      <c r="K230" s="19"/>
      <c r="L230" s="19"/>
    </row>
    <row r="231">
      <c r="A231" s="72">
        <v>45271.0</v>
      </c>
      <c r="B231" s="51">
        <v>364.6</v>
      </c>
      <c r="C231" s="51">
        <v>360.6</v>
      </c>
      <c r="D231" s="51">
        <v>366.0</v>
      </c>
      <c r="E231" s="51">
        <v>355.05</v>
      </c>
      <c r="F231" s="51" t="s">
        <v>3008</v>
      </c>
      <c r="G231" s="52">
        <v>0.0199</v>
      </c>
      <c r="H231" s="19">
        <f t="shared" si="1"/>
        <v>0.01986013986</v>
      </c>
      <c r="I231" s="19">
        <f t="shared" si="2"/>
        <v>1.01986014</v>
      </c>
      <c r="J231" s="19"/>
      <c r="K231" s="19"/>
      <c r="L231" s="19"/>
    </row>
    <row r="232">
      <c r="A232" s="72">
        <v>45268.0</v>
      </c>
      <c r="B232" s="51">
        <v>357.5</v>
      </c>
      <c r="C232" s="51">
        <v>355.0</v>
      </c>
      <c r="D232" s="51">
        <v>361.0</v>
      </c>
      <c r="E232" s="51">
        <v>350.1</v>
      </c>
      <c r="F232" s="73" t="s">
        <v>728</v>
      </c>
      <c r="G232" s="52">
        <v>0.0102</v>
      </c>
      <c r="H232" s="19">
        <f t="shared" si="1"/>
        <v>0.01017236507</v>
      </c>
      <c r="I232" s="19">
        <f t="shared" si="2"/>
        <v>1.010172365</v>
      </c>
      <c r="J232" s="19"/>
      <c r="K232" s="19"/>
      <c r="L232" s="19"/>
    </row>
    <row r="233">
      <c r="A233" s="72">
        <v>45267.0</v>
      </c>
      <c r="B233" s="51">
        <v>353.9</v>
      </c>
      <c r="C233" s="51">
        <v>355.1</v>
      </c>
      <c r="D233" s="51">
        <v>359.8</v>
      </c>
      <c r="E233" s="51">
        <v>352.0</v>
      </c>
      <c r="F233" s="73" t="s">
        <v>3009</v>
      </c>
      <c r="G233" s="52">
        <v>-0.0025</v>
      </c>
      <c r="H233" s="19">
        <f t="shared" si="1"/>
        <v>-0.002536640361</v>
      </c>
      <c r="I233" s="19">
        <f t="shared" si="2"/>
        <v>0.9974633596</v>
      </c>
      <c r="J233" s="19"/>
      <c r="K233" s="19"/>
      <c r="L233" s="19"/>
    </row>
    <row r="234">
      <c r="A234" s="72">
        <v>45266.0</v>
      </c>
      <c r="B234" s="51">
        <v>354.8</v>
      </c>
      <c r="C234" s="51">
        <v>352.95</v>
      </c>
      <c r="D234" s="51">
        <v>359.3</v>
      </c>
      <c r="E234" s="51">
        <v>347.15</v>
      </c>
      <c r="F234" s="51" t="s">
        <v>3010</v>
      </c>
      <c r="G234" s="52">
        <v>0.0062</v>
      </c>
      <c r="H234" s="19">
        <f t="shared" si="1"/>
        <v>0.006239364719</v>
      </c>
      <c r="I234" s="19">
        <f t="shared" si="2"/>
        <v>1.006239365</v>
      </c>
      <c r="J234" s="19"/>
      <c r="K234" s="19"/>
      <c r="L234" s="19"/>
    </row>
    <row r="235">
      <c r="A235" s="72">
        <v>45265.0</v>
      </c>
      <c r="B235" s="51">
        <v>352.6</v>
      </c>
      <c r="C235" s="51">
        <v>364.95</v>
      </c>
      <c r="D235" s="51">
        <v>366.7</v>
      </c>
      <c r="E235" s="51">
        <v>349.5</v>
      </c>
      <c r="F235" s="51" t="s">
        <v>3011</v>
      </c>
      <c r="G235" s="52">
        <v>-0.0214</v>
      </c>
      <c r="H235" s="19">
        <f t="shared" si="1"/>
        <v>-0.02137107966</v>
      </c>
      <c r="I235" s="19">
        <f t="shared" si="2"/>
        <v>0.9786289203</v>
      </c>
      <c r="J235" s="19"/>
      <c r="K235" s="19"/>
      <c r="L235" s="19"/>
    </row>
    <row r="236">
      <c r="A236" s="72">
        <v>45264.0</v>
      </c>
      <c r="B236" s="51">
        <v>360.3</v>
      </c>
      <c r="C236" s="51">
        <v>364.65</v>
      </c>
      <c r="D236" s="51">
        <v>368.75</v>
      </c>
      <c r="E236" s="51">
        <v>356.0</v>
      </c>
      <c r="F236" s="51" t="s">
        <v>3012</v>
      </c>
      <c r="G236" s="52">
        <v>0.0074</v>
      </c>
      <c r="H236" s="19">
        <f t="shared" si="1"/>
        <v>0.00740947854</v>
      </c>
      <c r="I236" s="19">
        <f t="shared" si="2"/>
        <v>1.007409479</v>
      </c>
      <c r="J236" s="19"/>
      <c r="K236" s="19"/>
      <c r="L236" s="19"/>
    </row>
    <row r="237">
      <c r="A237" s="72">
        <v>45261.0</v>
      </c>
      <c r="B237" s="51">
        <v>357.65</v>
      </c>
      <c r="C237" s="51">
        <v>362.35</v>
      </c>
      <c r="D237" s="51">
        <v>367.75</v>
      </c>
      <c r="E237" s="51">
        <v>354.0</v>
      </c>
      <c r="F237" s="51" t="s">
        <v>3013</v>
      </c>
      <c r="G237" s="52">
        <v>-0.0104</v>
      </c>
      <c r="H237" s="19">
        <f t="shared" si="1"/>
        <v>-0.01037631433</v>
      </c>
      <c r="I237" s="19">
        <f t="shared" si="2"/>
        <v>0.9896236857</v>
      </c>
      <c r="J237" s="19"/>
      <c r="K237" s="19"/>
      <c r="L237" s="19"/>
    </row>
    <row r="238">
      <c r="A238" s="72">
        <v>45260.0</v>
      </c>
      <c r="B238" s="51">
        <v>361.4</v>
      </c>
      <c r="C238" s="51">
        <v>365.0</v>
      </c>
      <c r="D238" s="51">
        <v>368.75</v>
      </c>
      <c r="E238" s="51">
        <v>357.0</v>
      </c>
      <c r="F238" s="73" t="s">
        <v>3014</v>
      </c>
      <c r="G238" s="52">
        <v>-0.0071</v>
      </c>
      <c r="H238" s="19">
        <f t="shared" si="1"/>
        <v>-0.007142857143</v>
      </c>
      <c r="I238" s="19">
        <f t="shared" si="2"/>
        <v>0.9928571429</v>
      </c>
      <c r="J238" s="19"/>
      <c r="K238" s="19"/>
      <c r="L238" s="19"/>
    </row>
    <row r="239">
      <c r="A239" s="72">
        <v>45259.0</v>
      </c>
      <c r="B239" s="51">
        <v>364.0</v>
      </c>
      <c r="C239" s="51">
        <v>359.75</v>
      </c>
      <c r="D239" s="51">
        <v>368.7</v>
      </c>
      <c r="E239" s="51">
        <v>350.9</v>
      </c>
      <c r="F239" s="51" t="s">
        <v>3015</v>
      </c>
      <c r="G239" s="52">
        <v>0.0205</v>
      </c>
      <c r="H239" s="19">
        <f t="shared" si="1"/>
        <v>0.02046537707</v>
      </c>
      <c r="I239" s="19">
        <f t="shared" si="2"/>
        <v>1.020465377</v>
      </c>
      <c r="J239" s="19"/>
      <c r="K239" s="19"/>
      <c r="L239" s="19"/>
    </row>
    <row r="240">
      <c r="A240" s="72">
        <v>45258.0</v>
      </c>
      <c r="B240" s="51">
        <v>356.7</v>
      </c>
      <c r="C240" s="51">
        <v>370.0</v>
      </c>
      <c r="D240" s="51">
        <v>372.35</v>
      </c>
      <c r="E240" s="51">
        <v>353.55</v>
      </c>
      <c r="F240" s="51" t="s">
        <v>3016</v>
      </c>
      <c r="G240" s="52">
        <v>-0.0333</v>
      </c>
      <c r="H240" s="19">
        <f t="shared" si="1"/>
        <v>-0.03333333333</v>
      </c>
      <c r="I240" s="19">
        <f t="shared" si="2"/>
        <v>0.9666666667</v>
      </c>
      <c r="J240" s="19"/>
      <c r="K240" s="19"/>
      <c r="L240" s="19"/>
    </row>
    <row r="241">
      <c r="A241" s="72">
        <v>45254.0</v>
      </c>
      <c r="B241" s="51">
        <v>369.0</v>
      </c>
      <c r="C241" s="51">
        <v>373.6</v>
      </c>
      <c r="D241" s="51">
        <v>377.9</v>
      </c>
      <c r="E241" s="51">
        <v>360.3</v>
      </c>
      <c r="F241" s="51" t="s">
        <v>3017</v>
      </c>
      <c r="G241" s="52">
        <v>-0.0053</v>
      </c>
      <c r="H241" s="19">
        <f t="shared" si="1"/>
        <v>-0.00525677315</v>
      </c>
      <c r="I241" s="19">
        <f t="shared" si="2"/>
        <v>0.9947432268</v>
      </c>
      <c r="J241" s="19"/>
      <c r="K241" s="19"/>
      <c r="L241" s="19"/>
    </row>
    <row r="242">
      <c r="A242" s="72">
        <v>45253.0</v>
      </c>
      <c r="B242" s="51">
        <v>370.95</v>
      </c>
      <c r="C242" s="51">
        <v>376.45</v>
      </c>
      <c r="D242" s="51">
        <v>382.7</v>
      </c>
      <c r="E242" s="51">
        <v>369.0</v>
      </c>
      <c r="F242" s="73" t="s">
        <v>3018</v>
      </c>
      <c r="G242" s="52">
        <v>-0.0112</v>
      </c>
      <c r="H242" s="19">
        <f t="shared" si="1"/>
        <v>-0.01119552179</v>
      </c>
      <c r="I242" s="19">
        <f t="shared" si="2"/>
        <v>0.9888044782</v>
      </c>
      <c r="J242" s="19"/>
      <c r="K242" s="19"/>
      <c r="L242" s="19"/>
    </row>
    <row r="243">
      <c r="A243" s="72">
        <v>45252.0</v>
      </c>
      <c r="B243" s="51">
        <v>375.15</v>
      </c>
      <c r="C243" s="51">
        <v>386.0</v>
      </c>
      <c r="D243" s="51">
        <v>388.45</v>
      </c>
      <c r="E243" s="51">
        <v>370.15</v>
      </c>
      <c r="F243" s="51" t="s">
        <v>3019</v>
      </c>
      <c r="G243" s="52">
        <v>-0.028</v>
      </c>
      <c r="H243" s="19">
        <f t="shared" si="1"/>
        <v>-0.02798289934</v>
      </c>
      <c r="I243" s="19">
        <f t="shared" si="2"/>
        <v>0.9720171007</v>
      </c>
      <c r="J243" s="19"/>
      <c r="K243" s="19"/>
      <c r="L243" s="19"/>
    </row>
    <row r="244">
      <c r="A244" s="72">
        <v>45251.0</v>
      </c>
      <c r="B244" s="51">
        <v>385.95</v>
      </c>
      <c r="C244" s="51">
        <v>390.0</v>
      </c>
      <c r="D244" s="51">
        <v>393.0</v>
      </c>
      <c r="E244" s="51">
        <v>378.0</v>
      </c>
      <c r="F244" s="51" t="s">
        <v>3020</v>
      </c>
      <c r="G244" s="52">
        <v>-3.0E-4</v>
      </c>
      <c r="H244" s="19">
        <f t="shared" si="1"/>
        <v>-0.0002590338039</v>
      </c>
      <c r="I244" s="19">
        <f t="shared" si="2"/>
        <v>0.9997409662</v>
      </c>
      <c r="J244" s="19"/>
      <c r="K244" s="19"/>
      <c r="L244" s="19"/>
    </row>
    <row r="245">
      <c r="A245" s="72">
        <v>45250.0</v>
      </c>
      <c r="B245" s="51">
        <v>386.05</v>
      </c>
      <c r="C245" s="51">
        <v>383.6</v>
      </c>
      <c r="D245" s="51">
        <v>399.35</v>
      </c>
      <c r="E245" s="51">
        <v>381.25</v>
      </c>
      <c r="F245" s="51" t="s">
        <v>3021</v>
      </c>
      <c r="G245" s="52">
        <v>0.0175</v>
      </c>
      <c r="H245" s="19">
        <f t="shared" si="1"/>
        <v>0.01752767528</v>
      </c>
      <c r="I245" s="19">
        <f t="shared" si="2"/>
        <v>1.017527675</v>
      </c>
      <c r="J245" s="19"/>
      <c r="K245" s="19"/>
      <c r="L245" s="19"/>
    </row>
    <row r="246">
      <c r="A246" s="72">
        <v>45247.0</v>
      </c>
      <c r="B246" s="51">
        <v>379.4</v>
      </c>
      <c r="C246" s="51">
        <v>379.95</v>
      </c>
      <c r="D246" s="51">
        <v>380.85</v>
      </c>
      <c r="E246" s="51">
        <v>372.15</v>
      </c>
      <c r="F246" s="51" t="s">
        <v>3022</v>
      </c>
      <c r="G246" s="52">
        <v>0.0038</v>
      </c>
      <c r="H246" s="19">
        <f t="shared" si="1"/>
        <v>0.003836486308</v>
      </c>
      <c r="I246" s="19">
        <f t="shared" si="2"/>
        <v>1.003836486</v>
      </c>
      <c r="J246" s="19"/>
      <c r="K246" s="19"/>
      <c r="L246" s="19"/>
    </row>
    <row r="247">
      <c r="A247" s="72">
        <v>45246.0</v>
      </c>
      <c r="B247" s="51">
        <v>377.95</v>
      </c>
      <c r="C247" s="51">
        <v>377.05</v>
      </c>
      <c r="D247" s="51">
        <v>380.5</v>
      </c>
      <c r="E247" s="51">
        <v>373.05</v>
      </c>
      <c r="F247" s="51" t="s">
        <v>3023</v>
      </c>
      <c r="G247" s="52">
        <v>0.0077</v>
      </c>
      <c r="H247" s="19">
        <f t="shared" si="1"/>
        <v>0.00773230236</v>
      </c>
      <c r="I247" s="19">
        <f t="shared" si="2"/>
        <v>1.007732302</v>
      </c>
      <c r="J247" s="19"/>
      <c r="K247" s="19"/>
      <c r="L247" s="19"/>
    </row>
    <row r="248">
      <c r="A248" s="72">
        <v>45245.0</v>
      </c>
      <c r="B248" s="51">
        <v>375.05</v>
      </c>
      <c r="C248" s="51">
        <v>375.9</v>
      </c>
      <c r="D248" s="51">
        <v>383.4</v>
      </c>
      <c r="E248" s="51">
        <v>373.05</v>
      </c>
      <c r="F248" s="51" t="s">
        <v>3024</v>
      </c>
      <c r="G248" s="52">
        <v>9.0E-4</v>
      </c>
      <c r="H248" s="19">
        <f t="shared" si="1"/>
        <v>0.0009340805978</v>
      </c>
      <c r="I248" s="19">
        <f t="shared" si="2"/>
        <v>1.000934081</v>
      </c>
      <c r="J248" s="19"/>
      <c r="K248" s="19"/>
      <c r="L248" s="19"/>
    </row>
    <row r="249">
      <c r="A249" s="72">
        <v>45243.0</v>
      </c>
      <c r="B249" s="51">
        <v>374.7</v>
      </c>
      <c r="C249" s="51">
        <v>368.5</v>
      </c>
      <c r="D249" s="51">
        <v>384.0</v>
      </c>
      <c r="E249" s="51">
        <v>363.45</v>
      </c>
      <c r="F249" s="51" t="s">
        <v>3025</v>
      </c>
      <c r="G249" s="52">
        <v>0.0127</v>
      </c>
      <c r="H249" s="19">
        <f t="shared" si="1"/>
        <v>0.0127027027</v>
      </c>
      <c r="I249" s="19">
        <f t="shared" si="2"/>
        <v>1.012702703</v>
      </c>
      <c r="J249" s="19"/>
      <c r="K249" s="19"/>
      <c r="L249" s="19"/>
    </row>
    <row r="250">
      <c r="A250" s="72">
        <v>45242.0</v>
      </c>
      <c r="B250" s="51">
        <v>370.0</v>
      </c>
      <c r="C250" s="51">
        <v>368.4</v>
      </c>
      <c r="D250" s="51">
        <v>373.0</v>
      </c>
      <c r="E250" s="51">
        <v>368.4</v>
      </c>
      <c r="F250" s="73" t="s">
        <v>3026</v>
      </c>
      <c r="G250" s="52">
        <v>0.012</v>
      </c>
      <c r="H250" s="19">
        <f t="shared" si="1"/>
        <v>0.01203501094</v>
      </c>
      <c r="I250" s="19">
        <f t="shared" si="2"/>
        <v>1.012035011</v>
      </c>
      <c r="J250" s="19"/>
      <c r="K250" s="19"/>
      <c r="L250" s="19"/>
    </row>
    <row r="251">
      <c r="A251" s="72">
        <v>45240.0</v>
      </c>
      <c r="B251" s="51">
        <v>365.6</v>
      </c>
      <c r="C251" s="51">
        <v>364.9</v>
      </c>
      <c r="D251" s="51">
        <v>375.6</v>
      </c>
      <c r="E251" s="51">
        <v>363.6</v>
      </c>
      <c r="F251" s="51" t="s">
        <v>3027</v>
      </c>
      <c r="G251" s="52">
        <v>0.0081</v>
      </c>
      <c r="H251" s="19">
        <f t="shared" si="1"/>
        <v>0.008134565008</v>
      </c>
      <c r="I251" s="19">
        <f t="shared" si="2"/>
        <v>1.008134565</v>
      </c>
      <c r="J251" s="19"/>
      <c r="K251" s="19"/>
      <c r="L251" s="19"/>
    </row>
    <row r="252">
      <c r="A252" s="72">
        <v>45239.0</v>
      </c>
      <c r="B252" s="51">
        <v>362.65</v>
      </c>
      <c r="C252" s="51">
        <v>354.5</v>
      </c>
      <c r="D252" s="51">
        <v>368.0</v>
      </c>
      <c r="E252" s="51">
        <v>354.5</v>
      </c>
      <c r="F252" s="51" t="s">
        <v>3028</v>
      </c>
      <c r="G252" s="52">
        <v>0.0134</v>
      </c>
      <c r="H252" s="19">
        <f t="shared" si="1"/>
        <v>0.01341344139</v>
      </c>
      <c r="I252" s="19">
        <f t="shared" si="2"/>
        <v>1.013413441</v>
      </c>
      <c r="J252" s="19"/>
      <c r="K252" s="19"/>
      <c r="L252" s="19"/>
    </row>
    <row r="253">
      <c r="A253" s="72">
        <v>45238.0</v>
      </c>
      <c r="B253" s="51">
        <v>357.85</v>
      </c>
      <c r="C253" s="51">
        <v>351.3</v>
      </c>
      <c r="D253" s="51">
        <v>359.7</v>
      </c>
      <c r="E253" s="51">
        <v>347.75</v>
      </c>
      <c r="F253" s="73" t="s">
        <v>3029</v>
      </c>
      <c r="G253" s="52">
        <v>0.0142</v>
      </c>
      <c r="H253" s="19">
        <f t="shared" si="1"/>
        <v>0.01417032733</v>
      </c>
      <c r="I253" s="19">
        <f t="shared" si="2"/>
        <v>1.014170327</v>
      </c>
      <c r="J253" s="19"/>
      <c r="K253" s="19"/>
      <c r="L253" s="19"/>
    </row>
    <row r="254">
      <c r="A254" s="72">
        <v>45237.0</v>
      </c>
      <c r="B254" s="51">
        <v>352.85</v>
      </c>
      <c r="C254" s="51">
        <v>346.2</v>
      </c>
      <c r="D254" s="51">
        <v>360.05</v>
      </c>
      <c r="E254" s="51">
        <v>346.2</v>
      </c>
      <c r="F254" s="51" t="s">
        <v>3030</v>
      </c>
      <c r="G254" s="52">
        <v>0.015</v>
      </c>
      <c r="H254" s="19">
        <f t="shared" si="1"/>
        <v>0.01495757227</v>
      </c>
      <c r="I254" s="19">
        <f t="shared" si="2"/>
        <v>1.014957572</v>
      </c>
      <c r="J254" s="19"/>
      <c r="K254" s="19"/>
      <c r="L254" s="19"/>
    </row>
    <row r="255">
      <c r="A255" s="72">
        <v>45236.0</v>
      </c>
      <c r="B255" s="51">
        <v>347.65</v>
      </c>
      <c r="C255" s="51">
        <v>348.2</v>
      </c>
      <c r="D255" s="51">
        <v>357.3</v>
      </c>
      <c r="E255" s="51">
        <v>343.1</v>
      </c>
      <c r="F255" s="51" t="s">
        <v>3031</v>
      </c>
      <c r="G255" s="52">
        <v>-0.0011</v>
      </c>
      <c r="H255" s="19">
        <f t="shared" si="1"/>
        <v>-0.001149260164</v>
      </c>
      <c r="I255" s="19">
        <f t="shared" si="2"/>
        <v>0.9988507398</v>
      </c>
      <c r="J255" s="19"/>
      <c r="K255" s="19"/>
      <c r="L255" s="19"/>
    </row>
    <row r="256">
      <c r="A256" s="72">
        <v>45233.0</v>
      </c>
      <c r="B256" s="51">
        <v>348.05</v>
      </c>
      <c r="C256" s="51">
        <v>363.9</v>
      </c>
      <c r="D256" s="51">
        <v>364.9</v>
      </c>
      <c r="E256" s="51">
        <v>338.7</v>
      </c>
      <c r="F256" s="51" t="s">
        <v>3032</v>
      </c>
      <c r="G256" s="52">
        <v>-0.034</v>
      </c>
      <c r="H256" s="19">
        <f t="shared" si="1"/>
        <v>-0.03399944491</v>
      </c>
      <c r="I256" s="19">
        <f t="shared" si="2"/>
        <v>0.9660005551</v>
      </c>
      <c r="J256" s="19"/>
      <c r="K256" s="19"/>
      <c r="L256" s="19"/>
    </row>
    <row r="257">
      <c r="A257" s="72">
        <v>45232.0</v>
      </c>
      <c r="B257" s="51">
        <v>360.3</v>
      </c>
      <c r="C257" s="51">
        <v>352.45</v>
      </c>
      <c r="D257" s="51">
        <v>370.15</v>
      </c>
      <c r="E257" s="51">
        <v>351.9</v>
      </c>
      <c r="F257" s="51" t="s">
        <v>3033</v>
      </c>
      <c r="G257" s="52">
        <v>0.037</v>
      </c>
      <c r="H257" s="19">
        <f t="shared" si="1"/>
        <v>0.03698373867</v>
      </c>
      <c r="I257" s="19">
        <f t="shared" si="2"/>
        <v>1.036983739</v>
      </c>
      <c r="J257" s="19"/>
      <c r="K257" s="19"/>
      <c r="L257" s="19"/>
    </row>
    <row r="258">
      <c r="A258" s="72">
        <v>45231.0</v>
      </c>
      <c r="B258" s="51">
        <v>347.45</v>
      </c>
      <c r="C258" s="51">
        <v>355.0</v>
      </c>
      <c r="D258" s="51">
        <v>358.0</v>
      </c>
      <c r="E258" s="51">
        <v>345.05</v>
      </c>
      <c r="F258" s="51" t="s">
        <v>3034</v>
      </c>
      <c r="G258" s="52">
        <v>-0.0207</v>
      </c>
      <c r="H258" s="19">
        <f t="shared" si="1"/>
        <v>-0.02071589628</v>
      </c>
      <c r="I258" s="19">
        <f t="shared" si="2"/>
        <v>0.9792841037</v>
      </c>
      <c r="J258" s="19"/>
      <c r="K258" s="19"/>
      <c r="L258" s="19"/>
    </row>
    <row r="259">
      <c r="A259" s="72">
        <v>45230.0</v>
      </c>
      <c r="B259" s="51">
        <v>354.8</v>
      </c>
      <c r="C259" s="51">
        <v>352.5</v>
      </c>
      <c r="D259" s="51">
        <v>358.95</v>
      </c>
      <c r="E259" s="51">
        <v>351.1</v>
      </c>
      <c r="F259" s="51" t="s">
        <v>3035</v>
      </c>
      <c r="G259" s="52">
        <v>0.01</v>
      </c>
      <c r="H259" s="19">
        <f t="shared" si="1"/>
        <v>0.009962994592</v>
      </c>
      <c r="I259" s="19">
        <f t="shared" si="2"/>
        <v>1.009962995</v>
      </c>
      <c r="J259" s="19"/>
      <c r="K259" s="19"/>
      <c r="L259" s="19"/>
    </row>
    <row r="260">
      <c r="A260" s="72">
        <v>45229.0</v>
      </c>
      <c r="B260" s="51">
        <v>351.3</v>
      </c>
      <c r="C260" s="51">
        <v>346.65</v>
      </c>
      <c r="D260" s="51">
        <v>352.9</v>
      </c>
      <c r="E260" s="51">
        <v>343.9</v>
      </c>
      <c r="F260" s="51" t="s">
        <v>3036</v>
      </c>
      <c r="G260" s="52">
        <v>0.0199</v>
      </c>
      <c r="H260" s="19">
        <f t="shared" si="1"/>
        <v>0.01988677602</v>
      </c>
      <c r="I260" s="19">
        <f t="shared" si="2"/>
        <v>1.019886776</v>
      </c>
      <c r="J260" s="19"/>
      <c r="K260" s="19"/>
      <c r="L260" s="19"/>
    </row>
    <row r="261">
      <c r="A261" s="72">
        <v>45226.0</v>
      </c>
      <c r="B261" s="51">
        <v>344.45</v>
      </c>
      <c r="C261" s="51">
        <v>341.8</v>
      </c>
      <c r="D261" s="51">
        <v>353.8</v>
      </c>
      <c r="E261" s="51">
        <v>340.2</v>
      </c>
      <c r="F261" s="51" t="s">
        <v>3037</v>
      </c>
      <c r="G261" s="52">
        <v>0.0078</v>
      </c>
      <c r="H261" s="19">
        <f t="shared" si="1"/>
        <v>0.007753071972</v>
      </c>
      <c r="I261" s="19">
        <f t="shared" si="2"/>
        <v>1.007753072</v>
      </c>
      <c r="J261" s="19"/>
      <c r="K261" s="19"/>
      <c r="L261" s="19"/>
    </row>
    <row r="262">
      <c r="A262" s="72">
        <v>45225.0</v>
      </c>
      <c r="B262" s="51">
        <v>341.8</v>
      </c>
      <c r="C262" s="51">
        <v>336.35</v>
      </c>
      <c r="D262" s="51">
        <v>346.4</v>
      </c>
      <c r="E262" s="51">
        <v>320.05</v>
      </c>
      <c r="F262" s="51" t="s">
        <v>3038</v>
      </c>
      <c r="G262" s="52">
        <v>0.0056</v>
      </c>
      <c r="H262" s="19">
        <f t="shared" si="1"/>
        <v>0.005589879376</v>
      </c>
      <c r="I262" s="19">
        <f t="shared" si="2"/>
        <v>1.005589879</v>
      </c>
      <c r="J262" s="19"/>
      <c r="K262" s="19"/>
      <c r="L262" s="19"/>
    </row>
    <row r="263">
      <c r="A263" s="72">
        <v>45224.0</v>
      </c>
      <c r="B263" s="51">
        <v>339.9</v>
      </c>
      <c r="C263" s="51">
        <v>337.5</v>
      </c>
      <c r="D263" s="51">
        <v>353.35</v>
      </c>
      <c r="E263" s="51">
        <v>331.5</v>
      </c>
      <c r="F263" s="51" t="s">
        <v>3039</v>
      </c>
      <c r="G263" s="52">
        <v>0.0015</v>
      </c>
      <c r="H263" s="19">
        <f t="shared" si="1"/>
        <v>0.001473187979</v>
      </c>
      <c r="I263" s="19">
        <f t="shared" si="2"/>
        <v>1.001473188</v>
      </c>
      <c r="J263" s="19"/>
      <c r="K263" s="19"/>
      <c r="L263" s="19"/>
    </row>
    <row r="264">
      <c r="A264" s="72">
        <v>45222.0</v>
      </c>
      <c r="B264" s="51">
        <v>339.4</v>
      </c>
      <c r="C264" s="51">
        <v>358.0</v>
      </c>
      <c r="D264" s="51">
        <v>367.1</v>
      </c>
      <c r="E264" s="51">
        <v>334.45</v>
      </c>
      <c r="F264" s="51" t="s">
        <v>3040</v>
      </c>
      <c r="G264" s="52">
        <v>-0.0545</v>
      </c>
      <c r="H264" s="19">
        <f t="shared" si="1"/>
        <v>-0.05446441008</v>
      </c>
      <c r="I264" s="19">
        <f t="shared" si="2"/>
        <v>0.9455355899</v>
      </c>
      <c r="J264" s="19"/>
      <c r="K264" s="19"/>
      <c r="L264" s="19"/>
    </row>
    <row r="265">
      <c r="A265" s="72">
        <v>45219.0</v>
      </c>
      <c r="B265" s="51">
        <v>358.95</v>
      </c>
      <c r="C265" s="51">
        <v>362.4</v>
      </c>
      <c r="D265" s="51">
        <v>362.4</v>
      </c>
      <c r="E265" s="51">
        <v>355.0</v>
      </c>
      <c r="F265" s="51" t="s">
        <v>644</v>
      </c>
      <c r="G265" s="52">
        <v>0.001</v>
      </c>
      <c r="H265" s="19">
        <f t="shared" si="1"/>
        <v>0.0009760178472</v>
      </c>
      <c r="I265" s="19">
        <f t="shared" si="2"/>
        <v>1.000976018</v>
      </c>
      <c r="J265" s="19"/>
      <c r="K265" s="19"/>
      <c r="L265" s="19"/>
    </row>
    <row r="266">
      <c r="A266" s="72">
        <v>45218.0</v>
      </c>
      <c r="B266" s="51">
        <v>358.6</v>
      </c>
      <c r="C266" s="51">
        <v>352.9</v>
      </c>
      <c r="D266" s="51">
        <v>384.5</v>
      </c>
      <c r="E266" s="51">
        <v>350.0</v>
      </c>
      <c r="F266" s="51" t="s">
        <v>3041</v>
      </c>
      <c r="G266" s="52">
        <v>0.033</v>
      </c>
      <c r="H266" s="19">
        <f t="shared" si="1"/>
        <v>0.03298286043</v>
      </c>
      <c r="I266" s="19">
        <f t="shared" si="2"/>
        <v>1.03298286</v>
      </c>
      <c r="J266" s="19"/>
      <c r="K266" s="19"/>
      <c r="L266" s="19"/>
    </row>
    <row r="267">
      <c r="A267" s="72">
        <v>45217.0</v>
      </c>
      <c r="B267" s="51">
        <v>347.15</v>
      </c>
      <c r="C267" s="51">
        <v>346.75</v>
      </c>
      <c r="D267" s="51">
        <v>369.9</v>
      </c>
      <c r="E267" s="51">
        <v>337.15</v>
      </c>
      <c r="F267" s="51" t="s">
        <v>3042</v>
      </c>
      <c r="G267" s="52">
        <v>0.0136</v>
      </c>
      <c r="H267" s="19">
        <f t="shared" si="1"/>
        <v>0.01357664234</v>
      </c>
      <c r="I267" s="19">
        <f t="shared" si="2"/>
        <v>1.013576642</v>
      </c>
      <c r="J267" s="19"/>
      <c r="K267" s="19"/>
      <c r="L267" s="19"/>
    </row>
    <row r="268">
      <c r="A268" s="72">
        <v>45216.0</v>
      </c>
      <c r="B268" s="51">
        <v>342.5</v>
      </c>
      <c r="C268" s="51">
        <v>320.1</v>
      </c>
      <c r="D268" s="51">
        <v>348.0</v>
      </c>
      <c r="E268" s="51">
        <v>320.1</v>
      </c>
      <c r="F268" s="51" t="s">
        <v>3043</v>
      </c>
      <c r="G268" s="52">
        <v>0.077</v>
      </c>
      <c r="H268" s="19">
        <f t="shared" si="1"/>
        <v>0.07704402516</v>
      </c>
      <c r="I268" s="19">
        <f t="shared" si="2"/>
        <v>1.077044025</v>
      </c>
      <c r="J268" s="19"/>
      <c r="K268" s="19"/>
      <c r="L268" s="19"/>
    </row>
    <row r="269">
      <c r="A269" s="72">
        <v>45215.0</v>
      </c>
      <c r="B269" s="51">
        <v>318.0</v>
      </c>
      <c r="C269" s="51">
        <v>319.7</v>
      </c>
      <c r="D269" s="51">
        <v>325.95</v>
      </c>
      <c r="E269" s="51">
        <v>314.05</v>
      </c>
      <c r="F269" s="51" t="s">
        <v>3044</v>
      </c>
      <c r="G269" s="52">
        <v>-0.0024</v>
      </c>
      <c r="H269" s="19">
        <f t="shared" si="1"/>
        <v>-0.002352941176</v>
      </c>
      <c r="I269" s="19">
        <f t="shared" si="2"/>
        <v>0.9976470588</v>
      </c>
      <c r="J269" s="19"/>
      <c r="K269" s="19"/>
      <c r="L269" s="19"/>
    </row>
    <row r="270">
      <c r="A270" s="72">
        <v>45212.0</v>
      </c>
      <c r="B270" s="51">
        <v>318.75</v>
      </c>
      <c r="C270" s="51">
        <v>328.3</v>
      </c>
      <c r="D270" s="51">
        <v>334.35</v>
      </c>
      <c r="E270" s="51">
        <v>316.0</v>
      </c>
      <c r="F270" s="51" t="s">
        <v>3045</v>
      </c>
      <c r="G270" s="52">
        <v>-0.0281</v>
      </c>
      <c r="H270" s="19">
        <f t="shared" si="1"/>
        <v>-0.02805305687</v>
      </c>
      <c r="I270" s="19">
        <f t="shared" si="2"/>
        <v>0.9719469431</v>
      </c>
      <c r="J270" s="19"/>
      <c r="K270" s="19"/>
      <c r="L270" s="19"/>
    </row>
    <row r="271">
      <c r="A271" s="72">
        <v>45211.0</v>
      </c>
      <c r="B271" s="51">
        <v>327.95</v>
      </c>
      <c r="C271" s="51">
        <v>308.65</v>
      </c>
      <c r="D271" s="51">
        <v>332.95</v>
      </c>
      <c r="E271" s="51">
        <v>306.65</v>
      </c>
      <c r="F271" s="51" t="s">
        <v>3046</v>
      </c>
      <c r="G271" s="52">
        <v>0.0625</v>
      </c>
      <c r="H271" s="19">
        <f t="shared" si="1"/>
        <v>0.06253037421</v>
      </c>
      <c r="I271" s="19">
        <f t="shared" si="2"/>
        <v>1.062530374</v>
      </c>
      <c r="J271" s="19"/>
      <c r="K271" s="19"/>
      <c r="L271" s="19"/>
    </row>
    <row r="272">
      <c r="A272" s="72">
        <v>45210.0</v>
      </c>
      <c r="B272" s="51">
        <v>308.65</v>
      </c>
      <c r="C272" s="51">
        <v>306.95</v>
      </c>
      <c r="D272" s="51">
        <v>313.85</v>
      </c>
      <c r="E272" s="51">
        <v>306.7</v>
      </c>
      <c r="F272" s="73" t="s">
        <v>3047</v>
      </c>
      <c r="G272" s="52">
        <v>0.0171</v>
      </c>
      <c r="H272" s="19">
        <f t="shared" si="1"/>
        <v>0.01713626627</v>
      </c>
      <c r="I272" s="19">
        <f t="shared" si="2"/>
        <v>1.017136266</v>
      </c>
      <c r="J272" s="19"/>
      <c r="K272" s="19"/>
      <c r="L272" s="19"/>
    </row>
    <row r="273">
      <c r="A273" s="72">
        <v>45209.0</v>
      </c>
      <c r="B273" s="51">
        <v>303.45</v>
      </c>
      <c r="C273" s="51">
        <v>303.0</v>
      </c>
      <c r="D273" s="51">
        <v>310.0</v>
      </c>
      <c r="E273" s="51">
        <v>300.15</v>
      </c>
      <c r="F273" s="73" t="s">
        <v>3048</v>
      </c>
      <c r="G273" s="52">
        <v>-0.0012</v>
      </c>
      <c r="H273" s="19">
        <f t="shared" si="1"/>
        <v>-0.001152073733</v>
      </c>
      <c r="I273" s="19">
        <f t="shared" si="2"/>
        <v>0.9988479263</v>
      </c>
      <c r="J273" s="19"/>
      <c r="K273" s="19"/>
      <c r="L273" s="19"/>
    </row>
    <row r="274">
      <c r="A274" s="72">
        <v>45208.0</v>
      </c>
      <c r="B274" s="51">
        <v>303.8</v>
      </c>
      <c r="C274" s="51">
        <v>305.55</v>
      </c>
      <c r="D274" s="51">
        <v>309.2</v>
      </c>
      <c r="E274" s="51">
        <v>301.15</v>
      </c>
      <c r="F274" s="73" t="s">
        <v>3049</v>
      </c>
      <c r="G274" s="52">
        <v>-0.0191</v>
      </c>
      <c r="H274" s="19">
        <f t="shared" si="1"/>
        <v>-0.01905069422</v>
      </c>
      <c r="I274" s="19">
        <f t="shared" si="2"/>
        <v>0.9809493058</v>
      </c>
      <c r="J274" s="19"/>
      <c r="K274" s="19"/>
      <c r="L274" s="19"/>
    </row>
    <row r="275">
      <c r="A275" s="72">
        <v>45205.0</v>
      </c>
      <c r="B275" s="51">
        <v>309.7</v>
      </c>
      <c r="C275" s="51">
        <v>311.7</v>
      </c>
      <c r="D275" s="51">
        <v>313.0</v>
      </c>
      <c r="E275" s="51">
        <v>306.05</v>
      </c>
      <c r="F275" s="73" t="s">
        <v>3050</v>
      </c>
      <c r="G275" s="52">
        <v>-3.0E-4</v>
      </c>
      <c r="H275" s="19">
        <f t="shared" si="1"/>
        <v>-0.0003227888961</v>
      </c>
      <c r="I275" s="19">
        <f t="shared" si="2"/>
        <v>0.9996772111</v>
      </c>
      <c r="J275" s="19"/>
      <c r="K275" s="19"/>
      <c r="L275" s="19"/>
    </row>
    <row r="276">
      <c r="A276" s="72">
        <v>45204.0</v>
      </c>
      <c r="B276" s="51">
        <v>309.8</v>
      </c>
      <c r="C276" s="51">
        <v>313.0</v>
      </c>
      <c r="D276" s="51">
        <v>313.0</v>
      </c>
      <c r="E276" s="51">
        <v>306.15</v>
      </c>
      <c r="F276" s="73" t="s">
        <v>3051</v>
      </c>
      <c r="G276" s="52">
        <v>-0.0016</v>
      </c>
      <c r="H276" s="19">
        <f t="shared" si="1"/>
        <v>-0.001611343861</v>
      </c>
      <c r="I276" s="19">
        <f t="shared" si="2"/>
        <v>0.9983886561</v>
      </c>
      <c r="J276" s="19"/>
      <c r="K276" s="19"/>
      <c r="L276" s="19"/>
    </row>
    <row r="277">
      <c r="A277" s="72">
        <v>45203.0</v>
      </c>
      <c r="B277" s="51">
        <v>310.3</v>
      </c>
      <c r="C277" s="51">
        <v>307.8</v>
      </c>
      <c r="D277" s="51">
        <v>313.05</v>
      </c>
      <c r="E277" s="51">
        <v>305.1</v>
      </c>
      <c r="F277" s="73" t="s">
        <v>3052</v>
      </c>
      <c r="G277" s="52">
        <v>-0.0067</v>
      </c>
      <c r="H277" s="19">
        <f t="shared" si="1"/>
        <v>-0.006722151088</v>
      </c>
      <c r="I277" s="19">
        <f t="shared" si="2"/>
        <v>0.9932778489</v>
      </c>
      <c r="J277" s="19"/>
      <c r="K277" s="19"/>
      <c r="L277" s="19"/>
    </row>
    <row r="278">
      <c r="A278" s="72">
        <v>45202.0</v>
      </c>
      <c r="B278" s="51">
        <v>312.4</v>
      </c>
      <c r="C278" s="51">
        <v>313.0</v>
      </c>
      <c r="D278" s="51">
        <v>315.35</v>
      </c>
      <c r="E278" s="51">
        <v>308.0</v>
      </c>
      <c r="F278" s="73" t="s">
        <v>3053</v>
      </c>
      <c r="G278" s="52">
        <v>0.0102</v>
      </c>
      <c r="H278" s="19">
        <f t="shared" si="1"/>
        <v>0.01018593371</v>
      </c>
      <c r="I278" s="19">
        <f t="shared" si="2"/>
        <v>1.010185934</v>
      </c>
      <c r="J278" s="19"/>
      <c r="K278" s="19"/>
      <c r="L278" s="19"/>
    </row>
    <row r="279">
      <c r="A279" s="72">
        <v>45198.0</v>
      </c>
      <c r="B279" s="51">
        <v>309.25</v>
      </c>
      <c r="C279" s="51">
        <v>314.25</v>
      </c>
      <c r="D279" s="51">
        <v>315.5</v>
      </c>
      <c r="E279" s="51">
        <v>305.45</v>
      </c>
      <c r="F279" s="73" t="s">
        <v>3054</v>
      </c>
      <c r="G279" s="52">
        <v>-0.0063</v>
      </c>
      <c r="H279" s="19">
        <f t="shared" si="1"/>
        <v>-0.006266066838</v>
      </c>
      <c r="I279" s="19">
        <f t="shared" si="2"/>
        <v>0.9937339332</v>
      </c>
      <c r="J279" s="19"/>
      <c r="K279" s="19"/>
      <c r="L279" s="19"/>
    </row>
    <row r="280">
      <c r="A280" s="72">
        <v>45197.0</v>
      </c>
      <c r="B280" s="51">
        <v>311.2</v>
      </c>
      <c r="C280" s="51">
        <v>315.0</v>
      </c>
      <c r="D280" s="51">
        <v>317.7</v>
      </c>
      <c r="E280" s="51">
        <v>308.75</v>
      </c>
      <c r="F280" s="51" t="s">
        <v>3055</v>
      </c>
      <c r="G280" s="52">
        <v>-0.0042</v>
      </c>
      <c r="H280" s="19">
        <f t="shared" si="1"/>
        <v>-0.00416</v>
      </c>
      <c r="I280" s="19">
        <f t="shared" si="2"/>
        <v>0.99584</v>
      </c>
      <c r="J280" s="19"/>
      <c r="K280" s="19"/>
      <c r="L280" s="19"/>
    </row>
    <row r="281">
      <c r="A281" s="72">
        <v>45196.0</v>
      </c>
      <c r="B281" s="51">
        <v>312.5</v>
      </c>
      <c r="C281" s="51">
        <v>294.05</v>
      </c>
      <c r="D281" s="51">
        <v>319.3</v>
      </c>
      <c r="E281" s="51">
        <v>285.4</v>
      </c>
      <c r="F281" s="51" t="s">
        <v>3056</v>
      </c>
      <c r="G281" s="52">
        <v>0.0649</v>
      </c>
      <c r="H281" s="19">
        <f t="shared" si="1"/>
        <v>0.06491736241</v>
      </c>
      <c r="I281" s="19">
        <f t="shared" si="2"/>
        <v>1.064917362</v>
      </c>
      <c r="J281" s="19"/>
      <c r="K281" s="19"/>
      <c r="L281" s="19"/>
    </row>
    <row r="282">
      <c r="A282" s="72">
        <v>45195.0</v>
      </c>
      <c r="B282" s="51">
        <v>293.45</v>
      </c>
      <c r="C282" s="51">
        <v>301.35</v>
      </c>
      <c r="D282" s="51">
        <v>303.45</v>
      </c>
      <c r="E282" s="51">
        <v>290.05</v>
      </c>
      <c r="F282" s="51" t="s">
        <v>3057</v>
      </c>
      <c r="G282" s="52">
        <v>-0.0174</v>
      </c>
      <c r="H282" s="19">
        <f t="shared" si="1"/>
        <v>-0.01741168592</v>
      </c>
      <c r="I282" s="19">
        <f t="shared" si="2"/>
        <v>0.9825883141</v>
      </c>
      <c r="J282" s="19"/>
      <c r="K282" s="19"/>
      <c r="L282" s="19"/>
    </row>
    <row r="283">
      <c r="A283" s="72">
        <v>45194.0</v>
      </c>
      <c r="B283" s="51">
        <v>298.65</v>
      </c>
      <c r="C283" s="51">
        <v>310.25</v>
      </c>
      <c r="D283" s="51">
        <v>314.45</v>
      </c>
      <c r="E283" s="51">
        <v>296.15</v>
      </c>
      <c r="F283" s="51" t="s">
        <v>3058</v>
      </c>
      <c r="G283" s="52">
        <v>-0.036</v>
      </c>
      <c r="H283" s="19">
        <f t="shared" si="1"/>
        <v>-0.03599096191</v>
      </c>
      <c r="I283" s="19">
        <f t="shared" si="2"/>
        <v>0.9640090381</v>
      </c>
      <c r="J283" s="19"/>
      <c r="K283" s="19"/>
      <c r="L283" s="19"/>
    </row>
    <row r="284">
      <c r="A284" s="72">
        <v>45191.0</v>
      </c>
      <c r="B284" s="51">
        <v>309.8</v>
      </c>
      <c r="C284" s="51">
        <v>317.35</v>
      </c>
      <c r="D284" s="51">
        <v>319.15</v>
      </c>
      <c r="E284" s="51">
        <v>308.25</v>
      </c>
      <c r="F284" s="51" t="s">
        <v>3059</v>
      </c>
      <c r="G284" s="52">
        <v>-0.0146</v>
      </c>
      <c r="H284" s="19">
        <f t="shared" si="1"/>
        <v>-0.01463104326</v>
      </c>
      <c r="I284" s="19">
        <f t="shared" si="2"/>
        <v>0.9853689567</v>
      </c>
      <c r="J284" s="19"/>
      <c r="K284" s="19"/>
      <c r="L284" s="19"/>
    </row>
    <row r="285">
      <c r="A285" s="72">
        <v>45190.0</v>
      </c>
      <c r="B285" s="51">
        <v>314.4</v>
      </c>
      <c r="C285" s="51">
        <v>323.45</v>
      </c>
      <c r="D285" s="51">
        <v>323.6</v>
      </c>
      <c r="E285" s="51">
        <v>309.0</v>
      </c>
      <c r="F285" s="51" t="s">
        <v>3060</v>
      </c>
      <c r="G285" s="52">
        <v>-0.019</v>
      </c>
      <c r="H285" s="19">
        <f t="shared" si="1"/>
        <v>-0.01903276131</v>
      </c>
      <c r="I285" s="19">
        <f t="shared" si="2"/>
        <v>0.9809672387</v>
      </c>
      <c r="J285" s="19"/>
      <c r="K285" s="19"/>
      <c r="L285" s="19"/>
    </row>
    <row r="286">
      <c r="A286" s="72">
        <v>45189.0</v>
      </c>
      <c r="B286" s="51">
        <v>320.5</v>
      </c>
      <c r="C286" s="51">
        <v>317.0</v>
      </c>
      <c r="D286" s="51">
        <v>324.9</v>
      </c>
      <c r="E286" s="51">
        <v>314.35</v>
      </c>
      <c r="F286" s="51" t="s">
        <v>3061</v>
      </c>
      <c r="G286" s="52">
        <v>0.0094</v>
      </c>
      <c r="H286" s="19">
        <f t="shared" si="1"/>
        <v>0.009448818898</v>
      </c>
      <c r="I286" s="19">
        <f t="shared" si="2"/>
        <v>1.009448819</v>
      </c>
      <c r="J286" s="19"/>
      <c r="K286" s="19"/>
      <c r="L286" s="19"/>
    </row>
    <row r="287">
      <c r="A287" s="72">
        <v>45187.0</v>
      </c>
      <c r="B287" s="51">
        <v>317.5</v>
      </c>
      <c r="C287" s="51">
        <v>319.0</v>
      </c>
      <c r="D287" s="51">
        <v>319.0</v>
      </c>
      <c r="E287" s="51">
        <v>312.7</v>
      </c>
      <c r="F287" s="73" t="s">
        <v>3062</v>
      </c>
      <c r="G287" s="52">
        <v>-0.0031</v>
      </c>
      <c r="H287" s="19">
        <f t="shared" si="1"/>
        <v>-0.003139717425</v>
      </c>
      <c r="I287" s="19">
        <f t="shared" si="2"/>
        <v>0.9968602826</v>
      </c>
      <c r="J287" s="19"/>
      <c r="K287" s="19"/>
      <c r="L287" s="19"/>
    </row>
    <row r="288">
      <c r="A288" s="72">
        <v>45184.0</v>
      </c>
      <c r="B288" s="51">
        <v>318.5</v>
      </c>
      <c r="C288" s="51">
        <v>321.4</v>
      </c>
      <c r="D288" s="51">
        <v>321.8</v>
      </c>
      <c r="E288" s="51">
        <v>311.0</v>
      </c>
      <c r="F288" s="73" t="s">
        <v>3063</v>
      </c>
      <c r="G288" s="52">
        <v>-0.0017</v>
      </c>
      <c r="H288" s="19">
        <f t="shared" si="1"/>
        <v>-0.001723867732</v>
      </c>
      <c r="I288" s="19">
        <f t="shared" si="2"/>
        <v>0.9982761323</v>
      </c>
      <c r="J288" s="19"/>
      <c r="K288" s="19"/>
      <c r="L288" s="19"/>
    </row>
    <row r="289">
      <c r="A289" s="72">
        <v>45183.0</v>
      </c>
      <c r="B289" s="51">
        <v>319.05</v>
      </c>
      <c r="C289" s="51">
        <v>320.8</v>
      </c>
      <c r="D289" s="51">
        <v>323.1</v>
      </c>
      <c r="E289" s="51">
        <v>316.15</v>
      </c>
      <c r="F289" s="73" t="s">
        <v>3064</v>
      </c>
      <c r="G289" s="52">
        <v>0.0022</v>
      </c>
      <c r="H289" s="19">
        <f t="shared" si="1"/>
        <v>0.002198837757</v>
      </c>
      <c r="I289" s="19">
        <f t="shared" si="2"/>
        <v>1.002198838</v>
      </c>
      <c r="J289" s="19"/>
      <c r="K289" s="19"/>
      <c r="L289" s="19"/>
    </row>
    <row r="290">
      <c r="A290" s="72">
        <v>45182.0</v>
      </c>
      <c r="B290" s="51">
        <v>318.35</v>
      </c>
      <c r="C290" s="51">
        <v>309.0</v>
      </c>
      <c r="D290" s="51">
        <v>319.95</v>
      </c>
      <c r="E290" s="51">
        <v>304.0</v>
      </c>
      <c r="F290" s="51" t="s">
        <v>3065</v>
      </c>
      <c r="G290" s="52">
        <v>0.0353</v>
      </c>
      <c r="H290" s="19">
        <f t="shared" si="1"/>
        <v>0.03528455285</v>
      </c>
      <c r="I290" s="19">
        <f t="shared" si="2"/>
        <v>1.035284553</v>
      </c>
      <c r="J290" s="19"/>
      <c r="K290" s="19"/>
      <c r="L290" s="19"/>
    </row>
    <row r="291">
      <c r="A291" s="72">
        <v>45181.0</v>
      </c>
      <c r="B291" s="51">
        <v>307.5</v>
      </c>
      <c r="C291" s="51">
        <v>317.9</v>
      </c>
      <c r="D291" s="51">
        <v>318.15</v>
      </c>
      <c r="E291" s="51">
        <v>296.05</v>
      </c>
      <c r="F291" s="51" t="s">
        <v>3066</v>
      </c>
      <c r="G291" s="52">
        <v>-0.0266</v>
      </c>
      <c r="H291" s="19">
        <f t="shared" si="1"/>
        <v>-0.02659069326</v>
      </c>
      <c r="I291" s="19">
        <f t="shared" si="2"/>
        <v>0.9734093067</v>
      </c>
      <c r="J291" s="19"/>
      <c r="K291" s="19"/>
      <c r="L291" s="19"/>
    </row>
    <row r="292">
      <c r="A292" s="72">
        <v>45180.0</v>
      </c>
      <c r="B292" s="51">
        <v>315.9</v>
      </c>
      <c r="C292" s="51">
        <v>320.75</v>
      </c>
      <c r="D292" s="51">
        <v>324.4</v>
      </c>
      <c r="E292" s="51">
        <v>314.2</v>
      </c>
      <c r="F292" s="51" t="s">
        <v>3067</v>
      </c>
      <c r="G292" s="52">
        <v>-0.0113</v>
      </c>
      <c r="H292" s="19">
        <f t="shared" si="1"/>
        <v>-0.01126760563</v>
      </c>
      <c r="I292" s="19">
        <f t="shared" si="2"/>
        <v>0.9887323944</v>
      </c>
      <c r="J292" s="19"/>
      <c r="K292" s="19"/>
      <c r="L292" s="19"/>
    </row>
    <row r="293">
      <c r="A293" s="72">
        <v>45177.0</v>
      </c>
      <c r="B293" s="51">
        <v>319.5</v>
      </c>
      <c r="C293" s="51">
        <v>323.9</v>
      </c>
      <c r="D293" s="51">
        <v>325.85</v>
      </c>
      <c r="E293" s="51">
        <v>317.1</v>
      </c>
      <c r="F293" s="51" t="s">
        <v>3068</v>
      </c>
      <c r="G293" s="52">
        <v>-0.0059</v>
      </c>
      <c r="H293" s="19">
        <f t="shared" si="1"/>
        <v>-0.00591163659</v>
      </c>
      <c r="I293" s="19">
        <f t="shared" si="2"/>
        <v>0.9940883634</v>
      </c>
      <c r="J293" s="19"/>
      <c r="K293" s="19"/>
      <c r="L293" s="19"/>
    </row>
    <row r="294">
      <c r="A294" s="72">
        <v>45176.0</v>
      </c>
      <c r="B294" s="51">
        <v>321.4</v>
      </c>
      <c r="C294" s="51">
        <v>314.15</v>
      </c>
      <c r="D294" s="51">
        <v>323.65</v>
      </c>
      <c r="E294" s="51">
        <v>314.15</v>
      </c>
      <c r="F294" s="73" t="s">
        <v>3069</v>
      </c>
      <c r="G294" s="52">
        <v>0.0231</v>
      </c>
      <c r="H294" s="19">
        <f t="shared" si="1"/>
        <v>0.02307814738</v>
      </c>
      <c r="I294" s="19">
        <f t="shared" si="2"/>
        <v>1.023078147</v>
      </c>
      <c r="J294" s="19"/>
      <c r="K294" s="19"/>
      <c r="L294" s="19"/>
    </row>
    <row r="295">
      <c r="A295" s="72">
        <v>45175.0</v>
      </c>
      <c r="B295" s="51">
        <v>314.15</v>
      </c>
      <c r="C295" s="51">
        <v>321.05</v>
      </c>
      <c r="D295" s="51">
        <v>327.8</v>
      </c>
      <c r="E295" s="51">
        <v>306.05</v>
      </c>
      <c r="F295" s="51" t="s">
        <v>3070</v>
      </c>
      <c r="G295" s="52">
        <v>-0.0254</v>
      </c>
      <c r="H295" s="19">
        <f t="shared" si="1"/>
        <v>-0.0254381883</v>
      </c>
      <c r="I295" s="19">
        <f t="shared" si="2"/>
        <v>0.9745618117</v>
      </c>
      <c r="J295" s="19"/>
      <c r="K295" s="19"/>
      <c r="L295" s="19"/>
    </row>
    <row r="296">
      <c r="A296" s="72">
        <v>45174.0</v>
      </c>
      <c r="B296" s="51">
        <v>322.35</v>
      </c>
      <c r="C296" s="51">
        <v>335.15</v>
      </c>
      <c r="D296" s="51">
        <v>336.9</v>
      </c>
      <c r="E296" s="51">
        <v>320.55</v>
      </c>
      <c r="F296" s="51" t="s">
        <v>3071</v>
      </c>
      <c r="G296" s="52">
        <v>-0.0366</v>
      </c>
      <c r="H296" s="19">
        <f t="shared" si="1"/>
        <v>-0.03661087866</v>
      </c>
      <c r="I296" s="19">
        <f t="shared" si="2"/>
        <v>0.9633891213</v>
      </c>
      <c r="J296" s="19"/>
      <c r="K296" s="19"/>
      <c r="L296" s="19"/>
    </row>
    <row r="297">
      <c r="A297" s="72">
        <v>45173.0</v>
      </c>
      <c r="B297" s="51">
        <v>334.6</v>
      </c>
      <c r="C297" s="51">
        <v>333.6</v>
      </c>
      <c r="D297" s="51">
        <v>344.3</v>
      </c>
      <c r="E297" s="51">
        <v>324.25</v>
      </c>
      <c r="F297" s="51" t="s">
        <v>3072</v>
      </c>
      <c r="G297" s="52">
        <v>0.0135</v>
      </c>
      <c r="H297" s="19">
        <f t="shared" si="1"/>
        <v>0.01347872179</v>
      </c>
      <c r="I297" s="19">
        <f t="shared" si="2"/>
        <v>1.013478722</v>
      </c>
      <c r="J297" s="19"/>
      <c r="K297" s="19"/>
      <c r="L297" s="19"/>
    </row>
    <row r="298">
      <c r="A298" s="72">
        <v>45170.0</v>
      </c>
      <c r="B298" s="51">
        <v>330.15</v>
      </c>
      <c r="C298" s="51">
        <v>327.2</v>
      </c>
      <c r="D298" s="51">
        <v>331.5</v>
      </c>
      <c r="E298" s="51">
        <v>322.9</v>
      </c>
      <c r="F298" s="51" t="s">
        <v>3073</v>
      </c>
      <c r="G298" s="52">
        <v>0.0146</v>
      </c>
      <c r="H298" s="19">
        <f t="shared" si="1"/>
        <v>0.01459741856</v>
      </c>
      <c r="I298" s="19">
        <f t="shared" si="2"/>
        <v>1.014597419</v>
      </c>
      <c r="J298" s="19"/>
      <c r="K298" s="19"/>
      <c r="L298" s="19"/>
    </row>
    <row r="299">
      <c r="A299" s="72">
        <v>45169.0</v>
      </c>
      <c r="B299" s="51">
        <v>325.4</v>
      </c>
      <c r="C299" s="51">
        <v>331.8</v>
      </c>
      <c r="D299" s="51">
        <v>332.0</v>
      </c>
      <c r="E299" s="51">
        <v>319.35</v>
      </c>
      <c r="F299" s="73" t="s">
        <v>3074</v>
      </c>
      <c r="G299" s="52">
        <v>-0.0133</v>
      </c>
      <c r="H299" s="19">
        <f t="shared" si="1"/>
        <v>-0.01334141904</v>
      </c>
      <c r="I299" s="19">
        <f t="shared" si="2"/>
        <v>0.986658581</v>
      </c>
      <c r="J299" s="19"/>
      <c r="K299" s="19"/>
      <c r="L299" s="19"/>
    </row>
    <row r="300">
      <c r="A300" s="72">
        <v>45168.0</v>
      </c>
      <c r="B300" s="51">
        <v>329.8</v>
      </c>
      <c r="C300" s="51">
        <v>330.0</v>
      </c>
      <c r="D300" s="51">
        <v>332.8</v>
      </c>
      <c r="E300" s="51">
        <v>327.25</v>
      </c>
      <c r="F300" s="73" t="s">
        <v>3075</v>
      </c>
      <c r="G300" s="52">
        <v>0.0089</v>
      </c>
      <c r="H300" s="19">
        <f t="shared" si="1"/>
        <v>0.008871214439</v>
      </c>
      <c r="I300" s="19">
        <f t="shared" si="2"/>
        <v>1.008871214</v>
      </c>
      <c r="J300" s="19"/>
      <c r="K300" s="19"/>
      <c r="L300" s="19"/>
    </row>
    <row r="301">
      <c r="A301" s="72">
        <v>45167.0</v>
      </c>
      <c r="B301" s="51">
        <v>326.9</v>
      </c>
      <c r="C301" s="51">
        <v>332.05</v>
      </c>
      <c r="D301" s="51">
        <v>332.1</v>
      </c>
      <c r="E301" s="51">
        <v>320.1</v>
      </c>
      <c r="F301" s="51" t="s">
        <v>3076</v>
      </c>
      <c r="G301" s="52">
        <v>-0.0086</v>
      </c>
      <c r="H301" s="19">
        <f t="shared" si="1"/>
        <v>-0.008642911296</v>
      </c>
      <c r="I301" s="19">
        <f t="shared" si="2"/>
        <v>0.9913570887</v>
      </c>
      <c r="J301" s="19"/>
      <c r="K301" s="19"/>
      <c r="L301" s="19"/>
    </row>
    <row r="302">
      <c r="A302" s="72">
        <v>45166.0</v>
      </c>
      <c r="B302" s="51">
        <v>329.75</v>
      </c>
      <c r="C302" s="51">
        <v>324.65</v>
      </c>
      <c r="D302" s="51">
        <v>334.6</v>
      </c>
      <c r="E302" s="51">
        <v>324.0</v>
      </c>
      <c r="F302" s="51" t="s">
        <v>3077</v>
      </c>
      <c r="G302" s="52">
        <v>0.0252</v>
      </c>
      <c r="H302" s="19">
        <f t="shared" si="1"/>
        <v>0.02518265195</v>
      </c>
      <c r="I302" s="19">
        <f t="shared" si="2"/>
        <v>1.025182652</v>
      </c>
      <c r="J302" s="19"/>
      <c r="K302" s="19"/>
      <c r="L302" s="19"/>
    </row>
    <row r="303">
      <c r="A303" s="72">
        <v>45163.0</v>
      </c>
      <c r="B303" s="51">
        <v>321.65</v>
      </c>
      <c r="C303" s="51">
        <v>312.0</v>
      </c>
      <c r="D303" s="51">
        <v>327.95</v>
      </c>
      <c r="E303" s="51">
        <v>312.0</v>
      </c>
      <c r="F303" s="51" t="s">
        <v>3078</v>
      </c>
      <c r="G303" s="52">
        <v>0.0311</v>
      </c>
      <c r="H303" s="19">
        <f t="shared" si="1"/>
        <v>0.03109472672</v>
      </c>
      <c r="I303" s="19">
        <f t="shared" si="2"/>
        <v>1.031094727</v>
      </c>
      <c r="J303" s="19"/>
      <c r="K303" s="19"/>
      <c r="L303" s="19"/>
    </row>
    <row r="304">
      <c r="A304" s="72">
        <v>45162.0</v>
      </c>
      <c r="B304" s="51">
        <v>311.95</v>
      </c>
      <c r="C304" s="51">
        <v>312.35</v>
      </c>
      <c r="D304" s="51">
        <v>315.7</v>
      </c>
      <c r="E304" s="51">
        <v>307.55</v>
      </c>
      <c r="F304" s="51" t="s">
        <v>3079</v>
      </c>
      <c r="G304" s="52">
        <v>0.0081</v>
      </c>
      <c r="H304" s="19">
        <f t="shared" si="1"/>
        <v>0.008078849572</v>
      </c>
      <c r="I304" s="19">
        <f t="shared" si="2"/>
        <v>1.00807885</v>
      </c>
      <c r="J304" s="19"/>
      <c r="K304" s="19"/>
      <c r="L304" s="19"/>
    </row>
    <row r="305">
      <c r="A305" s="72">
        <v>45161.0</v>
      </c>
      <c r="B305" s="51">
        <v>309.45</v>
      </c>
      <c r="C305" s="51">
        <v>312.95</v>
      </c>
      <c r="D305" s="51">
        <v>315.25</v>
      </c>
      <c r="E305" s="51">
        <v>307.1</v>
      </c>
      <c r="F305" s="51" t="s">
        <v>3080</v>
      </c>
      <c r="G305" s="52">
        <v>-0.0013</v>
      </c>
      <c r="H305" s="19">
        <f t="shared" si="1"/>
        <v>-0.001290947233</v>
      </c>
      <c r="I305" s="19">
        <f t="shared" si="2"/>
        <v>0.9987090528</v>
      </c>
      <c r="J305" s="19"/>
      <c r="K305" s="19"/>
      <c r="L305" s="19"/>
    </row>
    <row r="306">
      <c r="A306" s="72">
        <v>45160.0</v>
      </c>
      <c r="B306" s="51">
        <v>309.85</v>
      </c>
      <c r="C306" s="51">
        <v>296.55</v>
      </c>
      <c r="D306" s="51">
        <v>315.95</v>
      </c>
      <c r="E306" s="51">
        <v>296.55</v>
      </c>
      <c r="F306" s="51" t="s">
        <v>3081</v>
      </c>
      <c r="G306" s="52">
        <v>0.0487</v>
      </c>
      <c r="H306" s="19">
        <f t="shared" si="1"/>
        <v>0.04873921137</v>
      </c>
      <c r="I306" s="19">
        <f t="shared" si="2"/>
        <v>1.048739211</v>
      </c>
      <c r="J306" s="19"/>
      <c r="K306" s="19"/>
      <c r="L306" s="19"/>
    </row>
    <row r="307">
      <c r="A307" s="72">
        <v>45159.0</v>
      </c>
      <c r="B307" s="51">
        <v>295.45</v>
      </c>
      <c r="C307" s="51">
        <v>301.5</v>
      </c>
      <c r="D307" s="51">
        <v>305.0</v>
      </c>
      <c r="E307" s="51">
        <v>293.05</v>
      </c>
      <c r="F307" s="51" t="s">
        <v>3082</v>
      </c>
      <c r="G307" s="52">
        <v>-0.0176</v>
      </c>
      <c r="H307" s="19">
        <f t="shared" si="1"/>
        <v>-0.01762261014</v>
      </c>
      <c r="I307" s="19">
        <f t="shared" si="2"/>
        <v>0.9823773899</v>
      </c>
      <c r="J307" s="19"/>
      <c r="K307" s="19"/>
      <c r="L307" s="19"/>
    </row>
    <row r="308">
      <c r="A308" s="72">
        <v>45156.0</v>
      </c>
      <c r="B308" s="51">
        <v>300.75</v>
      </c>
      <c r="C308" s="51">
        <v>308.95</v>
      </c>
      <c r="D308" s="51">
        <v>311.0</v>
      </c>
      <c r="E308" s="51">
        <v>296.0</v>
      </c>
      <c r="F308" s="51" t="s">
        <v>3083</v>
      </c>
      <c r="G308" s="52">
        <v>-0.0117</v>
      </c>
      <c r="H308" s="19">
        <f t="shared" si="1"/>
        <v>-0.01166611896</v>
      </c>
      <c r="I308" s="19">
        <f t="shared" si="2"/>
        <v>0.988333881</v>
      </c>
      <c r="J308" s="19"/>
      <c r="K308" s="19"/>
      <c r="L308" s="19"/>
    </row>
    <row r="309">
      <c r="A309" s="72">
        <v>45155.0</v>
      </c>
      <c r="B309" s="51">
        <v>304.3</v>
      </c>
      <c r="C309" s="51">
        <v>294.9</v>
      </c>
      <c r="D309" s="51">
        <v>307.95</v>
      </c>
      <c r="E309" s="51">
        <v>292.6</v>
      </c>
      <c r="F309" s="51" t="s">
        <v>3084</v>
      </c>
      <c r="G309" s="52">
        <v>0.0416</v>
      </c>
      <c r="H309" s="19">
        <f t="shared" si="1"/>
        <v>0.04158822523</v>
      </c>
      <c r="I309" s="19">
        <f t="shared" si="2"/>
        <v>1.041588225</v>
      </c>
      <c r="J309" s="19"/>
      <c r="K309" s="19"/>
      <c r="L309" s="19"/>
    </row>
    <row r="310">
      <c r="A310" s="72">
        <v>45154.0</v>
      </c>
      <c r="B310" s="51">
        <v>292.15</v>
      </c>
      <c r="C310" s="51">
        <v>292.25</v>
      </c>
      <c r="D310" s="51">
        <v>300.95</v>
      </c>
      <c r="E310" s="51">
        <v>288.05</v>
      </c>
      <c r="F310" s="51" t="s">
        <v>3085</v>
      </c>
      <c r="G310" s="52">
        <v>-0.0061</v>
      </c>
      <c r="H310" s="19">
        <f t="shared" si="1"/>
        <v>-0.00612349039</v>
      </c>
      <c r="I310" s="19">
        <f t="shared" si="2"/>
        <v>0.9938765096</v>
      </c>
      <c r="J310" s="19"/>
      <c r="K310" s="19"/>
      <c r="L310" s="19"/>
    </row>
    <row r="311">
      <c r="A311" s="72">
        <v>45152.0</v>
      </c>
      <c r="B311" s="51">
        <v>293.95</v>
      </c>
      <c r="C311" s="51">
        <v>313.95</v>
      </c>
      <c r="D311" s="51">
        <v>315.65</v>
      </c>
      <c r="E311" s="51">
        <v>285.8</v>
      </c>
      <c r="F311" s="51" t="s">
        <v>3086</v>
      </c>
      <c r="G311" s="52">
        <v>-0.0603</v>
      </c>
      <c r="H311" s="19">
        <f t="shared" si="1"/>
        <v>-0.06026214834</v>
      </c>
      <c r="I311" s="19">
        <f t="shared" si="2"/>
        <v>0.9397378517</v>
      </c>
      <c r="J311" s="19"/>
      <c r="K311" s="19"/>
      <c r="L311" s="19"/>
    </row>
    <row r="312">
      <c r="A312" s="72">
        <v>45149.0</v>
      </c>
      <c r="B312" s="51">
        <v>312.8</v>
      </c>
      <c r="C312" s="51">
        <v>319.0</v>
      </c>
      <c r="D312" s="51">
        <v>320.9</v>
      </c>
      <c r="E312" s="51">
        <v>310.05</v>
      </c>
      <c r="F312" s="73" t="s">
        <v>3087</v>
      </c>
      <c r="G312" s="52">
        <v>-0.0181</v>
      </c>
      <c r="H312" s="19">
        <f t="shared" si="1"/>
        <v>-0.01805054152</v>
      </c>
      <c r="I312" s="19">
        <f t="shared" si="2"/>
        <v>0.9819494585</v>
      </c>
      <c r="J312" s="19"/>
      <c r="K312" s="19"/>
      <c r="L312" s="19"/>
    </row>
    <row r="313">
      <c r="A313" s="72">
        <v>45148.0</v>
      </c>
      <c r="B313" s="51">
        <v>318.55</v>
      </c>
      <c r="C313" s="51">
        <v>325.9</v>
      </c>
      <c r="D313" s="51">
        <v>326.5</v>
      </c>
      <c r="E313" s="51">
        <v>316.0</v>
      </c>
      <c r="F313" s="51" t="s">
        <v>3088</v>
      </c>
      <c r="G313" s="52">
        <v>-0.0164</v>
      </c>
      <c r="H313" s="19">
        <f t="shared" si="1"/>
        <v>-0.01636560136</v>
      </c>
      <c r="I313" s="19">
        <f t="shared" si="2"/>
        <v>0.9836343986</v>
      </c>
      <c r="J313" s="19"/>
      <c r="K313" s="19"/>
      <c r="L313" s="19"/>
    </row>
    <row r="314">
      <c r="A314" s="72">
        <v>45147.0</v>
      </c>
      <c r="B314" s="51">
        <v>323.85</v>
      </c>
      <c r="C314" s="51">
        <v>321.75</v>
      </c>
      <c r="D314" s="51">
        <v>328.0</v>
      </c>
      <c r="E314" s="51">
        <v>315.05</v>
      </c>
      <c r="F314" s="51" t="s">
        <v>3089</v>
      </c>
      <c r="G314" s="52">
        <v>0.0079</v>
      </c>
      <c r="H314" s="19">
        <f t="shared" si="1"/>
        <v>0.007936507937</v>
      </c>
      <c r="I314" s="19">
        <f t="shared" si="2"/>
        <v>1.007936508</v>
      </c>
      <c r="J314" s="19"/>
      <c r="K314" s="19"/>
      <c r="L314" s="19"/>
    </row>
    <row r="315">
      <c r="A315" s="72">
        <v>45146.0</v>
      </c>
      <c r="B315" s="51">
        <v>321.3</v>
      </c>
      <c r="C315" s="51">
        <v>321.0</v>
      </c>
      <c r="D315" s="51">
        <v>325.75</v>
      </c>
      <c r="E315" s="51">
        <v>314.65</v>
      </c>
      <c r="F315" s="51" t="s">
        <v>3090</v>
      </c>
      <c r="G315" s="52">
        <v>0.0129</v>
      </c>
      <c r="H315" s="19">
        <f t="shared" si="1"/>
        <v>0.01292559899</v>
      </c>
      <c r="I315" s="19">
        <f t="shared" si="2"/>
        <v>1.012925599</v>
      </c>
      <c r="J315" s="19"/>
      <c r="K315" s="19"/>
      <c r="L315" s="19"/>
    </row>
    <row r="316">
      <c r="A316" s="72">
        <v>45145.0</v>
      </c>
      <c r="B316" s="51">
        <v>317.2</v>
      </c>
      <c r="C316" s="51">
        <v>303.55</v>
      </c>
      <c r="D316" s="51">
        <v>337.7</v>
      </c>
      <c r="E316" s="51">
        <v>301.25</v>
      </c>
      <c r="F316" s="51" t="s">
        <v>3091</v>
      </c>
      <c r="G316" s="52">
        <v>0.0605</v>
      </c>
      <c r="H316" s="19">
        <f t="shared" si="1"/>
        <v>0.06051487797</v>
      </c>
      <c r="I316" s="19">
        <f t="shared" si="2"/>
        <v>1.060514878</v>
      </c>
      <c r="J316" s="19"/>
      <c r="K316" s="19"/>
      <c r="L316" s="19"/>
    </row>
    <row r="317">
      <c r="A317" s="72">
        <v>45142.0</v>
      </c>
      <c r="B317" s="51">
        <v>299.1</v>
      </c>
      <c r="C317" s="51">
        <v>289.85</v>
      </c>
      <c r="D317" s="51">
        <v>304.0</v>
      </c>
      <c r="E317" s="51">
        <v>289.05</v>
      </c>
      <c r="F317" s="51" t="s">
        <v>3092</v>
      </c>
      <c r="G317" s="52">
        <v>0.0389</v>
      </c>
      <c r="H317" s="19">
        <f t="shared" si="1"/>
        <v>0.03890239667</v>
      </c>
      <c r="I317" s="19">
        <f t="shared" si="2"/>
        <v>1.038902397</v>
      </c>
      <c r="J317" s="19"/>
      <c r="K317" s="19"/>
      <c r="L317" s="19"/>
    </row>
    <row r="318">
      <c r="A318" s="72">
        <v>45141.0</v>
      </c>
      <c r="B318" s="51">
        <v>287.9</v>
      </c>
      <c r="C318" s="51">
        <v>287.1</v>
      </c>
      <c r="D318" s="51">
        <v>294.55</v>
      </c>
      <c r="E318" s="51">
        <v>283.55</v>
      </c>
      <c r="F318" s="51" t="s">
        <v>3093</v>
      </c>
      <c r="G318" s="52">
        <v>-0.0067</v>
      </c>
      <c r="H318" s="19">
        <f t="shared" si="1"/>
        <v>-0.006727617733</v>
      </c>
      <c r="I318" s="19">
        <f t="shared" si="2"/>
        <v>0.9932723823</v>
      </c>
      <c r="J318" s="19"/>
      <c r="K318" s="19"/>
      <c r="L318" s="19"/>
    </row>
    <row r="319">
      <c r="A319" s="72">
        <v>45140.0</v>
      </c>
      <c r="B319" s="51">
        <v>289.85</v>
      </c>
      <c r="C319" s="51">
        <v>290.5</v>
      </c>
      <c r="D319" s="51">
        <v>298.0</v>
      </c>
      <c r="E319" s="51">
        <v>280.15</v>
      </c>
      <c r="F319" s="51" t="s">
        <v>3094</v>
      </c>
      <c r="G319" s="52">
        <v>2.0E-4</v>
      </c>
      <c r="H319" s="19">
        <f t="shared" si="1"/>
        <v>0.0001725327812</v>
      </c>
      <c r="I319" s="19">
        <f t="shared" si="2"/>
        <v>1.000172533</v>
      </c>
      <c r="J319" s="19"/>
      <c r="K319" s="19"/>
      <c r="L319" s="19"/>
    </row>
    <row r="320">
      <c r="A320" s="72">
        <v>45139.0</v>
      </c>
      <c r="B320" s="51">
        <v>289.8</v>
      </c>
      <c r="C320" s="51">
        <v>290.5</v>
      </c>
      <c r="D320" s="51">
        <v>295.0</v>
      </c>
      <c r="E320" s="51">
        <v>287.5</v>
      </c>
      <c r="F320" s="73" t="s">
        <v>3095</v>
      </c>
      <c r="G320" s="52">
        <v>0.0026</v>
      </c>
      <c r="H320" s="19">
        <f t="shared" si="1"/>
        <v>0.002594706798</v>
      </c>
      <c r="I320" s="19">
        <f t="shared" si="2"/>
        <v>1.002594707</v>
      </c>
      <c r="J320" s="19"/>
      <c r="K320" s="19"/>
      <c r="L320" s="19"/>
    </row>
    <row r="321">
      <c r="A321" s="72">
        <v>45138.0</v>
      </c>
      <c r="B321" s="51">
        <v>289.05</v>
      </c>
      <c r="C321" s="51">
        <v>292.95</v>
      </c>
      <c r="D321" s="51">
        <v>296.2</v>
      </c>
      <c r="E321" s="51">
        <v>286.6</v>
      </c>
      <c r="F321" s="51" t="s">
        <v>3096</v>
      </c>
      <c r="G321" s="52">
        <v>-0.0096</v>
      </c>
      <c r="H321" s="19">
        <f t="shared" si="1"/>
        <v>-0.009593969505</v>
      </c>
      <c r="I321" s="19">
        <f t="shared" si="2"/>
        <v>0.9904060305</v>
      </c>
      <c r="J321" s="19"/>
      <c r="K321" s="19"/>
      <c r="L321" s="19"/>
    </row>
    <row r="322">
      <c r="A322" s="72">
        <v>45135.0</v>
      </c>
      <c r="B322" s="51">
        <v>291.85</v>
      </c>
      <c r="C322" s="51">
        <v>297.95</v>
      </c>
      <c r="D322" s="51">
        <v>300.45</v>
      </c>
      <c r="E322" s="51">
        <v>286.45</v>
      </c>
      <c r="F322" s="51" t="s">
        <v>3097</v>
      </c>
      <c r="G322" s="52">
        <v>-0.014</v>
      </c>
      <c r="H322" s="19">
        <f t="shared" si="1"/>
        <v>-0.01402027027</v>
      </c>
      <c r="I322" s="19">
        <f t="shared" si="2"/>
        <v>0.9859797297</v>
      </c>
      <c r="J322" s="19"/>
      <c r="K322" s="19"/>
      <c r="L322" s="19"/>
    </row>
    <row r="323">
      <c r="A323" s="72">
        <v>45134.0</v>
      </c>
      <c r="B323" s="51">
        <v>296.0</v>
      </c>
      <c r="C323" s="51">
        <v>301.75</v>
      </c>
      <c r="D323" s="51">
        <v>301.75</v>
      </c>
      <c r="E323" s="51">
        <v>294.0</v>
      </c>
      <c r="F323" s="51" t="s">
        <v>3098</v>
      </c>
      <c r="G323" s="52">
        <v>-0.0072</v>
      </c>
      <c r="H323" s="19">
        <f t="shared" si="1"/>
        <v>-0.007211135335</v>
      </c>
      <c r="I323" s="19">
        <f t="shared" si="2"/>
        <v>0.9927888647</v>
      </c>
      <c r="J323" s="19"/>
      <c r="K323" s="19"/>
      <c r="L323" s="19"/>
    </row>
    <row r="324">
      <c r="A324" s="72">
        <v>45133.0</v>
      </c>
      <c r="B324" s="51">
        <v>298.15</v>
      </c>
      <c r="C324" s="51">
        <v>297.1</v>
      </c>
      <c r="D324" s="51">
        <v>305.0</v>
      </c>
      <c r="E324" s="51">
        <v>296.0</v>
      </c>
      <c r="F324" s="51" t="s">
        <v>3099</v>
      </c>
      <c r="G324" s="52">
        <v>0.0186</v>
      </c>
      <c r="H324" s="19">
        <f t="shared" si="1"/>
        <v>0.01861974718</v>
      </c>
      <c r="I324" s="19">
        <f t="shared" si="2"/>
        <v>1.018619747</v>
      </c>
      <c r="J324" s="19"/>
      <c r="K324" s="19"/>
      <c r="L324" s="19"/>
    </row>
    <row r="325">
      <c r="A325" s="72">
        <v>45132.0</v>
      </c>
      <c r="B325" s="51">
        <v>292.7</v>
      </c>
      <c r="C325" s="51">
        <v>293.9</v>
      </c>
      <c r="D325" s="51">
        <v>315.95</v>
      </c>
      <c r="E325" s="51">
        <v>286.85</v>
      </c>
      <c r="F325" s="51" t="s">
        <v>3100</v>
      </c>
      <c r="G325" s="52">
        <v>0.0045</v>
      </c>
      <c r="H325" s="19">
        <f t="shared" si="1"/>
        <v>0.004461221688</v>
      </c>
      <c r="I325" s="19">
        <f t="shared" si="2"/>
        <v>1.004461222</v>
      </c>
      <c r="J325" s="19"/>
      <c r="K325" s="19"/>
      <c r="L325" s="19"/>
    </row>
    <row r="326">
      <c r="A326" s="72">
        <v>45131.0</v>
      </c>
      <c r="B326" s="51">
        <v>291.4</v>
      </c>
      <c r="C326" s="51">
        <v>294.0</v>
      </c>
      <c r="D326" s="51">
        <v>298.0</v>
      </c>
      <c r="E326" s="51">
        <v>289.25</v>
      </c>
      <c r="F326" s="51" t="s">
        <v>3101</v>
      </c>
      <c r="G326" s="52">
        <v>-0.0063</v>
      </c>
      <c r="H326" s="19">
        <f t="shared" si="1"/>
        <v>-0.006308610401</v>
      </c>
      <c r="I326" s="19">
        <f t="shared" si="2"/>
        <v>0.9936913896</v>
      </c>
      <c r="J326" s="19"/>
      <c r="K326" s="19"/>
      <c r="L326" s="19"/>
    </row>
    <row r="327">
      <c r="A327" s="72">
        <v>45128.0</v>
      </c>
      <c r="B327" s="51">
        <v>293.25</v>
      </c>
      <c r="C327" s="51">
        <v>291.15</v>
      </c>
      <c r="D327" s="51">
        <v>298.9</v>
      </c>
      <c r="E327" s="51">
        <v>285.05</v>
      </c>
      <c r="F327" s="51" t="s">
        <v>3102</v>
      </c>
      <c r="G327" s="52">
        <v>0.0031</v>
      </c>
      <c r="H327" s="19">
        <f t="shared" si="1"/>
        <v>0.003078501796</v>
      </c>
      <c r="I327" s="19">
        <f t="shared" si="2"/>
        <v>1.003078502</v>
      </c>
      <c r="J327" s="19"/>
      <c r="K327" s="19"/>
      <c r="L327" s="19"/>
    </row>
    <row r="328">
      <c r="A328" s="72">
        <v>45127.0</v>
      </c>
      <c r="B328" s="51">
        <v>292.35</v>
      </c>
      <c r="C328" s="51">
        <v>297.85</v>
      </c>
      <c r="D328" s="51">
        <v>299.5</v>
      </c>
      <c r="E328" s="51">
        <v>291.0</v>
      </c>
      <c r="F328" s="51" t="s">
        <v>3103</v>
      </c>
      <c r="G328" s="52">
        <v>-0.0058</v>
      </c>
      <c r="H328" s="19">
        <f t="shared" si="1"/>
        <v>-0.005781329706</v>
      </c>
      <c r="I328" s="19">
        <f t="shared" si="2"/>
        <v>0.9942186703</v>
      </c>
      <c r="J328" s="19"/>
      <c r="K328" s="19"/>
      <c r="L328" s="19"/>
    </row>
    <row r="329">
      <c r="A329" s="72">
        <v>45126.0</v>
      </c>
      <c r="B329" s="51">
        <v>294.05</v>
      </c>
      <c r="C329" s="51">
        <v>280.0</v>
      </c>
      <c r="D329" s="51">
        <v>295.95</v>
      </c>
      <c r="E329" s="51">
        <v>279.6</v>
      </c>
      <c r="F329" s="51" t="s">
        <v>3104</v>
      </c>
      <c r="G329" s="52">
        <v>0.0587</v>
      </c>
      <c r="H329" s="19">
        <f t="shared" si="1"/>
        <v>0.05868586859</v>
      </c>
      <c r="I329" s="19">
        <f t="shared" si="2"/>
        <v>1.058685869</v>
      </c>
      <c r="J329" s="19"/>
      <c r="K329" s="19"/>
      <c r="L329" s="19"/>
    </row>
    <row r="330">
      <c r="A330" s="72">
        <v>45125.0</v>
      </c>
      <c r="B330" s="51">
        <v>277.75</v>
      </c>
      <c r="C330" s="51">
        <v>272.5</v>
      </c>
      <c r="D330" s="51">
        <v>282.0</v>
      </c>
      <c r="E330" s="51">
        <v>268.5</v>
      </c>
      <c r="F330" s="51" t="s">
        <v>3105</v>
      </c>
      <c r="G330" s="52">
        <v>0.0293</v>
      </c>
      <c r="H330" s="19">
        <f t="shared" si="1"/>
        <v>0.02927552344</v>
      </c>
      <c r="I330" s="19">
        <f t="shared" si="2"/>
        <v>1.029275523</v>
      </c>
      <c r="J330" s="19"/>
      <c r="K330" s="19"/>
      <c r="L330" s="19"/>
    </row>
    <row r="331">
      <c r="A331" s="72">
        <v>45124.0</v>
      </c>
      <c r="B331" s="51">
        <v>269.85</v>
      </c>
      <c r="C331" s="51">
        <v>268.9</v>
      </c>
      <c r="D331" s="51">
        <v>273.5</v>
      </c>
      <c r="E331" s="51">
        <v>268.0</v>
      </c>
      <c r="F331" s="51" t="s">
        <v>3106</v>
      </c>
      <c r="G331" s="52">
        <v>0.0078</v>
      </c>
      <c r="H331" s="19">
        <f t="shared" si="1"/>
        <v>0.007843137255</v>
      </c>
      <c r="I331" s="19">
        <f t="shared" si="2"/>
        <v>1.007843137</v>
      </c>
      <c r="J331" s="19"/>
      <c r="K331" s="19"/>
      <c r="L331" s="19"/>
    </row>
    <row r="332">
      <c r="A332" s="72">
        <v>45121.0</v>
      </c>
      <c r="B332" s="51">
        <v>267.75</v>
      </c>
      <c r="C332" s="51">
        <v>268.4</v>
      </c>
      <c r="D332" s="51">
        <v>275.0</v>
      </c>
      <c r="E332" s="51">
        <v>264.3</v>
      </c>
      <c r="F332" s="51" t="s">
        <v>3107</v>
      </c>
      <c r="G332" s="52">
        <v>0.0056</v>
      </c>
      <c r="H332" s="19">
        <f t="shared" si="1"/>
        <v>0.005633802817</v>
      </c>
      <c r="I332" s="19">
        <f t="shared" si="2"/>
        <v>1.005633803</v>
      </c>
      <c r="J332" s="19"/>
      <c r="K332" s="19"/>
      <c r="L332" s="19"/>
    </row>
    <row r="333">
      <c r="A333" s="72">
        <v>45120.0</v>
      </c>
      <c r="B333" s="51">
        <v>266.25</v>
      </c>
      <c r="C333" s="51">
        <v>271.2</v>
      </c>
      <c r="D333" s="51">
        <v>274.95</v>
      </c>
      <c r="E333" s="51">
        <v>264.95</v>
      </c>
      <c r="F333" s="51" t="s">
        <v>3013</v>
      </c>
      <c r="G333" s="52">
        <v>-0.0202</v>
      </c>
      <c r="H333" s="19">
        <f t="shared" si="1"/>
        <v>-0.02023919043</v>
      </c>
      <c r="I333" s="19">
        <f t="shared" si="2"/>
        <v>0.9797608096</v>
      </c>
      <c r="J333" s="19"/>
      <c r="K333" s="19"/>
      <c r="L333" s="19"/>
    </row>
    <row r="334">
      <c r="A334" s="72">
        <v>45119.0</v>
      </c>
      <c r="B334" s="51">
        <v>271.75</v>
      </c>
      <c r="C334" s="51">
        <v>274.95</v>
      </c>
      <c r="D334" s="51">
        <v>280.2</v>
      </c>
      <c r="E334" s="51">
        <v>267.1</v>
      </c>
      <c r="F334" s="51" t="s">
        <v>3108</v>
      </c>
      <c r="G334" s="52">
        <v>-0.0097</v>
      </c>
      <c r="H334" s="19">
        <f t="shared" si="1"/>
        <v>-0.009657434402</v>
      </c>
      <c r="I334" s="19">
        <f t="shared" si="2"/>
        <v>0.9903425656</v>
      </c>
      <c r="J334" s="19"/>
      <c r="K334" s="19"/>
      <c r="L334" s="19"/>
    </row>
    <row r="335">
      <c r="A335" s="72">
        <v>45118.0</v>
      </c>
      <c r="B335" s="51">
        <v>274.4</v>
      </c>
      <c r="C335" s="51">
        <v>274.8</v>
      </c>
      <c r="D335" s="51">
        <v>277.0</v>
      </c>
      <c r="E335" s="51">
        <v>270.5</v>
      </c>
      <c r="F335" s="51" t="s">
        <v>3109</v>
      </c>
      <c r="G335" s="52">
        <v>0.0146</v>
      </c>
      <c r="H335" s="19">
        <f t="shared" si="1"/>
        <v>0.01460528748</v>
      </c>
      <c r="I335" s="19">
        <f t="shared" si="2"/>
        <v>1.014605287</v>
      </c>
      <c r="J335" s="19"/>
      <c r="K335" s="19"/>
      <c r="L335" s="19"/>
    </row>
    <row r="336">
      <c r="A336" s="72">
        <v>45117.0</v>
      </c>
      <c r="B336" s="51">
        <v>270.45</v>
      </c>
      <c r="C336" s="51">
        <v>263.0</v>
      </c>
      <c r="D336" s="51">
        <v>271.75</v>
      </c>
      <c r="E336" s="51">
        <v>256.0</v>
      </c>
      <c r="F336" s="51" t="s">
        <v>3110</v>
      </c>
      <c r="G336" s="52">
        <v>0.0285</v>
      </c>
      <c r="H336" s="19">
        <f t="shared" si="1"/>
        <v>0.0285225328</v>
      </c>
      <c r="I336" s="19">
        <f t="shared" si="2"/>
        <v>1.028522533</v>
      </c>
      <c r="J336" s="19"/>
      <c r="K336" s="19"/>
      <c r="L336" s="19"/>
    </row>
    <row r="337">
      <c r="A337" s="72">
        <v>45114.0</v>
      </c>
      <c r="B337" s="51">
        <v>262.95</v>
      </c>
      <c r="C337" s="51">
        <v>266.6</v>
      </c>
      <c r="D337" s="51">
        <v>268.7</v>
      </c>
      <c r="E337" s="51">
        <v>261.55</v>
      </c>
      <c r="F337" s="51" t="s">
        <v>3111</v>
      </c>
      <c r="G337" s="52">
        <v>-0.015</v>
      </c>
      <c r="H337" s="19">
        <f t="shared" si="1"/>
        <v>-0.01498407942</v>
      </c>
      <c r="I337" s="19">
        <f t="shared" si="2"/>
        <v>0.9850159206</v>
      </c>
      <c r="J337" s="19"/>
      <c r="K337" s="19"/>
      <c r="L337" s="19"/>
    </row>
    <row r="338">
      <c r="A338" s="72">
        <v>45113.0</v>
      </c>
      <c r="B338" s="51">
        <v>266.95</v>
      </c>
      <c r="C338" s="51">
        <v>270.6</v>
      </c>
      <c r="D338" s="51">
        <v>271.85</v>
      </c>
      <c r="E338" s="51">
        <v>263.05</v>
      </c>
      <c r="F338" s="51" t="s">
        <v>3112</v>
      </c>
      <c r="G338" s="52">
        <v>-0.0135</v>
      </c>
      <c r="H338" s="19">
        <f t="shared" si="1"/>
        <v>-0.01348854398</v>
      </c>
      <c r="I338" s="19">
        <f t="shared" si="2"/>
        <v>0.986511456</v>
      </c>
      <c r="J338" s="19"/>
      <c r="K338" s="19"/>
      <c r="L338" s="19"/>
    </row>
    <row r="339">
      <c r="A339" s="72">
        <v>45112.0</v>
      </c>
      <c r="B339" s="51">
        <v>270.6</v>
      </c>
      <c r="C339" s="51">
        <v>272.0</v>
      </c>
      <c r="D339" s="51">
        <v>278.15</v>
      </c>
      <c r="E339" s="51">
        <v>262.0</v>
      </c>
      <c r="F339" s="51" t="s">
        <v>3113</v>
      </c>
      <c r="G339" s="52">
        <v>0.0141</v>
      </c>
      <c r="H339" s="19">
        <f t="shared" si="1"/>
        <v>0.01405283867</v>
      </c>
      <c r="I339" s="19">
        <f t="shared" si="2"/>
        <v>1.014052839</v>
      </c>
      <c r="J339" s="19"/>
      <c r="K339" s="19"/>
      <c r="L339" s="19"/>
    </row>
    <row r="340">
      <c r="A340" s="72">
        <v>45111.0</v>
      </c>
      <c r="B340" s="51">
        <v>266.85</v>
      </c>
      <c r="C340" s="51">
        <v>276.0</v>
      </c>
      <c r="D340" s="51">
        <v>277.0</v>
      </c>
      <c r="E340" s="51">
        <v>257.2</v>
      </c>
      <c r="F340" s="51" t="s">
        <v>3114</v>
      </c>
      <c r="G340" s="52">
        <v>-0.0144</v>
      </c>
      <c r="H340" s="19">
        <f t="shared" si="1"/>
        <v>-0.01440443213</v>
      </c>
      <c r="I340" s="19">
        <f t="shared" si="2"/>
        <v>0.9855955679</v>
      </c>
      <c r="J340" s="19"/>
      <c r="K340" s="19"/>
      <c r="L340" s="19"/>
    </row>
    <row r="341">
      <c r="A341" s="72">
        <v>45110.0</v>
      </c>
      <c r="B341" s="51">
        <v>270.75</v>
      </c>
      <c r="C341" s="51">
        <v>273.5</v>
      </c>
      <c r="D341" s="51">
        <v>284.2</v>
      </c>
      <c r="E341" s="51">
        <v>266.6</v>
      </c>
      <c r="F341" s="51" t="s">
        <v>3115</v>
      </c>
      <c r="G341" s="52">
        <v>0.0133</v>
      </c>
      <c r="H341" s="19">
        <f t="shared" si="1"/>
        <v>0.01328592814</v>
      </c>
      <c r="I341" s="19">
        <f t="shared" si="2"/>
        <v>1.013285928</v>
      </c>
      <c r="J341" s="19"/>
      <c r="K341" s="19"/>
      <c r="L341" s="19"/>
    </row>
    <row r="342">
      <c r="A342" s="72">
        <v>45107.0</v>
      </c>
      <c r="B342" s="51">
        <v>267.2</v>
      </c>
      <c r="C342" s="51">
        <v>265.0</v>
      </c>
      <c r="D342" s="51">
        <v>274.95</v>
      </c>
      <c r="E342" s="51">
        <v>264.0</v>
      </c>
      <c r="F342" s="51" t="s">
        <v>3116</v>
      </c>
      <c r="G342" s="52">
        <v>0.0171</v>
      </c>
      <c r="H342" s="19">
        <f t="shared" si="1"/>
        <v>0.01712980586</v>
      </c>
      <c r="I342" s="19">
        <f t="shared" si="2"/>
        <v>1.017129806</v>
      </c>
      <c r="J342" s="19"/>
      <c r="K342" s="19"/>
      <c r="L342" s="19"/>
    </row>
    <row r="343">
      <c r="A343" s="72">
        <v>45105.0</v>
      </c>
      <c r="B343" s="51">
        <v>262.7</v>
      </c>
      <c r="C343" s="51">
        <v>255.9</v>
      </c>
      <c r="D343" s="51">
        <v>267.0</v>
      </c>
      <c r="E343" s="51">
        <v>252.0</v>
      </c>
      <c r="F343" s="51" t="s">
        <v>3117</v>
      </c>
      <c r="G343" s="52">
        <v>0.0578</v>
      </c>
      <c r="H343" s="19">
        <f t="shared" si="1"/>
        <v>0.05778135696</v>
      </c>
      <c r="I343" s="19">
        <f t="shared" si="2"/>
        <v>1.057781357</v>
      </c>
      <c r="J343" s="19"/>
      <c r="K343" s="19"/>
      <c r="L343" s="19"/>
    </row>
    <row r="344">
      <c r="A344" s="72">
        <v>45104.0</v>
      </c>
      <c r="B344" s="51">
        <v>248.35</v>
      </c>
      <c r="C344" s="51">
        <v>241.0</v>
      </c>
      <c r="D344" s="51">
        <v>255.0</v>
      </c>
      <c r="E344" s="51">
        <v>239.25</v>
      </c>
      <c r="F344" s="51" t="s">
        <v>3118</v>
      </c>
      <c r="G344" s="52">
        <v>0.0455</v>
      </c>
      <c r="H344" s="19">
        <f t="shared" si="1"/>
        <v>0.04546411282</v>
      </c>
      <c r="I344" s="19">
        <f t="shared" si="2"/>
        <v>1.045464113</v>
      </c>
      <c r="J344" s="19"/>
      <c r="K344" s="19"/>
      <c r="L344" s="19"/>
    </row>
    <row r="345">
      <c r="A345" s="72">
        <v>45103.0</v>
      </c>
      <c r="B345" s="51">
        <v>237.55</v>
      </c>
      <c r="C345" s="51">
        <v>220.95</v>
      </c>
      <c r="D345" s="51">
        <v>240.0</v>
      </c>
      <c r="E345" s="51">
        <v>220.95</v>
      </c>
      <c r="F345" s="51" t="s">
        <v>3119</v>
      </c>
      <c r="G345" s="52">
        <v>0.0761</v>
      </c>
      <c r="H345" s="19">
        <f t="shared" si="1"/>
        <v>0.07610419026</v>
      </c>
      <c r="I345" s="19">
        <f t="shared" si="2"/>
        <v>1.07610419</v>
      </c>
      <c r="J345" s="19"/>
      <c r="K345" s="19"/>
      <c r="L345" s="19"/>
    </row>
    <row r="346">
      <c r="A346" s="72">
        <v>45100.0</v>
      </c>
      <c r="B346" s="51">
        <v>220.75</v>
      </c>
      <c r="C346" s="51">
        <v>235.15</v>
      </c>
      <c r="D346" s="51">
        <v>235.15</v>
      </c>
      <c r="E346" s="51">
        <v>217.9</v>
      </c>
      <c r="F346" s="51" t="s">
        <v>3120</v>
      </c>
      <c r="G346" s="52">
        <v>-0.0574</v>
      </c>
      <c r="H346" s="19">
        <f t="shared" si="1"/>
        <v>-0.0574295474</v>
      </c>
      <c r="I346" s="19">
        <f t="shared" si="2"/>
        <v>0.9425704526</v>
      </c>
      <c r="J346" s="19"/>
      <c r="K346" s="19"/>
      <c r="L346" s="19"/>
    </row>
    <row r="347">
      <c r="A347" s="72">
        <v>45099.0</v>
      </c>
      <c r="B347" s="51">
        <v>234.2</v>
      </c>
      <c r="C347" s="51">
        <v>244.0</v>
      </c>
      <c r="D347" s="51">
        <v>252.7</v>
      </c>
      <c r="E347" s="51">
        <v>231.65</v>
      </c>
      <c r="F347" s="51" t="s">
        <v>3121</v>
      </c>
      <c r="G347" s="52">
        <v>-0.0332</v>
      </c>
      <c r="H347" s="19">
        <f t="shared" si="1"/>
        <v>-0.03323013416</v>
      </c>
      <c r="I347" s="19">
        <f t="shared" si="2"/>
        <v>0.9667698658</v>
      </c>
      <c r="J347" s="19"/>
      <c r="K347" s="19"/>
      <c r="L347" s="19"/>
    </row>
    <row r="348">
      <c r="A348" s="72">
        <v>45098.0</v>
      </c>
      <c r="B348" s="51">
        <v>242.25</v>
      </c>
      <c r="C348" s="51">
        <v>231.0</v>
      </c>
      <c r="D348" s="51">
        <v>244.9</v>
      </c>
      <c r="E348" s="51">
        <v>231.0</v>
      </c>
      <c r="F348" s="51" t="s">
        <v>3122</v>
      </c>
      <c r="G348" s="52">
        <v>0.0604</v>
      </c>
      <c r="H348" s="19">
        <f t="shared" si="1"/>
        <v>0.06040709127</v>
      </c>
      <c r="I348" s="19">
        <f t="shared" si="2"/>
        <v>1.060407091</v>
      </c>
      <c r="J348" s="19"/>
      <c r="K348" s="19"/>
      <c r="L348" s="19"/>
    </row>
    <row r="349">
      <c r="A349" s="72">
        <v>45097.0</v>
      </c>
      <c r="B349" s="51">
        <v>228.45</v>
      </c>
      <c r="C349" s="51">
        <v>225.4</v>
      </c>
      <c r="D349" s="51">
        <v>232.7</v>
      </c>
      <c r="E349" s="51">
        <v>222.6</v>
      </c>
      <c r="F349" s="51" t="s">
        <v>3123</v>
      </c>
      <c r="G349" s="52">
        <v>0.0288</v>
      </c>
      <c r="H349" s="19">
        <f t="shared" si="1"/>
        <v>0.02882233731</v>
      </c>
      <c r="I349" s="19">
        <f t="shared" si="2"/>
        <v>1.028822337</v>
      </c>
      <c r="J349" s="19"/>
      <c r="K349" s="19"/>
      <c r="L349" s="19"/>
    </row>
    <row r="350">
      <c r="A350" s="72">
        <v>45096.0</v>
      </c>
      <c r="B350" s="51">
        <v>222.05</v>
      </c>
      <c r="C350" s="51">
        <v>212.7</v>
      </c>
      <c r="D350" s="51">
        <v>225.0</v>
      </c>
      <c r="E350" s="51">
        <v>212.7</v>
      </c>
      <c r="F350" s="51" t="s">
        <v>3124</v>
      </c>
      <c r="G350" s="52">
        <v>0.0442</v>
      </c>
      <c r="H350" s="19">
        <f t="shared" si="1"/>
        <v>0.04420409123</v>
      </c>
      <c r="I350" s="19">
        <f t="shared" si="2"/>
        <v>1.044204091</v>
      </c>
      <c r="J350" s="19"/>
      <c r="K350" s="19"/>
      <c r="L350" s="19"/>
    </row>
    <row r="351">
      <c r="A351" s="72">
        <v>45093.0</v>
      </c>
      <c r="B351" s="51">
        <v>212.65</v>
      </c>
      <c r="C351" s="51">
        <v>210.0</v>
      </c>
      <c r="D351" s="51">
        <v>216.4</v>
      </c>
      <c r="E351" s="51">
        <v>210.0</v>
      </c>
      <c r="F351" s="73" t="s">
        <v>3125</v>
      </c>
      <c r="G351" s="52">
        <v>0.0026</v>
      </c>
      <c r="H351" s="19">
        <f t="shared" si="1"/>
        <v>0.002593116455</v>
      </c>
      <c r="I351" s="19">
        <f t="shared" si="2"/>
        <v>1.002593116</v>
      </c>
      <c r="J351" s="19"/>
      <c r="K351" s="19"/>
      <c r="L351" s="19"/>
    </row>
    <row r="352">
      <c r="A352" s="72">
        <v>45092.0</v>
      </c>
      <c r="B352" s="51">
        <v>212.1</v>
      </c>
      <c r="C352" s="51">
        <v>211.15</v>
      </c>
      <c r="D352" s="51">
        <v>217.45</v>
      </c>
      <c r="E352" s="51">
        <v>209.6</v>
      </c>
      <c r="F352" s="51" t="s">
        <v>3126</v>
      </c>
      <c r="G352" s="52">
        <v>0.0045</v>
      </c>
      <c r="H352" s="19">
        <f t="shared" si="1"/>
        <v>0.004499171205</v>
      </c>
      <c r="I352" s="19">
        <f t="shared" si="2"/>
        <v>1.004499171</v>
      </c>
      <c r="J352" s="19"/>
      <c r="K352" s="19"/>
      <c r="L352" s="19"/>
    </row>
    <row r="353">
      <c r="A353" s="72">
        <v>45091.0</v>
      </c>
      <c r="B353" s="51">
        <v>211.15</v>
      </c>
      <c r="C353" s="51">
        <v>210.65</v>
      </c>
      <c r="D353" s="51">
        <v>214.6</v>
      </c>
      <c r="E353" s="51">
        <v>205.4</v>
      </c>
      <c r="F353" s="51" t="s">
        <v>3127</v>
      </c>
      <c r="G353" s="52">
        <v>-0.0075</v>
      </c>
      <c r="H353" s="19">
        <f t="shared" si="1"/>
        <v>-0.007520564042</v>
      </c>
      <c r="I353" s="19">
        <f t="shared" si="2"/>
        <v>0.992479436</v>
      </c>
      <c r="J353" s="19"/>
      <c r="K353" s="19"/>
      <c r="L353" s="19"/>
    </row>
    <row r="354">
      <c r="A354" s="72">
        <v>45090.0</v>
      </c>
      <c r="B354" s="51">
        <v>212.75</v>
      </c>
      <c r="C354" s="51">
        <v>209.6</v>
      </c>
      <c r="D354" s="51">
        <v>215.0</v>
      </c>
      <c r="E354" s="51">
        <v>207.55</v>
      </c>
      <c r="F354" s="51" t="s">
        <v>3128</v>
      </c>
      <c r="G354" s="52">
        <v>0.0231</v>
      </c>
      <c r="H354" s="19">
        <f t="shared" si="1"/>
        <v>0.02308247175</v>
      </c>
      <c r="I354" s="19">
        <f t="shared" si="2"/>
        <v>1.023082472</v>
      </c>
      <c r="J354" s="19"/>
      <c r="K354" s="19"/>
      <c r="L354" s="19"/>
    </row>
    <row r="355">
      <c r="A355" s="72">
        <v>45089.0</v>
      </c>
      <c r="B355" s="51">
        <v>207.95</v>
      </c>
      <c r="C355" s="51">
        <v>206.7</v>
      </c>
      <c r="D355" s="51">
        <v>209.6</v>
      </c>
      <c r="E355" s="51">
        <v>206.1</v>
      </c>
      <c r="F355" s="73" t="s">
        <v>3129</v>
      </c>
      <c r="G355" s="52">
        <v>0.0117</v>
      </c>
      <c r="H355" s="19">
        <f t="shared" si="1"/>
        <v>0.01167599124</v>
      </c>
      <c r="I355" s="19">
        <f t="shared" si="2"/>
        <v>1.011675991</v>
      </c>
      <c r="J355" s="19"/>
      <c r="K355" s="19"/>
      <c r="L355" s="19"/>
    </row>
    <row r="356">
      <c r="A356" s="72">
        <v>45086.0</v>
      </c>
      <c r="B356" s="51">
        <v>205.55</v>
      </c>
      <c r="C356" s="51">
        <v>212.0</v>
      </c>
      <c r="D356" s="51">
        <v>216.0</v>
      </c>
      <c r="E356" s="51">
        <v>204.0</v>
      </c>
      <c r="F356" s="51" t="s">
        <v>3130</v>
      </c>
      <c r="G356" s="52">
        <v>-0.0293</v>
      </c>
      <c r="H356" s="19">
        <f t="shared" si="1"/>
        <v>-0.0292798111</v>
      </c>
      <c r="I356" s="19">
        <f t="shared" si="2"/>
        <v>0.9707201889</v>
      </c>
      <c r="J356" s="19"/>
      <c r="K356" s="19"/>
      <c r="L356" s="19"/>
    </row>
    <row r="357">
      <c r="A357" s="72">
        <v>45085.0</v>
      </c>
      <c r="B357" s="51">
        <v>211.75</v>
      </c>
      <c r="C357" s="51">
        <v>209.5</v>
      </c>
      <c r="D357" s="51">
        <v>215.5</v>
      </c>
      <c r="E357" s="51">
        <v>208.05</v>
      </c>
      <c r="F357" s="51" t="s">
        <v>3131</v>
      </c>
      <c r="G357" s="52">
        <v>0.0175</v>
      </c>
      <c r="H357" s="19">
        <f t="shared" si="1"/>
        <v>0.0175396444</v>
      </c>
      <c r="I357" s="19">
        <f t="shared" si="2"/>
        <v>1.017539644</v>
      </c>
      <c r="J357" s="19"/>
      <c r="K357" s="19"/>
      <c r="L357" s="19"/>
    </row>
    <row r="358">
      <c r="A358" s="72">
        <v>45084.0</v>
      </c>
      <c r="B358" s="51">
        <v>208.1</v>
      </c>
      <c r="C358" s="51">
        <v>210.4</v>
      </c>
      <c r="D358" s="51">
        <v>218.8</v>
      </c>
      <c r="E358" s="51">
        <v>207.1</v>
      </c>
      <c r="F358" s="51" t="s">
        <v>3132</v>
      </c>
      <c r="G358" s="52">
        <v>-0.0109</v>
      </c>
      <c r="H358" s="19">
        <f t="shared" si="1"/>
        <v>-0.01093155894</v>
      </c>
      <c r="I358" s="19">
        <f t="shared" si="2"/>
        <v>0.9890684411</v>
      </c>
      <c r="J358" s="19"/>
      <c r="K358" s="19"/>
      <c r="L358" s="19"/>
    </row>
    <row r="359">
      <c r="A359" s="72">
        <v>45083.0</v>
      </c>
      <c r="B359" s="51">
        <v>210.4</v>
      </c>
      <c r="C359" s="51">
        <v>209.95</v>
      </c>
      <c r="D359" s="51">
        <v>213.6</v>
      </c>
      <c r="E359" s="51">
        <v>206.3</v>
      </c>
      <c r="F359" s="51" t="s">
        <v>3133</v>
      </c>
      <c r="G359" s="52">
        <v>0.0125</v>
      </c>
      <c r="H359" s="19">
        <f t="shared" si="1"/>
        <v>0.0125120308</v>
      </c>
      <c r="I359" s="19">
        <f t="shared" si="2"/>
        <v>1.012512031</v>
      </c>
      <c r="J359" s="19"/>
      <c r="K359" s="19"/>
      <c r="L359" s="19"/>
    </row>
    <row r="360">
      <c r="A360" s="72">
        <v>45082.0</v>
      </c>
      <c r="B360" s="51">
        <v>207.8</v>
      </c>
      <c r="C360" s="51">
        <v>203.1</v>
      </c>
      <c r="D360" s="51">
        <v>209.65</v>
      </c>
      <c r="E360" s="51">
        <v>202.0</v>
      </c>
      <c r="F360" s="51" t="s">
        <v>3134</v>
      </c>
      <c r="G360" s="52">
        <v>0.0333</v>
      </c>
      <c r="H360" s="19">
        <f t="shared" si="1"/>
        <v>0.03331675783</v>
      </c>
      <c r="I360" s="19">
        <f t="shared" si="2"/>
        <v>1.033316758</v>
      </c>
      <c r="J360" s="19"/>
      <c r="K360" s="19"/>
      <c r="L360" s="19"/>
    </row>
    <row r="361">
      <c r="A361" s="72">
        <v>45079.0</v>
      </c>
      <c r="B361" s="51">
        <v>201.1</v>
      </c>
      <c r="C361" s="51">
        <v>207.95</v>
      </c>
      <c r="D361" s="51">
        <v>211.4</v>
      </c>
      <c r="E361" s="51">
        <v>200.0</v>
      </c>
      <c r="F361" s="51" t="s">
        <v>3135</v>
      </c>
      <c r="G361" s="52">
        <v>-0.024</v>
      </c>
      <c r="H361" s="19">
        <f t="shared" si="1"/>
        <v>-0.02402329532</v>
      </c>
      <c r="I361" s="19">
        <f t="shared" si="2"/>
        <v>0.9759767047</v>
      </c>
      <c r="J361" s="19"/>
      <c r="K361" s="19"/>
      <c r="L361" s="19"/>
    </row>
    <row r="362">
      <c r="A362" s="72">
        <v>45078.0</v>
      </c>
      <c r="B362" s="51">
        <v>206.05</v>
      </c>
      <c r="C362" s="51">
        <v>189.65</v>
      </c>
      <c r="D362" s="51">
        <v>212.0</v>
      </c>
      <c r="E362" s="51">
        <v>188.6</v>
      </c>
      <c r="F362" s="51" t="s">
        <v>3136</v>
      </c>
      <c r="G362" s="52">
        <v>0.0868</v>
      </c>
      <c r="H362" s="19">
        <f t="shared" si="1"/>
        <v>0.08676160338</v>
      </c>
      <c r="I362" s="19">
        <f t="shared" si="2"/>
        <v>1.086761603</v>
      </c>
      <c r="J362" s="19"/>
      <c r="K362" s="19"/>
      <c r="L362" s="19"/>
    </row>
    <row r="363">
      <c r="A363" s="72">
        <v>45077.0</v>
      </c>
      <c r="B363" s="51">
        <v>189.6</v>
      </c>
      <c r="C363" s="51">
        <v>178.45</v>
      </c>
      <c r="D363" s="51">
        <v>195.0</v>
      </c>
      <c r="E363" s="51">
        <v>176.0</v>
      </c>
      <c r="F363" s="51" t="s">
        <v>3137</v>
      </c>
      <c r="G363" s="52">
        <v>0.073</v>
      </c>
      <c r="H363" s="19">
        <f t="shared" si="1"/>
        <v>0.07300509338</v>
      </c>
      <c r="I363" s="19">
        <f t="shared" si="2"/>
        <v>1.073005093</v>
      </c>
      <c r="J363" s="19"/>
      <c r="K363" s="19"/>
      <c r="L363" s="19"/>
    </row>
    <row r="364">
      <c r="A364" s="72">
        <v>45076.0</v>
      </c>
      <c r="B364" s="51">
        <v>176.7</v>
      </c>
      <c r="C364" s="51">
        <v>170.4</v>
      </c>
      <c r="D364" s="51">
        <v>181.4</v>
      </c>
      <c r="E364" s="51">
        <v>169.2</v>
      </c>
      <c r="F364" s="51" t="s">
        <v>3138</v>
      </c>
      <c r="G364" s="52">
        <v>0.0364</v>
      </c>
      <c r="H364" s="19">
        <f t="shared" si="1"/>
        <v>0.03636363636</v>
      </c>
      <c r="I364" s="19">
        <f t="shared" si="2"/>
        <v>1.036363636</v>
      </c>
      <c r="J364" s="19"/>
      <c r="K364" s="19"/>
      <c r="L364" s="19"/>
    </row>
    <row r="365">
      <c r="A365" s="72">
        <v>45075.0</v>
      </c>
      <c r="B365" s="51">
        <v>170.5</v>
      </c>
      <c r="C365" s="51">
        <v>171.75</v>
      </c>
      <c r="D365" s="51">
        <v>173.7</v>
      </c>
      <c r="E365" s="51">
        <v>168.0</v>
      </c>
      <c r="F365" s="73" t="s">
        <v>3139</v>
      </c>
      <c r="G365" s="52">
        <v>0.0047</v>
      </c>
      <c r="H365" s="19">
        <f t="shared" si="1"/>
        <v>0.004714201532</v>
      </c>
      <c r="I365" s="19">
        <f t="shared" si="2"/>
        <v>1.004714202</v>
      </c>
      <c r="J365" s="19"/>
      <c r="K365" s="19"/>
      <c r="L365" s="19"/>
    </row>
    <row r="366">
      <c r="A366" s="72">
        <v>45072.0</v>
      </c>
      <c r="B366" s="51">
        <v>169.7</v>
      </c>
      <c r="C366" s="51">
        <v>168.85</v>
      </c>
      <c r="D366" s="51">
        <v>170.0</v>
      </c>
      <c r="E366" s="51">
        <v>167.85</v>
      </c>
      <c r="F366" s="73" t="s">
        <v>3140</v>
      </c>
      <c r="G366" s="52">
        <v>0.0095</v>
      </c>
      <c r="H366" s="19">
        <f t="shared" si="1"/>
        <v>0.009518143962</v>
      </c>
      <c r="I366" s="19">
        <f t="shared" si="2"/>
        <v>1.009518144</v>
      </c>
      <c r="J366" s="19"/>
      <c r="K366" s="19"/>
      <c r="L366" s="19"/>
    </row>
    <row r="367">
      <c r="A367" s="72">
        <v>45071.0</v>
      </c>
      <c r="B367" s="51">
        <v>168.1</v>
      </c>
      <c r="C367" s="51">
        <v>167.0</v>
      </c>
      <c r="D367" s="51">
        <v>169.8</v>
      </c>
      <c r="E367" s="51">
        <v>167.0</v>
      </c>
      <c r="F367" s="73" t="s">
        <v>3141</v>
      </c>
      <c r="G367" s="52">
        <v>0.0024</v>
      </c>
      <c r="H367" s="19">
        <f t="shared" si="1"/>
        <v>0.002385211688</v>
      </c>
      <c r="I367" s="19">
        <f t="shared" si="2"/>
        <v>1.002385212</v>
      </c>
      <c r="J367" s="19"/>
      <c r="K367" s="19"/>
      <c r="L367" s="19"/>
    </row>
    <row r="368">
      <c r="A368" s="72">
        <v>45070.0</v>
      </c>
      <c r="B368" s="51">
        <v>167.7</v>
      </c>
      <c r="C368" s="51">
        <v>168.9</v>
      </c>
      <c r="D368" s="51">
        <v>174.75</v>
      </c>
      <c r="E368" s="51">
        <v>166.95</v>
      </c>
      <c r="F368" s="51" t="s">
        <v>3142</v>
      </c>
      <c r="G368" s="52">
        <v>0.0048</v>
      </c>
      <c r="H368" s="19">
        <f t="shared" si="1"/>
        <v>0.004793289395</v>
      </c>
      <c r="I368" s="19">
        <f t="shared" si="2"/>
        <v>1.004793289</v>
      </c>
      <c r="J368" s="19"/>
      <c r="K368" s="19"/>
      <c r="L368" s="19"/>
    </row>
    <row r="369">
      <c r="A369" s="72">
        <v>45069.0</v>
      </c>
      <c r="B369" s="51">
        <v>166.9</v>
      </c>
      <c r="C369" s="51">
        <v>168.9</v>
      </c>
      <c r="D369" s="51">
        <v>169.4</v>
      </c>
      <c r="E369" s="51">
        <v>164.0</v>
      </c>
      <c r="F369" s="73" t="s">
        <v>3143</v>
      </c>
      <c r="G369" s="52">
        <v>0.0048</v>
      </c>
      <c r="H369" s="19">
        <f t="shared" si="1"/>
        <v>0.004816375677</v>
      </c>
      <c r="I369" s="19">
        <f t="shared" si="2"/>
        <v>1.004816376</v>
      </c>
      <c r="J369" s="19"/>
      <c r="K369" s="19"/>
      <c r="L369" s="19"/>
    </row>
    <row r="370">
      <c r="A370" s="72">
        <v>45068.0</v>
      </c>
      <c r="B370" s="51">
        <v>166.1</v>
      </c>
      <c r="C370" s="51">
        <v>165.9</v>
      </c>
      <c r="D370" s="51">
        <v>168.15</v>
      </c>
      <c r="E370" s="51">
        <v>164.1</v>
      </c>
      <c r="F370" s="73" t="s">
        <v>3144</v>
      </c>
      <c r="G370" s="52">
        <v>0.0039</v>
      </c>
      <c r="H370" s="19">
        <f t="shared" si="1"/>
        <v>0.003928679359</v>
      </c>
      <c r="I370" s="19">
        <f t="shared" si="2"/>
        <v>1.003928679</v>
      </c>
      <c r="J370" s="19"/>
      <c r="K370" s="19"/>
      <c r="L370" s="19"/>
    </row>
    <row r="371">
      <c r="A371" s="72">
        <v>45065.0</v>
      </c>
      <c r="B371" s="51">
        <v>165.45</v>
      </c>
      <c r="C371" s="51">
        <v>169.0</v>
      </c>
      <c r="D371" s="51">
        <v>169.0</v>
      </c>
      <c r="E371" s="51">
        <v>164.1</v>
      </c>
      <c r="F371" s="73" t="s">
        <v>3145</v>
      </c>
      <c r="G371" s="52">
        <v>-0.0063</v>
      </c>
      <c r="H371" s="19">
        <f t="shared" si="1"/>
        <v>-0.006306306306</v>
      </c>
      <c r="I371" s="19">
        <f t="shared" si="2"/>
        <v>0.9936936937</v>
      </c>
      <c r="J371" s="19"/>
      <c r="K371" s="19"/>
      <c r="L371" s="19"/>
    </row>
    <row r="372">
      <c r="A372" s="72">
        <v>45064.0</v>
      </c>
      <c r="B372" s="51">
        <v>166.5</v>
      </c>
      <c r="C372" s="51">
        <v>170.75</v>
      </c>
      <c r="D372" s="51">
        <v>171.7</v>
      </c>
      <c r="E372" s="51">
        <v>164.35</v>
      </c>
      <c r="F372" s="73" t="s">
        <v>3146</v>
      </c>
      <c r="G372" s="52">
        <v>-0.02</v>
      </c>
      <c r="H372" s="19">
        <f t="shared" si="1"/>
        <v>-0.02001177163</v>
      </c>
      <c r="I372" s="19">
        <f t="shared" si="2"/>
        <v>0.9799882284</v>
      </c>
      <c r="J372" s="19"/>
      <c r="K372" s="19"/>
      <c r="L372" s="19"/>
    </row>
    <row r="373">
      <c r="A373" s="72">
        <v>45063.0</v>
      </c>
      <c r="B373" s="51">
        <v>169.9</v>
      </c>
      <c r="C373" s="51">
        <v>169.0</v>
      </c>
      <c r="D373" s="51">
        <v>171.45</v>
      </c>
      <c r="E373" s="51">
        <v>163.7</v>
      </c>
      <c r="F373" s="51" t="s">
        <v>3147</v>
      </c>
      <c r="G373" s="52">
        <v>0.0024</v>
      </c>
      <c r="H373" s="19">
        <f t="shared" si="1"/>
        <v>0.002359882006</v>
      </c>
      <c r="I373" s="19">
        <f t="shared" si="2"/>
        <v>1.002359882</v>
      </c>
      <c r="J373" s="19"/>
      <c r="K373" s="19"/>
      <c r="L373" s="19"/>
    </row>
    <row r="374">
      <c r="A374" s="72">
        <v>45062.0</v>
      </c>
      <c r="B374" s="51">
        <v>169.5</v>
      </c>
      <c r="C374" s="51">
        <v>170.95</v>
      </c>
      <c r="D374" s="51">
        <v>172.2</v>
      </c>
      <c r="E374" s="51">
        <v>165.0</v>
      </c>
      <c r="F374" s="73" t="s">
        <v>3148</v>
      </c>
      <c r="G374" s="52">
        <v>-0.0076</v>
      </c>
      <c r="H374" s="19">
        <f t="shared" si="1"/>
        <v>-0.007611241218</v>
      </c>
      <c r="I374" s="19">
        <f t="shared" si="2"/>
        <v>0.9923887588</v>
      </c>
      <c r="J374" s="19"/>
      <c r="K374" s="19"/>
      <c r="L374" s="19"/>
    </row>
    <row r="375">
      <c r="A375" s="72">
        <v>45061.0</v>
      </c>
      <c r="B375" s="51">
        <v>170.8</v>
      </c>
      <c r="C375" s="51">
        <v>162.15</v>
      </c>
      <c r="D375" s="51">
        <v>173.45</v>
      </c>
      <c r="E375" s="51">
        <v>162.15</v>
      </c>
      <c r="F375" s="51" t="s">
        <v>3149</v>
      </c>
      <c r="G375" s="52">
        <v>0.0311</v>
      </c>
      <c r="H375" s="19">
        <f t="shared" si="1"/>
        <v>0.03108964685</v>
      </c>
      <c r="I375" s="19">
        <f t="shared" si="2"/>
        <v>1.031089647</v>
      </c>
      <c r="J375" s="19"/>
      <c r="K375" s="19"/>
      <c r="L375" s="19"/>
    </row>
    <row r="376">
      <c r="A376" s="72">
        <v>45058.0</v>
      </c>
      <c r="B376" s="51">
        <v>165.65</v>
      </c>
      <c r="C376" s="51">
        <v>165.3</v>
      </c>
      <c r="D376" s="51">
        <v>166.9</v>
      </c>
      <c r="E376" s="51">
        <v>163.1</v>
      </c>
      <c r="F376" s="73" t="s">
        <v>3150</v>
      </c>
      <c r="G376" s="52">
        <v>0.003</v>
      </c>
      <c r="H376" s="19">
        <f t="shared" si="1"/>
        <v>0.003027550711</v>
      </c>
      <c r="I376" s="19">
        <f t="shared" si="2"/>
        <v>1.003027551</v>
      </c>
      <c r="J376" s="19"/>
      <c r="K376" s="19"/>
      <c r="L376" s="19"/>
    </row>
    <row r="377">
      <c r="A377" s="72">
        <v>45057.0</v>
      </c>
      <c r="B377" s="51">
        <v>165.15</v>
      </c>
      <c r="C377" s="51">
        <v>166.35</v>
      </c>
      <c r="D377" s="51">
        <v>168.6</v>
      </c>
      <c r="E377" s="51">
        <v>164.7</v>
      </c>
      <c r="F377" s="73" t="s">
        <v>3151</v>
      </c>
      <c r="G377" s="52">
        <v>-0.0072</v>
      </c>
      <c r="H377" s="19">
        <f t="shared" si="1"/>
        <v>-0.007213706041</v>
      </c>
      <c r="I377" s="19">
        <f t="shared" si="2"/>
        <v>0.992786294</v>
      </c>
      <c r="J377" s="19"/>
      <c r="K377" s="19"/>
      <c r="L377" s="19"/>
    </row>
    <row r="378">
      <c r="A378" s="72">
        <v>45056.0</v>
      </c>
      <c r="B378" s="51">
        <v>166.35</v>
      </c>
      <c r="C378" s="51">
        <v>164.0</v>
      </c>
      <c r="D378" s="51">
        <v>168.95</v>
      </c>
      <c r="E378" s="51">
        <v>163.2</v>
      </c>
      <c r="F378" s="51" t="s">
        <v>3152</v>
      </c>
      <c r="G378" s="52">
        <v>0.0196</v>
      </c>
      <c r="H378" s="19">
        <f t="shared" si="1"/>
        <v>0.01961385228</v>
      </c>
      <c r="I378" s="19">
        <f t="shared" si="2"/>
        <v>1.019613852</v>
      </c>
      <c r="J378" s="19"/>
      <c r="K378" s="19"/>
      <c r="L378" s="19"/>
    </row>
    <row r="379">
      <c r="A379" s="72">
        <v>45055.0</v>
      </c>
      <c r="B379" s="51">
        <v>163.15</v>
      </c>
      <c r="C379" s="51">
        <v>168.8</v>
      </c>
      <c r="D379" s="51">
        <v>169.9</v>
      </c>
      <c r="E379" s="51">
        <v>160.5</v>
      </c>
      <c r="F379" s="73" t="s">
        <v>3153</v>
      </c>
      <c r="G379" s="52">
        <v>-0.0236</v>
      </c>
      <c r="H379" s="19">
        <f t="shared" si="1"/>
        <v>-0.0236385398</v>
      </c>
      <c r="I379" s="19">
        <f t="shared" si="2"/>
        <v>0.9763614602</v>
      </c>
      <c r="J379" s="19"/>
      <c r="K379" s="19"/>
      <c r="L379" s="19"/>
    </row>
    <row r="380">
      <c r="A380" s="72">
        <v>45054.0</v>
      </c>
      <c r="B380" s="51">
        <v>167.1</v>
      </c>
      <c r="C380" s="51">
        <v>164.15</v>
      </c>
      <c r="D380" s="51">
        <v>168.85</v>
      </c>
      <c r="E380" s="51">
        <v>162.4</v>
      </c>
      <c r="F380" s="51" t="s">
        <v>3154</v>
      </c>
      <c r="G380" s="52">
        <v>0.0248</v>
      </c>
      <c r="H380" s="19">
        <f t="shared" si="1"/>
        <v>0.02483900644</v>
      </c>
      <c r="I380" s="19">
        <f t="shared" si="2"/>
        <v>1.024839006</v>
      </c>
      <c r="J380" s="19"/>
      <c r="K380" s="19"/>
      <c r="L380" s="19"/>
    </row>
    <row r="381">
      <c r="A381" s="72">
        <v>45051.0</v>
      </c>
      <c r="B381" s="51">
        <v>163.05</v>
      </c>
      <c r="C381" s="51">
        <v>150.95</v>
      </c>
      <c r="D381" s="51">
        <v>169.95</v>
      </c>
      <c r="E381" s="51">
        <v>150.95</v>
      </c>
      <c r="F381" s="51" t="s">
        <v>3155</v>
      </c>
      <c r="G381" s="52">
        <v>0.0692</v>
      </c>
      <c r="H381" s="19">
        <f t="shared" si="1"/>
        <v>0.06918032787</v>
      </c>
      <c r="I381" s="19">
        <f t="shared" si="2"/>
        <v>1.069180328</v>
      </c>
      <c r="J381" s="19"/>
      <c r="K381" s="19"/>
      <c r="L381" s="19"/>
    </row>
    <row r="382">
      <c r="A382" s="72">
        <v>45050.0</v>
      </c>
      <c r="B382" s="51">
        <v>152.5</v>
      </c>
      <c r="C382" s="51">
        <v>151.05</v>
      </c>
      <c r="D382" s="51">
        <v>153.9</v>
      </c>
      <c r="E382" s="51">
        <v>150.5</v>
      </c>
      <c r="F382" s="73" t="s">
        <v>3156</v>
      </c>
      <c r="G382" s="52">
        <v>0.0089</v>
      </c>
      <c r="H382" s="19">
        <f t="shared" si="1"/>
        <v>0.008931524975</v>
      </c>
      <c r="I382" s="19">
        <f t="shared" si="2"/>
        <v>1.008931525</v>
      </c>
      <c r="J382" s="19"/>
      <c r="K382" s="19"/>
      <c r="L382" s="19"/>
    </row>
    <row r="383">
      <c r="A383" s="72">
        <v>45049.0</v>
      </c>
      <c r="B383" s="51">
        <v>151.15</v>
      </c>
      <c r="C383" s="51">
        <v>152.0</v>
      </c>
      <c r="D383" s="51">
        <v>153.8</v>
      </c>
      <c r="E383" s="51">
        <v>151.0</v>
      </c>
      <c r="F383" s="73" t="s">
        <v>3157</v>
      </c>
      <c r="G383" s="52">
        <v>-0.0098</v>
      </c>
      <c r="H383" s="19">
        <f t="shared" si="1"/>
        <v>-0.009826400262</v>
      </c>
      <c r="I383" s="19">
        <f t="shared" si="2"/>
        <v>0.9901735997</v>
      </c>
      <c r="J383" s="19"/>
      <c r="K383" s="19"/>
      <c r="L383" s="19"/>
    </row>
    <row r="384">
      <c r="A384" s="72">
        <v>45048.0</v>
      </c>
      <c r="B384" s="51">
        <v>152.65</v>
      </c>
      <c r="C384" s="51">
        <v>152.95</v>
      </c>
      <c r="D384" s="51">
        <v>153.85</v>
      </c>
      <c r="E384" s="51">
        <v>151.0</v>
      </c>
      <c r="F384" s="73" t="s">
        <v>3158</v>
      </c>
      <c r="G384" s="52">
        <v>0.0056</v>
      </c>
      <c r="H384" s="19">
        <f t="shared" si="1"/>
        <v>0.005599472991</v>
      </c>
      <c r="I384" s="19">
        <f t="shared" si="2"/>
        <v>1.005599473</v>
      </c>
      <c r="J384" s="19"/>
      <c r="K384" s="19"/>
      <c r="L384" s="19"/>
    </row>
    <row r="385">
      <c r="A385" s="72">
        <v>45044.0</v>
      </c>
      <c r="B385" s="51">
        <v>151.8</v>
      </c>
      <c r="C385" s="51">
        <v>153.8</v>
      </c>
      <c r="D385" s="51">
        <v>154.8</v>
      </c>
      <c r="E385" s="51">
        <v>151.0</v>
      </c>
      <c r="F385" s="73" t="s">
        <v>541</v>
      </c>
      <c r="G385" s="52">
        <v>-0.0039</v>
      </c>
      <c r="H385" s="19">
        <f t="shared" si="1"/>
        <v>-0.003937007874</v>
      </c>
      <c r="I385" s="19">
        <f t="shared" si="2"/>
        <v>0.9960629921</v>
      </c>
      <c r="J385" s="19"/>
      <c r="K385" s="19"/>
      <c r="L385" s="19"/>
    </row>
    <row r="386">
      <c r="A386" s="72">
        <v>45043.0</v>
      </c>
      <c r="B386" s="51">
        <v>152.4</v>
      </c>
      <c r="C386" s="51">
        <v>151.25</v>
      </c>
      <c r="D386" s="51">
        <v>154.95</v>
      </c>
      <c r="E386" s="51">
        <v>150.15</v>
      </c>
      <c r="F386" s="73" t="s">
        <v>3159</v>
      </c>
      <c r="G386" s="52">
        <v>0.013</v>
      </c>
      <c r="H386" s="19">
        <f t="shared" si="1"/>
        <v>0.01296111665</v>
      </c>
      <c r="I386" s="19">
        <f t="shared" si="2"/>
        <v>1.012961117</v>
      </c>
      <c r="J386" s="19"/>
      <c r="K386" s="19"/>
      <c r="L386" s="19"/>
    </row>
    <row r="387">
      <c r="A387" s="72">
        <v>45042.0</v>
      </c>
      <c r="B387" s="51">
        <v>150.45</v>
      </c>
      <c r="C387" s="51">
        <v>150.35</v>
      </c>
      <c r="D387" s="51">
        <v>155.25</v>
      </c>
      <c r="E387" s="51">
        <v>148.35</v>
      </c>
      <c r="F387" s="73" t="s">
        <v>3160</v>
      </c>
      <c r="G387" s="52">
        <v>7.0E-4</v>
      </c>
      <c r="H387" s="19">
        <f t="shared" si="1"/>
        <v>0.0006651147323</v>
      </c>
      <c r="I387" s="19">
        <f t="shared" si="2"/>
        <v>1.000665115</v>
      </c>
      <c r="J387" s="19"/>
      <c r="K387" s="19"/>
      <c r="L387" s="19"/>
    </row>
    <row r="388">
      <c r="A388" s="72">
        <v>45041.0</v>
      </c>
      <c r="B388" s="51">
        <v>150.35</v>
      </c>
      <c r="C388" s="51">
        <v>154.4</v>
      </c>
      <c r="D388" s="51">
        <v>154.85</v>
      </c>
      <c r="E388" s="51">
        <v>148.3</v>
      </c>
      <c r="F388" s="51" t="s">
        <v>3161</v>
      </c>
      <c r="G388" s="52">
        <v>-0.0262</v>
      </c>
      <c r="H388" s="19">
        <f t="shared" si="1"/>
        <v>-0.02623056995</v>
      </c>
      <c r="I388" s="19">
        <f t="shared" si="2"/>
        <v>0.9737694301</v>
      </c>
      <c r="J388" s="19"/>
      <c r="K388" s="19"/>
      <c r="L388" s="19"/>
    </row>
    <row r="389">
      <c r="A389" s="72">
        <v>45040.0</v>
      </c>
      <c r="B389" s="51">
        <v>154.4</v>
      </c>
      <c r="C389" s="51">
        <v>158.1</v>
      </c>
      <c r="D389" s="51">
        <v>159.9</v>
      </c>
      <c r="E389" s="51">
        <v>150.1</v>
      </c>
      <c r="F389" s="51" t="s">
        <v>3162</v>
      </c>
      <c r="G389" s="52">
        <v>-0.0431</v>
      </c>
      <c r="H389" s="19">
        <f t="shared" si="1"/>
        <v>-0.0430740626</v>
      </c>
      <c r="I389" s="19">
        <f t="shared" si="2"/>
        <v>0.9569259374</v>
      </c>
      <c r="J389" s="19"/>
      <c r="K389" s="19"/>
      <c r="L389" s="19"/>
    </row>
    <row r="390">
      <c r="A390" s="72">
        <v>45037.0</v>
      </c>
      <c r="B390" s="51">
        <v>161.35</v>
      </c>
      <c r="C390" s="51">
        <v>170.4</v>
      </c>
      <c r="D390" s="51">
        <v>172.75</v>
      </c>
      <c r="E390" s="51">
        <v>158.05</v>
      </c>
      <c r="F390" s="51" t="s">
        <v>3163</v>
      </c>
      <c r="G390" s="52">
        <v>-0.0403</v>
      </c>
      <c r="H390" s="19">
        <f t="shared" si="1"/>
        <v>-0.04032593826</v>
      </c>
      <c r="I390" s="19">
        <f t="shared" si="2"/>
        <v>0.9596740617</v>
      </c>
      <c r="J390" s="19"/>
      <c r="K390" s="19"/>
      <c r="L390" s="19"/>
    </row>
    <row r="391">
      <c r="A391" s="72">
        <v>45036.0</v>
      </c>
      <c r="B391" s="54">
        <v>168.13</v>
      </c>
      <c r="C391" s="54">
        <v>168.98</v>
      </c>
      <c r="D391" s="54">
        <v>171.49</v>
      </c>
      <c r="E391" s="54">
        <v>166.51</v>
      </c>
      <c r="F391" s="73" t="s">
        <v>3164</v>
      </c>
      <c r="G391" s="52">
        <v>0.0048</v>
      </c>
      <c r="H391" s="19">
        <f t="shared" si="1"/>
        <v>0.004841023189</v>
      </c>
      <c r="I391" s="19">
        <f t="shared" si="2"/>
        <v>1.004841023</v>
      </c>
      <c r="J391" s="19"/>
      <c r="K391" s="19"/>
      <c r="L391" s="19"/>
    </row>
    <row r="392">
      <c r="A392" s="72">
        <v>45035.0</v>
      </c>
      <c r="B392" s="54">
        <v>167.32</v>
      </c>
      <c r="C392" s="54">
        <v>168.4</v>
      </c>
      <c r="D392" s="54">
        <v>169.0</v>
      </c>
      <c r="E392" s="54">
        <v>166.0</v>
      </c>
      <c r="F392" s="73" t="s">
        <v>3165</v>
      </c>
      <c r="G392" s="52">
        <v>0.0033</v>
      </c>
      <c r="H392" s="19">
        <f t="shared" si="1"/>
        <v>0.003358119453</v>
      </c>
      <c r="I392" s="19">
        <f t="shared" si="2"/>
        <v>1.003358119</v>
      </c>
      <c r="J392" s="19"/>
      <c r="K392" s="19"/>
      <c r="L392" s="19"/>
    </row>
    <row r="393">
      <c r="A393" s="72">
        <v>45034.0</v>
      </c>
      <c r="B393" s="54">
        <v>166.76</v>
      </c>
      <c r="C393" s="54">
        <v>165.9</v>
      </c>
      <c r="D393" s="54">
        <v>169.0</v>
      </c>
      <c r="E393" s="54">
        <v>164.13</v>
      </c>
      <c r="F393" s="73" t="s">
        <v>3166</v>
      </c>
      <c r="G393" s="52">
        <v>0.0074</v>
      </c>
      <c r="H393" s="19">
        <f t="shared" si="1"/>
        <v>0.007369819983</v>
      </c>
      <c r="I393" s="19">
        <f t="shared" si="2"/>
        <v>1.00736982</v>
      </c>
      <c r="J393" s="19"/>
      <c r="K393" s="19"/>
      <c r="L393" s="19"/>
    </row>
    <row r="394">
      <c r="A394" s="72">
        <v>45033.0</v>
      </c>
      <c r="B394" s="54">
        <v>165.54</v>
      </c>
      <c r="C394" s="54">
        <v>168.79</v>
      </c>
      <c r="D394" s="54">
        <v>169.1</v>
      </c>
      <c r="E394" s="54">
        <v>164.0</v>
      </c>
      <c r="F394" s="73" t="s">
        <v>3167</v>
      </c>
      <c r="G394" s="52">
        <v>-0.0073</v>
      </c>
      <c r="H394" s="19">
        <f t="shared" si="1"/>
        <v>-0.007315903094</v>
      </c>
      <c r="I394" s="19">
        <f t="shared" si="2"/>
        <v>0.9926840969</v>
      </c>
      <c r="J394" s="19"/>
      <c r="K394" s="19"/>
      <c r="L394" s="19"/>
    </row>
    <row r="395">
      <c r="A395" s="72">
        <v>45029.0</v>
      </c>
      <c r="B395" s="54">
        <v>166.76</v>
      </c>
      <c r="C395" s="54">
        <v>164.96</v>
      </c>
      <c r="D395" s="54">
        <v>167.99</v>
      </c>
      <c r="E395" s="54">
        <v>163.46</v>
      </c>
      <c r="F395" s="73" t="s">
        <v>3168</v>
      </c>
      <c r="G395" s="52">
        <v>0.0109</v>
      </c>
      <c r="H395" s="19">
        <f t="shared" si="1"/>
        <v>0.01091173618</v>
      </c>
      <c r="I395" s="19">
        <f t="shared" si="2"/>
        <v>1.010911736</v>
      </c>
      <c r="J395" s="19"/>
      <c r="K395" s="19"/>
      <c r="L395" s="19"/>
    </row>
    <row r="396">
      <c r="A396" s="72">
        <v>45028.0</v>
      </c>
      <c r="B396" s="54">
        <v>164.96</v>
      </c>
      <c r="C396" s="54">
        <v>164.99</v>
      </c>
      <c r="D396" s="54">
        <v>169.51</v>
      </c>
      <c r="E396" s="54">
        <v>163.98</v>
      </c>
      <c r="F396" s="73" t="s">
        <v>3169</v>
      </c>
      <c r="G396" s="52">
        <v>0.0109</v>
      </c>
      <c r="H396" s="19">
        <f t="shared" si="1"/>
        <v>0.01090819953</v>
      </c>
      <c r="I396" s="19">
        <f t="shared" si="2"/>
        <v>1.0109082</v>
      </c>
      <c r="J396" s="19"/>
      <c r="K396" s="19"/>
      <c r="L396" s="19"/>
    </row>
    <row r="397">
      <c r="A397" s="72">
        <v>45027.0</v>
      </c>
      <c r="B397" s="54">
        <v>163.18</v>
      </c>
      <c r="C397" s="54">
        <v>159.75</v>
      </c>
      <c r="D397" s="54">
        <v>165.76</v>
      </c>
      <c r="E397" s="54">
        <v>158.5</v>
      </c>
      <c r="F397" s="73" t="s">
        <v>3170</v>
      </c>
      <c r="G397" s="52">
        <v>0.0224</v>
      </c>
      <c r="H397" s="19">
        <f t="shared" si="1"/>
        <v>0.02230296955</v>
      </c>
      <c r="I397" s="19">
        <f t="shared" si="2"/>
        <v>1.02230297</v>
      </c>
      <c r="J397" s="19"/>
      <c r="K397" s="19"/>
      <c r="L397" s="19"/>
    </row>
    <row r="398">
      <c r="A398" s="72">
        <v>45026.0</v>
      </c>
      <c r="B398" s="54">
        <v>159.62</v>
      </c>
      <c r="C398" s="54">
        <v>159.5</v>
      </c>
      <c r="D398" s="54">
        <v>160.7</v>
      </c>
      <c r="E398" s="54">
        <v>157.01</v>
      </c>
      <c r="F398" s="73" t="s">
        <v>3171</v>
      </c>
      <c r="G398" s="52">
        <v>0.0089</v>
      </c>
      <c r="H398" s="19">
        <f t="shared" si="1"/>
        <v>0.008912205297</v>
      </c>
      <c r="I398" s="19">
        <f t="shared" si="2"/>
        <v>1.008912205</v>
      </c>
      <c r="J398" s="19"/>
      <c r="K398" s="19"/>
      <c r="L398" s="19"/>
    </row>
    <row r="399">
      <c r="A399" s="72">
        <v>45022.0</v>
      </c>
      <c r="B399" s="54">
        <v>158.21</v>
      </c>
      <c r="C399" s="54">
        <v>159.9</v>
      </c>
      <c r="D399" s="54">
        <v>160.33</v>
      </c>
      <c r="E399" s="54">
        <v>156.1</v>
      </c>
      <c r="F399" s="73" t="s">
        <v>3172</v>
      </c>
      <c r="G399" s="52">
        <v>0.0016</v>
      </c>
      <c r="H399" s="19">
        <f t="shared" si="1"/>
        <v>0.001582679159</v>
      </c>
      <c r="I399" s="19">
        <f t="shared" si="2"/>
        <v>1.001582679</v>
      </c>
      <c r="J399" s="19"/>
      <c r="K399" s="19"/>
      <c r="L399" s="19"/>
    </row>
    <row r="400">
      <c r="A400" s="72">
        <v>45021.0</v>
      </c>
      <c r="B400" s="54">
        <v>157.96</v>
      </c>
      <c r="C400" s="54">
        <v>158.9</v>
      </c>
      <c r="D400" s="54">
        <v>165.68</v>
      </c>
      <c r="E400" s="54">
        <v>157.0</v>
      </c>
      <c r="F400" s="73" t="s">
        <v>3173</v>
      </c>
      <c r="G400" s="52">
        <v>3.0E-4</v>
      </c>
      <c r="H400" s="19">
        <f t="shared" si="1"/>
        <v>0.0003166360585</v>
      </c>
      <c r="I400" s="19">
        <f t="shared" si="2"/>
        <v>1.000316636</v>
      </c>
      <c r="J400" s="19"/>
      <c r="K400" s="19"/>
      <c r="L400" s="19"/>
    </row>
    <row r="401">
      <c r="A401" s="72">
        <v>45019.0</v>
      </c>
      <c r="B401" s="54">
        <v>157.91</v>
      </c>
      <c r="C401" s="54">
        <v>148.0</v>
      </c>
      <c r="D401" s="54">
        <v>158.8</v>
      </c>
      <c r="E401" s="54">
        <v>146.71</v>
      </c>
      <c r="F401" s="73" t="s">
        <v>3174</v>
      </c>
      <c r="G401" s="52">
        <v>0.0814</v>
      </c>
      <c r="H401" s="19">
        <f t="shared" si="1"/>
        <v>0.08127910162</v>
      </c>
      <c r="I401" s="19">
        <f t="shared" si="2"/>
        <v>1.081279102</v>
      </c>
      <c r="J401" s="19"/>
      <c r="K401" s="19"/>
      <c r="L401" s="19"/>
    </row>
    <row r="402">
      <c r="A402" s="72">
        <v>45016.0</v>
      </c>
      <c r="B402" s="54">
        <v>146.04</v>
      </c>
      <c r="C402" s="54">
        <v>147.8</v>
      </c>
      <c r="D402" s="54">
        <v>149.8</v>
      </c>
      <c r="E402" s="54">
        <v>143.8</v>
      </c>
      <c r="F402" s="73" t="s">
        <v>3175</v>
      </c>
      <c r="G402" s="52">
        <v>0.0088</v>
      </c>
      <c r="H402" s="19">
        <f t="shared" si="1"/>
        <v>0.008842221608</v>
      </c>
      <c r="I402" s="19">
        <f t="shared" si="2"/>
        <v>1.008842222</v>
      </c>
      <c r="J402" s="19"/>
      <c r="K402" s="19"/>
      <c r="L402" s="19"/>
    </row>
    <row r="403">
      <c r="A403" s="72">
        <v>45014.0</v>
      </c>
      <c r="B403" s="54">
        <v>144.76</v>
      </c>
      <c r="C403" s="54">
        <v>144.0</v>
      </c>
      <c r="D403" s="54">
        <v>147.21</v>
      </c>
      <c r="E403" s="54">
        <v>143.2</v>
      </c>
      <c r="F403" s="73" t="s">
        <v>3176</v>
      </c>
      <c r="G403" s="52">
        <v>0.0052</v>
      </c>
      <c r="H403" s="19">
        <f t="shared" si="1"/>
        <v>0.005207971669</v>
      </c>
      <c r="I403" s="19">
        <f t="shared" si="2"/>
        <v>1.005207972</v>
      </c>
      <c r="J403" s="19"/>
      <c r="K403" s="19"/>
      <c r="L403" s="19"/>
    </row>
    <row r="404">
      <c r="A404" s="72">
        <v>45013.0</v>
      </c>
      <c r="B404" s="54">
        <v>144.01</v>
      </c>
      <c r="C404" s="54">
        <v>147.39</v>
      </c>
      <c r="D404" s="54">
        <v>148.59</v>
      </c>
      <c r="E404" s="54">
        <v>143.0</v>
      </c>
      <c r="F404" s="73" t="s">
        <v>3177</v>
      </c>
      <c r="G404" s="52">
        <v>-0.0212</v>
      </c>
      <c r="H404" s="19">
        <f t="shared" si="1"/>
        <v>-0.02127225771</v>
      </c>
      <c r="I404" s="19">
        <f t="shared" si="2"/>
        <v>0.9787277423</v>
      </c>
      <c r="J404" s="19"/>
      <c r="K404" s="19"/>
      <c r="L404" s="19"/>
    </row>
    <row r="405">
      <c r="A405" s="72">
        <v>45012.0</v>
      </c>
      <c r="B405" s="54">
        <v>147.14</v>
      </c>
      <c r="C405" s="54">
        <v>151.01</v>
      </c>
      <c r="D405" s="54">
        <v>153.59</v>
      </c>
      <c r="E405" s="54">
        <v>146.61</v>
      </c>
      <c r="F405" s="73" t="s">
        <v>3178</v>
      </c>
      <c r="G405" s="52">
        <v>-0.0292</v>
      </c>
      <c r="H405" s="19">
        <f t="shared" si="1"/>
        <v>-0.02916336764</v>
      </c>
      <c r="I405" s="19">
        <f t="shared" si="2"/>
        <v>0.9708366324</v>
      </c>
      <c r="J405" s="19"/>
      <c r="K405" s="19"/>
      <c r="L405" s="19"/>
    </row>
    <row r="406">
      <c r="A406" s="72">
        <v>45009.0</v>
      </c>
      <c r="B406" s="54">
        <v>151.56</v>
      </c>
      <c r="C406" s="54">
        <v>149.51</v>
      </c>
      <c r="D406" s="54">
        <v>155.0</v>
      </c>
      <c r="E406" s="54">
        <v>149.51</v>
      </c>
      <c r="F406" s="73" t="s">
        <v>3179</v>
      </c>
      <c r="G406" s="52">
        <v>-0.0022</v>
      </c>
      <c r="H406" s="19">
        <f t="shared" si="1"/>
        <v>-0.002238314681</v>
      </c>
      <c r="I406" s="19">
        <f t="shared" si="2"/>
        <v>0.9977616853</v>
      </c>
      <c r="J406" s="19"/>
      <c r="K406" s="19"/>
      <c r="L406" s="19"/>
    </row>
    <row r="407">
      <c r="A407" s="72">
        <v>45008.0</v>
      </c>
      <c r="B407" s="54">
        <v>151.9</v>
      </c>
      <c r="C407" s="54">
        <v>149.5</v>
      </c>
      <c r="D407" s="54">
        <v>152.4</v>
      </c>
      <c r="E407" s="54">
        <v>148.79</v>
      </c>
      <c r="F407" s="73" t="s">
        <v>3180</v>
      </c>
      <c r="G407" s="52">
        <v>0.0107</v>
      </c>
      <c r="H407" s="19">
        <f t="shared" si="1"/>
        <v>0.01071262226</v>
      </c>
      <c r="I407" s="19">
        <f t="shared" si="2"/>
        <v>1.010712622</v>
      </c>
      <c r="J407" s="19"/>
      <c r="K407" s="19"/>
      <c r="L407" s="19"/>
    </row>
    <row r="408">
      <c r="A408" s="72">
        <v>45007.0</v>
      </c>
      <c r="B408" s="54">
        <v>150.29</v>
      </c>
      <c r="C408" s="54">
        <v>153.0</v>
      </c>
      <c r="D408" s="54">
        <v>154.49</v>
      </c>
      <c r="E408" s="54">
        <v>149.7</v>
      </c>
      <c r="F408" s="73" t="s">
        <v>3181</v>
      </c>
      <c r="G408" s="52">
        <v>-0.004</v>
      </c>
      <c r="H408" s="19">
        <f t="shared" si="1"/>
        <v>-0.004042412194</v>
      </c>
      <c r="I408" s="19">
        <f t="shared" si="2"/>
        <v>0.9959575878</v>
      </c>
      <c r="J408" s="19"/>
      <c r="K408" s="19"/>
      <c r="L408" s="19"/>
    </row>
    <row r="409">
      <c r="A409" s="72">
        <v>45006.0</v>
      </c>
      <c r="B409" s="54">
        <v>150.9</v>
      </c>
      <c r="C409" s="54">
        <v>149.31</v>
      </c>
      <c r="D409" s="54">
        <v>157.6</v>
      </c>
      <c r="E409" s="54">
        <v>149.0</v>
      </c>
      <c r="F409" s="73" t="s">
        <v>3182</v>
      </c>
      <c r="G409" s="52">
        <v>0.0148</v>
      </c>
      <c r="H409" s="19">
        <f t="shared" si="1"/>
        <v>0.01479488904</v>
      </c>
      <c r="I409" s="19">
        <f t="shared" si="2"/>
        <v>1.014794889</v>
      </c>
      <c r="J409" s="19"/>
      <c r="K409" s="19"/>
      <c r="L409" s="19"/>
    </row>
    <row r="410">
      <c r="A410" s="72">
        <v>45005.0</v>
      </c>
      <c r="B410" s="54">
        <v>148.7</v>
      </c>
      <c r="C410" s="54">
        <v>151.07</v>
      </c>
      <c r="D410" s="54">
        <v>151.07</v>
      </c>
      <c r="E410" s="54">
        <v>147.7</v>
      </c>
      <c r="F410" s="73" t="s">
        <v>3183</v>
      </c>
      <c r="G410" s="52">
        <v>-0.0157</v>
      </c>
      <c r="H410" s="19">
        <f t="shared" si="1"/>
        <v>-0.01568809161</v>
      </c>
      <c r="I410" s="19">
        <f t="shared" si="2"/>
        <v>0.9843119084</v>
      </c>
      <c r="J410" s="19"/>
      <c r="K410" s="19"/>
      <c r="L410" s="19"/>
    </row>
    <row r="411">
      <c r="A411" s="72">
        <v>45002.0</v>
      </c>
      <c r="B411" s="54">
        <v>151.07</v>
      </c>
      <c r="C411" s="54">
        <v>149.0</v>
      </c>
      <c r="D411" s="54">
        <v>152.79</v>
      </c>
      <c r="E411" s="54">
        <v>149.0</v>
      </c>
      <c r="F411" s="73" t="s">
        <v>3184</v>
      </c>
      <c r="G411" s="52">
        <v>0.0162</v>
      </c>
      <c r="H411" s="19">
        <f t="shared" si="1"/>
        <v>0.016279852</v>
      </c>
      <c r="I411" s="19">
        <f t="shared" si="2"/>
        <v>1.016279852</v>
      </c>
      <c r="J411" s="19"/>
      <c r="K411" s="19"/>
      <c r="L411" s="19"/>
    </row>
    <row r="412">
      <c r="A412" s="72">
        <v>45001.0</v>
      </c>
      <c r="B412" s="54">
        <v>148.65</v>
      </c>
      <c r="C412" s="54">
        <v>150.9</v>
      </c>
      <c r="D412" s="54">
        <v>153.98</v>
      </c>
      <c r="E412" s="54">
        <v>147.62</v>
      </c>
      <c r="F412" s="73" t="s">
        <v>3185</v>
      </c>
      <c r="G412" s="52">
        <v>-0.0094</v>
      </c>
      <c r="H412" s="19">
        <f t="shared" si="1"/>
        <v>-0.009396241503</v>
      </c>
      <c r="I412" s="19">
        <f t="shared" si="2"/>
        <v>0.9906037585</v>
      </c>
      <c r="J412" s="19"/>
      <c r="K412" s="19"/>
      <c r="L412" s="19"/>
    </row>
    <row r="413">
      <c r="A413" s="72">
        <v>45000.0</v>
      </c>
      <c r="B413" s="54">
        <v>150.06</v>
      </c>
      <c r="C413" s="54">
        <v>157.5</v>
      </c>
      <c r="D413" s="54">
        <v>157.5</v>
      </c>
      <c r="E413" s="54">
        <v>148.27</v>
      </c>
      <c r="F413" s="73" t="s">
        <v>3186</v>
      </c>
      <c r="G413" s="52">
        <v>-0.0286</v>
      </c>
      <c r="H413" s="19">
        <f t="shared" si="1"/>
        <v>-0.02861211807</v>
      </c>
      <c r="I413" s="19">
        <f t="shared" si="2"/>
        <v>0.9713878819</v>
      </c>
      <c r="J413" s="19"/>
      <c r="K413" s="19"/>
      <c r="L413" s="19"/>
    </row>
    <row r="414">
      <c r="A414" s="72">
        <v>44999.0</v>
      </c>
      <c r="B414" s="54">
        <v>154.48</v>
      </c>
      <c r="C414" s="54">
        <v>152.1</v>
      </c>
      <c r="D414" s="54">
        <v>158.5</v>
      </c>
      <c r="E414" s="54">
        <v>147.6</v>
      </c>
      <c r="F414" s="73" t="s">
        <v>3187</v>
      </c>
      <c r="G414" s="52">
        <v>0.0142</v>
      </c>
      <c r="H414" s="19">
        <f t="shared" si="1"/>
        <v>0.01424725888</v>
      </c>
      <c r="I414" s="19">
        <f t="shared" si="2"/>
        <v>1.014247259</v>
      </c>
      <c r="J414" s="19"/>
      <c r="K414" s="19"/>
      <c r="L414" s="19"/>
    </row>
    <row r="415">
      <c r="A415" s="72">
        <v>44998.0</v>
      </c>
      <c r="B415" s="54">
        <v>152.31</v>
      </c>
      <c r="C415" s="54">
        <v>155.11</v>
      </c>
      <c r="D415" s="54">
        <v>157.69</v>
      </c>
      <c r="E415" s="54">
        <v>151.71</v>
      </c>
      <c r="F415" s="73" t="s">
        <v>3188</v>
      </c>
      <c r="G415" s="52">
        <v>-0.0296</v>
      </c>
      <c r="H415" s="19">
        <f t="shared" si="1"/>
        <v>-0.02956355527</v>
      </c>
      <c r="I415" s="19">
        <f t="shared" si="2"/>
        <v>0.9704364447</v>
      </c>
      <c r="J415" s="19"/>
      <c r="K415" s="19"/>
      <c r="L415" s="19"/>
    </row>
    <row r="416">
      <c r="A416" s="72">
        <v>44995.0</v>
      </c>
      <c r="B416" s="54">
        <v>156.95</v>
      </c>
      <c r="C416" s="54">
        <v>155.4</v>
      </c>
      <c r="D416" s="54">
        <v>157.78</v>
      </c>
      <c r="E416" s="54">
        <v>153.49</v>
      </c>
      <c r="F416" s="73" t="s">
        <v>3189</v>
      </c>
      <c r="G416" s="52">
        <v>0.0091</v>
      </c>
      <c r="H416" s="19">
        <f t="shared" si="1"/>
        <v>0.009065192234</v>
      </c>
      <c r="I416" s="19">
        <f t="shared" si="2"/>
        <v>1.009065192</v>
      </c>
      <c r="J416" s="19"/>
      <c r="K416" s="19"/>
      <c r="L416" s="19"/>
    </row>
    <row r="417">
      <c r="A417" s="72">
        <v>44994.0</v>
      </c>
      <c r="B417" s="54">
        <v>155.54</v>
      </c>
      <c r="C417" s="54">
        <v>159.3</v>
      </c>
      <c r="D417" s="54">
        <v>159.3</v>
      </c>
      <c r="E417" s="54">
        <v>154.5</v>
      </c>
      <c r="F417" s="73" t="s">
        <v>3190</v>
      </c>
      <c r="G417" s="52">
        <v>-0.0032</v>
      </c>
      <c r="H417" s="19">
        <f t="shared" si="1"/>
        <v>-0.003204306588</v>
      </c>
      <c r="I417" s="19">
        <f t="shared" si="2"/>
        <v>0.9967956934</v>
      </c>
      <c r="J417" s="19"/>
      <c r="K417" s="19"/>
      <c r="L417" s="19"/>
    </row>
    <row r="418">
      <c r="A418" s="72">
        <v>44993.0</v>
      </c>
      <c r="B418" s="54">
        <v>156.04</v>
      </c>
      <c r="C418" s="54">
        <v>150.99</v>
      </c>
      <c r="D418" s="54">
        <v>159.5</v>
      </c>
      <c r="E418" s="54">
        <v>150.21</v>
      </c>
      <c r="F418" s="73" t="s">
        <v>3191</v>
      </c>
      <c r="G418" s="52">
        <v>0.0289</v>
      </c>
      <c r="H418" s="19">
        <f t="shared" si="1"/>
        <v>0.02894823607</v>
      </c>
      <c r="I418" s="19">
        <f t="shared" si="2"/>
        <v>1.028948236</v>
      </c>
      <c r="J418" s="19"/>
      <c r="K418" s="19"/>
      <c r="L418" s="19"/>
    </row>
    <row r="419">
      <c r="A419" s="72">
        <v>44991.0</v>
      </c>
      <c r="B419" s="54">
        <v>151.65</v>
      </c>
      <c r="C419" s="54">
        <v>150.99</v>
      </c>
      <c r="D419" s="54">
        <v>153.49</v>
      </c>
      <c r="E419" s="54">
        <v>150.05</v>
      </c>
      <c r="F419" s="73" t="s">
        <v>3192</v>
      </c>
      <c r="G419" s="52">
        <v>0.0132</v>
      </c>
      <c r="H419" s="19">
        <f t="shared" si="1"/>
        <v>0.01316141101</v>
      </c>
      <c r="I419" s="19">
        <f t="shared" si="2"/>
        <v>1.013161411</v>
      </c>
      <c r="J419" s="19"/>
      <c r="K419" s="19"/>
      <c r="L419" s="19"/>
    </row>
    <row r="420">
      <c r="A420" s="72">
        <v>44988.0</v>
      </c>
      <c r="B420" s="54">
        <v>149.68</v>
      </c>
      <c r="C420" s="54">
        <v>145.1</v>
      </c>
      <c r="D420" s="54">
        <v>150.49</v>
      </c>
      <c r="E420" s="54">
        <v>144.99</v>
      </c>
      <c r="F420" s="73" t="s">
        <v>3193</v>
      </c>
      <c r="G420" s="52">
        <v>0.0268</v>
      </c>
      <c r="H420" s="19">
        <f t="shared" si="1"/>
        <v>0.0268935236</v>
      </c>
      <c r="I420" s="19">
        <f t="shared" si="2"/>
        <v>1.026893524</v>
      </c>
      <c r="J420" s="19"/>
      <c r="K420" s="19"/>
      <c r="L420" s="19"/>
    </row>
    <row r="421">
      <c r="A421" s="72">
        <v>44987.0</v>
      </c>
      <c r="B421" s="54">
        <v>145.76</v>
      </c>
      <c r="C421" s="54">
        <v>148.99</v>
      </c>
      <c r="D421" s="54">
        <v>153.75</v>
      </c>
      <c r="E421" s="54">
        <v>143.67</v>
      </c>
      <c r="F421" s="73" t="s">
        <v>3194</v>
      </c>
      <c r="G421" s="52">
        <v>-0.0215</v>
      </c>
      <c r="H421" s="19">
        <f t="shared" si="1"/>
        <v>-0.02148227712</v>
      </c>
      <c r="I421" s="19">
        <f t="shared" si="2"/>
        <v>0.9785177229</v>
      </c>
      <c r="J421" s="19"/>
      <c r="K421" s="19"/>
      <c r="L421" s="19"/>
    </row>
    <row r="422">
      <c r="A422" s="72">
        <v>44986.0</v>
      </c>
      <c r="B422" s="54">
        <v>148.96</v>
      </c>
      <c r="C422" s="54">
        <v>150.7</v>
      </c>
      <c r="D422" s="54">
        <v>152.16</v>
      </c>
      <c r="E422" s="54">
        <v>147.5</v>
      </c>
      <c r="F422" s="73" t="s">
        <v>3195</v>
      </c>
      <c r="G422" s="52">
        <v>-0.0095</v>
      </c>
      <c r="H422" s="19">
        <f t="shared" si="1"/>
        <v>-0.009574468085</v>
      </c>
      <c r="I422" s="19">
        <f t="shared" si="2"/>
        <v>0.9904255319</v>
      </c>
      <c r="J422" s="19"/>
      <c r="K422" s="19"/>
      <c r="L422" s="19"/>
    </row>
    <row r="423">
      <c r="A423" s="72">
        <v>44985.0</v>
      </c>
      <c r="B423" s="54">
        <v>150.4</v>
      </c>
      <c r="C423" s="54">
        <v>148.33</v>
      </c>
      <c r="D423" s="54">
        <v>151.64</v>
      </c>
      <c r="E423" s="54">
        <v>147.99</v>
      </c>
      <c r="F423" s="73" t="s">
        <v>3196</v>
      </c>
      <c r="G423" s="52">
        <v>0.0139</v>
      </c>
      <c r="H423" s="19">
        <f t="shared" si="1"/>
        <v>0.01395536978</v>
      </c>
      <c r="I423" s="19">
        <f t="shared" si="2"/>
        <v>1.01395537</v>
      </c>
      <c r="J423" s="19"/>
      <c r="K423" s="19"/>
      <c r="L423" s="19"/>
    </row>
    <row r="424">
      <c r="A424" s="72">
        <v>44984.0</v>
      </c>
      <c r="B424" s="54">
        <v>148.33</v>
      </c>
      <c r="C424" s="54">
        <v>148.2</v>
      </c>
      <c r="D424" s="54">
        <v>150.26</v>
      </c>
      <c r="E424" s="54">
        <v>145.79</v>
      </c>
      <c r="F424" s="73" t="s">
        <v>3197</v>
      </c>
      <c r="G424" s="52">
        <v>-0.002</v>
      </c>
      <c r="H424" s="19">
        <f t="shared" si="1"/>
        <v>-0.001951285157</v>
      </c>
      <c r="I424" s="19">
        <f t="shared" si="2"/>
        <v>0.9980487148</v>
      </c>
      <c r="J424" s="19"/>
      <c r="K424" s="19"/>
      <c r="L424" s="19"/>
    </row>
    <row r="425">
      <c r="A425" s="72">
        <v>44981.0</v>
      </c>
      <c r="B425" s="54">
        <v>148.62</v>
      </c>
      <c r="C425" s="54">
        <v>154.44</v>
      </c>
      <c r="D425" s="54">
        <v>154.44</v>
      </c>
      <c r="E425" s="54">
        <v>148.0</v>
      </c>
      <c r="F425" s="73" t="s">
        <v>3198</v>
      </c>
      <c r="G425" s="52">
        <v>-0.0233</v>
      </c>
      <c r="H425" s="19">
        <f t="shared" si="1"/>
        <v>-0.02326498423</v>
      </c>
      <c r="I425" s="19">
        <f t="shared" si="2"/>
        <v>0.9767350158</v>
      </c>
      <c r="J425" s="19"/>
      <c r="K425" s="19"/>
      <c r="L425" s="19"/>
    </row>
    <row r="426">
      <c r="A426" s="72">
        <v>44980.0</v>
      </c>
      <c r="B426" s="54">
        <v>152.16</v>
      </c>
      <c r="C426" s="54">
        <v>155.13</v>
      </c>
      <c r="D426" s="54">
        <v>155.56</v>
      </c>
      <c r="E426" s="54">
        <v>150.7</v>
      </c>
      <c r="F426" s="73" t="s">
        <v>3199</v>
      </c>
      <c r="G426" s="52">
        <v>-0.0074</v>
      </c>
      <c r="H426" s="19">
        <f t="shared" si="1"/>
        <v>-0.007371648509</v>
      </c>
      <c r="I426" s="19">
        <f t="shared" si="2"/>
        <v>0.9926283515</v>
      </c>
      <c r="J426" s="19"/>
      <c r="K426" s="19"/>
      <c r="L426" s="19"/>
    </row>
    <row r="427">
      <c r="A427" s="72">
        <v>44979.0</v>
      </c>
      <c r="B427" s="54">
        <v>153.29</v>
      </c>
      <c r="C427" s="54">
        <v>154.7</v>
      </c>
      <c r="D427" s="54">
        <v>157.79</v>
      </c>
      <c r="E427" s="54">
        <v>151.0</v>
      </c>
      <c r="F427" s="73" t="s">
        <v>3200</v>
      </c>
      <c r="G427" s="52">
        <v>-0.019</v>
      </c>
      <c r="H427" s="19">
        <f t="shared" si="1"/>
        <v>-0.01900678357</v>
      </c>
      <c r="I427" s="19">
        <f t="shared" si="2"/>
        <v>0.9809932164</v>
      </c>
      <c r="J427" s="19"/>
      <c r="K427" s="19"/>
      <c r="L427" s="19"/>
    </row>
    <row r="428">
      <c r="A428" s="72">
        <v>44978.0</v>
      </c>
      <c r="B428" s="54">
        <v>156.26</v>
      </c>
      <c r="C428" s="54">
        <v>160.99</v>
      </c>
      <c r="D428" s="54">
        <v>163.18</v>
      </c>
      <c r="E428" s="54">
        <v>155.16</v>
      </c>
      <c r="F428" s="73" t="s">
        <v>3201</v>
      </c>
      <c r="G428" s="52">
        <v>-0.0348</v>
      </c>
      <c r="H428" s="19">
        <f t="shared" si="1"/>
        <v>-0.03483631872</v>
      </c>
      <c r="I428" s="19">
        <f t="shared" si="2"/>
        <v>0.9651636813</v>
      </c>
      <c r="J428" s="19"/>
      <c r="K428" s="19"/>
      <c r="L428" s="19"/>
    </row>
    <row r="429">
      <c r="A429" s="72">
        <v>44977.0</v>
      </c>
      <c r="B429" s="54">
        <v>161.9</v>
      </c>
      <c r="C429" s="54">
        <v>163.5</v>
      </c>
      <c r="D429" s="54">
        <v>165.0</v>
      </c>
      <c r="E429" s="54">
        <v>160.54</v>
      </c>
      <c r="F429" s="73" t="s">
        <v>3202</v>
      </c>
      <c r="G429" s="52">
        <v>-0.0131</v>
      </c>
      <c r="H429" s="19">
        <f t="shared" si="1"/>
        <v>-0.01304559863</v>
      </c>
      <c r="I429" s="19">
        <f t="shared" si="2"/>
        <v>0.9869544014</v>
      </c>
      <c r="J429" s="19"/>
      <c r="K429" s="19"/>
      <c r="L429" s="19"/>
    </row>
    <row r="430">
      <c r="A430" s="72">
        <v>44974.0</v>
      </c>
      <c r="B430" s="54">
        <v>164.04</v>
      </c>
      <c r="C430" s="54">
        <v>163.99</v>
      </c>
      <c r="D430" s="54">
        <v>166.0</v>
      </c>
      <c r="E430" s="54">
        <v>163.01</v>
      </c>
      <c r="F430" s="73" t="s">
        <v>3203</v>
      </c>
      <c r="G430" s="52">
        <v>-0.0098</v>
      </c>
      <c r="H430" s="19">
        <f t="shared" si="1"/>
        <v>-0.00989859971</v>
      </c>
      <c r="I430" s="19">
        <f t="shared" si="2"/>
        <v>0.9901014003</v>
      </c>
      <c r="J430" s="19"/>
      <c r="K430" s="19"/>
      <c r="L430" s="19"/>
    </row>
    <row r="431">
      <c r="A431" s="72">
        <v>44973.0</v>
      </c>
      <c r="B431" s="54">
        <v>165.68</v>
      </c>
      <c r="C431" s="54">
        <v>165.27</v>
      </c>
      <c r="D431" s="54">
        <v>167.91</v>
      </c>
      <c r="E431" s="54">
        <v>164.01</v>
      </c>
      <c r="F431" s="73" t="s">
        <v>3204</v>
      </c>
      <c r="G431" s="52">
        <v>-0.0385</v>
      </c>
      <c r="H431" s="19">
        <f t="shared" si="1"/>
        <v>-0.0384213581</v>
      </c>
      <c r="I431" s="19">
        <f t="shared" si="2"/>
        <v>0.9615786419</v>
      </c>
      <c r="J431" s="19"/>
      <c r="K431" s="19"/>
      <c r="L431" s="19"/>
    </row>
    <row r="432">
      <c r="A432" s="72">
        <v>44972.0</v>
      </c>
      <c r="B432" s="54">
        <v>172.3</v>
      </c>
      <c r="C432" s="54">
        <v>168.5</v>
      </c>
      <c r="D432" s="54">
        <v>172.9</v>
      </c>
      <c r="E432" s="54">
        <v>167.2</v>
      </c>
      <c r="F432" s="73" t="s">
        <v>3205</v>
      </c>
      <c r="G432" s="52">
        <v>0.0115</v>
      </c>
      <c r="H432" s="19">
        <f t="shared" si="1"/>
        <v>0.01150639897</v>
      </c>
      <c r="I432" s="19">
        <f t="shared" si="2"/>
        <v>1.011506399</v>
      </c>
      <c r="J432" s="19"/>
      <c r="K432" s="19"/>
      <c r="L432" s="19"/>
    </row>
    <row r="433">
      <c r="A433" s="72">
        <v>44971.0</v>
      </c>
      <c r="B433" s="54">
        <v>170.34</v>
      </c>
      <c r="C433" s="54">
        <v>173.1</v>
      </c>
      <c r="D433" s="54">
        <v>173.5</v>
      </c>
      <c r="E433" s="54">
        <v>164.6</v>
      </c>
      <c r="F433" s="73" t="s">
        <v>3206</v>
      </c>
      <c r="G433" s="52">
        <v>-0.0163</v>
      </c>
      <c r="H433" s="19">
        <f t="shared" si="1"/>
        <v>-0.01628551629</v>
      </c>
      <c r="I433" s="19">
        <f t="shared" si="2"/>
        <v>0.9837144837</v>
      </c>
      <c r="J433" s="19"/>
      <c r="K433" s="19"/>
      <c r="L433" s="19"/>
    </row>
    <row r="434">
      <c r="A434" s="72">
        <v>44970.0</v>
      </c>
      <c r="B434" s="54">
        <v>173.16</v>
      </c>
      <c r="C434" s="54">
        <v>163.8</v>
      </c>
      <c r="D434" s="54">
        <v>174.0</v>
      </c>
      <c r="E434" s="54">
        <v>161.4</v>
      </c>
      <c r="F434" s="73" t="s">
        <v>3207</v>
      </c>
      <c r="G434" s="52">
        <v>0.0727</v>
      </c>
      <c r="H434" s="19">
        <f t="shared" si="1"/>
        <v>0.07266307378</v>
      </c>
      <c r="I434" s="19">
        <f t="shared" si="2"/>
        <v>1.072663074</v>
      </c>
      <c r="J434" s="19"/>
      <c r="K434" s="19"/>
      <c r="L434" s="19"/>
    </row>
    <row r="435">
      <c r="A435" s="72">
        <v>44967.0</v>
      </c>
      <c r="B435" s="54">
        <v>161.43</v>
      </c>
      <c r="C435" s="54">
        <v>163.18</v>
      </c>
      <c r="D435" s="54">
        <v>163.18</v>
      </c>
      <c r="E435" s="54">
        <v>158.2</v>
      </c>
      <c r="F435" s="73" t="s">
        <v>3208</v>
      </c>
      <c r="G435" s="52">
        <v>0.0041</v>
      </c>
      <c r="H435" s="19">
        <f t="shared" si="1"/>
        <v>0.004105243516</v>
      </c>
      <c r="I435" s="19">
        <f t="shared" si="2"/>
        <v>1.004105244</v>
      </c>
      <c r="J435" s="19"/>
      <c r="K435" s="19"/>
      <c r="L435" s="19"/>
    </row>
    <row r="436">
      <c r="A436" s="72">
        <v>44966.0</v>
      </c>
      <c r="B436" s="54">
        <v>160.77</v>
      </c>
      <c r="C436" s="54">
        <v>160.98</v>
      </c>
      <c r="D436" s="54">
        <v>163.98</v>
      </c>
      <c r="E436" s="54">
        <v>158.97</v>
      </c>
      <c r="F436" s="73" t="s">
        <v>3209</v>
      </c>
      <c r="G436" s="52">
        <v>-0.0013</v>
      </c>
      <c r="H436" s="19">
        <f t="shared" si="1"/>
        <v>-0.001304509877</v>
      </c>
      <c r="I436" s="19">
        <f t="shared" si="2"/>
        <v>0.9986954901</v>
      </c>
      <c r="J436" s="19"/>
      <c r="K436" s="19"/>
      <c r="L436" s="19"/>
    </row>
    <row r="437">
      <c r="A437" s="72">
        <v>44965.0</v>
      </c>
      <c r="B437" s="54">
        <v>160.98</v>
      </c>
      <c r="C437" s="54">
        <v>159.24</v>
      </c>
      <c r="D437" s="54">
        <v>162.99</v>
      </c>
      <c r="E437" s="54">
        <v>155.27</v>
      </c>
      <c r="F437" s="73" t="s">
        <v>3210</v>
      </c>
      <c r="G437" s="52">
        <v>0.0191</v>
      </c>
      <c r="H437" s="19">
        <f t="shared" si="1"/>
        <v>0.01911876424</v>
      </c>
      <c r="I437" s="19">
        <f t="shared" si="2"/>
        <v>1.019118764</v>
      </c>
      <c r="J437" s="19"/>
      <c r="K437" s="19"/>
      <c r="L437" s="19"/>
    </row>
    <row r="438">
      <c r="A438" s="72">
        <v>44964.0</v>
      </c>
      <c r="B438" s="54">
        <v>157.96</v>
      </c>
      <c r="C438" s="54">
        <v>158.99</v>
      </c>
      <c r="D438" s="54">
        <v>160.4</v>
      </c>
      <c r="E438" s="54">
        <v>156.61</v>
      </c>
      <c r="F438" s="73" t="s">
        <v>3211</v>
      </c>
      <c r="G438" s="52">
        <v>-0.0074</v>
      </c>
      <c r="H438" s="19">
        <f t="shared" si="1"/>
        <v>-0.007477222746</v>
      </c>
      <c r="I438" s="19">
        <f t="shared" si="2"/>
        <v>0.9925227773</v>
      </c>
      <c r="J438" s="19"/>
      <c r="K438" s="19"/>
      <c r="L438" s="19"/>
    </row>
    <row r="439">
      <c r="A439" s="72">
        <v>44963.0</v>
      </c>
      <c r="B439" s="54">
        <v>159.15</v>
      </c>
      <c r="C439" s="54">
        <v>156.7</v>
      </c>
      <c r="D439" s="54">
        <v>160.49</v>
      </c>
      <c r="E439" s="54">
        <v>156.7</v>
      </c>
      <c r="F439" s="73" t="s">
        <v>3212</v>
      </c>
      <c r="G439" s="52">
        <v>0.0154</v>
      </c>
      <c r="H439" s="19">
        <f t="shared" si="1"/>
        <v>0.01537578155</v>
      </c>
      <c r="I439" s="19">
        <f t="shared" si="2"/>
        <v>1.015375782</v>
      </c>
      <c r="J439" s="19"/>
      <c r="K439" s="19"/>
      <c r="L439" s="19"/>
    </row>
    <row r="440">
      <c r="A440" s="72">
        <v>44960.0</v>
      </c>
      <c r="B440" s="54">
        <v>156.74</v>
      </c>
      <c r="C440" s="54">
        <v>154.99</v>
      </c>
      <c r="D440" s="54">
        <v>159.18</v>
      </c>
      <c r="E440" s="54">
        <v>151.13</v>
      </c>
      <c r="F440" s="73" t="s">
        <v>3213</v>
      </c>
      <c r="G440" s="52">
        <v>0.0144</v>
      </c>
      <c r="H440" s="19">
        <f t="shared" si="1"/>
        <v>0.0144327228</v>
      </c>
      <c r="I440" s="19">
        <f t="shared" si="2"/>
        <v>1.014432723</v>
      </c>
      <c r="J440" s="19"/>
      <c r="K440" s="19"/>
      <c r="L440" s="19"/>
    </row>
    <row r="441">
      <c r="A441" s="72">
        <v>44959.0</v>
      </c>
      <c r="B441" s="54">
        <v>154.51</v>
      </c>
      <c r="C441" s="54">
        <v>157.85</v>
      </c>
      <c r="D441" s="54">
        <v>157.94</v>
      </c>
      <c r="E441" s="54">
        <v>154.2</v>
      </c>
      <c r="F441" s="73" t="s">
        <v>3214</v>
      </c>
      <c r="G441" s="52">
        <v>-0.0065</v>
      </c>
      <c r="H441" s="19">
        <f t="shared" si="1"/>
        <v>-0.006430454633</v>
      </c>
      <c r="I441" s="19">
        <f t="shared" si="2"/>
        <v>0.9935695454</v>
      </c>
      <c r="J441" s="19"/>
      <c r="K441" s="19"/>
      <c r="L441" s="19"/>
    </row>
    <row r="442">
      <c r="A442" s="72">
        <v>44958.0</v>
      </c>
      <c r="B442" s="54">
        <v>155.51</v>
      </c>
      <c r="C442" s="54">
        <v>163.7</v>
      </c>
      <c r="D442" s="54">
        <v>163.7</v>
      </c>
      <c r="E442" s="54">
        <v>154.2</v>
      </c>
      <c r="F442" s="73" t="s">
        <v>3215</v>
      </c>
      <c r="G442" s="52">
        <v>-0.0237</v>
      </c>
      <c r="H442" s="19">
        <f t="shared" si="1"/>
        <v>-0.02373030322</v>
      </c>
      <c r="I442" s="19">
        <f t="shared" si="2"/>
        <v>0.9762696968</v>
      </c>
      <c r="J442" s="19"/>
      <c r="K442" s="19"/>
      <c r="L442" s="19"/>
    </row>
    <row r="443">
      <c r="A443" s="72">
        <v>44957.0</v>
      </c>
      <c r="B443" s="54">
        <v>159.29</v>
      </c>
      <c r="C443" s="54">
        <v>160.9</v>
      </c>
      <c r="D443" s="54">
        <v>160.9</v>
      </c>
      <c r="E443" s="54">
        <v>154.21</v>
      </c>
      <c r="F443" s="73" t="s">
        <v>3216</v>
      </c>
      <c r="G443" s="52">
        <v>0.0042</v>
      </c>
      <c r="H443" s="19">
        <f t="shared" si="1"/>
        <v>0.004223931408</v>
      </c>
      <c r="I443" s="19">
        <f t="shared" si="2"/>
        <v>1.004223931</v>
      </c>
      <c r="J443" s="19"/>
      <c r="K443" s="19"/>
      <c r="L443" s="19"/>
    </row>
    <row r="444">
      <c r="A444" s="72">
        <v>44956.0</v>
      </c>
      <c r="B444" s="54">
        <v>158.62</v>
      </c>
      <c r="C444" s="54">
        <v>159.0</v>
      </c>
      <c r="D444" s="54">
        <v>160.4</v>
      </c>
      <c r="E444" s="54">
        <v>154.5</v>
      </c>
      <c r="F444" s="73" t="s">
        <v>3217</v>
      </c>
      <c r="G444" s="52">
        <v>-0.0069</v>
      </c>
      <c r="H444" s="19">
        <f t="shared" si="1"/>
        <v>-0.00694922682</v>
      </c>
      <c r="I444" s="19">
        <f t="shared" si="2"/>
        <v>0.9930507732</v>
      </c>
      <c r="J444" s="19"/>
      <c r="K444" s="19"/>
      <c r="L444" s="19"/>
    </row>
    <row r="445">
      <c r="A445" s="72">
        <v>44953.0</v>
      </c>
      <c r="B445" s="54">
        <v>159.73</v>
      </c>
      <c r="C445" s="54">
        <v>166.0</v>
      </c>
      <c r="D445" s="54">
        <v>166.95</v>
      </c>
      <c r="E445" s="54">
        <v>157.05</v>
      </c>
      <c r="F445" s="73" t="s">
        <v>3218</v>
      </c>
      <c r="G445" s="52">
        <v>-0.0195</v>
      </c>
      <c r="H445" s="19">
        <f t="shared" si="1"/>
        <v>-0.01951998036</v>
      </c>
      <c r="I445" s="19">
        <f t="shared" si="2"/>
        <v>0.9804800196</v>
      </c>
      <c r="J445" s="19"/>
      <c r="K445" s="19"/>
      <c r="L445" s="19"/>
    </row>
    <row r="446">
      <c r="A446" s="72">
        <v>44951.0</v>
      </c>
      <c r="B446" s="54">
        <v>162.91</v>
      </c>
      <c r="C446" s="54">
        <v>158.71</v>
      </c>
      <c r="D446" s="54">
        <v>165.8</v>
      </c>
      <c r="E446" s="54">
        <v>154.93</v>
      </c>
      <c r="F446" s="73" t="s">
        <v>3219</v>
      </c>
      <c r="G446" s="52">
        <v>0.0266</v>
      </c>
      <c r="H446" s="19">
        <f t="shared" si="1"/>
        <v>0.02659272796</v>
      </c>
      <c r="I446" s="19">
        <f t="shared" si="2"/>
        <v>1.026592728</v>
      </c>
      <c r="J446" s="19"/>
      <c r="K446" s="19"/>
      <c r="L446" s="19"/>
    </row>
    <row r="447">
      <c r="A447" s="72">
        <v>44950.0</v>
      </c>
      <c r="B447" s="54">
        <v>158.69</v>
      </c>
      <c r="C447" s="54">
        <v>160.0</v>
      </c>
      <c r="D447" s="54">
        <v>160.0</v>
      </c>
      <c r="E447" s="54">
        <v>154.0</v>
      </c>
      <c r="F447" s="73" t="s">
        <v>3220</v>
      </c>
      <c r="G447" s="52">
        <v>-0.0127</v>
      </c>
      <c r="H447" s="19">
        <f t="shared" si="1"/>
        <v>-0.01269209233</v>
      </c>
      <c r="I447" s="19">
        <f t="shared" si="2"/>
        <v>0.9873079077</v>
      </c>
      <c r="J447" s="19"/>
      <c r="K447" s="19"/>
      <c r="L447" s="19"/>
    </row>
    <row r="448">
      <c r="A448" s="72">
        <v>44949.0</v>
      </c>
      <c r="B448" s="54">
        <v>160.73</v>
      </c>
      <c r="C448" s="54">
        <v>169.98</v>
      </c>
      <c r="D448" s="54">
        <v>172.8</v>
      </c>
      <c r="E448" s="54">
        <v>158.1</v>
      </c>
      <c r="F448" s="73" t="s">
        <v>3221</v>
      </c>
      <c r="G448" s="52">
        <v>-0.0465</v>
      </c>
      <c r="H448" s="19">
        <f t="shared" si="1"/>
        <v>-0.04645230185</v>
      </c>
      <c r="I448" s="19">
        <f t="shared" si="2"/>
        <v>0.9535476981</v>
      </c>
      <c r="J448" s="19"/>
      <c r="K448" s="19"/>
      <c r="L448" s="19"/>
    </row>
    <row r="449">
      <c r="A449" s="72">
        <v>44946.0</v>
      </c>
      <c r="B449" s="54">
        <v>168.56</v>
      </c>
      <c r="C449" s="54">
        <v>161.13</v>
      </c>
      <c r="D449" s="54">
        <v>169.99</v>
      </c>
      <c r="E449" s="54">
        <v>161.13</v>
      </c>
      <c r="F449" s="73" t="s">
        <v>642</v>
      </c>
      <c r="G449" s="52">
        <v>0.0315</v>
      </c>
      <c r="H449" s="19">
        <f t="shared" si="1"/>
        <v>0.03145269857</v>
      </c>
      <c r="I449" s="19">
        <f t="shared" si="2"/>
        <v>1.031452699</v>
      </c>
      <c r="J449" s="19"/>
      <c r="K449" s="19"/>
      <c r="L449" s="19"/>
    </row>
    <row r="450">
      <c r="A450" s="72">
        <v>44945.0</v>
      </c>
      <c r="B450" s="54">
        <v>163.42</v>
      </c>
      <c r="C450" s="54">
        <v>163.3</v>
      </c>
      <c r="D450" s="54">
        <v>164.5</v>
      </c>
      <c r="E450" s="54">
        <v>160.15</v>
      </c>
      <c r="F450" s="73" t="s">
        <v>3222</v>
      </c>
      <c r="G450" s="52">
        <v>-0.0035</v>
      </c>
      <c r="H450" s="19">
        <f t="shared" si="1"/>
        <v>-0.003475821696</v>
      </c>
      <c r="I450" s="19">
        <f t="shared" si="2"/>
        <v>0.9965241783</v>
      </c>
      <c r="J450" s="19"/>
      <c r="K450" s="19"/>
      <c r="L450" s="19"/>
    </row>
    <row r="451">
      <c r="A451" s="72">
        <v>44944.0</v>
      </c>
      <c r="B451" s="54">
        <v>163.99</v>
      </c>
      <c r="C451" s="54">
        <v>165.32</v>
      </c>
      <c r="D451" s="54">
        <v>168.76</v>
      </c>
      <c r="E451" s="54">
        <v>161.2</v>
      </c>
      <c r="F451" s="73" t="s">
        <v>3223</v>
      </c>
      <c r="G451" s="52">
        <v>-0.0183</v>
      </c>
      <c r="H451" s="19">
        <f t="shared" si="1"/>
        <v>-0.0183178689</v>
      </c>
      <c r="I451" s="19">
        <f t="shared" si="2"/>
        <v>0.9816821311</v>
      </c>
      <c r="J451" s="19"/>
      <c r="K451" s="19"/>
      <c r="L451" s="19"/>
    </row>
    <row r="452">
      <c r="A452" s="72">
        <v>44943.0</v>
      </c>
      <c r="B452" s="54">
        <v>167.05</v>
      </c>
      <c r="C452" s="54">
        <v>168.3</v>
      </c>
      <c r="D452" s="54">
        <v>169.5</v>
      </c>
      <c r="E452" s="54">
        <v>165.51</v>
      </c>
      <c r="F452" s="73" t="s">
        <v>3224</v>
      </c>
      <c r="G452" s="52">
        <v>-0.0099</v>
      </c>
      <c r="H452" s="19">
        <f t="shared" si="1"/>
        <v>-0.009898055951</v>
      </c>
      <c r="I452" s="19">
        <f t="shared" si="2"/>
        <v>0.990101944</v>
      </c>
      <c r="J452" s="19"/>
      <c r="K452" s="19"/>
      <c r="L452" s="19"/>
    </row>
    <row r="453">
      <c r="A453" s="72">
        <v>44942.0</v>
      </c>
      <c r="B453" s="54">
        <v>168.72</v>
      </c>
      <c r="C453" s="54">
        <v>171.58</v>
      </c>
      <c r="D453" s="54">
        <v>173.1</v>
      </c>
      <c r="E453" s="54">
        <v>167.51</v>
      </c>
      <c r="F453" s="73" t="s">
        <v>3225</v>
      </c>
      <c r="G453" s="52">
        <v>-5.0E-4</v>
      </c>
      <c r="H453" s="19">
        <f t="shared" si="1"/>
        <v>-0.0004739336493</v>
      </c>
      <c r="I453" s="19">
        <f t="shared" si="2"/>
        <v>0.9995260664</v>
      </c>
      <c r="J453" s="19"/>
      <c r="K453" s="19"/>
      <c r="L453" s="19"/>
    </row>
    <row r="454">
      <c r="A454" s="72">
        <v>44939.0</v>
      </c>
      <c r="B454" s="54">
        <v>168.8</v>
      </c>
      <c r="C454" s="54">
        <v>171.49</v>
      </c>
      <c r="D454" s="54">
        <v>171.49</v>
      </c>
      <c r="E454" s="54">
        <v>168.01</v>
      </c>
      <c r="F454" s="73" t="s">
        <v>3226</v>
      </c>
      <c r="G454" s="52">
        <v>-0.0066</v>
      </c>
      <c r="H454" s="19">
        <f t="shared" si="1"/>
        <v>-0.006649796975</v>
      </c>
      <c r="I454" s="19">
        <f t="shared" si="2"/>
        <v>0.993350203</v>
      </c>
      <c r="J454" s="19"/>
      <c r="K454" s="19"/>
      <c r="L454" s="19"/>
    </row>
    <row r="455">
      <c r="A455" s="72">
        <v>44938.0</v>
      </c>
      <c r="B455" s="54">
        <v>169.93</v>
      </c>
      <c r="C455" s="54">
        <v>171.6</v>
      </c>
      <c r="D455" s="54">
        <v>172.22</v>
      </c>
      <c r="E455" s="54">
        <v>168.81</v>
      </c>
      <c r="F455" s="73" t="s">
        <v>535</v>
      </c>
      <c r="G455" s="52">
        <v>-0.0085</v>
      </c>
      <c r="H455" s="19">
        <f t="shared" si="1"/>
        <v>-0.008518583348</v>
      </c>
      <c r="I455" s="19">
        <f t="shared" si="2"/>
        <v>0.9914814167</v>
      </c>
      <c r="J455" s="19"/>
      <c r="K455" s="19"/>
      <c r="L455" s="19"/>
    </row>
    <row r="456">
      <c r="A456" s="72">
        <v>44937.0</v>
      </c>
      <c r="B456" s="54">
        <v>171.39</v>
      </c>
      <c r="C456" s="54">
        <v>171.6</v>
      </c>
      <c r="D456" s="54">
        <v>172.01</v>
      </c>
      <c r="E456" s="54">
        <v>170.33</v>
      </c>
      <c r="F456" s="73" t="s">
        <v>3227</v>
      </c>
      <c r="G456" s="52">
        <v>0.0059</v>
      </c>
      <c r="H456" s="19">
        <f t="shared" si="1"/>
        <v>0.005927925813</v>
      </c>
      <c r="I456" s="19">
        <f t="shared" si="2"/>
        <v>1.005927926</v>
      </c>
      <c r="J456" s="19"/>
      <c r="K456" s="19"/>
      <c r="L456" s="19"/>
    </row>
    <row r="457">
      <c r="A457" s="72">
        <v>44936.0</v>
      </c>
      <c r="B457" s="54">
        <v>170.38</v>
      </c>
      <c r="C457" s="54">
        <v>170.29</v>
      </c>
      <c r="D457" s="54">
        <v>173.34</v>
      </c>
      <c r="E457" s="54">
        <v>170.01</v>
      </c>
      <c r="F457" s="73" t="s">
        <v>3228</v>
      </c>
      <c r="G457" s="52">
        <v>-0.0053</v>
      </c>
      <c r="H457" s="19">
        <f t="shared" si="1"/>
        <v>-0.005312627707</v>
      </c>
      <c r="I457" s="19">
        <f t="shared" si="2"/>
        <v>0.9946873723</v>
      </c>
      <c r="J457" s="19"/>
      <c r="K457" s="19"/>
      <c r="L457" s="19"/>
    </row>
    <row r="458">
      <c r="A458" s="72">
        <v>44935.0</v>
      </c>
      <c r="B458" s="54">
        <v>171.29</v>
      </c>
      <c r="C458" s="54">
        <v>172.6</v>
      </c>
      <c r="D458" s="54">
        <v>173.4</v>
      </c>
      <c r="E458" s="54">
        <v>170.2</v>
      </c>
      <c r="F458" s="73" t="s">
        <v>3229</v>
      </c>
      <c r="G458" s="52">
        <v>-0.0076</v>
      </c>
      <c r="H458" s="19">
        <f t="shared" si="1"/>
        <v>-0.007647297376</v>
      </c>
      <c r="I458" s="19">
        <f t="shared" si="2"/>
        <v>0.9923527026</v>
      </c>
      <c r="J458" s="19"/>
      <c r="K458" s="19"/>
      <c r="L458" s="19"/>
    </row>
    <row r="459">
      <c r="A459" s="72">
        <v>44932.0</v>
      </c>
      <c r="B459" s="54">
        <v>172.61</v>
      </c>
      <c r="C459" s="54">
        <v>173.1</v>
      </c>
      <c r="D459" s="54">
        <v>176.33</v>
      </c>
      <c r="E459" s="54">
        <v>171.51</v>
      </c>
      <c r="F459" s="73" t="s">
        <v>3230</v>
      </c>
      <c r="G459" s="52">
        <v>-0.01</v>
      </c>
      <c r="H459" s="19">
        <f t="shared" si="1"/>
        <v>-0.009979925437</v>
      </c>
      <c r="I459" s="19">
        <f t="shared" si="2"/>
        <v>0.9900200746</v>
      </c>
      <c r="J459" s="19"/>
      <c r="K459" s="19"/>
      <c r="L459" s="19"/>
    </row>
    <row r="460">
      <c r="A460" s="72">
        <v>44931.0</v>
      </c>
      <c r="B460" s="54">
        <v>174.35</v>
      </c>
      <c r="C460" s="54">
        <v>177.7</v>
      </c>
      <c r="D460" s="54">
        <v>179.4</v>
      </c>
      <c r="E460" s="54">
        <v>170.53</v>
      </c>
      <c r="F460" s="73" t="s">
        <v>3231</v>
      </c>
      <c r="G460" s="52">
        <v>-0.0193</v>
      </c>
      <c r="H460" s="19">
        <f t="shared" si="1"/>
        <v>-0.01934866978</v>
      </c>
      <c r="I460" s="19">
        <f t="shared" si="2"/>
        <v>0.9806513302</v>
      </c>
      <c r="J460" s="19"/>
      <c r="K460" s="19"/>
      <c r="L460" s="19"/>
    </row>
    <row r="461">
      <c r="A461" s="72">
        <v>44930.0</v>
      </c>
      <c r="B461" s="54">
        <v>177.79</v>
      </c>
      <c r="C461" s="54">
        <v>174.79</v>
      </c>
      <c r="D461" s="54">
        <v>178.68</v>
      </c>
      <c r="E461" s="54">
        <v>174.1</v>
      </c>
      <c r="F461" s="73" t="s">
        <v>3232</v>
      </c>
      <c r="G461" s="52">
        <v>0.017</v>
      </c>
      <c r="H461" s="19">
        <f t="shared" si="1"/>
        <v>0.01698890287</v>
      </c>
      <c r="I461" s="19">
        <f t="shared" si="2"/>
        <v>1.016988903</v>
      </c>
      <c r="J461" s="19"/>
      <c r="K461" s="19"/>
      <c r="L461" s="19"/>
    </row>
    <row r="462">
      <c r="A462" s="72">
        <v>44929.0</v>
      </c>
      <c r="B462" s="54">
        <v>174.82</v>
      </c>
      <c r="C462" s="54">
        <v>175.0</v>
      </c>
      <c r="D462" s="54">
        <v>176.75</v>
      </c>
      <c r="E462" s="54">
        <v>173.01</v>
      </c>
      <c r="F462" s="73" t="s">
        <v>3233</v>
      </c>
      <c r="G462" s="52">
        <v>0.0019</v>
      </c>
      <c r="H462" s="19">
        <f t="shared" si="1"/>
        <v>0.001891225858</v>
      </c>
      <c r="I462" s="19">
        <f t="shared" si="2"/>
        <v>1.001891226</v>
      </c>
      <c r="J462" s="19"/>
      <c r="K462" s="19"/>
      <c r="L462" s="19"/>
    </row>
    <row r="463">
      <c r="A463" s="72">
        <v>44928.0</v>
      </c>
      <c r="B463" s="54">
        <v>174.49</v>
      </c>
      <c r="C463" s="54">
        <v>176.0</v>
      </c>
      <c r="D463" s="54">
        <v>176.0</v>
      </c>
      <c r="E463" s="54">
        <v>173.0</v>
      </c>
      <c r="F463" s="73" t="s">
        <v>3234</v>
      </c>
      <c r="G463" s="52">
        <v>-0.0112</v>
      </c>
      <c r="H463" s="19">
        <f t="shared" si="1"/>
        <v>-0.0112200374</v>
      </c>
      <c r="I463" s="19">
        <f t="shared" si="2"/>
        <v>0.9887799626</v>
      </c>
      <c r="J463" s="19"/>
      <c r="K463" s="19"/>
      <c r="L463" s="19"/>
    </row>
    <row r="464">
      <c r="A464" s="72">
        <v>44925.0</v>
      </c>
      <c r="B464" s="54">
        <v>176.47</v>
      </c>
      <c r="C464" s="54">
        <v>177.2</v>
      </c>
      <c r="D464" s="54">
        <v>181.01</v>
      </c>
      <c r="E464" s="54">
        <v>174.2</v>
      </c>
      <c r="F464" s="73" t="s">
        <v>3235</v>
      </c>
      <c r="G464" s="52">
        <v>-0.0325</v>
      </c>
      <c r="H464" s="19">
        <f t="shared" si="1"/>
        <v>-0.03251096491</v>
      </c>
      <c r="I464" s="19">
        <f t="shared" si="2"/>
        <v>0.9674890351</v>
      </c>
      <c r="J464" s="19"/>
      <c r="K464" s="19"/>
      <c r="L464" s="19"/>
    </row>
    <row r="465">
      <c r="A465" s="72">
        <v>44924.0</v>
      </c>
      <c r="B465" s="54">
        <v>182.4</v>
      </c>
      <c r="C465" s="54">
        <v>184.3</v>
      </c>
      <c r="D465" s="54">
        <v>184.3</v>
      </c>
      <c r="E465" s="54">
        <v>181.5</v>
      </c>
      <c r="F465" s="73" t="s">
        <v>3236</v>
      </c>
      <c r="G465" s="52">
        <v>-0.0106</v>
      </c>
      <c r="H465" s="19">
        <f t="shared" si="1"/>
        <v>-0.01057770545</v>
      </c>
      <c r="I465" s="19">
        <f t="shared" si="2"/>
        <v>0.9894222945</v>
      </c>
      <c r="J465" s="19"/>
      <c r="K465" s="19"/>
      <c r="L465" s="19"/>
    </row>
    <row r="466">
      <c r="A466" s="72">
        <v>44923.0</v>
      </c>
      <c r="B466" s="54">
        <v>184.35</v>
      </c>
      <c r="C466" s="54">
        <v>187.5</v>
      </c>
      <c r="D466" s="54">
        <v>188.7</v>
      </c>
      <c r="E466" s="54">
        <v>183.79</v>
      </c>
      <c r="F466" s="73" t="s">
        <v>3237</v>
      </c>
      <c r="G466" s="52">
        <v>-0.0136</v>
      </c>
      <c r="H466" s="19">
        <f t="shared" si="1"/>
        <v>-0.01364365971</v>
      </c>
      <c r="I466" s="19">
        <f t="shared" si="2"/>
        <v>0.9863563403</v>
      </c>
      <c r="J466" s="19"/>
      <c r="K466" s="19"/>
      <c r="L466" s="19"/>
    </row>
    <row r="467">
      <c r="A467" s="72">
        <v>44922.0</v>
      </c>
      <c r="B467" s="54">
        <v>186.9</v>
      </c>
      <c r="C467" s="54">
        <v>179.9</v>
      </c>
      <c r="D467" s="54">
        <v>188.9</v>
      </c>
      <c r="E467" s="54">
        <v>176.0</v>
      </c>
      <c r="F467" s="73" t="s">
        <v>3238</v>
      </c>
      <c r="G467" s="52">
        <v>0.0628</v>
      </c>
      <c r="H467" s="19">
        <f t="shared" si="1"/>
        <v>0.06283764572</v>
      </c>
      <c r="I467" s="19">
        <f t="shared" si="2"/>
        <v>1.062837646</v>
      </c>
      <c r="J467" s="19"/>
      <c r="K467" s="19"/>
      <c r="L467" s="19"/>
    </row>
    <row r="468">
      <c r="A468" s="72">
        <v>44921.0</v>
      </c>
      <c r="B468" s="54">
        <v>175.85</v>
      </c>
      <c r="C468" s="54">
        <v>172.0</v>
      </c>
      <c r="D468" s="54">
        <v>189.0</v>
      </c>
      <c r="E468" s="54">
        <v>168.0</v>
      </c>
      <c r="F468" s="73" t="s">
        <v>3239</v>
      </c>
      <c r="G468" s="52">
        <v>0.0387</v>
      </c>
      <c r="H468" s="19">
        <f t="shared" si="1"/>
        <v>0.03868871825</v>
      </c>
      <c r="I468" s="19">
        <f t="shared" si="2"/>
        <v>1.038688718</v>
      </c>
      <c r="J468" s="19"/>
      <c r="K468" s="19"/>
      <c r="L468" s="19"/>
    </row>
    <row r="469">
      <c r="A469" s="72">
        <v>44918.0</v>
      </c>
      <c r="B469" s="54">
        <v>169.3</v>
      </c>
      <c r="C469" s="54">
        <v>179.0</v>
      </c>
      <c r="D469" s="54">
        <v>181.0</v>
      </c>
      <c r="E469" s="54">
        <v>166.76</v>
      </c>
      <c r="F469" s="73" t="s">
        <v>3240</v>
      </c>
      <c r="G469" s="52">
        <v>-0.0513</v>
      </c>
      <c r="H469" s="19">
        <f t="shared" si="1"/>
        <v>-0.05127486691</v>
      </c>
      <c r="I469" s="19">
        <f t="shared" si="2"/>
        <v>0.9487251331</v>
      </c>
      <c r="J469" s="19"/>
      <c r="K469" s="19"/>
      <c r="L469" s="19"/>
    </row>
    <row r="470">
      <c r="A470" s="72">
        <v>44917.0</v>
      </c>
      <c r="B470" s="54">
        <v>178.45</v>
      </c>
      <c r="C470" s="54">
        <v>184.8</v>
      </c>
      <c r="D470" s="54">
        <v>184.8</v>
      </c>
      <c r="E470" s="54">
        <v>174.65</v>
      </c>
      <c r="F470" s="73" t="s">
        <v>3241</v>
      </c>
      <c r="G470" s="52">
        <v>-0.0248</v>
      </c>
      <c r="H470" s="19">
        <f t="shared" si="1"/>
        <v>-0.02481009891</v>
      </c>
      <c r="I470" s="19">
        <f t="shared" si="2"/>
        <v>0.9751899011</v>
      </c>
      <c r="J470" s="19"/>
      <c r="K470" s="19"/>
      <c r="L470" s="19"/>
    </row>
    <row r="471">
      <c r="A471" s="72">
        <v>44916.0</v>
      </c>
      <c r="B471" s="54">
        <v>182.99</v>
      </c>
      <c r="C471" s="54">
        <v>186.0</v>
      </c>
      <c r="D471" s="54">
        <v>189.0</v>
      </c>
      <c r="E471" s="54">
        <v>181.6</v>
      </c>
      <c r="F471" s="73" t="s">
        <v>3242</v>
      </c>
      <c r="G471" s="52">
        <v>0.0014</v>
      </c>
      <c r="H471" s="19">
        <f t="shared" si="1"/>
        <v>0.001422864335</v>
      </c>
      <c r="I471" s="19">
        <f t="shared" si="2"/>
        <v>1.001422864</v>
      </c>
      <c r="J471" s="19"/>
      <c r="K471" s="19"/>
      <c r="L471" s="19"/>
    </row>
    <row r="472">
      <c r="A472" s="72">
        <v>44915.0</v>
      </c>
      <c r="B472" s="54">
        <v>182.73</v>
      </c>
      <c r="C472" s="54">
        <v>183.0</v>
      </c>
      <c r="D472" s="54">
        <v>184.0</v>
      </c>
      <c r="E472" s="54">
        <v>179.2</v>
      </c>
      <c r="F472" s="73" t="s">
        <v>381</v>
      </c>
      <c r="G472" s="52">
        <v>0.0067</v>
      </c>
      <c r="H472" s="19">
        <f t="shared" si="1"/>
        <v>0.006776859504</v>
      </c>
      <c r="I472" s="19">
        <f t="shared" si="2"/>
        <v>1.00677686</v>
      </c>
      <c r="J472" s="19"/>
      <c r="K472" s="19"/>
      <c r="L472" s="19"/>
    </row>
    <row r="473">
      <c r="A473" s="72">
        <v>44914.0</v>
      </c>
      <c r="B473" s="54">
        <v>181.5</v>
      </c>
      <c r="C473" s="54">
        <v>181.01</v>
      </c>
      <c r="D473" s="54">
        <v>184.0</v>
      </c>
      <c r="E473" s="54">
        <v>180.1</v>
      </c>
      <c r="F473" s="73" t="s">
        <v>3243</v>
      </c>
      <c r="G473" s="52">
        <v>-0.0028</v>
      </c>
      <c r="H473" s="19">
        <f t="shared" si="1"/>
        <v>-0.002802043844</v>
      </c>
      <c r="I473" s="19">
        <f t="shared" si="2"/>
        <v>0.9971979562</v>
      </c>
      <c r="J473" s="19"/>
      <c r="K473" s="19"/>
      <c r="L473" s="19"/>
    </row>
    <row r="474">
      <c r="A474" s="72">
        <v>44911.0</v>
      </c>
      <c r="B474" s="54">
        <v>182.01</v>
      </c>
      <c r="C474" s="54">
        <v>184.59</v>
      </c>
      <c r="D474" s="54">
        <v>184.59</v>
      </c>
      <c r="E474" s="54">
        <v>180.5</v>
      </c>
      <c r="F474" s="73" t="s">
        <v>3244</v>
      </c>
      <c r="G474" s="52">
        <v>-0.0011</v>
      </c>
      <c r="H474" s="19">
        <f t="shared" si="1"/>
        <v>-0.001152453079</v>
      </c>
      <c r="I474" s="19">
        <f t="shared" si="2"/>
        <v>0.9988475469</v>
      </c>
      <c r="J474" s="19"/>
      <c r="K474" s="19"/>
      <c r="L474" s="19"/>
    </row>
    <row r="475">
      <c r="A475" s="72">
        <v>44910.0</v>
      </c>
      <c r="B475" s="54">
        <v>182.22</v>
      </c>
      <c r="C475" s="54">
        <v>184.39</v>
      </c>
      <c r="D475" s="54">
        <v>184.39</v>
      </c>
      <c r="E475" s="54">
        <v>181.28</v>
      </c>
      <c r="F475" s="73" t="s">
        <v>3245</v>
      </c>
      <c r="G475" s="52">
        <v>7.0E-4</v>
      </c>
      <c r="H475" s="19">
        <f t="shared" si="1"/>
        <v>0.0007139326707</v>
      </c>
      <c r="I475" s="19">
        <f t="shared" si="2"/>
        <v>1.000713933</v>
      </c>
      <c r="J475" s="19"/>
      <c r="K475" s="19"/>
      <c r="L475" s="19"/>
    </row>
    <row r="476">
      <c r="A476" s="72">
        <v>44909.0</v>
      </c>
      <c r="B476" s="54">
        <v>182.09</v>
      </c>
      <c r="C476" s="54">
        <v>183.0</v>
      </c>
      <c r="D476" s="54">
        <v>185.1</v>
      </c>
      <c r="E476" s="54">
        <v>170.5</v>
      </c>
      <c r="F476" s="73" t="s">
        <v>3246</v>
      </c>
      <c r="G476" s="52">
        <v>-0.0049</v>
      </c>
      <c r="H476" s="19">
        <f t="shared" si="1"/>
        <v>-0.004918301547</v>
      </c>
      <c r="I476" s="19">
        <f t="shared" si="2"/>
        <v>0.9950816985</v>
      </c>
      <c r="J476" s="19"/>
      <c r="K476" s="19"/>
      <c r="L476" s="19"/>
    </row>
    <row r="477">
      <c r="A477" s="72">
        <v>44908.0</v>
      </c>
      <c r="B477" s="54">
        <v>182.99</v>
      </c>
      <c r="C477" s="54">
        <v>185.18</v>
      </c>
      <c r="D477" s="54">
        <v>185.18</v>
      </c>
      <c r="E477" s="54">
        <v>181.29</v>
      </c>
      <c r="F477" s="73" t="s">
        <v>3247</v>
      </c>
      <c r="G477" s="52">
        <v>-0.002</v>
      </c>
      <c r="H477" s="19">
        <f t="shared" si="1"/>
        <v>-0.001963457867</v>
      </c>
      <c r="I477" s="19">
        <f t="shared" si="2"/>
        <v>0.9980365421</v>
      </c>
      <c r="J477" s="19"/>
      <c r="K477" s="19"/>
      <c r="L477" s="19"/>
    </row>
    <row r="478">
      <c r="A478" s="72">
        <v>44907.0</v>
      </c>
      <c r="B478" s="54">
        <v>183.35</v>
      </c>
      <c r="C478" s="54">
        <v>185.01</v>
      </c>
      <c r="D478" s="54">
        <v>185.45</v>
      </c>
      <c r="E478" s="54">
        <v>182.0</v>
      </c>
      <c r="F478" s="73" t="s">
        <v>3248</v>
      </c>
      <c r="G478" s="52">
        <v>9.0E-4</v>
      </c>
      <c r="H478" s="19">
        <f t="shared" si="1"/>
        <v>0.0009280489136</v>
      </c>
      <c r="I478" s="19">
        <f t="shared" si="2"/>
        <v>1.000928049</v>
      </c>
      <c r="J478" s="19"/>
      <c r="K478" s="19"/>
      <c r="L478" s="19"/>
    </row>
    <row r="479">
      <c r="A479" s="72">
        <v>44904.0</v>
      </c>
      <c r="B479" s="54">
        <v>183.18</v>
      </c>
      <c r="C479" s="54">
        <v>187.0</v>
      </c>
      <c r="D479" s="54">
        <v>187.49</v>
      </c>
      <c r="E479" s="54">
        <v>181.35</v>
      </c>
      <c r="F479" s="73" t="s">
        <v>3249</v>
      </c>
      <c r="G479" s="52">
        <v>-0.0164</v>
      </c>
      <c r="H479" s="19">
        <f t="shared" si="1"/>
        <v>-0.01643041237</v>
      </c>
      <c r="I479" s="19">
        <f t="shared" si="2"/>
        <v>0.9835695876</v>
      </c>
      <c r="J479" s="19"/>
      <c r="K479" s="19"/>
      <c r="L479" s="19"/>
    </row>
    <row r="480">
      <c r="A480" s="72">
        <v>44903.0</v>
      </c>
      <c r="B480" s="54">
        <v>186.24</v>
      </c>
      <c r="C480" s="54">
        <v>183.99</v>
      </c>
      <c r="D480" s="54">
        <v>187.0</v>
      </c>
      <c r="E480" s="54">
        <v>183.9</v>
      </c>
      <c r="F480" s="73" t="s">
        <v>3250</v>
      </c>
      <c r="G480" s="52">
        <v>0.0237</v>
      </c>
      <c r="H480" s="19">
        <f t="shared" si="1"/>
        <v>0.02369043039</v>
      </c>
      <c r="I480" s="19">
        <f t="shared" si="2"/>
        <v>1.02369043</v>
      </c>
      <c r="J480" s="19"/>
      <c r="K480" s="19"/>
      <c r="L480" s="19"/>
    </row>
    <row r="481">
      <c r="A481" s="72">
        <v>44902.0</v>
      </c>
      <c r="B481" s="54">
        <v>181.93</v>
      </c>
      <c r="C481" s="54">
        <v>181.5</v>
      </c>
      <c r="D481" s="54">
        <v>183.65</v>
      </c>
      <c r="E481" s="54">
        <v>179.57</v>
      </c>
      <c r="F481" s="73" t="s">
        <v>3251</v>
      </c>
      <c r="G481" s="52">
        <v>5.0E-4</v>
      </c>
      <c r="H481" s="19">
        <f t="shared" si="1"/>
        <v>0.0004949406071</v>
      </c>
      <c r="I481" s="19">
        <f t="shared" si="2"/>
        <v>1.000494941</v>
      </c>
      <c r="J481" s="19"/>
      <c r="K481" s="19"/>
      <c r="L481" s="19"/>
    </row>
    <row r="482">
      <c r="A482" s="72">
        <v>44901.0</v>
      </c>
      <c r="B482" s="54">
        <v>181.84</v>
      </c>
      <c r="C482" s="54">
        <v>186.49</v>
      </c>
      <c r="D482" s="54">
        <v>187.4</v>
      </c>
      <c r="E482" s="54">
        <v>181.23</v>
      </c>
      <c r="F482" s="73" t="s">
        <v>3252</v>
      </c>
      <c r="G482" s="52">
        <v>-0.0129</v>
      </c>
      <c r="H482" s="19">
        <f t="shared" si="1"/>
        <v>-0.01291933558</v>
      </c>
      <c r="I482" s="19">
        <f t="shared" si="2"/>
        <v>0.9870806644</v>
      </c>
      <c r="J482" s="19"/>
      <c r="K482" s="19"/>
      <c r="L482" s="19"/>
    </row>
    <row r="483">
      <c r="A483" s="72">
        <v>44900.0</v>
      </c>
      <c r="B483" s="54">
        <v>184.22</v>
      </c>
      <c r="C483" s="54">
        <v>185.9</v>
      </c>
      <c r="D483" s="54">
        <v>186.7</v>
      </c>
      <c r="E483" s="54">
        <v>183.14</v>
      </c>
      <c r="F483" s="73" t="s">
        <v>3253</v>
      </c>
      <c r="G483" s="52">
        <v>0.0018</v>
      </c>
      <c r="H483" s="19">
        <f t="shared" si="1"/>
        <v>0.001849031977</v>
      </c>
      <c r="I483" s="19">
        <f t="shared" si="2"/>
        <v>1.001849032</v>
      </c>
      <c r="J483" s="19"/>
      <c r="K483" s="19"/>
      <c r="L483" s="19"/>
    </row>
    <row r="484">
      <c r="A484" s="72">
        <v>44897.0</v>
      </c>
      <c r="B484" s="54">
        <v>183.88</v>
      </c>
      <c r="C484" s="54">
        <v>185.2</v>
      </c>
      <c r="D484" s="54">
        <v>186.5</v>
      </c>
      <c r="E484" s="54">
        <v>182.0</v>
      </c>
      <c r="F484" s="73" t="s">
        <v>3254</v>
      </c>
      <c r="G484" s="52">
        <v>-0.0086</v>
      </c>
      <c r="H484" s="19">
        <f t="shared" si="1"/>
        <v>-0.008572815011</v>
      </c>
      <c r="I484" s="19">
        <f t="shared" si="2"/>
        <v>0.991427185</v>
      </c>
      <c r="J484" s="19"/>
      <c r="K484" s="19"/>
      <c r="L484" s="19"/>
    </row>
    <row r="485">
      <c r="A485" s="72">
        <v>44896.0</v>
      </c>
      <c r="B485" s="54">
        <v>185.47</v>
      </c>
      <c r="C485" s="54">
        <v>183.49</v>
      </c>
      <c r="D485" s="54">
        <v>186.85</v>
      </c>
      <c r="E485" s="54">
        <v>181.01</v>
      </c>
      <c r="F485" s="73" t="s">
        <v>3255</v>
      </c>
      <c r="G485" s="52">
        <v>0.026</v>
      </c>
      <c r="H485" s="19">
        <f t="shared" si="1"/>
        <v>0.02599988936</v>
      </c>
      <c r="I485" s="19">
        <f t="shared" si="2"/>
        <v>1.025999889</v>
      </c>
      <c r="J485" s="19"/>
      <c r="K485" s="19"/>
      <c r="L485" s="19"/>
    </row>
    <row r="486">
      <c r="A486" s="72">
        <v>44895.0</v>
      </c>
      <c r="B486" s="54">
        <v>180.77</v>
      </c>
      <c r="C486" s="54">
        <v>183.07</v>
      </c>
      <c r="D486" s="54">
        <v>190.0</v>
      </c>
      <c r="E486" s="54">
        <v>179.9</v>
      </c>
      <c r="F486" s="73" t="s">
        <v>3256</v>
      </c>
      <c r="G486" s="52">
        <v>-0.0125</v>
      </c>
      <c r="H486" s="19">
        <f t="shared" si="1"/>
        <v>-0.0125635003</v>
      </c>
      <c r="I486" s="19">
        <f t="shared" si="2"/>
        <v>0.9874364997</v>
      </c>
      <c r="J486" s="19"/>
      <c r="K486" s="19"/>
      <c r="L486" s="19"/>
    </row>
    <row r="487">
      <c r="A487" s="72">
        <v>44894.0</v>
      </c>
      <c r="B487" s="54">
        <v>183.07</v>
      </c>
      <c r="C487" s="54">
        <v>185.0</v>
      </c>
      <c r="D487" s="54">
        <v>186.49</v>
      </c>
      <c r="E487" s="54">
        <v>180.99</v>
      </c>
      <c r="F487" s="73" t="s">
        <v>3257</v>
      </c>
      <c r="G487" s="52">
        <v>-0.0033</v>
      </c>
      <c r="H487" s="19">
        <f t="shared" si="1"/>
        <v>-0.003320993031</v>
      </c>
      <c r="I487" s="19">
        <f t="shared" si="2"/>
        <v>0.996679007</v>
      </c>
      <c r="J487" s="19"/>
      <c r="K487" s="19"/>
      <c r="L487" s="19"/>
    </row>
    <row r="488">
      <c r="A488" s="72">
        <v>44893.0</v>
      </c>
      <c r="B488" s="54">
        <v>183.68</v>
      </c>
      <c r="C488" s="54">
        <v>177.51</v>
      </c>
      <c r="D488" s="54">
        <v>185.0</v>
      </c>
      <c r="E488" s="54">
        <v>177.51</v>
      </c>
      <c r="F488" s="73" t="s">
        <v>3258</v>
      </c>
      <c r="G488" s="52">
        <v>0.0221</v>
      </c>
      <c r="H488" s="19">
        <f t="shared" si="1"/>
        <v>0.02214802449</v>
      </c>
      <c r="I488" s="19">
        <f t="shared" si="2"/>
        <v>1.022148024</v>
      </c>
      <c r="J488" s="19"/>
      <c r="K488" s="19"/>
      <c r="L488" s="19"/>
    </row>
    <row r="489">
      <c r="A489" s="72">
        <v>44890.0</v>
      </c>
      <c r="B489" s="54">
        <v>179.7</v>
      </c>
      <c r="C489" s="54">
        <v>180.6</v>
      </c>
      <c r="D489" s="54">
        <v>181.59</v>
      </c>
      <c r="E489" s="54">
        <v>178.66</v>
      </c>
      <c r="F489" s="73" t="s">
        <v>3259</v>
      </c>
      <c r="G489" s="52">
        <v>-0.0126</v>
      </c>
      <c r="H489" s="19">
        <f t="shared" si="1"/>
        <v>-0.01263736264</v>
      </c>
      <c r="I489" s="19">
        <f t="shared" si="2"/>
        <v>0.9873626374</v>
      </c>
      <c r="J489" s="19"/>
      <c r="K489" s="19"/>
      <c r="L489" s="19"/>
    </row>
    <row r="490">
      <c r="A490" s="72">
        <v>44889.0</v>
      </c>
      <c r="B490" s="54">
        <v>182.0</v>
      </c>
      <c r="C490" s="54">
        <v>181.51</v>
      </c>
      <c r="D490" s="54">
        <v>183.79</v>
      </c>
      <c r="E490" s="54">
        <v>180.2</v>
      </c>
      <c r="F490" s="73" t="s">
        <v>3260</v>
      </c>
      <c r="G490" s="52">
        <v>-0.0036</v>
      </c>
      <c r="H490" s="19">
        <f t="shared" si="1"/>
        <v>-0.003558718861</v>
      </c>
      <c r="I490" s="19">
        <f t="shared" si="2"/>
        <v>0.9964412811</v>
      </c>
      <c r="J490" s="19"/>
      <c r="K490" s="19"/>
      <c r="L490" s="19"/>
    </row>
    <row r="491">
      <c r="A491" s="72">
        <v>44888.0</v>
      </c>
      <c r="B491" s="54">
        <v>182.65</v>
      </c>
      <c r="C491" s="54">
        <v>185.7</v>
      </c>
      <c r="D491" s="54">
        <v>185.7</v>
      </c>
      <c r="E491" s="54">
        <v>181.5</v>
      </c>
      <c r="F491" s="73" t="s">
        <v>3261</v>
      </c>
      <c r="G491" s="52">
        <v>-0.0168</v>
      </c>
      <c r="H491" s="19">
        <f t="shared" si="1"/>
        <v>-0.01684788459</v>
      </c>
      <c r="I491" s="19">
        <f t="shared" si="2"/>
        <v>0.9831521154</v>
      </c>
      <c r="J491" s="19"/>
      <c r="K491" s="19"/>
      <c r="L491" s="19"/>
    </row>
    <row r="492">
      <c r="A492" s="72">
        <v>44887.0</v>
      </c>
      <c r="B492" s="54">
        <v>185.78</v>
      </c>
      <c r="C492" s="54">
        <v>184.8</v>
      </c>
      <c r="D492" s="54">
        <v>188.34</v>
      </c>
      <c r="E492" s="54">
        <v>181.8</v>
      </c>
      <c r="F492" s="73" t="s">
        <v>182</v>
      </c>
      <c r="G492" s="52">
        <v>0.0054</v>
      </c>
      <c r="H492" s="19">
        <f t="shared" si="1"/>
        <v>0.005357432762</v>
      </c>
      <c r="I492" s="19">
        <f t="shared" si="2"/>
        <v>1.005357433</v>
      </c>
      <c r="J492" s="19"/>
      <c r="K492" s="19"/>
      <c r="L492" s="19"/>
    </row>
    <row r="493">
      <c r="A493" s="72">
        <v>44886.0</v>
      </c>
      <c r="B493" s="54">
        <v>184.79</v>
      </c>
      <c r="C493" s="54">
        <v>189.75</v>
      </c>
      <c r="D493" s="54">
        <v>189.75</v>
      </c>
      <c r="E493" s="54">
        <v>182.32</v>
      </c>
      <c r="F493" s="73" t="s">
        <v>3262</v>
      </c>
      <c r="G493" s="52">
        <v>-0.0168</v>
      </c>
      <c r="H493" s="19">
        <f t="shared" si="1"/>
        <v>-0.01681298218</v>
      </c>
      <c r="I493" s="19">
        <f t="shared" si="2"/>
        <v>0.9831870178</v>
      </c>
      <c r="J493" s="19"/>
      <c r="K493" s="19"/>
      <c r="L493" s="19"/>
    </row>
    <row r="494">
      <c r="A494" s="72">
        <v>44883.0</v>
      </c>
      <c r="B494" s="54">
        <v>187.95</v>
      </c>
      <c r="C494" s="54">
        <v>186.3</v>
      </c>
      <c r="D494" s="54">
        <v>188.9</v>
      </c>
      <c r="E494" s="54">
        <v>185.0</v>
      </c>
      <c r="F494" s="73" t="s">
        <v>3263</v>
      </c>
      <c r="G494" s="52">
        <v>0.0088</v>
      </c>
      <c r="H494" s="19">
        <f t="shared" si="1"/>
        <v>0.00885668277</v>
      </c>
      <c r="I494" s="19">
        <f t="shared" si="2"/>
        <v>1.008856683</v>
      </c>
      <c r="J494" s="19"/>
      <c r="K494" s="19"/>
      <c r="L494" s="19"/>
    </row>
    <row r="495">
      <c r="A495" s="72">
        <v>44882.0</v>
      </c>
      <c r="B495" s="54">
        <v>186.3</v>
      </c>
      <c r="C495" s="54">
        <v>185.25</v>
      </c>
      <c r="D495" s="54">
        <v>187.79</v>
      </c>
      <c r="E495" s="54">
        <v>184.68</v>
      </c>
      <c r="F495" s="73" t="s">
        <v>3264</v>
      </c>
      <c r="G495" s="52">
        <v>0.0057</v>
      </c>
      <c r="H495" s="19">
        <f t="shared" si="1"/>
        <v>0.005668016194</v>
      </c>
      <c r="I495" s="19">
        <f t="shared" si="2"/>
        <v>1.005668016</v>
      </c>
      <c r="J495" s="19"/>
      <c r="K495" s="19"/>
      <c r="L495" s="19"/>
    </row>
    <row r="496">
      <c r="A496" s="72">
        <v>44881.0</v>
      </c>
      <c r="B496" s="54">
        <v>185.25</v>
      </c>
      <c r="C496" s="54">
        <v>181.49</v>
      </c>
      <c r="D496" s="54">
        <v>186.77</v>
      </c>
      <c r="E496" s="54">
        <v>180.51</v>
      </c>
      <c r="F496" s="73" t="s">
        <v>3265</v>
      </c>
      <c r="G496" s="52">
        <v>0.0198</v>
      </c>
      <c r="H496" s="19">
        <f t="shared" si="1"/>
        <v>0.01981833196</v>
      </c>
      <c r="I496" s="19">
        <f t="shared" si="2"/>
        <v>1.019818332</v>
      </c>
      <c r="J496" s="19"/>
      <c r="K496" s="19"/>
      <c r="L496" s="19"/>
    </row>
    <row r="497">
      <c r="A497" s="72">
        <v>44880.0</v>
      </c>
      <c r="B497" s="54">
        <v>181.65</v>
      </c>
      <c r="C497" s="54">
        <v>178.6</v>
      </c>
      <c r="D497" s="54">
        <v>182.0</v>
      </c>
      <c r="E497" s="54">
        <v>178.12</v>
      </c>
      <c r="F497" s="73" t="s">
        <v>3266</v>
      </c>
      <c r="G497" s="52">
        <v>0.0173</v>
      </c>
      <c r="H497" s="19">
        <f t="shared" si="1"/>
        <v>0.01730510753</v>
      </c>
      <c r="I497" s="19">
        <f t="shared" si="2"/>
        <v>1.017305108</v>
      </c>
      <c r="J497" s="19"/>
      <c r="K497" s="19"/>
      <c r="L497" s="19"/>
    </row>
    <row r="498">
      <c r="A498" s="72">
        <v>44879.0</v>
      </c>
      <c r="B498" s="54">
        <v>178.56</v>
      </c>
      <c r="C498" s="54">
        <v>181.24</v>
      </c>
      <c r="D498" s="54">
        <v>182.4</v>
      </c>
      <c r="E498" s="54">
        <v>177.5</v>
      </c>
      <c r="F498" s="73" t="s">
        <v>3267</v>
      </c>
      <c r="G498" s="52">
        <v>-0.0165</v>
      </c>
      <c r="H498" s="19">
        <f t="shared" si="1"/>
        <v>-0.01646929221</v>
      </c>
      <c r="I498" s="19">
        <f t="shared" si="2"/>
        <v>0.9835307078</v>
      </c>
      <c r="J498" s="19"/>
      <c r="K498" s="19"/>
      <c r="L498" s="19"/>
    </row>
    <row r="499">
      <c r="A499" s="72">
        <v>44876.0</v>
      </c>
      <c r="B499" s="54">
        <v>181.55</v>
      </c>
      <c r="C499" s="54">
        <v>185.98</v>
      </c>
      <c r="D499" s="54">
        <v>187.95</v>
      </c>
      <c r="E499" s="54">
        <v>178.0</v>
      </c>
      <c r="F499" s="73" t="s">
        <v>3268</v>
      </c>
      <c r="G499" s="52">
        <v>-0.0148</v>
      </c>
      <c r="H499" s="19">
        <f t="shared" si="1"/>
        <v>-0.01481441285</v>
      </c>
      <c r="I499" s="19">
        <f t="shared" si="2"/>
        <v>0.9851855871</v>
      </c>
      <c r="J499" s="19"/>
      <c r="K499" s="19"/>
      <c r="L499" s="19"/>
    </row>
    <row r="500">
      <c r="A500" s="74">
        <v>44875.0</v>
      </c>
      <c r="B500" s="51">
        <v>184.28</v>
      </c>
      <c r="C500" s="51">
        <v>189.89</v>
      </c>
      <c r="D500" s="51">
        <v>189.89</v>
      </c>
      <c r="E500" s="51">
        <v>183.5</v>
      </c>
      <c r="F500" s="51" t="s">
        <v>3269</v>
      </c>
      <c r="G500" s="52">
        <v>0.0056</v>
      </c>
      <c r="H500" s="19">
        <f t="shared" si="1"/>
        <v>0.005565862709</v>
      </c>
      <c r="I500" s="19">
        <f t="shared" si="2"/>
        <v>1.005565863</v>
      </c>
      <c r="J500" s="19"/>
      <c r="K500" s="19"/>
      <c r="L500" s="19"/>
    </row>
    <row r="501">
      <c r="A501" s="75">
        <v>44874.0</v>
      </c>
      <c r="B501" s="51">
        <v>183.26</v>
      </c>
      <c r="C501" s="51">
        <v>187.01</v>
      </c>
      <c r="D501" s="51">
        <v>189.98</v>
      </c>
      <c r="E501" s="51">
        <v>175.77</v>
      </c>
      <c r="F501" s="51" t="s">
        <v>3270</v>
      </c>
      <c r="G501" s="52">
        <v>-0.0217</v>
      </c>
      <c r="H501" s="19">
        <f t="shared" si="1"/>
        <v>-0.02172636524</v>
      </c>
      <c r="I501" s="19">
        <f t="shared" si="2"/>
        <v>0.9782736348</v>
      </c>
      <c r="J501" s="19"/>
      <c r="K501" s="19"/>
      <c r="L501" s="19"/>
    </row>
    <row r="502">
      <c r="A502" s="75">
        <v>44872.0</v>
      </c>
      <c r="B502" s="51">
        <v>187.33</v>
      </c>
      <c r="C502" s="51">
        <v>190.61</v>
      </c>
      <c r="D502" s="51">
        <v>190.61</v>
      </c>
      <c r="E502" s="51">
        <v>178.9</v>
      </c>
      <c r="F502" s="51" t="s">
        <v>3271</v>
      </c>
      <c r="G502" s="52">
        <v>-0.0025</v>
      </c>
      <c r="H502" s="19">
        <f t="shared" si="1"/>
        <v>-0.002449544704</v>
      </c>
      <c r="I502" s="19">
        <f t="shared" si="2"/>
        <v>0.9975504553</v>
      </c>
      <c r="J502" s="19"/>
      <c r="K502" s="19"/>
      <c r="L502" s="19"/>
    </row>
    <row r="503">
      <c r="A503" s="75">
        <v>44869.0</v>
      </c>
      <c r="B503" s="51">
        <v>187.79</v>
      </c>
      <c r="C503" s="51">
        <v>190.5</v>
      </c>
      <c r="D503" s="51">
        <v>191.0</v>
      </c>
      <c r="E503" s="51">
        <v>184.7</v>
      </c>
      <c r="F503" s="51" t="s">
        <v>3272</v>
      </c>
      <c r="G503" s="52">
        <v>0.0043</v>
      </c>
      <c r="H503" s="19">
        <f t="shared" si="1"/>
        <v>0.004278303653</v>
      </c>
      <c r="I503" s="19">
        <f t="shared" si="2"/>
        <v>1.004278304</v>
      </c>
      <c r="J503" s="19"/>
      <c r="K503" s="19"/>
      <c r="L503" s="19"/>
    </row>
    <row r="504">
      <c r="A504" s="75">
        <v>44868.0</v>
      </c>
      <c r="B504" s="51">
        <v>186.99</v>
      </c>
      <c r="C504" s="51">
        <v>186.6</v>
      </c>
      <c r="D504" s="51">
        <v>188.7</v>
      </c>
      <c r="E504" s="51">
        <v>170.0</v>
      </c>
      <c r="F504" s="51" t="s">
        <v>3273</v>
      </c>
      <c r="G504" s="52">
        <v>0.0074</v>
      </c>
      <c r="H504" s="19">
        <f t="shared" si="1"/>
        <v>0.007380670186</v>
      </c>
      <c r="I504" s="19">
        <f t="shared" si="2"/>
        <v>1.00738067</v>
      </c>
      <c r="J504" s="19"/>
      <c r="K504" s="19"/>
      <c r="L504" s="19"/>
    </row>
    <row r="505">
      <c r="A505" s="75">
        <v>44867.0</v>
      </c>
      <c r="B505" s="51">
        <v>185.62</v>
      </c>
      <c r="C505" s="51">
        <v>179.91</v>
      </c>
      <c r="D505" s="51">
        <v>187.45</v>
      </c>
      <c r="E505" s="51">
        <v>177.87</v>
      </c>
      <c r="F505" s="51" t="s">
        <v>3274</v>
      </c>
      <c r="G505" s="52">
        <v>0.0317</v>
      </c>
      <c r="H505" s="19">
        <f t="shared" si="1"/>
        <v>0.03173809127</v>
      </c>
      <c r="I505" s="19">
        <f t="shared" si="2"/>
        <v>1.031738091</v>
      </c>
      <c r="J505" s="19"/>
      <c r="K505" s="19"/>
      <c r="L505" s="19"/>
    </row>
    <row r="506">
      <c r="A506" s="75">
        <v>44866.0</v>
      </c>
      <c r="B506" s="51">
        <v>179.91</v>
      </c>
      <c r="C506" s="51">
        <v>173.38</v>
      </c>
      <c r="D506" s="51">
        <v>183.5</v>
      </c>
      <c r="E506" s="51">
        <v>173.38</v>
      </c>
      <c r="F506" s="51" t="s">
        <v>3275</v>
      </c>
      <c r="G506" s="52">
        <v>0.037</v>
      </c>
      <c r="H506" s="19">
        <f t="shared" si="1"/>
        <v>0.03694524496</v>
      </c>
      <c r="I506" s="19">
        <f t="shared" si="2"/>
        <v>1.036945245</v>
      </c>
      <c r="J506" s="19"/>
      <c r="K506" s="19"/>
      <c r="L506" s="19"/>
    </row>
    <row r="507">
      <c r="A507" s="66">
        <v>44865.0</v>
      </c>
      <c r="B507" s="51">
        <v>173.5</v>
      </c>
      <c r="C507" s="51">
        <v>174.51</v>
      </c>
      <c r="D507" s="51">
        <v>176.6</v>
      </c>
      <c r="E507" s="51">
        <v>171.26</v>
      </c>
      <c r="F507" s="51" t="s">
        <v>3276</v>
      </c>
      <c r="G507" s="52">
        <v>0.0042</v>
      </c>
      <c r="H507" s="19">
        <f t="shared" si="1"/>
        <v>0.004167148976</v>
      </c>
      <c r="I507" s="19">
        <f t="shared" si="2"/>
        <v>1.004167149</v>
      </c>
      <c r="J507" s="19"/>
      <c r="K507" s="19"/>
      <c r="L507" s="19"/>
    </row>
    <row r="508">
      <c r="A508" s="66">
        <v>44862.0</v>
      </c>
      <c r="B508" s="51">
        <v>172.78</v>
      </c>
      <c r="C508" s="51">
        <v>172.49</v>
      </c>
      <c r="D508" s="51">
        <v>176.0</v>
      </c>
      <c r="E508" s="51">
        <v>168.69</v>
      </c>
      <c r="F508" s="51" t="s">
        <v>3277</v>
      </c>
      <c r="G508" s="52">
        <v>0.0015</v>
      </c>
      <c r="H508" s="19">
        <f t="shared" si="1"/>
        <v>0.001565126659</v>
      </c>
      <c r="I508" s="19">
        <f t="shared" si="2"/>
        <v>1.001565127</v>
      </c>
      <c r="J508" s="19"/>
      <c r="K508" s="19"/>
      <c r="L508" s="19"/>
    </row>
    <row r="509">
      <c r="A509" s="66">
        <v>44861.0</v>
      </c>
      <c r="B509" s="51">
        <v>172.51</v>
      </c>
      <c r="C509" s="51">
        <v>178.98</v>
      </c>
      <c r="D509" s="51">
        <v>180.0</v>
      </c>
      <c r="E509" s="51">
        <v>171.0</v>
      </c>
      <c r="F509" s="51" t="s">
        <v>3278</v>
      </c>
      <c r="G509" s="52">
        <v>-0.025</v>
      </c>
      <c r="H509" s="19">
        <f t="shared" si="1"/>
        <v>-0.02503673562</v>
      </c>
      <c r="I509" s="19">
        <f t="shared" si="2"/>
        <v>0.9749632644</v>
      </c>
      <c r="J509" s="19"/>
      <c r="K509" s="19"/>
      <c r="L509" s="19"/>
    </row>
    <row r="510">
      <c r="A510" s="66">
        <v>44859.0</v>
      </c>
      <c r="B510" s="51">
        <v>176.94</v>
      </c>
      <c r="C510" s="51">
        <v>168.6</v>
      </c>
      <c r="D510" s="51">
        <v>180.0</v>
      </c>
      <c r="E510" s="51">
        <v>168.6</v>
      </c>
      <c r="F510" s="51" t="s">
        <v>3279</v>
      </c>
      <c r="G510" s="52">
        <v>0.0455</v>
      </c>
      <c r="H510" s="19">
        <f t="shared" si="1"/>
        <v>0.04549751832</v>
      </c>
      <c r="I510" s="19">
        <f t="shared" si="2"/>
        <v>1.045497518</v>
      </c>
      <c r="J510" s="19"/>
      <c r="K510" s="19"/>
      <c r="L510" s="19"/>
    </row>
    <row r="511">
      <c r="A511" s="66">
        <v>44858.0</v>
      </c>
      <c r="B511" s="51">
        <v>169.24</v>
      </c>
      <c r="C511" s="51">
        <v>169.9</v>
      </c>
      <c r="D511" s="51">
        <v>185.0</v>
      </c>
      <c r="E511" s="51">
        <v>166.01</v>
      </c>
      <c r="F511" s="51" t="s">
        <v>3280</v>
      </c>
      <c r="G511" s="52">
        <v>0.0591</v>
      </c>
      <c r="H511" s="19">
        <f t="shared" si="1"/>
        <v>0.05914012141</v>
      </c>
      <c r="I511" s="19">
        <f t="shared" si="2"/>
        <v>1.059140121</v>
      </c>
      <c r="J511" s="19"/>
      <c r="K511" s="19"/>
      <c r="L511" s="19"/>
    </row>
    <row r="512">
      <c r="A512" s="66">
        <v>44855.0</v>
      </c>
      <c r="B512" s="51">
        <v>159.79</v>
      </c>
      <c r="C512" s="51">
        <v>162.19</v>
      </c>
      <c r="D512" s="51">
        <v>162.19</v>
      </c>
      <c r="E512" s="51">
        <v>158.4</v>
      </c>
      <c r="F512" s="51" t="s">
        <v>3281</v>
      </c>
      <c r="G512" s="52">
        <v>-0.0064</v>
      </c>
      <c r="H512" s="19">
        <f t="shared" si="1"/>
        <v>-0.006404676035</v>
      </c>
      <c r="I512" s="19">
        <f t="shared" si="2"/>
        <v>0.993595324</v>
      </c>
      <c r="J512" s="19"/>
      <c r="K512" s="19"/>
      <c r="L512" s="19"/>
    </row>
    <row r="513">
      <c r="A513" s="66">
        <v>44854.0</v>
      </c>
      <c r="B513" s="51">
        <v>160.82</v>
      </c>
      <c r="C513" s="51">
        <v>158.0</v>
      </c>
      <c r="D513" s="51">
        <v>162.0</v>
      </c>
      <c r="E513" s="51">
        <v>157.35</v>
      </c>
      <c r="F513" s="51" t="s">
        <v>3282</v>
      </c>
      <c r="G513" s="52">
        <v>0.0149</v>
      </c>
      <c r="H513" s="19">
        <f t="shared" si="1"/>
        <v>0.01489334848</v>
      </c>
      <c r="I513" s="19">
        <f t="shared" si="2"/>
        <v>1.014893348</v>
      </c>
      <c r="J513" s="19"/>
      <c r="K513" s="19"/>
      <c r="L513" s="19"/>
    </row>
    <row r="514">
      <c r="A514" s="66">
        <v>44853.0</v>
      </c>
      <c r="B514" s="51">
        <v>158.46</v>
      </c>
      <c r="C514" s="51">
        <v>157.85</v>
      </c>
      <c r="D514" s="51">
        <v>160.0</v>
      </c>
      <c r="E514" s="51">
        <v>154.56</v>
      </c>
      <c r="F514" s="51" t="s">
        <v>3283</v>
      </c>
      <c r="G514" s="52">
        <v>0.0139</v>
      </c>
      <c r="H514" s="19">
        <f t="shared" si="1"/>
        <v>0.01388444558</v>
      </c>
      <c r="I514" s="19">
        <f t="shared" si="2"/>
        <v>1.013884446</v>
      </c>
      <c r="J514" s="19"/>
      <c r="K514" s="19"/>
      <c r="L514" s="19"/>
    </row>
    <row r="515">
      <c r="A515" s="66">
        <v>44852.0</v>
      </c>
      <c r="B515" s="51">
        <v>156.29</v>
      </c>
      <c r="C515" s="51">
        <v>159.98</v>
      </c>
      <c r="D515" s="51">
        <v>160.38</v>
      </c>
      <c r="E515" s="51">
        <v>155.3</v>
      </c>
      <c r="F515" s="51" t="s">
        <v>3284</v>
      </c>
      <c r="G515" s="52">
        <v>-0.014</v>
      </c>
      <c r="H515" s="19">
        <f t="shared" si="1"/>
        <v>-0.01394321767</v>
      </c>
      <c r="I515" s="19">
        <f t="shared" si="2"/>
        <v>0.9860567823</v>
      </c>
      <c r="J515" s="19"/>
      <c r="K515" s="19"/>
      <c r="L515" s="19"/>
    </row>
    <row r="516">
      <c r="A516" s="66">
        <v>44851.0</v>
      </c>
      <c r="B516" s="51">
        <v>158.5</v>
      </c>
      <c r="C516" s="51">
        <v>153.6</v>
      </c>
      <c r="D516" s="51">
        <v>159.9</v>
      </c>
      <c r="E516" s="51">
        <v>153.6</v>
      </c>
      <c r="F516" s="51" t="s">
        <v>3285</v>
      </c>
      <c r="G516" s="52">
        <v>0.0211</v>
      </c>
      <c r="H516" s="19">
        <f t="shared" si="1"/>
        <v>0.02106551569</v>
      </c>
      <c r="I516" s="19">
        <f t="shared" si="2"/>
        <v>1.021065516</v>
      </c>
      <c r="J516" s="19"/>
      <c r="K516" s="19"/>
      <c r="L516" s="19"/>
    </row>
    <row r="517">
      <c r="A517" s="66">
        <v>44848.0</v>
      </c>
      <c r="B517" s="51">
        <v>155.23</v>
      </c>
      <c r="C517" s="51">
        <v>156.9</v>
      </c>
      <c r="D517" s="51">
        <v>156.9</v>
      </c>
      <c r="E517" s="51">
        <v>152.1</v>
      </c>
      <c r="F517" s="51" t="s">
        <v>3286</v>
      </c>
      <c r="G517" s="52">
        <v>0.0018</v>
      </c>
      <c r="H517" s="19">
        <f t="shared" si="1"/>
        <v>0.001807034527</v>
      </c>
      <c r="I517" s="19">
        <f t="shared" si="2"/>
        <v>1.001807035</v>
      </c>
      <c r="J517" s="19"/>
      <c r="K517" s="19"/>
      <c r="L517" s="19"/>
    </row>
    <row r="518">
      <c r="A518" s="66">
        <v>44847.0</v>
      </c>
      <c r="B518" s="51">
        <v>154.95</v>
      </c>
      <c r="C518" s="51">
        <v>157.05</v>
      </c>
      <c r="D518" s="51">
        <v>157.05</v>
      </c>
      <c r="E518" s="51">
        <v>153.51</v>
      </c>
      <c r="F518" s="51" t="s">
        <v>3287</v>
      </c>
      <c r="G518" s="52">
        <v>-0.0135</v>
      </c>
      <c r="H518" s="19">
        <f t="shared" si="1"/>
        <v>-0.0134343563</v>
      </c>
      <c r="I518" s="19">
        <f t="shared" si="2"/>
        <v>0.9865656437</v>
      </c>
      <c r="J518" s="19"/>
      <c r="K518" s="19"/>
      <c r="L518" s="19"/>
    </row>
    <row r="519">
      <c r="A519" s="74">
        <v>44846.0</v>
      </c>
      <c r="B519" s="51">
        <v>157.06</v>
      </c>
      <c r="C519" s="51">
        <v>151.49</v>
      </c>
      <c r="D519" s="51">
        <v>157.48</v>
      </c>
      <c r="E519" s="51">
        <v>148.52</v>
      </c>
      <c r="F519" s="51" t="s">
        <v>3288</v>
      </c>
      <c r="G519" s="52">
        <v>0.0468</v>
      </c>
      <c r="H519" s="19">
        <f t="shared" si="1"/>
        <v>0.04678752333</v>
      </c>
      <c r="I519" s="19">
        <f t="shared" si="2"/>
        <v>1.046787523</v>
      </c>
      <c r="J519" s="19"/>
      <c r="K519" s="19"/>
      <c r="L519" s="19"/>
    </row>
    <row r="520">
      <c r="A520" s="74">
        <v>44845.0</v>
      </c>
      <c r="B520" s="51">
        <v>150.04</v>
      </c>
      <c r="C520" s="51">
        <v>150.21</v>
      </c>
      <c r="D520" s="51">
        <v>153.0</v>
      </c>
      <c r="E520" s="51">
        <v>145.85</v>
      </c>
      <c r="F520" s="51" t="s">
        <v>3289</v>
      </c>
      <c r="G520" s="52">
        <v>-0.0104</v>
      </c>
      <c r="H520" s="19">
        <f t="shared" si="1"/>
        <v>-0.01035551745</v>
      </c>
      <c r="I520" s="19">
        <f t="shared" si="2"/>
        <v>0.9896444826</v>
      </c>
      <c r="J520" s="19"/>
      <c r="K520" s="19"/>
      <c r="L520" s="19"/>
    </row>
    <row r="521">
      <c r="A521" s="74">
        <v>44844.0</v>
      </c>
      <c r="B521" s="51">
        <v>151.61</v>
      </c>
      <c r="C521" s="51">
        <v>150.47</v>
      </c>
      <c r="D521" s="51">
        <v>155.89</v>
      </c>
      <c r="E521" s="51">
        <v>150.1</v>
      </c>
      <c r="F521" s="51" t="s">
        <v>3290</v>
      </c>
      <c r="G521" s="52">
        <v>-0.0112</v>
      </c>
      <c r="H521" s="19">
        <f t="shared" si="1"/>
        <v>-0.01115314375</v>
      </c>
      <c r="I521" s="19">
        <f t="shared" si="2"/>
        <v>0.9888468562</v>
      </c>
      <c r="J521" s="19"/>
      <c r="K521" s="19"/>
      <c r="L521" s="19"/>
    </row>
    <row r="522">
      <c r="A522" s="75">
        <v>44841.0</v>
      </c>
      <c r="B522" s="51">
        <v>153.32</v>
      </c>
      <c r="C522" s="51">
        <v>151.51</v>
      </c>
      <c r="D522" s="51">
        <v>154.98</v>
      </c>
      <c r="E522" s="51">
        <v>150.0</v>
      </c>
      <c r="F522" s="51" t="s">
        <v>3291</v>
      </c>
      <c r="G522" s="52">
        <v>0.005</v>
      </c>
      <c r="H522" s="19">
        <f t="shared" si="1"/>
        <v>0.005047525402</v>
      </c>
      <c r="I522" s="19">
        <f t="shared" si="2"/>
        <v>1.005047525</v>
      </c>
      <c r="J522" s="19"/>
      <c r="K522" s="19"/>
      <c r="L522" s="19"/>
    </row>
    <row r="523">
      <c r="A523" s="75">
        <v>44840.0</v>
      </c>
      <c r="B523" s="51">
        <v>152.55</v>
      </c>
      <c r="C523" s="51">
        <v>155.09</v>
      </c>
      <c r="D523" s="51">
        <v>157.24</v>
      </c>
      <c r="E523" s="51">
        <v>151.01</v>
      </c>
      <c r="F523" s="51" t="s">
        <v>282</v>
      </c>
      <c r="G523" s="52">
        <v>-0.0164</v>
      </c>
      <c r="H523" s="19">
        <f t="shared" si="1"/>
        <v>-0.01637758721</v>
      </c>
      <c r="I523" s="19">
        <f t="shared" si="2"/>
        <v>0.9836224128</v>
      </c>
      <c r="J523" s="19"/>
      <c r="K523" s="19"/>
      <c r="L523" s="19"/>
    </row>
    <row r="524">
      <c r="A524" s="75">
        <v>44838.0</v>
      </c>
      <c r="B524" s="51">
        <v>155.09</v>
      </c>
      <c r="C524" s="51">
        <v>155.9</v>
      </c>
      <c r="D524" s="51">
        <v>156.0</v>
      </c>
      <c r="E524" s="51">
        <v>153.99</v>
      </c>
      <c r="F524" s="51" t="s">
        <v>3292</v>
      </c>
      <c r="G524" s="52">
        <v>0.0096</v>
      </c>
      <c r="H524" s="19">
        <f t="shared" si="1"/>
        <v>0.009569066528</v>
      </c>
      <c r="I524" s="19">
        <f t="shared" si="2"/>
        <v>1.009569067</v>
      </c>
      <c r="J524" s="19"/>
      <c r="K524" s="19"/>
      <c r="L524" s="19"/>
    </row>
    <row r="525">
      <c r="A525" s="75">
        <v>44837.0</v>
      </c>
      <c r="B525" s="51">
        <v>153.62</v>
      </c>
      <c r="C525" s="51">
        <v>153.61</v>
      </c>
      <c r="D525" s="51">
        <v>155.95</v>
      </c>
      <c r="E525" s="51">
        <v>151.1</v>
      </c>
      <c r="F525" s="51" t="s">
        <v>3293</v>
      </c>
      <c r="G525" s="52">
        <v>-0.0149</v>
      </c>
      <c r="H525" s="19">
        <f t="shared" si="1"/>
        <v>-0.01494068612</v>
      </c>
      <c r="I525" s="19">
        <f t="shared" si="2"/>
        <v>0.9850593139</v>
      </c>
      <c r="J525" s="19"/>
      <c r="K525" s="19"/>
      <c r="L525" s="19"/>
    </row>
    <row r="526">
      <c r="A526" s="67">
        <v>44834.0</v>
      </c>
      <c r="B526" s="51">
        <v>155.95</v>
      </c>
      <c r="C526" s="51">
        <v>156.99</v>
      </c>
      <c r="D526" s="51">
        <v>157.22</v>
      </c>
      <c r="E526" s="51">
        <v>152.8</v>
      </c>
      <c r="F526" s="51" t="s">
        <v>3202</v>
      </c>
      <c r="G526" s="52">
        <v>1.0E-4</v>
      </c>
      <c r="H526" s="19">
        <f t="shared" si="1"/>
        <v>0.000128262682</v>
      </c>
      <c r="I526" s="19">
        <f t="shared" si="2"/>
        <v>1.000128263</v>
      </c>
      <c r="J526" s="19"/>
      <c r="K526" s="19"/>
      <c r="L526" s="19"/>
    </row>
    <row r="527">
      <c r="A527" s="67">
        <v>44833.0</v>
      </c>
      <c r="B527" s="51">
        <v>155.93</v>
      </c>
      <c r="C527" s="51">
        <v>156.79</v>
      </c>
      <c r="D527" s="51">
        <v>158.5</v>
      </c>
      <c r="E527" s="51">
        <v>151.26</v>
      </c>
      <c r="F527" s="51" t="s">
        <v>3294</v>
      </c>
      <c r="G527" s="52">
        <v>0.0094</v>
      </c>
      <c r="H527" s="19">
        <f t="shared" si="1"/>
        <v>0.009386328327</v>
      </c>
      <c r="I527" s="19">
        <f t="shared" si="2"/>
        <v>1.009386328</v>
      </c>
      <c r="J527" s="19"/>
      <c r="K527" s="19"/>
      <c r="L527" s="19"/>
    </row>
    <row r="528">
      <c r="A528" s="67">
        <v>44832.0</v>
      </c>
      <c r="B528" s="51">
        <v>154.48</v>
      </c>
      <c r="C528" s="51">
        <v>158.6</v>
      </c>
      <c r="D528" s="51">
        <v>158.6</v>
      </c>
      <c r="E528" s="51">
        <v>153.52</v>
      </c>
      <c r="F528" s="51" t="s">
        <v>2471</v>
      </c>
      <c r="G528" s="52">
        <v>-0.026</v>
      </c>
      <c r="H528" s="19">
        <f t="shared" si="1"/>
        <v>-0.02597730139</v>
      </c>
      <c r="I528" s="19">
        <f t="shared" si="2"/>
        <v>0.9740226986</v>
      </c>
      <c r="J528" s="19"/>
      <c r="K528" s="19"/>
      <c r="L528" s="19"/>
    </row>
    <row r="529">
      <c r="A529" s="67">
        <v>44831.0</v>
      </c>
      <c r="B529" s="51">
        <v>158.6</v>
      </c>
      <c r="C529" s="51">
        <v>159.6</v>
      </c>
      <c r="D529" s="51">
        <v>161.0</v>
      </c>
      <c r="E529" s="51">
        <v>151.8</v>
      </c>
      <c r="F529" s="51" t="s">
        <v>3295</v>
      </c>
      <c r="G529" s="52">
        <v>0.0084</v>
      </c>
      <c r="H529" s="19">
        <f t="shared" si="1"/>
        <v>0.008328565071</v>
      </c>
      <c r="I529" s="19">
        <f t="shared" si="2"/>
        <v>1.008328565</v>
      </c>
      <c r="J529" s="19"/>
      <c r="K529" s="19"/>
      <c r="L529" s="19"/>
    </row>
    <row r="530">
      <c r="A530" s="67">
        <v>44830.0</v>
      </c>
      <c r="B530" s="51">
        <v>157.29</v>
      </c>
      <c r="C530" s="51">
        <v>158.52</v>
      </c>
      <c r="D530" s="51">
        <v>159.9</v>
      </c>
      <c r="E530" s="51">
        <v>146.5</v>
      </c>
      <c r="F530" s="51" t="s">
        <v>3296</v>
      </c>
      <c r="G530" s="52">
        <v>0.0209</v>
      </c>
      <c r="H530" s="19">
        <f t="shared" si="1"/>
        <v>0.02089959109</v>
      </c>
      <c r="I530" s="19">
        <f t="shared" si="2"/>
        <v>1.020899591</v>
      </c>
      <c r="J530" s="19"/>
      <c r="K530" s="19"/>
      <c r="L530" s="19"/>
    </row>
    <row r="531">
      <c r="A531" s="67">
        <v>44827.0</v>
      </c>
      <c r="B531" s="51">
        <v>154.07</v>
      </c>
      <c r="C531" s="51">
        <v>160.34</v>
      </c>
      <c r="D531" s="51">
        <v>160.34</v>
      </c>
      <c r="E531" s="51">
        <v>153.01</v>
      </c>
      <c r="F531" s="51" t="s">
        <v>3297</v>
      </c>
      <c r="G531" s="52">
        <v>-0.0247</v>
      </c>
      <c r="H531" s="19">
        <f t="shared" si="1"/>
        <v>-0.02462648772</v>
      </c>
      <c r="I531" s="19">
        <f t="shared" si="2"/>
        <v>0.9753735123</v>
      </c>
      <c r="J531" s="19"/>
      <c r="K531" s="19"/>
      <c r="L531" s="19"/>
    </row>
    <row r="532">
      <c r="A532" s="67">
        <v>44826.0</v>
      </c>
      <c r="B532" s="51">
        <v>157.96</v>
      </c>
      <c r="C532" s="51">
        <v>156.12</v>
      </c>
      <c r="D532" s="51">
        <v>161.78</v>
      </c>
      <c r="E532" s="51">
        <v>155.01</v>
      </c>
      <c r="F532" s="51" t="s">
        <v>3298</v>
      </c>
      <c r="G532" s="52">
        <v>9.0E-4</v>
      </c>
      <c r="H532" s="19">
        <f t="shared" si="1"/>
        <v>0.0008870865543</v>
      </c>
      <c r="I532" s="19">
        <f t="shared" si="2"/>
        <v>1.000887087</v>
      </c>
      <c r="J532" s="19"/>
      <c r="K532" s="19"/>
      <c r="L532" s="19"/>
    </row>
    <row r="533">
      <c r="A533" s="67">
        <v>44825.0</v>
      </c>
      <c r="B533" s="51">
        <v>157.82</v>
      </c>
      <c r="C533" s="51">
        <v>158.0</v>
      </c>
      <c r="D533" s="51">
        <v>159.8</v>
      </c>
      <c r="E533" s="51">
        <v>156.9</v>
      </c>
      <c r="F533" s="51" t="s">
        <v>3299</v>
      </c>
      <c r="G533" s="52">
        <v>-0.0069</v>
      </c>
      <c r="H533" s="19">
        <f t="shared" si="1"/>
        <v>-0.006984206884</v>
      </c>
      <c r="I533" s="19">
        <f t="shared" si="2"/>
        <v>0.9930157931</v>
      </c>
      <c r="J533" s="19"/>
      <c r="K533" s="19"/>
      <c r="L533" s="19"/>
    </row>
    <row r="534">
      <c r="A534" s="67">
        <v>44824.0</v>
      </c>
      <c r="B534" s="51">
        <v>158.93</v>
      </c>
      <c r="C534" s="51">
        <v>160.82</v>
      </c>
      <c r="D534" s="51">
        <v>166.2</v>
      </c>
      <c r="E534" s="51">
        <v>157.57</v>
      </c>
      <c r="F534" s="51" t="s">
        <v>3300</v>
      </c>
      <c r="G534" s="52">
        <v>0.0053</v>
      </c>
      <c r="H534" s="19">
        <f t="shared" si="1"/>
        <v>0.005313429059</v>
      </c>
      <c r="I534" s="19">
        <f t="shared" si="2"/>
        <v>1.005313429</v>
      </c>
      <c r="J534" s="19"/>
      <c r="K534" s="19"/>
      <c r="L534" s="19"/>
    </row>
    <row r="535">
      <c r="A535" s="67">
        <v>44823.0</v>
      </c>
      <c r="B535" s="51">
        <v>158.09</v>
      </c>
      <c r="C535" s="51">
        <v>159.5</v>
      </c>
      <c r="D535" s="51">
        <v>160.0</v>
      </c>
      <c r="E535" s="51">
        <v>152.21</v>
      </c>
      <c r="F535" s="51" t="s">
        <v>3301</v>
      </c>
      <c r="G535" s="52">
        <v>-5.0E-4</v>
      </c>
      <c r="H535" s="19">
        <f t="shared" si="1"/>
        <v>-0.0005689720572</v>
      </c>
      <c r="I535" s="19">
        <f t="shared" si="2"/>
        <v>0.9994310279</v>
      </c>
      <c r="J535" s="19"/>
      <c r="K535" s="19"/>
      <c r="L535" s="19"/>
    </row>
    <row r="536">
      <c r="A536" s="67">
        <v>44820.0</v>
      </c>
      <c r="B536" s="51">
        <v>158.18</v>
      </c>
      <c r="C536" s="51">
        <v>165.51</v>
      </c>
      <c r="D536" s="51">
        <v>166.21</v>
      </c>
      <c r="E536" s="51">
        <v>157.01</v>
      </c>
      <c r="F536" s="51" t="s">
        <v>3302</v>
      </c>
      <c r="G536" s="52">
        <v>-0.0443</v>
      </c>
      <c r="H536" s="19">
        <f t="shared" si="1"/>
        <v>-0.04428735424</v>
      </c>
      <c r="I536" s="19">
        <f t="shared" si="2"/>
        <v>0.9557126458</v>
      </c>
      <c r="J536" s="19"/>
      <c r="K536" s="19"/>
      <c r="L536" s="19"/>
    </row>
    <row r="537">
      <c r="A537" s="67">
        <v>44819.0</v>
      </c>
      <c r="B537" s="51">
        <v>165.51</v>
      </c>
      <c r="C537" s="51">
        <v>171.99</v>
      </c>
      <c r="D537" s="51">
        <v>171.99</v>
      </c>
      <c r="E537" s="51">
        <v>164.5</v>
      </c>
      <c r="F537" s="51" t="s">
        <v>3303</v>
      </c>
      <c r="G537" s="52">
        <v>-0.0113</v>
      </c>
      <c r="H537" s="19">
        <f t="shared" si="1"/>
        <v>-0.01134938176</v>
      </c>
      <c r="I537" s="19">
        <f t="shared" si="2"/>
        <v>0.9886506182</v>
      </c>
      <c r="J537" s="19"/>
      <c r="K537" s="19"/>
      <c r="L537" s="19"/>
    </row>
    <row r="538">
      <c r="A538" s="67">
        <v>44818.0</v>
      </c>
      <c r="B538" s="51">
        <v>167.41</v>
      </c>
      <c r="C538" s="51">
        <v>167.0</v>
      </c>
      <c r="D538" s="51">
        <v>171.0</v>
      </c>
      <c r="E538" s="51">
        <v>163.26</v>
      </c>
      <c r="F538" s="51" t="s">
        <v>3304</v>
      </c>
      <c r="G538" s="52">
        <v>-0.003</v>
      </c>
      <c r="H538" s="19">
        <f t="shared" si="1"/>
        <v>-0.003037160553</v>
      </c>
      <c r="I538" s="19">
        <f t="shared" si="2"/>
        <v>0.9969628394</v>
      </c>
      <c r="J538" s="19"/>
      <c r="K538" s="19"/>
      <c r="L538" s="19"/>
    </row>
    <row r="539">
      <c r="A539" s="67">
        <v>44817.0</v>
      </c>
      <c r="B539" s="51">
        <v>167.92</v>
      </c>
      <c r="C539" s="51">
        <v>169.5</v>
      </c>
      <c r="D539" s="51">
        <v>172.49</v>
      </c>
      <c r="E539" s="51">
        <v>166.5</v>
      </c>
      <c r="F539" s="51" t="s">
        <v>3305</v>
      </c>
      <c r="G539" s="52">
        <v>0.0048</v>
      </c>
      <c r="H539" s="19">
        <f t="shared" si="1"/>
        <v>0.004726859331</v>
      </c>
      <c r="I539" s="19">
        <f t="shared" si="2"/>
        <v>1.004726859</v>
      </c>
      <c r="J539" s="19"/>
      <c r="K539" s="19"/>
      <c r="L539" s="19"/>
    </row>
    <row r="540">
      <c r="A540" s="75">
        <v>44816.0</v>
      </c>
      <c r="B540" s="51">
        <v>167.13</v>
      </c>
      <c r="C540" s="51">
        <v>160.6</v>
      </c>
      <c r="D540" s="51">
        <v>171.8</v>
      </c>
      <c r="E540" s="51">
        <v>160.5</v>
      </c>
      <c r="F540" s="51" t="s">
        <v>192</v>
      </c>
      <c r="G540" s="52">
        <v>0.0406</v>
      </c>
      <c r="H540" s="19">
        <f t="shared" si="1"/>
        <v>0.04066002491</v>
      </c>
      <c r="I540" s="19">
        <f t="shared" si="2"/>
        <v>1.040660025</v>
      </c>
      <c r="J540" s="19"/>
      <c r="K540" s="19"/>
      <c r="L540" s="19"/>
    </row>
    <row r="541">
      <c r="A541" s="75">
        <v>44813.0</v>
      </c>
      <c r="B541" s="51">
        <v>160.6</v>
      </c>
      <c r="C541" s="51">
        <v>161.0</v>
      </c>
      <c r="D541" s="51">
        <v>164.98</v>
      </c>
      <c r="E541" s="51">
        <v>159.25</v>
      </c>
      <c r="F541" s="51" t="s">
        <v>3306</v>
      </c>
      <c r="G541" s="52">
        <v>-0.0023</v>
      </c>
      <c r="H541" s="19">
        <f t="shared" si="1"/>
        <v>-0.002236580517</v>
      </c>
      <c r="I541" s="19">
        <f t="shared" si="2"/>
        <v>0.9977634195</v>
      </c>
      <c r="J541" s="19"/>
      <c r="K541" s="19"/>
      <c r="L541" s="19"/>
    </row>
    <row r="542">
      <c r="A542" s="75">
        <v>44812.0</v>
      </c>
      <c r="B542" s="51">
        <v>160.96</v>
      </c>
      <c r="C542" s="51">
        <v>159.71</v>
      </c>
      <c r="D542" s="51">
        <v>164.03</v>
      </c>
      <c r="E542" s="51">
        <v>157.0</v>
      </c>
      <c r="F542" s="51" t="s">
        <v>3307</v>
      </c>
      <c r="G542" s="52">
        <v>0.0229</v>
      </c>
      <c r="H542" s="19">
        <f t="shared" si="1"/>
        <v>0.02294248491</v>
      </c>
      <c r="I542" s="19">
        <f t="shared" si="2"/>
        <v>1.022942485</v>
      </c>
      <c r="J542" s="19"/>
      <c r="K542" s="19"/>
      <c r="L542" s="19"/>
    </row>
    <row r="543">
      <c r="A543" s="75">
        <v>44811.0</v>
      </c>
      <c r="B543" s="51">
        <v>157.35</v>
      </c>
      <c r="C543" s="51">
        <v>159.58</v>
      </c>
      <c r="D543" s="51">
        <v>163.37</v>
      </c>
      <c r="E543" s="51">
        <v>156.0</v>
      </c>
      <c r="F543" s="51" t="s">
        <v>3308</v>
      </c>
      <c r="G543" s="52">
        <v>-0.0139</v>
      </c>
      <c r="H543" s="19">
        <f t="shared" si="1"/>
        <v>-0.01397418223</v>
      </c>
      <c r="I543" s="19">
        <f t="shared" si="2"/>
        <v>0.9860258178</v>
      </c>
      <c r="J543" s="19"/>
      <c r="K543" s="19"/>
      <c r="L543" s="19"/>
    </row>
    <row r="544">
      <c r="A544" s="75">
        <v>44810.0</v>
      </c>
      <c r="B544" s="51">
        <v>159.58</v>
      </c>
      <c r="C544" s="51">
        <v>156.12</v>
      </c>
      <c r="D544" s="51">
        <v>161.1</v>
      </c>
      <c r="E544" s="51">
        <v>154.0</v>
      </c>
      <c r="F544" s="51" t="s">
        <v>3309</v>
      </c>
      <c r="G544" s="52">
        <v>0.0222</v>
      </c>
      <c r="H544" s="19">
        <f t="shared" si="1"/>
        <v>0.02216243915</v>
      </c>
      <c r="I544" s="19">
        <f t="shared" si="2"/>
        <v>1.022162439</v>
      </c>
      <c r="J544" s="19"/>
      <c r="K544" s="19"/>
      <c r="L544" s="19"/>
    </row>
    <row r="545">
      <c r="A545" s="75">
        <v>44809.0</v>
      </c>
      <c r="B545" s="51">
        <v>156.12</v>
      </c>
      <c r="C545" s="51">
        <v>158.8</v>
      </c>
      <c r="D545" s="51">
        <v>158.8</v>
      </c>
      <c r="E545" s="51">
        <v>154.0</v>
      </c>
      <c r="F545" s="51" t="s">
        <v>3310</v>
      </c>
      <c r="G545" s="52">
        <v>-0.0081</v>
      </c>
      <c r="H545" s="19">
        <f t="shared" si="1"/>
        <v>-0.008132147395</v>
      </c>
      <c r="I545" s="19">
        <f t="shared" si="2"/>
        <v>0.9918678526</v>
      </c>
      <c r="J545" s="19"/>
      <c r="K545" s="19"/>
      <c r="L545" s="19"/>
    </row>
    <row r="546">
      <c r="A546" s="75">
        <v>44806.0</v>
      </c>
      <c r="B546" s="51">
        <v>157.4</v>
      </c>
      <c r="C546" s="51">
        <v>158.2</v>
      </c>
      <c r="D546" s="51">
        <v>158.2</v>
      </c>
      <c r="E546" s="51">
        <v>153.0</v>
      </c>
      <c r="F546" s="51" t="s">
        <v>3311</v>
      </c>
      <c r="G546" s="52">
        <v>0.0081</v>
      </c>
      <c r="H546" s="19">
        <f t="shared" si="1"/>
        <v>0.008134247102</v>
      </c>
      <c r="I546" s="19">
        <f t="shared" si="2"/>
        <v>1.008134247</v>
      </c>
      <c r="J546" s="19"/>
      <c r="K546" s="19"/>
      <c r="L546" s="19"/>
    </row>
    <row r="547">
      <c r="A547" s="75">
        <v>44805.0</v>
      </c>
      <c r="B547" s="51">
        <v>156.13</v>
      </c>
      <c r="C547" s="51">
        <v>158.4</v>
      </c>
      <c r="D547" s="51">
        <v>159.63</v>
      </c>
      <c r="E547" s="51">
        <v>155.0</v>
      </c>
      <c r="F547" s="51" t="s">
        <v>3312</v>
      </c>
      <c r="G547" s="52">
        <v>-0.0074</v>
      </c>
      <c r="H547" s="19">
        <f t="shared" si="1"/>
        <v>-0.007374912582</v>
      </c>
      <c r="I547" s="19">
        <f t="shared" si="2"/>
        <v>0.9926250874</v>
      </c>
      <c r="J547" s="19"/>
      <c r="K547" s="19"/>
      <c r="L547" s="19"/>
    </row>
    <row r="548">
      <c r="A548" s="67">
        <v>44803.0</v>
      </c>
      <c r="B548" s="51">
        <v>157.29</v>
      </c>
      <c r="C548" s="51">
        <v>159.48</v>
      </c>
      <c r="D548" s="51">
        <v>159.48</v>
      </c>
      <c r="E548" s="51">
        <v>155.01</v>
      </c>
      <c r="F548" s="51" t="s">
        <v>3313</v>
      </c>
      <c r="G548" s="52">
        <v>0.0045</v>
      </c>
      <c r="H548" s="19">
        <f t="shared" si="1"/>
        <v>0.004470272687</v>
      </c>
      <c r="I548" s="19">
        <f t="shared" si="2"/>
        <v>1.004470273</v>
      </c>
      <c r="J548" s="19"/>
      <c r="K548" s="19"/>
      <c r="L548" s="19"/>
    </row>
    <row r="549">
      <c r="A549" s="67">
        <v>44802.0</v>
      </c>
      <c r="B549" s="51">
        <v>156.59</v>
      </c>
      <c r="C549" s="51">
        <v>150.0</v>
      </c>
      <c r="D549" s="51">
        <v>159.8</v>
      </c>
      <c r="E549" s="51">
        <v>148.1</v>
      </c>
      <c r="F549" s="51" t="s">
        <v>3314</v>
      </c>
      <c r="G549" s="52">
        <v>0.0133</v>
      </c>
      <c r="H549" s="19">
        <f t="shared" si="1"/>
        <v>0.01326517406</v>
      </c>
      <c r="I549" s="19">
        <f t="shared" si="2"/>
        <v>1.013265174</v>
      </c>
      <c r="J549" s="19"/>
      <c r="K549" s="19"/>
      <c r="L549" s="19"/>
    </row>
    <row r="550">
      <c r="A550" s="67">
        <v>44799.0</v>
      </c>
      <c r="B550" s="51">
        <v>154.54</v>
      </c>
      <c r="C550" s="51">
        <v>161.4</v>
      </c>
      <c r="D550" s="51">
        <v>161.4</v>
      </c>
      <c r="E550" s="51">
        <v>154.01</v>
      </c>
      <c r="F550" s="51" t="s">
        <v>3315</v>
      </c>
      <c r="G550" s="52">
        <v>-0.0202</v>
      </c>
      <c r="H550" s="19">
        <f t="shared" si="1"/>
        <v>-0.02022443416</v>
      </c>
      <c r="I550" s="19">
        <f t="shared" si="2"/>
        <v>0.9797755658</v>
      </c>
      <c r="J550" s="19"/>
      <c r="K550" s="19"/>
      <c r="L550" s="19"/>
    </row>
    <row r="551">
      <c r="A551" s="67">
        <v>44798.0</v>
      </c>
      <c r="B551" s="51">
        <v>157.73</v>
      </c>
      <c r="C551" s="51">
        <v>161.63</v>
      </c>
      <c r="D551" s="51">
        <v>162.63</v>
      </c>
      <c r="E551" s="51">
        <v>152.16</v>
      </c>
      <c r="F551" s="51" t="s">
        <v>3316</v>
      </c>
      <c r="G551" s="52">
        <v>-9.0E-4</v>
      </c>
      <c r="H551" s="19">
        <f t="shared" si="1"/>
        <v>-0.0008868055995</v>
      </c>
      <c r="I551" s="19">
        <f t="shared" si="2"/>
        <v>0.9991131944</v>
      </c>
      <c r="J551" s="19"/>
      <c r="K551" s="19"/>
      <c r="L551" s="19"/>
    </row>
    <row r="552">
      <c r="A552" s="67">
        <v>44797.0</v>
      </c>
      <c r="B552" s="51">
        <v>157.87</v>
      </c>
      <c r="C552" s="51">
        <v>152.01</v>
      </c>
      <c r="D552" s="51">
        <v>160.8</v>
      </c>
      <c r="E552" s="51">
        <v>152.01</v>
      </c>
      <c r="F552" s="51" t="s">
        <v>3317</v>
      </c>
      <c r="G552" s="52">
        <v>0.0373</v>
      </c>
      <c r="H552" s="19">
        <f t="shared" si="1"/>
        <v>0.03738993297</v>
      </c>
      <c r="I552" s="19">
        <f t="shared" si="2"/>
        <v>1.037389933</v>
      </c>
      <c r="J552" s="19"/>
      <c r="K552" s="19"/>
      <c r="L552" s="19"/>
    </row>
    <row r="553">
      <c r="A553" s="67">
        <v>44796.0</v>
      </c>
      <c r="B553" s="51">
        <v>152.18</v>
      </c>
      <c r="C553" s="51">
        <v>148.5</v>
      </c>
      <c r="D553" s="51">
        <v>164.71</v>
      </c>
      <c r="E553" s="51">
        <v>146.3</v>
      </c>
      <c r="F553" s="51" t="s">
        <v>3318</v>
      </c>
      <c r="G553" s="52">
        <v>0.0256</v>
      </c>
      <c r="H553" s="19">
        <f t="shared" si="1"/>
        <v>0.02554080464</v>
      </c>
      <c r="I553" s="19">
        <f t="shared" si="2"/>
        <v>1.025540805</v>
      </c>
      <c r="J553" s="19"/>
      <c r="K553" s="19"/>
      <c r="L553" s="19"/>
    </row>
    <row r="554">
      <c r="A554" s="67">
        <v>44795.0</v>
      </c>
      <c r="B554" s="51">
        <v>148.39</v>
      </c>
      <c r="C554" s="51">
        <v>156.05</v>
      </c>
      <c r="D554" s="51">
        <v>159.04</v>
      </c>
      <c r="E554" s="51">
        <v>139.07</v>
      </c>
      <c r="F554" s="51" t="s">
        <v>3319</v>
      </c>
      <c r="G554" s="52">
        <v>-0.0566</v>
      </c>
      <c r="H554" s="19">
        <f t="shared" si="1"/>
        <v>-0.05658338102</v>
      </c>
      <c r="I554" s="19">
        <f t="shared" si="2"/>
        <v>0.943416619</v>
      </c>
      <c r="J554" s="19"/>
      <c r="K554" s="19"/>
      <c r="L554" s="19"/>
    </row>
    <row r="555">
      <c r="A555" s="67">
        <v>44792.0</v>
      </c>
      <c r="B555" s="51">
        <v>157.29</v>
      </c>
      <c r="C555" s="51">
        <v>160.3</v>
      </c>
      <c r="D555" s="51">
        <v>160.4</v>
      </c>
      <c r="E555" s="51">
        <v>156.1</v>
      </c>
      <c r="F555" s="51" t="s">
        <v>3320</v>
      </c>
      <c r="G555" s="52">
        <v>-0.0191</v>
      </c>
      <c r="H555" s="19">
        <f t="shared" si="1"/>
        <v>-0.01908325538</v>
      </c>
      <c r="I555" s="19">
        <f t="shared" si="2"/>
        <v>0.9809167446</v>
      </c>
      <c r="J555" s="19"/>
      <c r="K555" s="19"/>
      <c r="L555" s="19"/>
    </row>
    <row r="556">
      <c r="A556" s="67">
        <v>44791.0</v>
      </c>
      <c r="B556" s="51">
        <v>160.35</v>
      </c>
      <c r="C556" s="51">
        <v>167.3</v>
      </c>
      <c r="D556" s="51">
        <v>167.3</v>
      </c>
      <c r="E556" s="51">
        <v>159.6</v>
      </c>
      <c r="F556" s="51" t="s">
        <v>3321</v>
      </c>
      <c r="G556" s="52">
        <v>-0.0292</v>
      </c>
      <c r="H556" s="19">
        <f t="shared" si="1"/>
        <v>-0.02924082819</v>
      </c>
      <c r="I556" s="19">
        <f t="shared" si="2"/>
        <v>0.9707591718</v>
      </c>
      <c r="J556" s="19"/>
      <c r="K556" s="19"/>
      <c r="L556" s="19"/>
    </row>
    <row r="557">
      <c r="A557" s="67">
        <v>44790.0</v>
      </c>
      <c r="B557" s="51">
        <v>165.18</v>
      </c>
      <c r="C557" s="51">
        <v>168.01</v>
      </c>
      <c r="D557" s="51">
        <v>169.0</v>
      </c>
      <c r="E557" s="51">
        <v>163.7</v>
      </c>
      <c r="F557" s="51" t="s">
        <v>3322</v>
      </c>
      <c r="G557" s="52">
        <v>-0.0212</v>
      </c>
      <c r="H557" s="19">
        <f t="shared" si="1"/>
        <v>-0.02121355772</v>
      </c>
      <c r="I557" s="19">
        <f t="shared" si="2"/>
        <v>0.9787864423</v>
      </c>
      <c r="J557" s="19"/>
      <c r="K557" s="19"/>
      <c r="L557" s="19"/>
    </row>
    <row r="558">
      <c r="A558" s="67">
        <v>44789.0</v>
      </c>
      <c r="B558" s="51">
        <v>168.76</v>
      </c>
      <c r="C558" s="51">
        <v>169.0</v>
      </c>
      <c r="D558" s="51">
        <v>171.0</v>
      </c>
      <c r="E558" s="51">
        <v>166.6</v>
      </c>
      <c r="F558" s="51" t="s">
        <v>3323</v>
      </c>
      <c r="G558" s="52">
        <v>-9.0E-4</v>
      </c>
      <c r="H558" s="19">
        <f t="shared" si="1"/>
        <v>-0.0008880468889</v>
      </c>
      <c r="I558" s="19">
        <f t="shared" si="2"/>
        <v>0.9991119531</v>
      </c>
      <c r="J558" s="19"/>
      <c r="K558" s="19"/>
      <c r="L558" s="19"/>
    </row>
    <row r="559">
      <c r="A559" s="75">
        <v>44785.0</v>
      </c>
      <c r="B559" s="51">
        <v>168.91</v>
      </c>
      <c r="C559" s="51">
        <v>167.5</v>
      </c>
      <c r="D559" s="51">
        <v>173.54</v>
      </c>
      <c r="E559" s="51">
        <v>165.01</v>
      </c>
      <c r="F559" s="51" t="s">
        <v>3324</v>
      </c>
      <c r="G559" s="52">
        <v>-0.0017</v>
      </c>
      <c r="H559" s="19">
        <f t="shared" si="1"/>
        <v>-0.001713947991</v>
      </c>
      <c r="I559" s="19">
        <f t="shared" si="2"/>
        <v>0.998286052</v>
      </c>
      <c r="J559" s="19"/>
      <c r="K559" s="19"/>
      <c r="L559" s="19"/>
    </row>
    <row r="560">
      <c r="A560" s="75">
        <v>44784.0</v>
      </c>
      <c r="B560" s="51">
        <v>169.2</v>
      </c>
      <c r="C560" s="51">
        <v>174.66</v>
      </c>
      <c r="D560" s="51">
        <v>177.49</v>
      </c>
      <c r="E560" s="51">
        <v>166.49</v>
      </c>
      <c r="F560" s="51" t="s">
        <v>3325</v>
      </c>
      <c r="G560" s="52">
        <v>-0.0315</v>
      </c>
      <c r="H560" s="19">
        <f t="shared" si="1"/>
        <v>-0.0314825415</v>
      </c>
      <c r="I560" s="19">
        <f t="shared" si="2"/>
        <v>0.9685174585</v>
      </c>
      <c r="J560" s="19"/>
      <c r="K560" s="19"/>
      <c r="L560" s="19"/>
    </row>
    <row r="561">
      <c r="A561" s="75">
        <v>44783.0</v>
      </c>
      <c r="B561" s="51">
        <v>174.7</v>
      </c>
      <c r="C561" s="51">
        <v>169.68</v>
      </c>
      <c r="D561" s="51">
        <v>177.88</v>
      </c>
      <c r="E561" s="51">
        <v>166.84</v>
      </c>
      <c r="F561" s="51" t="s">
        <v>3326</v>
      </c>
      <c r="G561" s="52">
        <v>0.0296</v>
      </c>
      <c r="H561" s="19">
        <f t="shared" si="1"/>
        <v>0.02958510137</v>
      </c>
      <c r="I561" s="19">
        <f t="shared" si="2"/>
        <v>1.029585101</v>
      </c>
      <c r="J561" s="19"/>
      <c r="K561" s="19"/>
      <c r="L561" s="19"/>
    </row>
    <row r="562">
      <c r="A562" s="75">
        <v>44781.0</v>
      </c>
      <c r="B562" s="51">
        <v>169.68</v>
      </c>
      <c r="C562" s="51">
        <v>172.2</v>
      </c>
      <c r="D562" s="51">
        <v>174.95</v>
      </c>
      <c r="E562" s="51">
        <v>168.5</v>
      </c>
      <c r="F562" s="51" t="s">
        <v>3327</v>
      </c>
      <c r="G562" s="52">
        <v>-0.0302</v>
      </c>
      <c r="H562" s="19">
        <f t="shared" si="1"/>
        <v>-0.03017832647</v>
      </c>
      <c r="I562" s="19">
        <f t="shared" si="2"/>
        <v>0.9698216735</v>
      </c>
      <c r="J562" s="19"/>
      <c r="K562" s="19"/>
      <c r="L562" s="19"/>
    </row>
    <row r="563">
      <c r="A563" s="75">
        <v>44778.0</v>
      </c>
      <c r="B563" s="51">
        <v>174.96</v>
      </c>
      <c r="C563" s="51">
        <v>174.07</v>
      </c>
      <c r="D563" s="51">
        <v>175.51</v>
      </c>
      <c r="E563" s="51">
        <v>171.5</v>
      </c>
      <c r="F563" s="51" t="s">
        <v>3328</v>
      </c>
      <c r="G563" s="52">
        <v>-0.01</v>
      </c>
      <c r="H563" s="19">
        <f t="shared" si="1"/>
        <v>-0.009903231283</v>
      </c>
      <c r="I563" s="19">
        <f t="shared" si="2"/>
        <v>0.9900967687</v>
      </c>
      <c r="J563" s="19"/>
      <c r="K563" s="19"/>
      <c r="L563" s="19"/>
    </row>
    <row r="564">
      <c r="A564" s="75">
        <v>44777.0</v>
      </c>
      <c r="B564" s="51">
        <v>176.71</v>
      </c>
      <c r="C564" s="51">
        <v>180.96</v>
      </c>
      <c r="D564" s="51">
        <v>180.96</v>
      </c>
      <c r="E564" s="51">
        <v>173.36</v>
      </c>
      <c r="F564" s="51" t="s">
        <v>3329</v>
      </c>
      <c r="G564" s="52">
        <v>-0.0183</v>
      </c>
      <c r="H564" s="19">
        <f t="shared" si="1"/>
        <v>-0.01833231487</v>
      </c>
      <c r="I564" s="19">
        <f t="shared" si="2"/>
        <v>0.9816676851</v>
      </c>
      <c r="J564" s="19"/>
      <c r="K564" s="19"/>
      <c r="L564" s="19"/>
    </row>
    <row r="565">
      <c r="A565" s="75">
        <v>44776.0</v>
      </c>
      <c r="B565" s="51">
        <v>180.01</v>
      </c>
      <c r="C565" s="51">
        <v>182.49</v>
      </c>
      <c r="D565" s="51">
        <v>182.49</v>
      </c>
      <c r="E565" s="51">
        <v>175.74</v>
      </c>
      <c r="F565" s="51" t="s">
        <v>3330</v>
      </c>
      <c r="G565" s="52">
        <v>-0.0136</v>
      </c>
      <c r="H565" s="19">
        <f t="shared" si="1"/>
        <v>-0.01358978574</v>
      </c>
      <c r="I565" s="19">
        <f t="shared" si="2"/>
        <v>0.9864102143</v>
      </c>
      <c r="J565" s="19"/>
      <c r="K565" s="19"/>
      <c r="L565" s="19"/>
    </row>
    <row r="566">
      <c r="A566" s="75">
        <v>44775.0</v>
      </c>
      <c r="B566" s="51">
        <v>182.49</v>
      </c>
      <c r="C566" s="51">
        <v>184.5</v>
      </c>
      <c r="D566" s="51">
        <v>184.5</v>
      </c>
      <c r="E566" s="51">
        <v>179.0</v>
      </c>
      <c r="F566" s="51" t="s">
        <v>3331</v>
      </c>
      <c r="G566" s="52">
        <v>-0.0181</v>
      </c>
      <c r="H566" s="19">
        <f t="shared" si="1"/>
        <v>-0.01807909605</v>
      </c>
      <c r="I566" s="19">
        <f t="shared" si="2"/>
        <v>0.981920904</v>
      </c>
      <c r="J566" s="19"/>
      <c r="K566" s="19"/>
      <c r="L566" s="19"/>
    </row>
    <row r="567">
      <c r="A567" s="75">
        <v>44774.0</v>
      </c>
      <c r="B567" s="51">
        <v>185.85</v>
      </c>
      <c r="C567" s="51">
        <v>186.0</v>
      </c>
      <c r="D567" s="51">
        <v>194.0</v>
      </c>
      <c r="E567" s="51">
        <v>185.0</v>
      </c>
      <c r="F567" s="51" t="s">
        <v>3332</v>
      </c>
      <c r="G567" s="52">
        <v>-0.0134</v>
      </c>
      <c r="H567" s="19">
        <f t="shared" si="1"/>
        <v>-0.01343030046</v>
      </c>
      <c r="I567" s="19">
        <f t="shared" si="2"/>
        <v>0.9865696995</v>
      </c>
      <c r="J567" s="19"/>
      <c r="K567" s="19"/>
      <c r="L567" s="19"/>
    </row>
    <row r="568">
      <c r="A568" s="67">
        <v>44771.0</v>
      </c>
      <c r="B568" s="51">
        <v>188.38</v>
      </c>
      <c r="C568" s="51">
        <v>175.76</v>
      </c>
      <c r="D568" s="51">
        <v>198.87</v>
      </c>
      <c r="E568" s="51">
        <v>175.76</v>
      </c>
      <c r="F568" s="51" t="s">
        <v>3333</v>
      </c>
      <c r="G568" s="52">
        <v>0.0557</v>
      </c>
      <c r="H568" s="19">
        <f t="shared" si="1"/>
        <v>0.05576416522</v>
      </c>
      <c r="I568" s="19">
        <f t="shared" si="2"/>
        <v>1.055764165</v>
      </c>
      <c r="J568" s="19"/>
      <c r="K568" s="19"/>
      <c r="L568" s="19"/>
    </row>
    <row r="569">
      <c r="A569" s="67">
        <v>44770.0</v>
      </c>
      <c r="B569" s="51">
        <v>178.43</v>
      </c>
      <c r="C569" s="51">
        <v>182.65</v>
      </c>
      <c r="D569" s="51">
        <v>185.0</v>
      </c>
      <c r="E569" s="51">
        <v>176.0</v>
      </c>
      <c r="F569" s="51" t="s">
        <v>2348</v>
      </c>
      <c r="G569" s="52">
        <v>-0.0035</v>
      </c>
      <c r="H569" s="19">
        <f t="shared" si="1"/>
        <v>-0.003518373729</v>
      </c>
      <c r="I569" s="19">
        <f t="shared" si="2"/>
        <v>0.9964816263</v>
      </c>
      <c r="J569" s="19"/>
      <c r="K569" s="19"/>
      <c r="L569" s="19"/>
    </row>
    <row r="570">
      <c r="A570" s="67">
        <v>44769.0</v>
      </c>
      <c r="B570" s="51">
        <v>179.06</v>
      </c>
      <c r="C570" s="51">
        <v>180.1</v>
      </c>
      <c r="D570" s="51">
        <v>182.8</v>
      </c>
      <c r="E570" s="51">
        <v>175.01</v>
      </c>
      <c r="F570" s="51" t="s">
        <v>3334</v>
      </c>
      <c r="G570" s="52">
        <v>-0.0133</v>
      </c>
      <c r="H570" s="19">
        <f t="shared" si="1"/>
        <v>-0.01322605533</v>
      </c>
      <c r="I570" s="19">
        <f t="shared" si="2"/>
        <v>0.9867739447</v>
      </c>
      <c r="J570" s="19"/>
      <c r="K570" s="19"/>
      <c r="L570" s="19"/>
    </row>
    <row r="571">
      <c r="A571" s="67">
        <v>44768.0</v>
      </c>
      <c r="B571" s="51">
        <v>181.46</v>
      </c>
      <c r="C571" s="51">
        <v>180.75</v>
      </c>
      <c r="D571" s="51">
        <v>186.83</v>
      </c>
      <c r="E571" s="51">
        <v>179.0</v>
      </c>
      <c r="F571" s="51" t="s">
        <v>3335</v>
      </c>
      <c r="G571" s="52">
        <v>-0.0061</v>
      </c>
      <c r="H571" s="19">
        <f t="shared" si="1"/>
        <v>-0.00607985978</v>
      </c>
      <c r="I571" s="19">
        <f t="shared" si="2"/>
        <v>0.9939201402</v>
      </c>
      <c r="J571" s="19"/>
      <c r="K571" s="19"/>
      <c r="L571" s="19"/>
    </row>
    <row r="572">
      <c r="A572" s="67">
        <v>44767.0</v>
      </c>
      <c r="B572" s="51">
        <v>182.57</v>
      </c>
      <c r="C572" s="51">
        <v>188.01</v>
      </c>
      <c r="D572" s="51">
        <v>188.01</v>
      </c>
      <c r="E572" s="51">
        <v>181.37</v>
      </c>
      <c r="F572" s="51" t="s">
        <v>3336</v>
      </c>
      <c r="G572" s="52">
        <v>-0.0183</v>
      </c>
      <c r="H572" s="19">
        <f t="shared" si="1"/>
        <v>-0.01833530487</v>
      </c>
      <c r="I572" s="19">
        <f t="shared" si="2"/>
        <v>0.9816646951</v>
      </c>
      <c r="J572" s="19"/>
      <c r="K572" s="19"/>
      <c r="L572" s="19"/>
    </row>
    <row r="573">
      <c r="A573" s="67">
        <v>44764.0</v>
      </c>
      <c r="B573" s="51">
        <v>185.98</v>
      </c>
      <c r="C573" s="51">
        <v>189.1</v>
      </c>
      <c r="D573" s="51">
        <v>191.98</v>
      </c>
      <c r="E573" s="51">
        <v>183.26</v>
      </c>
      <c r="F573" s="51" t="s">
        <v>3337</v>
      </c>
      <c r="G573" s="52">
        <v>-0.016</v>
      </c>
      <c r="H573" s="19">
        <f t="shared" si="1"/>
        <v>-0.01603089784</v>
      </c>
      <c r="I573" s="19">
        <f t="shared" si="2"/>
        <v>0.9839691022</v>
      </c>
      <c r="J573" s="19"/>
      <c r="K573" s="19"/>
      <c r="L573" s="19"/>
    </row>
    <row r="574">
      <c r="A574" s="67">
        <v>44763.0</v>
      </c>
      <c r="B574" s="51">
        <v>189.01</v>
      </c>
      <c r="C574" s="51">
        <v>192.0</v>
      </c>
      <c r="D574" s="51">
        <v>192.0</v>
      </c>
      <c r="E574" s="51">
        <v>186.55</v>
      </c>
      <c r="F574" s="51" t="s">
        <v>3338</v>
      </c>
      <c r="G574" s="52">
        <v>-0.0072</v>
      </c>
      <c r="H574" s="19">
        <f t="shared" si="1"/>
        <v>-0.007196134048</v>
      </c>
      <c r="I574" s="19">
        <f t="shared" si="2"/>
        <v>0.992803866</v>
      </c>
      <c r="J574" s="19"/>
      <c r="K574" s="19"/>
      <c r="L574" s="19"/>
    </row>
    <row r="575">
      <c r="A575" s="67">
        <v>44762.0</v>
      </c>
      <c r="B575" s="51">
        <v>190.38</v>
      </c>
      <c r="C575" s="51">
        <v>187.94</v>
      </c>
      <c r="D575" s="51">
        <v>195.0</v>
      </c>
      <c r="E575" s="51">
        <v>186.96</v>
      </c>
      <c r="F575" s="51" t="s">
        <v>3339</v>
      </c>
      <c r="G575" s="52">
        <v>0.0281</v>
      </c>
      <c r="H575" s="19">
        <f t="shared" si="1"/>
        <v>0.02808078626</v>
      </c>
      <c r="I575" s="19">
        <f t="shared" si="2"/>
        <v>1.028080786</v>
      </c>
      <c r="J575" s="19"/>
      <c r="K575" s="19"/>
      <c r="L575" s="19"/>
    </row>
    <row r="576">
      <c r="A576" s="67">
        <v>44761.0</v>
      </c>
      <c r="B576" s="51">
        <v>185.18</v>
      </c>
      <c r="C576" s="51">
        <v>188.8</v>
      </c>
      <c r="D576" s="51">
        <v>189.0</v>
      </c>
      <c r="E576" s="51">
        <v>180.05</v>
      </c>
      <c r="F576" s="51" t="s">
        <v>3340</v>
      </c>
      <c r="G576" s="52">
        <v>4.0E-4</v>
      </c>
      <c r="H576" s="19">
        <f t="shared" si="1"/>
        <v>0.0004321988115</v>
      </c>
      <c r="I576" s="19">
        <f t="shared" si="2"/>
        <v>1.000432199</v>
      </c>
      <c r="J576" s="19"/>
      <c r="K576" s="19"/>
      <c r="L576" s="19"/>
    </row>
    <row r="577">
      <c r="A577" s="67">
        <v>44760.0</v>
      </c>
      <c r="B577" s="51">
        <v>185.1</v>
      </c>
      <c r="C577" s="51">
        <v>180.7</v>
      </c>
      <c r="D577" s="51">
        <v>186.7</v>
      </c>
      <c r="E577" s="51">
        <v>177.29</v>
      </c>
      <c r="F577" s="51" t="s">
        <v>3341</v>
      </c>
      <c r="G577" s="52">
        <v>0.0336</v>
      </c>
      <c r="H577" s="19">
        <f t="shared" si="1"/>
        <v>0.03361626089</v>
      </c>
      <c r="I577" s="19">
        <f t="shared" si="2"/>
        <v>1.033616261</v>
      </c>
      <c r="J577" s="19"/>
      <c r="K577" s="19"/>
      <c r="L577" s="19"/>
    </row>
    <row r="578">
      <c r="A578" s="67">
        <v>44757.0</v>
      </c>
      <c r="B578" s="51">
        <v>179.08</v>
      </c>
      <c r="C578" s="51">
        <v>175.52</v>
      </c>
      <c r="D578" s="51">
        <v>180.6</v>
      </c>
      <c r="E578" s="51">
        <v>173.57</v>
      </c>
      <c r="F578" s="51" t="s">
        <v>3342</v>
      </c>
      <c r="G578" s="52">
        <v>0.005</v>
      </c>
      <c r="H578" s="19">
        <f t="shared" si="1"/>
        <v>0.004938271605</v>
      </c>
      <c r="I578" s="19">
        <f t="shared" si="2"/>
        <v>1.004938272</v>
      </c>
      <c r="J578" s="19"/>
      <c r="K578" s="19"/>
      <c r="L578" s="19"/>
    </row>
    <row r="579">
      <c r="A579" s="67">
        <v>44756.0</v>
      </c>
      <c r="B579" s="51">
        <v>178.2</v>
      </c>
      <c r="C579" s="51">
        <v>170.6</v>
      </c>
      <c r="D579" s="51">
        <v>180.0</v>
      </c>
      <c r="E579" s="51">
        <v>170.6</v>
      </c>
      <c r="F579" s="51" t="s">
        <v>3343</v>
      </c>
      <c r="G579" s="52">
        <v>0.0182</v>
      </c>
      <c r="H579" s="19">
        <f t="shared" si="1"/>
        <v>0.01822752986</v>
      </c>
      <c r="I579" s="19">
        <f t="shared" si="2"/>
        <v>1.01822753</v>
      </c>
      <c r="J579" s="19"/>
      <c r="K579" s="19"/>
      <c r="L579" s="19"/>
    </row>
    <row r="580">
      <c r="A580" s="67">
        <v>44755.0</v>
      </c>
      <c r="B580" s="51">
        <v>175.01</v>
      </c>
      <c r="C580" s="51">
        <v>176.0</v>
      </c>
      <c r="D580" s="51">
        <v>182.6</v>
      </c>
      <c r="E580" s="51">
        <v>174.24</v>
      </c>
      <c r="F580" s="51" t="s">
        <v>3344</v>
      </c>
      <c r="G580" s="52">
        <v>-0.0141</v>
      </c>
      <c r="H580" s="19">
        <f t="shared" si="1"/>
        <v>-0.01413925192</v>
      </c>
      <c r="I580" s="19">
        <f t="shared" si="2"/>
        <v>0.9858607481</v>
      </c>
      <c r="J580" s="19"/>
      <c r="K580" s="19"/>
      <c r="L580" s="19"/>
    </row>
    <row r="581">
      <c r="A581" s="75">
        <v>44754.0</v>
      </c>
      <c r="B581" s="51">
        <v>177.52</v>
      </c>
      <c r="C581" s="51">
        <v>183.35</v>
      </c>
      <c r="D581" s="51">
        <v>183.35</v>
      </c>
      <c r="E581" s="51">
        <v>177.0</v>
      </c>
      <c r="F581" s="51" t="s">
        <v>3345</v>
      </c>
      <c r="G581" s="52">
        <v>-0.0173</v>
      </c>
      <c r="H581" s="19">
        <f t="shared" si="1"/>
        <v>-0.01732632162</v>
      </c>
      <c r="I581" s="19">
        <f t="shared" si="2"/>
        <v>0.9826736784</v>
      </c>
      <c r="J581" s="19"/>
      <c r="K581" s="19"/>
      <c r="L581" s="19"/>
    </row>
    <row r="582">
      <c r="A582" s="75">
        <v>44753.0</v>
      </c>
      <c r="B582" s="51">
        <v>180.65</v>
      </c>
      <c r="C582" s="51">
        <v>179.0</v>
      </c>
      <c r="D582" s="51">
        <v>181.59</v>
      </c>
      <c r="E582" s="51">
        <v>176.68</v>
      </c>
      <c r="F582" s="51" t="s">
        <v>3346</v>
      </c>
      <c r="G582" s="52">
        <v>0.0308</v>
      </c>
      <c r="H582" s="19">
        <f t="shared" si="1"/>
        <v>0.03075430789</v>
      </c>
      <c r="I582" s="19">
        <f t="shared" si="2"/>
        <v>1.030754308</v>
      </c>
      <c r="J582" s="19"/>
      <c r="K582" s="19"/>
      <c r="L582" s="19"/>
    </row>
    <row r="583">
      <c r="A583" s="75">
        <v>44750.0</v>
      </c>
      <c r="B583" s="51">
        <v>175.26</v>
      </c>
      <c r="C583" s="51">
        <v>174.98</v>
      </c>
      <c r="D583" s="51">
        <v>180.0</v>
      </c>
      <c r="E583" s="51">
        <v>170.52</v>
      </c>
      <c r="F583" s="51" t="s">
        <v>3347</v>
      </c>
      <c r="G583" s="52">
        <v>0.0103</v>
      </c>
      <c r="H583" s="19">
        <f t="shared" si="1"/>
        <v>0.01026054877</v>
      </c>
      <c r="I583" s="19">
        <f t="shared" si="2"/>
        <v>1.010260549</v>
      </c>
      <c r="J583" s="19"/>
      <c r="K583" s="19"/>
      <c r="L583" s="19"/>
    </row>
    <row r="584">
      <c r="A584" s="75">
        <v>44749.0</v>
      </c>
      <c r="B584" s="51">
        <v>173.48</v>
      </c>
      <c r="C584" s="51">
        <v>177.7</v>
      </c>
      <c r="D584" s="51">
        <v>182.96</v>
      </c>
      <c r="E584" s="51">
        <v>172.5</v>
      </c>
      <c r="F584" s="51" t="s">
        <v>3348</v>
      </c>
      <c r="G584" s="52">
        <v>-0.0152</v>
      </c>
      <c r="H584" s="19">
        <f t="shared" si="1"/>
        <v>-0.01515753619</v>
      </c>
      <c r="I584" s="19">
        <f t="shared" si="2"/>
        <v>0.9848424638</v>
      </c>
      <c r="J584" s="19"/>
      <c r="K584" s="19"/>
      <c r="L584" s="19"/>
    </row>
    <row r="585">
      <c r="A585" s="75">
        <v>44748.0</v>
      </c>
      <c r="B585" s="51">
        <v>176.15</v>
      </c>
      <c r="C585" s="51">
        <v>163.99</v>
      </c>
      <c r="D585" s="51">
        <v>179.69</v>
      </c>
      <c r="E585" s="51">
        <v>161.88</v>
      </c>
      <c r="F585" s="51" t="s">
        <v>3349</v>
      </c>
      <c r="G585" s="52">
        <v>0.0838</v>
      </c>
      <c r="H585" s="19">
        <f t="shared" si="1"/>
        <v>0.0837332349</v>
      </c>
      <c r="I585" s="19">
        <f t="shared" si="2"/>
        <v>1.083733235</v>
      </c>
      <c r="J585" s="19"/>
      <c r="K585" s="19"/>
      <c r="L585" s="19"/>
    </row>
    <row r="586">
      <c r="A586" s="75">
        <v>44747.0</v>
      </c>
      <c r="B586" s="51">
        <v>162.54</v>
      </c>
      <c r="C586" s="51">
        <v>155.59</v>
      </c>
      <c r="D586" s="51">
        <v>164.6</v>
      </c>
      <c r="E586" s="51">
        <v>155.43</v>
      </c>
      <c r="F586" s="51" t="s">
        <v>3350</v>
      </c>
      <c r="G586" s="52">
        <v>0.0447</v>
      </c>
      <c r="H586" s="19">
        <f t="shared" si="1"/>
        <v>0.04466868051</v>
      </c>
      <c r="I586" s="19">
        <f t="shared" si="2"/>
        <v>1.044668681</v>
      </c>
      <c r="J586" s="19"/>
      <c r="K586" s="19"/>
      <c r="L586" s="19"/>
    </row>
    <row r="587">
      <c r="A587" s="75">
        <v>44746.0</v>
      </c>
      <c r="B587" s="51">
        <v>155.59</v>
      </c>
      <c r="C587" s="51">
        <v>153.5</v>
      </c>
      <c r="D587" s="51">
        <v>157.65</v>
      </c>
      <c r="E587" s="51">
        <v>151.51</v>
      </c>
      <c r="F587" s="51" t="s">
        <v>3351</v>
      </c>
      <c r="G587" s="52">
        <v>0.0308</v>
      </c>
      <c r="H587" s="19">
        <f t="shared" si="1"/>
        <v>0.03087524018</v>
      </c>
      <c r="I587" s="19">
        <f t="shared" si="2"/>
        <v>1.03087524</v>
      </c>
      <c r="J587" s="19"/>
      <c r="K587" s="19"/>
      <c r="L587" s="19"/>
    </row>
    <row r="588">
      <c r="A588" s="75">
        <v>44743.0</v>
      </c>
      <c r="B588" s="51">
        <v>150.93</v>
      </c>
      <c r="C588" s="51">
        <v>137.82</v>
      </c>
      <c r="D588" s="51">
        <v>154.21</v>
      </c>
      <c r="E588" s="51">
        <v>136.44</v>
      </c>
      <c r="F588" s="51" t="s">
        <v>3352</v>
      </c>
      <c r="G588" s="52">
        <v>0.0833</v>
      </c>
      <c r="H588" s="19">
        <f t="shared" si="1"/>
        <v>0.08325558028</v>
      </c>
      <c r="I588" s="19">
        <f t="shared" si="2"/>
        <v>1.08325558</v>
      </c>
      <c r="J588" s="19"/>
      <c r="K588" s="19"/>
      <c r="L588" s="19"/>
    </row>
    <row r="589">
      <c r="A589" s="67">
        <v>44742.0</v>
      </c>
      <c r="B589" s="51">
        <v>139.33</v>
      </c>
      <c r="C589" s="51">
        <v>137.12</v>
      </c>
      <c r="D589" s="51">
        <v>141.9</v>
      </c>
      <c r="E589" s="51">
        <v>137.12</v>
      </c>
      <c r="F589" s="51" t="s">
        <v>3353</v>
      </c>
      <c r="G589" s="52">
        <v>-0.0144</v>
      </c>
      <c r="H589" s="19">
        <f t="shared" si="1"/>
        <v>-0.01436049802</v>
      </c>
      <c r="I589" s="19">
        <f t="shared" si="2"/>
        <v>0.985639502</v>
      </c>
      <c r="J589" s="19"/>
      <c r="K589" s="19"/>
      <c r="L589" s="19"/>
    </row>
    <row r="590">
      <c r="A590" s="67">
        <v>44741.0</v>
      </c>
      <c r="B590" s="51">
        <v>141.36</v>
      </c>
      <c r="C590" s="51">
        <v>136.0</v>
      </c>
      <c r="D590" s="51">
        <v>146.1</v>
      </c>
      <c r="E590" s="51">
        <v>132.12</v>
      </c>
      <c r="F590" s="51" t="s">
        <v>3354</v>
      </c>
      <c r="G590" s="52">
        <v>0.0428</v>
      </c>
      <c r="H590" s="19">
        <f t="shared" si="1"/>
        <v>0.04278548244</v>
      </c>
      <c r="I590" s="19">
        <f t="shared" si="2"/>
        <v>1.042785482</v>
      </c>
      <c r="J590" s="19"/>
      <c r="K590" s="19"/>
      <c r="L590" s="19"/>
    </row>
    <row r="591">
      <c r="A591" s="67">
        <v>44740.0</v>
      </c>
      <c r="B591" s="51">
        <v>135.56</v>
      </c>
      <c r="C591" s="51">
        <v>130.0</v>
      </c>
      <c r="D591" s="51">
        <v>136.0</v>
      </c>
      <c r="E591" s="51">
        <v>130.0</v>
      </c>
      <c r="F591" s="51" t="s">
        <v>3355</v>
      </c>
      <c r="G591" s="52">
        <v>0.0207</v>
      </c>
      <c r="H591" s="19">
        <f t="shared" si="1"/>
        <v>0.02078313253</v>
      </c>
      <c r="I591" s="19">
        <f t="shared" si="2"/>
        <v>1.020783133</v>
      </c>
      <c r="J591" s="19"/>
      <c r="K591" s="19"/>
      <c r="L591" s="19"/>
    </row>
    <row r="592">
      <c r="A592" s="67">
        <v>44739.0</v>
      </c>
      <c r="B592" s="51">
        <v>132.8</v>
      </c>
      <c r="C592" s="51">
        <v>136.5</v>
      </c>
      <c r="D592" s="51">
        <v>136.5</v>
      </c>
      <c r="E592" s="51">
        <v>131.0</v>
      </c>
      <c r="F592" s="51" t="s">
        <v>3356</v>
      </c>
      <c r="G592" s="52">
        <v>0.0128</v>
      </c>
      <c r="H592" s="19">
        <f t="shared" si="1"/>
        <v>0.01273545337</v>
      </c>
      <c r="I592" s="19">
        <f t="shared" si="2"/>
        <v>1.012735453</v>
      </c>
      <c r="J592" s="19"/>
      <c r="K592" s="19"/>
      <c r="L592" s="19"/>
    </row>
    <row r="593">
      <c r="A593" s="67">
        <v>44736.0</v>
      </c>
      <c r="B593" s="51">
        <v>131.13</v>
      </c>
      <c r="C593" s="51">
        <v>128.5</v>
      </c>
      <c r="D593" s="51">
        <v>135.0</v>
      </c>
      <c r="E593" s="51">
        <v>128.5</v>
      </c>
      <c r="F593" s="51" t="s">
        <v>3357</v>
      </c>
      <c r="G593" s="52">
        <v>0.0071</v>
      </c>
      <c r="H593" s="19">
        <f t="shared" si="1"/>
        <v>0.007065509561</v>
      </c>
      <c r="I593" s="19">
        <f t="shared" si="2"/>
        <v>1.00706551</v>
      </c>
      <c r="J593" s="19"/>
      <c r="K593" s="19"/>
      <c r="L593" s="19"/>
    </row>
    <row r="594">
      <c r="A594" s="67">
        <v>44735.0</v>
      </c>
      <c r="B594" s="51">
        <v>130.21</v>
      </c>
      <c r="C594" s="51">
        <v>134.2</v>
      </c>
      <c r="D594" s="51">
        <v>134.2</v>
      </c>
      <c r="E594" s="51">
        <v>129.5</v>
      </c>
      <c r="F594" s="51" t="s">
        <v>3358</v>
      </c>
      <c r="G594" s="52">
        <v>-0.0162</v>
      </c>
      <c r="H594" s="19">
        <f t="shared" si="1"/>
        <v>-0.01616924821</v>
      </c>
      <c r="I594" s="19">
        <f t="shared" si="2"/>
        <v>0.9838307518</v>
      </c>
      <c r="J594" s="19"/>
      <c r="K594" s="19"/>
      <c r="L594" s="19"/>
    </row>
    <row r="595">
      <c r="A595" s="67">
        <v>44734.0</v>
      </c>
      <c r="B595" s="51">
        <v>132.35</v>
      </c>
      <c r="C595" s="51">
        <v>135.5</v>
      </c>
      <c r="D595" s="51">
        <v>135.5</v>
      </c>
      <c r="E595" s="51">
        <v>132.0</v>
      </c>
      <c r="F595" s="51" t="s">
        <v>3359</v>
      </c>
      <c r="G595" s="52">
        <v>-0.0133</v>
      </c>
      <c r="H595" s="19">
        <f t="shared" si="1"/>
        <v>-0.01334426718</v>
      </c>
      <c r="I595" s="19">
        <f t="shared" si="2"/>
        <v>0.9866557328</v>
      </c>
      <c r="J595" s="19"/>
      <c r="K595" s="19"/>
      <c r="L595" s="19"/>
    </row>
    <row r="596">
      <c r="A596" s="67">
        <v>44733.0</v>
      </c>
      <c r="B596" s="51">
        <v>134.14</v>
      </c>
      <c r="C596" s="51">
        <v>133.99</v>
      </c>
      <c r="D596" s="51">
        <v>135.4</v>
      </c>
      <c r="E596" s="51">
        <v>131.12</v>
      </c>
      <c r="F596" s="51" t="s">
        <v>3360</v>
      </c>
      <c r="G596" s="52">
        <v>0.0191</v>
      </c>
      <c r="H596" s="19">
        <f t="shared" si="1"/>
        <v>0.01906860138</v>
      </c>
      <c r="I596" s="19">
        <f t="shared" si="2"/>
        <v>1.019068601</v>
      </c>
      <c r="J596" s="19"/>
      <c r="K596" s="19"/>
      <c r="L596" s="19"/>
    </row>
    <row r="597">
      <c r="A597" s="67">
        <v>44732.0</v>
      </c>
      <c r="B597" s="51">
        <v>131.63</v>
      </c>
      <c r="C597" s="51">
        <v>126.71</v>
      </c>
      <c r="D597" s="51">
        <v>158.12</v>
      </c>
      <c r="E597" s="51">
        <v>126.71</v>
      </c>
      <c r="F597" s="51" t="s">
        <v>3361</v>
      </c>
      <c r="G597" s="52">
        <v>-0.0011</v>
      </c>
      <c r="H597" s="19">
        <f t="shared" si="1"/>
        <v>-0.0009866423801</v>
      </c>
      <c r="I597" s="19">
        <f t="shared" si="2"/>
        <v>0.9990133576</v>
      </c>
      <c r="J597" s="19"/>
      <c r="K597" s="19"/>
      <c r="L597" s="19"/>
    </row>
    <row r="598">
      <c r="A598" s="67">
        <v>44729.0</v>
      </c>
      <c r="B598" s="51">
        <v>131.76</v>
      </c>
      <c r="C598" s="51">
        <v>130.11</v>
      </c>
      <c r="D598" s="51">
        <v>132.5</v>
      </c>
      <c r="E598" s="51">
        <v>128.26</v>
      </c>
      <c r="F598" s="51" t="s">
        <v>3362</v>
      </c>
      <c r="G598" s="52">
        <v>0.0026</v>
      </c>
      <c r="H598" s="19">
        <f t="shared" si="1"/>
        <v>0.002510842273</v>
      </c>
      <c r="I598" s="19">
        <f t="shared" si="2"/>
        <v>1.002510842</v>
      </c>
      <c r="J598" s="19"/>
      <c r="K598" s="19"/>
      <c r="L598" s="19"/>
    </row>
    <row r="599">
      <c r="A599" s="67">
        <v>44728.0</v>
      </c>
      <c r="B599" s="51">
        <v>131.43</v>
      </c>
      <c r="C599" s="51">
        <v>134.5</v>
      </c>
      <c r="D599" s="51">
        <v>139.62</v>
      </c>
      <c r="E599" s="51">
        <v>127.93</v>
      </c>
      <c r="F599" s="51" t="s">
        <v>3363</v>
      </c>
      <c r="G599" s="52">
        <v>-0.0271</v>
      </c>
      <c r="H599" s="19">
        <f t="shared" si="1"/>
        <v>-0.02709304908</v>
      </c>
      <c r="I599" s="19">
        <f t="shared" si="2"/>
        <v>0.9729069509</v>
      </c>
      <c r="J599" s="19"/>
      <c r="K599" s="19"/>
      <c r="L599" s="19"/>
    </row>
    <row r="600">
      <c r="A600" s="67">
        <v>44727.0</v>
      </c>
      <c r="B600" s="51">
        <v>135.09</v>
      </c>
      <c r="C600" s="51">
        <v>131.35</v>
      </c>
      <c r="D600" s="51">
        <v>136.4</v>
      </c>
      <c r="E600" s="51">
        <v>128.1</v>
      </c>
      <c r="F600" s="51" t="s">
        <v>3364</v>
      </c>
      <c r="G600" s="52">
        <v>0.049</v>
      </c>
      <c r="H600" s="19">
        <f t="shared" si="1"/>
        <v>0.0490797546</v>
      </c>
      <c r="I600" s="19">
        <f t="shared" si="2"/>
        <v>1.049079755</v>
      </c>
      <c r="J600" s="19"/>
      <c r="K600" s="19"/>
      <c r="L600" s="19"/>
    </row>
    <row r="601">
      <c r="A601" s="67">
        <v>44726.0</v>
      </c>
      <c r="B601" s="51">
        <v>128.77</v>
      </c>
      <c r="C601" s="51">
        <v>141.7</v>
      </c>
      <c r="D601" s="51">
        <v>141.7</v>
      </c>
      <c r="E601" s="51">
        <v>125.01</v>
      </c>
      <c r="F601" s="51" t="s">
        <v>3365</v>
      </c>
      <c r="G601" s="52">
        <v>-0.0738</v>
      </c>
      <c r="H601" s="19">
        <f t="shared" si="1"/>
        <v>-0.07386363636</v>
      </c>
      <c r="I601" s="19">
        <f t="shared" si="2"/>
        <v>0.9261363636</v>
      </c>
      <c r="J601" s="19"/>
      <c r="K601" s="19"/>
      <c r="L601" s="19"/>
    </row>
    <row r="602">
      <c r="A602" s="67">
        <v>44725.0</v>
      </c>
      <c r="B602" s="51">
        <v>139.04</v>
      </c>
      <c r="C602" s="51">
        <v>143.7</v>
      </c>
      <c r="D602" s="51">
        <v>143.7</v>
      </c>
      <c r="E602" s="51">
        <v>133.62</v>
      </c>
      <c r="F602" s="51" t="s">
        <v>3366</v>
      </c>
      <c r="G602" s="52">
        <v>-0.0524</v>
      </c>
      <c r="H602" s="19">
        <f t="shared" si="1"/>
        <v>-0.05234460196</v>
      </c>
      <c r="I602" s="19">
        <f t="shared" si="2"/>
        <v>0.947655398</v>
      </c>
      <c r="J602" s="19"/>
      <c r="K602" s="19"/>
      <c r="L602" s="19"/>
    </row>
    <row r="603">
      <c r="A603" s="75">
        <v>44722.0</v>
      </c>
      <c r="B603" s="51">
        <v>146.72</v>
      </c>
      <c r="C603" s="51">
        <v>151.09</v>
      </c>
      <c r="D603" s="51">
        <v>151.09</v>
      </c>
      <c r="E603" s="51">
        <v>145.5</v>
      </c>
      <c r="F603" s="51" t="s">
        <v>3367</v>
      </c>
      <c r="G603" s="52">
        <v>-0.0287</v>
      </c>
      <c r="H603" s="19">
        <f t="shared" si="1"/>
        <v>-0.02866600463</v>
      </c>
      <c r="I603" s="19">
        <f t="shared" si="2"/>
        <v>0.9713339954</v>
      </c>
      <c r="J603" s="19"/>
      <c r="K603" s="19"/>
      <c r="L603" s="19"/>
    </row>
    <row r="604">
      <c r="A604" s="75">
        <v>44721.0</v>
      </c>
      <c r="B604" s="51">
        <v>151.05</v>
      </c>
      <c r="C604" s="51">
        <v>156.0</v>
      </c>
      <c r="D604" s="51">
        <v>156.0</v>
      </c>
      <c r="E604" s="51">
        <v>149.8</v>
      </c>
      <c r="F604" s="51" t="s">
        <v>3368</v>
      </c>
      <c r="G604" s="52">
        <v>-0.0237</v>
      </c>
      <c r="H604" s="19">
        <f t="shared" si="1"/>
        <v>-0.02365716502</v>
      </c>
      <c r="I604" s="19">
        <f t="shared" si="2"/>
        <v>0.976342835</v>
      </c>
      <c r="J604" s="19"/>
      <c r="K604" s="19"/>
      <c r="L604" s="19"/>
    </row>
    <row r="605">
      <c r="A605" s="75">
        <v>44720.0</v>
      </c>
      <c r="B605" s="51">
        <v>154.71</v>
      </c>
      <c r="C605" s="51">
        <v>157.75</v>
      </c>
      <c r="D605" s="51">
        <v>158.32</v>
      </c>
      <c r="E605" s="51">
        <v>151.44</v>
      </c>
      <c r="F605" s="51" t="s">
        <v>3369</v>
      </c>
      <c r="G605" s="52">
        <v>-0.0046</v>
      </c>
      <c r="H605" s="19">
        <f t="shared" si="1"/>
        <v>-0.004568266632</v>
      </c>
      <c r="I605" s="19">
        <f t="shared" si="2"/>
        <v>0.9954317334</v>
      </c>
      <c r="J605" s="19"/>
      <c r="K605" s="19"/>
      <c r="L605" s="19"/>
    </row>
    <row r="606">
      <c r="A606" s="75">
        <v>44719.0</v>
      </c>
      <c r="B606" s="51">
        <v>155.42</v>
      </c>
      <c r="C606" s="51">
        <v>160.04</v>
      </c>
      <c r="D606" s="51">
        <v>160.04</v>
      </c>
      <c r="E606" s="51">
        <v>152.76</v>
      </c>
      <c r="F606" s="51" t="s">
        <v>3370</v>
      </c>
      <c r="G606" s="52">
        <v>-0.0143</v>
      </c>
      <c r="H606" s="19">
        <f t="shared" si="1"/>
        <v>-0.01433282598</v>
      </c>
      <c r="I606" s="19">
        <f t="shared" si="2"/>
        <v>0.985667174</v>
      </c>
      <c r="J606" s="19"/>
      <c r="K606" s="19"/>
      <c r="L606" s="19"/>
    </row>
    <row r="607">
      <c r="A607" s="75">
        <v>44718.0</v>
      </c>
      <c r="B607" s="51">
        <v>157.68</v>
      </c>
      <c r="C607" s="51">
        <v>160.0</v>
      </c>
      <c r="D607" s="51">
        <v>164.1</v>
      </c>
      <c r="E607" s="51">
        <v>152.4</v>
      </c>
      <c r="F607" s="51" t="s">
        <v>3371</v>
      </c>
      <c r="G607" s="52">
        <v>-0.0254</v>
      </c>
      <c r="H607" s="19">
        <f t="shared" si="1"/>
        <v>-0.02540330057</v>
      </c>
      <c r="I607" s="19">
        <f t="shared" si="2"/>
        <v>0.9745966994</v>
      </c>
      <c r="J607" s="19"/>
      <c r="K607" s="19"/>
      <c r="L607" s="19"/>
    </row>
    <row r="608">
      <c r="A608" s="75">
        <v>44715.0</v>
      </c>
      <c r="B608" s="51">
        <v>161.79</v>
      </c>
      <c r="C608" s="51">
        <v>164.8</v>
      </c>
      <c r="D608" s="51">
        <v>164.8</v>
      </c>
      <c r="E608" s="51">
        <v>160.21</v>
      </c>
      <c r="F608" s="51" t="s">
        <v>3372</v>
      </c>
      <c r="G608" s="52">
        <v>0.0081</v>
      </c>
      <c r="H608" s="19">
        <f t="shared" si="1"/>
        <v>0.008100193158</v>
      </c>
      <c r="I608" s="19">
        <f t="shared" si="2"/>
        <v>1.008100193</v>
      </c>
      <c r="J608" s="19"/>
      <c r="K608" s="19"/>
      <c r="L608" s="19"/>
    </row>
    <row r="609">
      <c r="A609" s="75">
        <v>44714.0</v>
      </c>
      <c r="B609" s="51">
        <v>160.49</v>
      </c>
      <c r="C609" s="51">
        <v>159.7</v>
      </c>
      <c r="D609" s="51">
        <v>174.84</v>
      </c>
      <c r="E609" s="51">
        <v>158.7</v>
      </c>
      <c r="F609" s="51" t="s">
        <v>3373</v>
      </c>
      <c r="G609" s="52">
        <v>0.0119</v>
      </c>
      <c r="H609" s="19">
        <f t="shared" si="1"/>
        <v>0.01191677175</v>
      </c>
      <c r="I609" s="19">
        <f t="shared" si="2"/>
        <v>1.011916772</v>
      </c>
      <c r="J609" s="19"/>
      <c r="K609" s="19"/>
      <c r="L609" s="19"/>
    </row>
    <row r="610">
      <c r="A610" s="75">
        <v>44713.0</v>
      </c>
      <c r="B610" s="51">
        <v>158.6</v>
      </c>
      <c r="C610" s="51">
        <v>163.99</v>
      </c>
      <c r="D610" s="51">
        <v>163.99</v>
      </c>
      <c r="E610" s="51">
        <v>156.1</v>
      </c>
      <c r="F610" s="51" t="s">
        <v>3374</v>
      </c>
      <c r="G610" s="52">
        <v>-0.0092</v>
      </c>
      <c r="H610" s="19">
        <f t="shared" si="1"/>
        <v>-0.009183482227</v>
      </c>
      <c r="I610" s="19">
        <f t="shared" si="2"/>
        <v>0.9908165178</v>
      </c>
      <c r="J610" s="19"/>
      <c r="K610" s="19"/>
      <c r="L610" s="19"/>
    </row>
    <row r="611">
      <c r="A611" s="67">
        <v>44712.0</v>
      </c>
      <c r="B611" s="51">
        <v>160.07</v>
      </c>
      <c r="C611" s="51">
        <v>149.74</v>
      </c>
      <c r="D611" s="51">
        <v>162.0</v>
      </c>
      <c r="E611" s="51">
        <v>149.74</v>
      </c>
      <c r="F611" s="51" t="s">
        <v>3375</v>
      </c>
      <c r="G611" s="52">
        <v>0.0155</v>
      </c>
      <c r="H611" s="19">
        <f t="shared" si="1"/>
        <v>0.01547928694</v>
      </c>
      <c r="I611" s="19">
        <f t="shared" si="2"/>
        <v>1.015479287</v>
      </c>
      <c r="J611" s="19"/>
      <c r="K611" s="19"/>
      <c r="L611" s="19"/>
    </row>
    <row r="612">
      <c r="A612" s="67">
        <v>44711.0</v>
      </c>
      <c r="B612" s="51">
        <v>157.63</v>
      </c>
      <c r="C612" s="51">
        <v>157.79</v>
      </c>
      <c r="D612" s="51">
        <v>161.04</v>
      </c>
      <c r="E612" s="51">
        <v>147.63</v>
      </c>
      <c r="F612" s="51" t="s">
        <v>3376</v>
      </c>
      <c r="G612" s="52">
        <v>0.0277</v>
      </c>
      <c r="H612" s="19">
        <f t="shared" si="1"/>
        <v>0.02777596662</v>
      </c>
      <c r="I612" s="19">
        <f t="shared" si="2"/>
        <v>1.027775967</v>
      </c>
      <c r="J612" s="19"/>
      <c r="K612" s="19"/>
      <c r="L612" s="19"/>
    </row>
    <row r="613">
      <c r="A613" s="67">
        <v>44708.0</v>
      </c>
      <c r="B613" s="51">
        <v>153.37</v>
      </c>
      <c r="C613" s="51">
        <v>153.9</v>
      </c>
      <c r="D613" s="51">
        <v>158.0</v>
      </c>
      <c r="E613" s="51">
        <v>150.5</v>
      </c>
      <c r="F613" s="51" t="s">
        <v>3377</v>
      </c>
      <c r="G613" s="52">
        <v>8.0E-4</v>
      </c>
      <c r="H613" s="19">
        <f t="shared" si="1"/>
        <v>0.0007830342577</v>
      </c>
      <c r="I613" s="19">
        <f t="shared" si="2"/>
        <v>1.000783034</v>
      </c>
      <c r="J613" s="19"/>
      <c r="K613" s="19"/>
      <c r="L613" s="19"/>
    </row>
    <row r="614">
      <c r="A614" s="67">
        <v>44707.0</v>
      </c>
      <c r="B614" s="51">
        <v>153.25</v>
      </c>
      <c r="C614" s="51">
        <v>158.7</v>
      </c>
      <c r="D614" s="51">
        <v>158.7</v>
      </c>
      <c r="E614" s="51">
        <v>149.37</v>
      </c>
      <c r="F614" s="51" t="s">
        <v>3295</v>
      </c>
      <c r="G614" s="52">
        <v>-0.0253</v>
      </c>
      <c r="H614" s="19">
        <f t="shared" si="1"/>
        <v>-0.02531323539</v>
      </c>
      <c r="I614" s="19">
        <f t="shared" si="2"/>
        <v>0.9746867646</v>
      </c>
      <c r="J614" s="19"/>
      <c r="K614" s="19"/>
      <c r="L614" s="19"/>
    </row>
    <row r="615">
      <c r="A615" s="67">
        <v>44706.0</v>
      </c>
      <c r="B615" s="51">
        <v>157.23</v>
      </c>
      <c r="C615" s="51">
        <v>161.68</v>
      </c>
      <c r="D615" s="51">
        <v>164.99</v>
      </c>
      <c r="E615" s="51">
        <v>157.23</v>
      </c>
      <c r="F615" s="51" t="s">
        <v>3378</v>
      </c>
      <c r="G615" s="52">
        <v>-0.05</v>
      </c>
      <c r="H615" s="19">
        <f t="shared" si="1"/>
        <v>-0.04996978852</v>
      </c>
      <c r="I615" s="19">
        <f t="shared" si="2"/>
        <v>0.9500302115</v>
      </c>
      <c r="J615" s="19"/>
      <c r="K615" s="19"/>
      <c r="L615" s="19"/>
    </row>
    <row r="616">
      <c r="A616" s="67">
        <v>44705.0</v>
      </c>
      <c r="B616" s="51">
        <v>165.5</v>
      </c>
      <c r="C616" s="51">
        <v>170.7</v>
      </c>
      <c r="D616" s="51">
        <v>175.6</v>
      </c>
      <c r="E616" s="51">
        <v>164.0</v>
      </c>
      <c r="F616" s="51" t="s">
        <v>3379</v>
      </c>
      <c r="G616" s="52">
        <v>-0.0273</v>
      </c>
      <c r="H616" s="19">
        <f t="shared" si="1"/>
        <v>-0.02732882751</v>
      </c>
      <c r="I616" s="19">
        <f t="shared" si="2"/>
        <v>0.9726711725</v>
      </c>
      <c r="J616" s="19"/>
      <c r="K616" s="19"/>
      <c r="L616" s="19"/>
    </row>
    <row r="617">
      <c r="A617" s="67">
        <v>44704.0</v>
      </c>
      <c r="B617" s="51">
        <v>170.15</v>
      </c>
      <c r="C617" s="51">
        <v>178.2</v>
      </c>
      <c r="D617" s="51">
        <v>179.4</v>
      </c>
      <c r="E617" s="51">
        <v>166.11</v>
      </c>
      <c r="F617" s="51" t="s">
        <v>3380</v>
      </c>
      <c r="G617" s="52">
        <v>-0.0043</v>
      </c>
      <c r="H617" s="19">
        <f t="shared" si="1"/>
        <v>-0.004272003745</v>
      </c>
      <c r="I617" s="19">
        <f t="shared" si="2"/>
        <v>0.9957279963</v>
      </c>
      <c r="J617" s="19"/>
      <c r="K617" s="19"/>
      <c r="L617" s="19"/>
    </row>
    <row r="618">
      <c r="A618" s="67">
        <v>44701.0</v>
      </c>
      <c r="B618" s="51">
        <v>170.88</v>
      </c>
      <c r="C618" s="51">
        <v>170.0</v>
      </c>
      <c r="D618" s="51">
        <v>170.88</v>
      </c>
      <c r="E618" s="51">
        <v>167.83</v>
      </c>
      <c r="F618" s="51" t="s">
        <v>3381</v>
      </c>
      <c r="G618" s="52">
        <v>0.05</v>
      </c>
      <c r="H618" s="19">
        <f t="shared" si="1"/>
        <v>0.05001843431</v>
      </c>
      <c r="I618" s="19">
        <f t="shared" si="2"/>
        <v>1.050018434</v>
      </c>
      <c r="J618" s="19"/>
      <c r="K618" s="19"/>
      <c r="L618" s="19"/>
    </row>
    <row r="619">
      <c r="A619" s="67">
        <v>44700.0</v>
      </c>
      <c r="B619" s="51">
        <v>162.74</v>
      </c>
      <c r="C619" s="51">
        <v>154.99</v>
      </c>
      <c r="D619" s="51">
        <v>162.74</v>
      </c>
      <c r="E619" s="51">
        <v>147.25</v>
      </c>
      <c r="F619" s="51" t="s">
        <v>3382</v>
      </c>
      <c r="G619" s="52">
        <v>0.05</v>
      </c>
      <c r="H619" s="19">
        <f t="shared" si="1"/>
        <v>0.05000322601</v>
      </c>
      <c r="I619" s="19">
        <f t="shared" si="2"/>
        <v>1.050003226</v>
      </c>
      <c r="J619" s="19"/>
      <c r="K619" s="19"/>
      <c r="L619" s="19"/>
    </row>
    <row r="620">
      <c r="A620" s="67">
        <v>44699.0</v>
      </c>
      <c r="B620" s="51">
        <v>154.99</v>
      </c>
      <c r="C620" s="51">
        <v>152.58</v>
      </c>
      <c r="D620" s="51">
        <v>154.99</v>
      </c>
      <c r="E620" s="51">
        <v>151.63</v>
      </c>
      <c r="F620" s="51" t="s">
        <v>3383</v>
      </c>
      <c r="G620" s="52">
        <v>0.05</v>
      </c>
      <c r="H620" s="19">
        <f t="shared" si="1"/>
        <v>0.0499966127</v>
      </c>
      <c r="I620" s="19">
        <f t="shared" si="2"/>
        <v>1.049996613</v>
      </c>
      <c r="J620" s="19"/>
      <c r="K620" s="19"/>
      <c r="L620" s="19"/>
    </row>
    <row r="621">
      <c r="A621" s="67">
        <v>44698.0</v>
      </c>
      <c r="B621" s="51">
        <v>147.61</v>
      </c>
      <c r="C621" s="51">
        <v>139.81</v>
      </c>
      <c r="D621" s="51">
        <v>148.46</v>
      </c>
      <c r="E621" s="51">
        <v>138.87</v>
      </c>
      <c r="F621" s="51" t="s">
        <v>3384</v>
      </c>
      <c r="G621" s="52">
        <v>0.044</v>
      </c>
      <c r="H621" s="19">
        <f t="shared" si="1"/>
        <v>0.04399179574</v>
      </c>
      <c r="I621" s="19">
        <f t="shared" si="2"/>
        <v>1.043991796</v>
      </c>
      <c r="J621" s="19"/>
      <c r="K621" s="19"/>
      <c r="L621" s="19"/>
    </row>
    <row r="622">
      <c r="A622" s="67">
        <v>44697.0</v>
      </c>
      <c r="B622" s="51">
        <v>141.39</v>
      </c>
      <c r="C622" s="51">
        <v>145.72</v>
      </c>
      <c r="D622" s="51">
        <v>148.9</v>
      </c>
      <c r="E622" s="51">
        <v>141.09</v>
      </c>
      <c r="F622" s="51" t="s">
        <v>3385</v>
      </c>
      <c r="G622" s="52">
        <v>-0.0218</v>
      </c>
      <c r="H622" s="19">
        <f t="shared" si="1"/>
        <v>-0.02186094777</v>
      </c>
      <c r="I622" s="19">
        <f t="shared" si="2"/>
        <v>0.9781390522</v>
      </c>
      <c r="J622" s="19"/>
      <c r="K622" s="19"/>
      <c r="L622" s="19"/>
    </row>
    <row r="623">
      <c r="A623" s="67">
        <v>44694.0</v>
      </c>
      <c r="B623" s="51">
        <v>144.55</v>
      </c>
      <c r="C623" s="51">
        <v>139.74</v>
      </c>
      <c r="D623" s="51">
        <v>146.45</v>
      </c>
      <c r="E623" s="51">
        <v>139.74</v>
      </c>
      <c r="F623" s="51" t="s">
        <v>3386</v>
      </c>
      <c r="G623" s="52">
        <v>0.0364</v>
      </c>
      <c r="H623" s="19">
        <f t="shared" si="1"/>
        <v>0.03634929739</v>
      </c>
      <c r="I623" s="19">
        <f t="shared" si="2"/>
        <v>1.036349297</v>
      </c>
      <c r="J623" s="19"/>
      <c r="K623" s="19"/>
      <c r="L623" s="19"/>
    </row>
    <row r="624">
      <c r="A624" s="75">
        <v>44693.0</v>
      </c>
      <c r="B624" s="51">
        <v>139.48</v>
      </c>
      <c r="C624" s="51">
        <v>149.5</v>
      </c>
      <c r="D624" s="51">
        <v>150.6</v>
      </c>
      <c r="E624" s="51">
        <v>136.38</v>
      </c>
      <c r="F624" s="51" t="s">
        <v>3387</v>
      </c>
      <c r="G624" s="52">
        <v>-0.0276</v>
      </c>
      <c r="H624" s="19">
        <f t="shared" si="1"/>
        <v>-0.02753956634</v>
      </c>
      <c r="I624" s="19">
        <f t="shared" si="2"/>
        <v>0.9724604337</v>
      </c>
      <c r="J624" s="19"/>
      <c r="K624" s="19"/>
      <c r="L624" s="19"/>
    </row>
    <row r="625">
      <c r="A625" s="75">
        <v>44692.0</v>
      </c>
      <c r="B625" s="51">
        <v>143.43</v>
      </c>
      <c r="C625" s="51">
        <v>142.68</v>
      </c>
      <c r="D625" s="51">
        <v>146.58</v>
      </c>
      <c r="E625" s="51">
        <v>137.84</v>
      </c>
      <c r="F625" s="51" t="s">
        <v>3388</v>
      </c>
      <c r="G625" s="52">
        <v>-0.0106</v>
      </c>
      <c r="H625" s="19">
        <f t="shared" si="1"/>
        <v>-0.01062288749</v>
      </c>
      <c r="I625" s="19">
        <f t="shared" si="2"/>
        <v>0.9893771125</v>
      </c>
      <c r="J625" s="19"/>
      <c r="K625" s="19"/>
      <c r="L625" s="19"/>
    </row>
    <row r="626">
      <c r="A626" s="75">
        <v>44691.0</v>
      </c>
      <c r="B626" s="51">
        <v>144.97</v>
      </c>
      <c r="C626" s="51">
        <v>144.43</v>
      </c>
      <c r="D626" s="51">
        <v>147.27</v>
      </c>
      <c r="E626" s="51">
        <v>137.84</v>
      </c>
      <c r="F626" s="51" t="s">
        <v>3389</v>
      </c>
      <c r="G626" s="52">
        <v>-5.0E-4</v>
      </c>
      <c r="H626" s="19">
        <f t="shared" si="1"/>
        <v>-0.0004826254826</v>
      </c>
      <c r="I626" s="19">
        <f t="shared" si="2"/>
        <v>0.9995173745</v>
      </c>
      <c r="J626" s="19"/>
      <c r="K626" s="19"/>
      <c r="L626" s="19"/>
    </row>
    <row r="627">
      <c r="A627" s="75">
        <v>44690.0</v>
      </c>
      <c r="B627" s="51">
        <v>145.04</v>
      </c>
      <c r="C627" s="51">
        <v>144.44</v>
      </c>
      <c r="D627" s="51">
        <v>150.01</v>
      </c>
      <c r="E627" s="51">
        <v>140.84</v>
      </c>
      <c r="F627" s="51" t="s">
        <v>3390</v>
      </c>
      <c r="G627" s="52">
        <v>-0.0212</v>
      </c>
      <c r="H627" s="19">
        <f t="shared" si="1"/>
        <v>-0.02119044405</v>
      </c>
      <c r="I627" s="19">
        <f t="shared" si="2"/>
        <v>0.9788095559</v>
      </c>
      <c r="J627" s="19"/>
      <c r="K627" s="19"/>
      <c r="L627" s="19"/>
    </row>
    <row r="628">
      <c r="A628" s="75">
        <v>44687.0</v>
      </c>
      <c r="B628" s="51">
        <v>148.18</v>
      </c>
      <c r="C628" s="51">
        <v>155.58</v>
      </c>
      <c r="D628" s="51">
        <v>157.72</v>
      </c>
      <c r="E628" s="51">
        <v>147.61</v>
      </c>
      <c r="F628" s="51" t="s">
        <v>3391</v>
      </c>
      <c r="G628" s="52">
        <v>-0.0463</v>
      </c>
      <c r="H628" s="19">
        <f t="shared" si="1"/>
        <v>-0.04633801004</v>
      </c>
      <c r="I628" s="19">
        <f t="shared" si="2"/>
        <v>0.95366199</v>
      </c>
      <c r="J628" s="19"/>
      <c r="K628" s="19"/>
      <c r="L628" s="19"/>
    </row>
    <row r="629">
      <c r="A629" s="75">
        <v>44686.0</v>
      </c>
      <c r="B629" s="51">
        <v>155.38</v>
      </c>
      <c r="C629" s="51">
        <v>156.27</v>
      </c>
      <c r="D629" s="51">
        <v>162.0</v>
      </c>
      <c r="E629" s="51">
        <v>154.72</v>
      </c>
      <c r="F629" s="51" t="s">
        <v>3392</v>
      </c>
      <c r="G629" s="52">
        <v>-0.0193</v>
      </c>
      <c r="H629" s="19">
        <f t="shared" si="1"/>
        <v>-0.01931330472</v>
      </c>
      <c r="I629" s="19">
        <f t="shared" si="2"/>
        <v>0.9806866953</v>
      </c>
      <c r="J629" s="19"/>
      <c r="K629" s="19"/>
      <c r="L629" s="19"/>
    </row>
    <row r="630">
      <c r="A630" s="75">
        <v>44685.0</v>
      </c>
      <c r="B630" s="51">
        <v>158.44</v>
      </c>
      <c r="C630" s="51">
        <v>162.86</v>
      </c>
      <c r="D630" s="51">
        <v>164.13</v>
      </c>
      <c r="E630" s="51">
        <v>157.73</v>
      </c>
      <c r="F630" s="51" t="s">
        <v>3393</v>
      </c>
      <c r="G630" s="52">
        <v>-0.0096</v>
      </c>
      <c r="H630" s="19">
        <f t="shared" si="1"/>
        <v>-0.009626203275</v>
      </c>
      <c r="I630" s="19">
        <f t="shared" si="2"/>
        <v>0.9903737967</v>
      </c>
      <c r="J630" s="19"/>
      <c r="K630" s="19"/>
      <c r="L630" s="19"/>
    </row>
    <row r="631">
      <c r="A631" s="75">
        <v>44683.0</v>
      </c>
      <c r="B631" s="51">
        <v>159.98</v>
      </c>
      <c r="C631" s="51">
        <v>156.02</v>
      </c>
      <c r="D631" s="51">
        <v>162.01</v>
      </c>
      <c r="E631" s="51">
        <v>156.02</v>
      </c>
      <c r="F631" s="51" t="s">
        <v>3394</v>
      </c>
      <c r="G631" s="52">
        <v>0.002</v>
      </c>
      <c r="H631" s="19">
        <f t="shared" si="1"/>
        <v>0.001941504353</v>
      </c>
      <c r="I631" s="19">
        <f t="shared" si="2"/>
        <v>1.001941504</v>
      </c>
      <c r="J631" s="19"/>
      <c r="K631" s="19"/>
      <c r="L631" s="19"/>
    </row>
    <row r="632">
      <c r="A632" s="67">
        <v>44680.0</v>
      </c>
      <c r="B632" s="51">
        <v>159.67</v>
      </c>
      <c r="C632" s="51">
        <v>162.87</v>
      </c>
      <c r="D632" s="51">
        <v>162.87</v>
      </c>
      <c r="E632" s="51">
        <v>158.6</v>
      </c>
      <c r="F632" s="51" t="s">
        <v>3395</v>
      </c>
      <c r="G632" s="52">
        <v>-0.0063</v>
      </c>
      <c r="H632" s="19">
        <f t="shared" si="1"/>
        <v>-0.006347625863</v>
      </c>
      <c r="I632" s="19">
        <f t="shared" si="2"/>
        <v>0.9936523741</v>
      </c>
      <c r="J632" s="19"/>
      <c r="K632" s="19"/>
      <c r="L632" s="19"/>
    </row>
    <row r="633">
      <c r="A633" s="67">
        <v>44679.0</v>
      </c>
      <c r="B633" s="51">
        <v>160.69</v>
      </c>
      <c r="C633" s="51">
        <v>166.1</v>
      </c>
      <c r="D633" s="51">
        <v>166.1</v>
      </c>
      <c r="E633" s="51">
        <v>158.58</v>
      </c>
      <c r="F633" s="51" t="s">
        <v>3396</v>
      </c>
      <c r="G633" s="52">
        <v>-0.0111</v>
      </c>
      <c r="H633" s="19">
        <f t="shared" si="1"/>
        <v>-0.01113846154</v>
      </c>
      <c r="I633" s="19">
        <f t="shared" si="2"/>
        <v>0.9888615385</v>
      </c>
      <c r="J633" s="19"/>
      <c r="K633" s="19"/>
      <c r="L633" s="19"/>
    </row>
    <row r="634">
      <c r="A634" s="67">
        <v>44678.0</v>
      </c>
      <c r="B634" s="51">
        <v>162.5</v>
      </c>
      <c r="C634" s="51">
        <v>164.58</v>
      </c>
      <c r="D634" s="51">
        <v>167.06</v>
      </c>
      <c r="E634" s="51">
        <v>160.39</v>
      </c>
      <c r="F634" s="51" t="s">
        <v>3397</v>
      </c>
      <c r="G634" s="52">
        <v>-0.012</v>
      </c>
      <c r="H634" s="19">
        <f t="shared" si="1"/>
        <v>-0.01203793774</v>
      </c>
      <c r="I634" s="19">
        <f t="shared" si="2"/>
        <v>0.9879620623</v>
      </c>
      <c r="J634" s="19"/>
      <c r="K634" s="19"/>
      <c r="L634" s="19"/>
    </row>
    <row r="635">
      <c r="A635" s="67">
        <v>44677.0</v>
      </c>
      <c r="B635" s="51">
        <v>164.48</v>
      </c>
      <c r="C635" s="51">
        <v>165.01</v>
      </c>
      <c r="D635" s="51">
        <v>170.15</v>
      </c>
      <c r="E635" s="51">
        <v>162.87</v>
      </c>
      <c r="F635" s="51" t="s">
        <v>3398</v>
      </c>
      <c r="G635" s="52">
        <v>0.015</v>
      </c>
      <c r="H635" s="19">
        <f t="shared" si="1"/>
        <v>0.0149953718</v>
      </c>
      <c r="I635" s="19">
        <f t="shared" si="2"/>
        <v>1.014995372</v>
      </c>
      <c r="J635" s="19"/>
      <c r="K635" s="19"/>
      <c r="L635" s="19"/>
    </row>
    <row r="636">
      <c r="A636" s="67">
        <v>44676.0</v>
      </c>
      <c r="B636" s="51">
        <v>162.05</v>
      </c>
      <c r="C636" s="51">
        <v>162.87</v>
      </c>
      <c r="D636" s="51">
        <v>162.87</v>
      </c>
      <c r="E636" s="51">
        <v>154.3</v>
      </c>
      <c r="F636" s="51" t="s">
        <v>3399</v>
      </c>
      <c r="G636" s="52">
        <v>-4.0E-4</v>
      </c>
      <c r="H636" s="19">
        <f t="shared" si="1"/>
        <v>-0.000370119055</v>
      </c>
      <c r="I636" s="19">
        <f t="shared" si="2"/>
        <v>0.9996298809</v>
      </c>
      <c r="J636" s="19"/>
      <c r="K636" s="19"/>
      <c r="L636" s="19"/>
    </row>
    <row r="637">
      <c r="A637" s="67">
        <v>44673.0</v>
      </c>
      <c r="B637" s="51">
        <v>162.11</v>
      </c>
      <c r="C637" s="51">
        <v>163.05</v>
      </c>
      <c r="D637" s="51">
        <v>170.93</v>
      </c>
      <c r="E637" s="51">
        <v>160.28</v>
      </c>
      <c r="F637" s="51" t="s">
        <v>3400</v>
      </c>
      <c r="G637" s="52">
        <v>-0.0391</v>
      </c>
      <c r="H637" s="19">
        <f t="shared" si="1"/>
        <v>-0.03912038409</v>
      </c>
      <c r="I637" s="19">
        <f t="shared" si="2"/>
        <v>0.9608796159</v>
      </c>
      <c r="J637" s="19"/>
      <c r="K637" s="19"/>
      <c r="L637" s="19"/>
    </row>
    <row r="638">
      <c r="A638" s="67">
        <v>44672.0</v>
      </c>
      <c r="B638" s="51">
        <v>168.71</v>
      </c>
      <c r="C638" s="51">
        <v>171.35</v>
      </c>
      <c r="D638" s="51">
        <v>171.44</v>
      </c>
      <c r="E638" s="51">
        <v>165.1</v>
      </c>
      <c r="F638" s="51" t="s">
        <v>3401</v>
      </c>
      <c r="G638" s="52">
        <v>-5.0E-4</v>
      </c>
      <c r="H638" s="19">
        <f t="shared" si="1"/>
        <v>-0.0005331753555</v>
      </c>
      <c r="I638" s="19">
        <f t="shared" si="2"/>
        <v>0.9994668246</v>
      </c>
      <c r="J638" s="19"/>
      <c r="K638" s="19"/>
      <c r="L638" s="19"/>
    </row>
    <row r="639">
      <c r="A639" s="67">
        <v>44671.0</v>
      </c>
      <c r="B639" s="51">
        <v>168.8</v>
      </c>
      <c r="C639" s="51">
        <v>171.44</v>
      </c>
      <c r="D639" s="51">
        <v>172.72</v>
      </c>
      <c r="E639" s="51">
        <v>167.17</v>
      </c>
      <c r="F639" s="51" t="s">
        <v>3402</v>
      </c>
      <c r="G639" s="52">
        <v>-0.0223</v>
      </c>
      <c r="H639" s="19">
        <f t="shared" si="1"/>
        <v>-0.02235607552</v>
      </c>
      <c r="I639" s="19">
        <f t="shared" si="2"/>
        <v>0.9776439245</v>
      </c>
      <c r="J639" s="19"/>
      <c r="K639" s="19"/>
      <c r="L639" s="19"/>
    </row>
    <row r="640">
      <c r="A640" s="67">
        <v>44670.0</v>
      </c>
      <c r="B640" s="51">
        <v>172.66</v>
      </c>
      <c r="C640" s="51">
        <v>176.49</v>
      </c>
      <c r="D640" s="51">
        <v>176.49</v>
      </c>
      <c r="E640" s="51">
        <v>171.51</v>
      </c>
      <c r="F640" s="51" t="s">
        <v>3403</v>
      </c>
      <c r="G640" s="52">
        <v>-0.0039</v>
      </c>
      <c r="H640" s="19">
        <f t="shared" si="1"/>
        <v>-0.003922926041</v>
      </c>
      <c r="I640" s="19">
        <f t="shared" si="2"/>
        <v>0.996077074</v>
      </c>
      <c r="J640" s="19"/>
      <c r="K640" s="19"/>
      <c r="L640" s="19"/>
    </row>
    <row r="641">
      <c r="A641" s="67">
        <v>44669.0</v>
      </c>
      <c r="B641" s="51">
        <v>173.34</v>
      </c>
      <c r="C641" s="51">
        <v>179.15</v>
      </c>
      <c r="D641" s="51">
        <v>179.15</v>
      </c>
      <c r="E641" s="51">
        <v>171.44</v>
      </c>
      <c r="F641" s="51" t="s">
        <v>3404</v>
      </c>
      <c r="G641" s="52">
        <v>-0.0189</v>
      </c>
      <c r="H641" s="19">
        <f t="shared" si="1"/>
        <v>-0.01890423364</v>
      </c>
      <c r="I641" s="19">
        <f t="shared" si="2"/>
        <v>0.9810957664</v>
      </c>
      <c r="J641" s="19"/>
      <c r="K641" s="19"/>
      <c r="L641" s="19"/>
    </row>
    <row r="642">
      <c r="A642" s="67">
        <v>44664.0</v>
      </c>
      <c r="B642" s="51">
        <v>176.68</v>
      </c>
      <c r="C642" s="51">
        <v>179.93</v>
      </c>
      <c r="D642" s="51">
        <v>181.55</v>
      </c>
      <c r="E642" s="51">
        <v>173.15</v>
      </c>
      <c r="F642" s="51" t="s">
        <v>3405</v>
      </c>
      <c r="G642" s="52">
        <v>-0.0063</v>
      </c>
      <c r="H642" s="19">
        <f t="shared" si="1"/>
        <v>-0.006299212598</v>
      </c>
      <c r="I642" s="19">
        <f t="shared" si="2"/>
        <v>0.9937007874</v>
      </c>
      <c r="J642" s="19"/>
      <c r="K642" s="19"/>
      <c r="L642" s="19"/>
    </row>
    <row r="643">
      <c r="A643" s="75">
        <v>44663.0</v>
      </c>
      <c r="B643" s="51">
        <v>177.8</v>
      </c>
      <c r="C643" s="51">
        <v>176.9</v>
      </c>
      <c r="D643" s="51">
        <v>179.92</v>
      </c>
      <c r="E643" s="51">
        <v>172.73</v>
      </c>
      <c r="F643" s="51" t="s">
        <v>3406</v>
      </c>
      <c r="G643" s="52">
        <v>0.0051</v>
      </c>
      <c r="H643" s="19">
        <f t="shared" si="1"/>
        <v>0.005087620124</v>
      </c>
      <c r="I643" s="19">
        <f t="shared" si="2"/>
        <v>1.00508762</v>
      </c>
      <c r="J643" s="19"/>
      <c r="K643" s="19"/>
      <c r="L643" s="19"/>
    </row>
    <row r="644">
      <c r="A644" s="75">
        <v>44662.0</v>
      </c>
      <c r="B644" s="51">
        <v>176.9</v>
      </c>
      <c r="C644" s="51">
        <v>181.81</v>
      </c>
      <c r="D644" s="51">
        <v>181.81</v>
      </c>
      <c r="E644" s="51">
        <v>175.73</v>
      </c>
      <c r="F644" s="51" t="s">
        <v>3407</v>
      </c>
      <c r="G644" s="52">
        <v>-0.0283</v>
      </c>
      <c r="H644" s="19">
        <f t="shared" si="1"/>
        <v>-0.02828893161</v>
      </c>
      <c r="I644" s="19">
        <f t="shared" si="2"/>
        <v>0.9717110684</v>
      </c>
      <c r="J644" s="19"/>
      <c r="K644" s="19"/>
      <c r="L644" s="19"/>
    </row>
    <row r="645">
      <c r="A645" s="75">
        <v>44659.0</v>
      </c>
      <c r="B645" s="51">
        <v>182.05</v>
      </c>
      <c r="C645" s="51">
        <v>187.73</v>
      </c>
      <c r="D645" s="51">
        <v>187.73</v>
      </c>
      <c r="E645" s="51">
        <v>175.73</v>
      </c>
      <c r="F645" s="51" t="s">
        <v>3408</v>
      </c>
      <c r="G645" s="52">
        <v>-0.0121</v>
      </c>
      <c r="H645" s="19">
        <f t="shared" si="1"/>
        <v>-0.01215475609</v>
      </c>
      <c r="I645" s="19">
        <f t="shared" si="2"/>
        <v>0.9878452439</v>
      </c>
      <c r="J645" s="19"/>
      <c r="K645" s="19"/>
      <c r="L645" s="19"/>
    </row>
    <row r="646">
      <c r="A646" s="75">
        <v>44658.0</v>
      </c>
      <c r="B646" s="51">
        <v>184.29</v>
      </c>
      <c r="C646" s="51">
        <v>196.29</v>
      </c>
      <c r="D646" s="51">
        <v>196.29</v>
      </c>
      <c r="E646" s="51">
        <v>183.65</v>
      </c>
      <c r="F646" s="51" t="s">
        <v>3409</v>
      </c>
      <c r="G646" s="52">
        <v>-0.0467</v>
      </c>
      <c r="H646" s="19">
        <f t="shared" si="1"/>
        <v>-0.04671011794</v>
      </c>
      <c r="I646" s="19">
        <f t="shared" si="2"/>
        <v>0.9532898821</v>
      </c>
      <c r="J646" s="19"/>
      <c r="K646" s="19"/>
      <c r="L646" s="19"/>
    </row>
    <row r="647">
      <c r="A647" s="75">
        <v>44657.0</v>
      </c>
      <c r="B647" s="51">
        <v>193.32</v>
      </c>
      <c r="C647" s="51">
        <v>202.99</v>
      </c>
      <c r="D647" s="51">
        <v>202.99</v>
      </c>
      <c r="E647" s="51">
        <v>192.44</v>
      </c>
      <c r="F647" s="51" t="s">
        <v>3410</v>
      </c>
      <c r="G647" s="52">
        <v>-0.0341</v>
      </c>
      <c r="H647" s="19">
        <f t="shared" si="1"/>
        <v>-0.03402788188</v>
      </c>
      <c r="I647" s="19">
        <f t="shared" si="2"/>
        <v>0.9659721181</v>
      </c>
      <c r="J647" s="19"/>
      <c r="K647" s="19"/>
      <c r="L647" s="19"/>
    </row>
    <row r="648">
      <c r="A648" s="75">
        <v>44656.0</v>
      </c>
      <c r="B648" s="51">
        <v>200.13</v>
      </c>
      <c r="C648" s="51">
        <v>202.73</v>
      </c>
      <c r="D648" s="51">
        <v>202.73</v>
      </c>
      <c r="E648" s="51">
        <v>193.74</v>
      </c>
      <c r="F648" s="51" t="s">
        <v>3411</v>
      </c>
      <c r="G648" s="52">
        <v>0.0102</v>
      </c>
      <c r="H648" s="19">
        <f t="shared" si="1"/>
        <v>0.01014536644</v>
      </c>
      <c r="I648" s="19">
        <f t="shared" si="2"/>
        <v>1.010145366</v>
      </c>
      <c r="J648" s="19"/>
      <c r="K648" s="19"/>
      <c r="L648" s="19"/>
    </row>
    <row r="649">
      <c r="A649" s="75">
        <v>44655.0</v>
      </c>
      <c r="B649" s="51">
        <v>198.12</v>
      </c>
      <c r="C649" s="51">
        <v>196.96</v>
      </c>
      <c r="D649" s="51">
        <v>199.29</v>
      </c>
      <c r="E649" s="51">
        <v>193.72</v>
      </c>
      <c r="F649" s="51" t="s">
        <v>3412</v>
      </c>
      <c r="G649" s="52">
        <v>0.0272</v>
      </c>
      <c r="H649" s="19">
        <f t="shared" si="1"/>
        <v>0.02722040753</v>
      </c>
      <c r="I649" s="19">
        <f t="shared" si="2"/>
        <v>1.027220408</v>
      </c>
      <c r="J649" s="19"/>
      <c r="K649" s="19"/>
      <c r="L649" s="19"/>
    </row>
    <row r="650">
      <c r="A650" s="75">
        <v>44652.0</v>
      </c>
      <c r="B650" s="51">
        <v>192.87</v>
      </c>
      <c r="C650" s="51">
        <v>188.07</v>
      </c>
      <c r="D650" s="51">
        <v>195.44</v>
      </c>
      <c r="E650" s="51">
        <v>185.27</v>
      </c>
      <c r="F650" s="51" t="s">
        <v>3413</v>
      </c>
      <c r="G650" s="52">
        <v>0.0298</v>
      </c>
      <c r="H650" s="19">
        <f t="shared" si="1"/>
        <v>0.02979336857</v>
      </c>
      <c r="I650" s="19">
        <f t="shared" si="2"/>
        <v>1.029793369</v>
      </c>
      <c r="J650" s="19"/>
      <c r="K650" s="19"/>
      <c r="L650" s="19"/>
    </row>
    <row r="651">
      <c r="A651" s="67">
        <v>44651.0</v>
      </c>
      <c r="B651" s="51">
        <v>187.29</v>
      </c>
      <c r="C651" s="51">
        <v>191.16</v>
      </c>
      <c r="D651" s="51">
        <v>191.16</v>
      </c>
      <c r="E651" s="51">
        <v>185.16</v>
      </c>
      <c r="F651" s="51" t="s">
        <v>3414</v>
      </c>
      <c r="G651" s="52">
        <v>-0.0042</v>
      </c>
      <c r="H651" s="19">
        <f t="shared" si="1"/>
        <v>-0.004200340281</v>
      </c>
      <c r="I651" s="19">
        <f t="shared" si="2"/>
        <v>0.9957996597</v>
      </c>
      <c r="J651" s="19"/>
      <c r="K651" s="19"/>
      <c r="L651" s="19"/>
    </row>
    <row r="652">
      <c r="A652" s="67">
        <v>44650.0</v>
      </c>
      <c r="B652" s="51">
        <v>188.08</v>
      </c>
      <c r="C652" s="51">
        <v>192.61</v>
      </c>
      <c r="D652" s="51">
        <v>192.61</v>
      </c>
      <c r="E652" s="51">
        <v>184.81</v>
      </c>
      <c r="F652" s="51" t="s">
        <v>3415</v>
      </c>
      <c r="G652" s="52">
        <v>-0.0017</v>
      </c>
      <c r="H652" s="19">
        <f t="shared" si="1"/>
        <v>-0.0016985138</v>
      </c>
      <c r="I652" s="19">
        <f t="shared" si="2"/>
        <v>0.9983014862</v>
      </c>
      <c r="J652" s="19"/>
      <c r="K652" s="19"/>
      <c r="L652" s="19"/>
    </row>
    <row r="653">
      <c r="A653" s="67">
        <v>44649.0</v>
      </c>
      <c r="B653" s="51">
        <v>188.4</v>
      </c>
      <c r="C653" s="51">
        <v>199.21</v>
      </c>
      <c r="D653" s="51">
        <v>199.21</v>
      </c>
      <c r="E653" s="51">
        <v>187.68</v>
      </c>
      <c r="F653" s="51" t="s">
        <v>3416</v>
      </c>
      <c r="G653" s="52">
        <v>-0.0355</v>
      </c>
      <c r="H653" s="19">
        <f t="shared" si="1"/>
        <v>-0.03552779769</v>
      </c>
      <c r="I653" s="19">
        <f t="shared" si="2"/>
        <v>0.9644722023</v>
      </c>
      <c r="J653" s="19"/>
      <c r="K653" s="19"/>
      <c r="L653" s="19"/>
    </row>
    <row r="654">
      <c r="A654" s="67">
        <v>44648.0</v>
      </c>
      <c r="B654" s="51">
        <v>195.34</v>
      </c>
      <c r="C654" s="51">
        <v>196.81</v>
      </c>
      <c r="D654" s="51">
        <v>201.01</v>
      </c>
      <c r="E654" s="51">
        <v>188.87</v>
      </c>
      <c r="F654" s="51" t="s">
        <v>624</v>
      </c>
      <c r="G654" s="52">
        <v>-0.0072</v>
      </c>
      <c r="H654" s="19">
        <f t="shared" si="1"/>
        <v>-0.007216914007</v>
      </c>
      <c r="I654" s="19">
        <f t="shared" si="2"/>
        <v>0.992783086</v>
      </c>
      <c r="J654" s="19"/>
      <c r="K654" s="19"/>
      <c r="L654" s="19"/>
    </row>
    <row r="655">
      <c r="A655" s="67">
        <v>44645.0</v>
      </c>
      <c r="B655" s="51">
        <v>196.76</v>
      </c>
      <c r="C655" s="51">
        <v>204.53</v>
      </c>
      <c r="D655" s="51">
        <v>205.56</v>
      </c>
      <c r="E655" s="51">
        <v>193.09</v>
      </c>
      <c r="F655" s="51" t="s">
        <v>3417</v>
      </c>
      <c r="G655" s="52">
        <v>-0.0253</v>
      </c>
      <c r="H655" s="19">
        <f t="shared" si="1"/>
        <v>-0.02531332045</v>
      </c>
      <c r="I655" s="19">
        <f t="shared" si="2"/>
        <v>0.9746866795</v>
      </c>
      <c r="J655" s="19"/>
      <c r="K655" s="19"/>
      <c r="L655" s="19"/>
    </row>
    <row r="656">
      <c r="A656" s="67">
        <v>44644.0</v>
      </c>
      <c r="B656" s="51">
        <v>201.87</v>
      </c>
      <c r="C656" s="51">
        <v>193.73</v>
      </c>
      <c r="D656" s="51">
        <v>201.96</v>
      </c>
      <c r="E656" s="51">
        <v>193.73</v>
      </c>
      <c r="F656" s="51" t="s">
        <v>3418</v>
      </c>
      <c r="G656" s="52">
        <v>0.0495</v>
      </c>
      <c r="H656" s="19">
        <f t="shared" si="1"/>
        <v>0.04949311152</v>
      </c>
      <c r="I656" s="19">
        <f t="shared" si="2"/>
        <v>1.049493112</v>
      </c>
      <c r="J656" s="19"/>
      <c r="K656" s="19"/>
      <c r="L656" s="19"/>
    </row>
    <row r="657">
      <c r="A657" s="67">
        <v>44643.0</v>
      </c>
      <c r="B657" s="51">
        <v>192.35</v>
      </c>
      <c r="C657" s="51">
        <v>195.36</v>
      </c>
      <c r="D657" s="51">
        <v>195.7</v>
      </c>
      <c r="E657" s="51">
        <v>188.6</v>
      </c>
      <c r="F657" s="51" t="s">
        <v>3419</v>
      </c>
      <c r="G657" s="52">
        <v>-0.007</v>
      </c>
      <c r="H657" s="19">
        <f t="shared" si="1"/>
        <v>-0.007020804295</v>
      </c>
      <c r="I657" s="19">
        <f t="shared" si="2"/>
        <v>0.9929791957</v>
      </c>
      <c r="J657" s="19"/>
      <c r="K657" s="19"/>
      <c r="L657" s="19"/>
    </row>
    <row r="658">
      <c r="A658" s="67">
        <v>44642.0</v>
      </c>
      <c r="B658" s="51">
        <v>193.71</v>
      </c>
      <c r="C658" s="51">
        <v>194.91</v>
      </c>
      <c r="D658" s="51">
        <v>196.64</v>
      </c>
      <c r="E658" s="51">
        <v>190.82</v>
      </c>
      <c r="F658" s="51" t="s">
        <v>3420</v>
      </c>
      <c r="G658" s="52">
        <v>5.0E-4</v>
      </c>
      <c r="H658" s="19">
        <f t="shared" si="1"/>
        <v>0.0005165022468</v>
      </c>
      <c r="I658" s="19">
        <f t="shared" si="2"/>
        <v>1.000516502</v>
      </c>
      <c r="J658" s="19"/>
      <c r="K658" s="19"/>
      <c r="L658" s="19"/>
    </row>
    <row r="659">
      <c r="A659" s="67">
        <v>44641.0</v>
      </c>
      <c r="B659" s="51">
        <v>193.61</v>
      </c>
      <c r="C659" s="51">
        <v>190.07</v>
      </c>
      <c r="D659" s="51">
        <v>195.44</v>
      </c>
      <c r="E659" s="51">
        <v>186.16</v>
      </c>
      <c r="F659" s="51" t="s">
        <v>3421</v>
      </c>
      <c r="G659" s="52">
        <v>0.0186</v>
      </c>
      <c r="H659" s="19">
        <f t="shared" si="1"/>
        <v>0.01862471721</v>
      </c>
      <c r="I659" s="19">
        <f t="shared" si="2"/>
        <v>1.018624717</v>
      </c>
      <c r="J659" s="19"/>
      <c r="K659" s="19"/>
      <c r="L659" s="19"/>
    </row>
    <row r="660">
      <c r="A660" s="67">
        <v>44637.0</v>
      </c>
      <c r="B660" s="51">
        <v>190.07</v>
      </c>
      <c r="C660" s="51">
        <v>193.64</v>
      </c>
      <c r="D660" s="51">
        <v>193.73</v>
      </c>
      <c r="E660" s="51">
        <v>184.31</v>
      </c>
      <c r="F660" s="51" t="s">
        <v>3422</v>
      </c>
      <c r="G660" s="52">
        <v>0.0037</v>
      </c>
      <c r="H660" s="19">
        <f t="shared" si="1"/>
        <v>0.003696467233</v>
      </c>
      <c r="I660" s="19">
        <f t="shared" si="2"/>
        <v>1.003696467</v>
      </c>
      <c r="J660" s="19"/>
      <c r="K660" s="19"/>
      <c r="L660" s="19"/>
    </row>
    <row r="661">
      <c r="A661" s="67">
        <v>44636.0</v>
      </c>
      <c r="B661" s="51">
        <v>189.37</v>
      </c>
      <c r="C661" s="51">
        <v>192.36</v>
      </c>
      <c r="D661" s="51">
        <v>192.36</v>
      </c>
      <c r="E661" s="51">
        <v>186.01</v>
      </c>
      <c r="F661" s="51" t="s">
        <v>3423</v>
      </c>
      <c r="G661" s="52">
        <v>0.0111</v>
      </c>
      <c r="H661" s="19">
        <f t="shared" si="1"/>
        <v>0.0111057718</v>
      </c>
      <c r="I661" s="19">
        <f t="shared" si="2"/>
        <v>1.011105772</v>
      </c>
      <c r="J661" s="19"/>
      <c r="K661" s="19"/>
      <c r="L661" s="19"/>
    </row>
    <row r="662">
      <c r="A662" s="67">
        <v>44635.0</v>
      </c>
      <c r="B662" s="51">
        <v>187.29</v>
      </c>
      <c r="C662" s="51">
        <v>193.9</v>
      </c>
      <c r="D662" s="51">
        <v>196.81</v>
      </c>
      <c r="E662" s="51">
        <v>187.29</v>
      </c>
      <c r="F662" s="51" t="s">
        <v>3424</v>
      </c>
      <c r="G662" s="52">
        <v>-0.05</v>
      </c>
      <c r="H662" s="19">
        <f t="shared" si="1"/>
        <v>-0.0500126807</v>
      </c>
      <c r="I662" s="19">
        <f t="shared" si="2"/>
        <v>0.9499873193</v>
      </c>
      <c r="J662" s="19"/>
      <c r="K662" s="19"/>
      <c r="L662" s="19"/>
    </row>
    <row r="663">
      <c r="A663" s="67">
        <v>44634.0</v>
      </c>
      <c r="B663" s="51">
        <v>197.15</v>
      </c>
      <c r="C663" s="51">
        <v>198.87</v>
      </c>
      <c r="D663" s="51">
        <v>198.87</v>
      </c>
      <c r="E663" s="51">
        <v>189.02</v>
      </c>
      <c r="F663" s="51" t="s">
        <v>3425</v>
      </c>
      <c r="G663" s="52">
        <v>0.0068</v>
      </c>
      <c r="H663" s="19">
        <f t="shared" si="1"/>
        <v>0.006843368572</v>
      </c>
      <c r="I663" s="19">
        <f t="shared" si="2"/>
        <v>1.006843369</v>
      </c>
      <c r="J663" s="19"/>
      <c r="K663" s="19"/>
      <c r="L663" s="19"/>
    </row>
    <row r="664">
      <c r="A664" s="75">
        <v>44631.0</v>
      </c>
      <c r="B664" s="51">
        <v>195.81</v>
      </c>
      <c r="C664" s="51">
        <v>190.2</v>
      </c>
      <c r="D664" s="51">
        <v>197.16</v>
      </c>
      <c r="E664" s="51">
        <v>187.73</v>
      </c>
      <c r="F664" s="51" t="s">
        <v>3426</v>
      </c>
      <c r="G664" s="52">
        <v>0.0295</v>
      </c>
      <c r="H664" s="19">
        <f t="shared" si="1"/>
        <v>0.02949526814</v>
      </c>
      <c r="I664" s="19">
        <f t="shared" si="2"/>
        <v>1.029495268</v>
      </c>
      <c r="J664" s="19"/>
      <c r="K664" s="19"/>
      <c r="L664" s="19"/>
    </row>
    <row r="665">
      <c r="A665" s="75">
        <v>44630.0</v>
      </c>
      <c r="B665" s="51">
        <v>190.2</v>
      </c>
      <c r="C665" s="51">
        <v>190.3</v>
      </c>
      <c r="D665" s="51">
        <v>196.13</v>
      </c>
      <c r="E665" s="51">
        <v>181.42</v>
      </c>
      <c r="F665" s="51" t="s">
        <v>3427</v>
      </c>
      <c r="G665" s="52">
        <v>0.0135</v>
      </c>
      <c r="H665" s="19">
        <f t="shared" si="1"/>
        <v>0.0135351167</v>
      </c>
      <c r="I665" s="19">
        <f t="shared" si="2"/>
        <v>1.013535117</v>
      </c>
      <c r="J665" s="19"/>
      <c r="K665" s="19"/>
      <c r="L665" s="19"/>
    </row>
    <row r="666">
      <c r="A666" s="75">
        <v>44629.0</v>
      </c>
      <c r="B666" s="51">
        <v>187.66</v>
      </c>
      <c r="C666" s="51">
        <v>180.87</v>
      </c>
      <c r="D666" s="51">
        <v>188.96</v>
      </c>
      <c r="E666" s="51">
        <v>180.01</v>
      </c>
      <c r="F666" s="51" t="s">
        <v>3428</v>
      </c>
      <c r="G666" s="52">
        <v>0.0428</v>
      </c>
      <c r="H666" s="19">
        <f t="shared" si="1"/>
        <v>0.04272934378</v>
      </c>
      <c r="I666" s="19">
        <f t="shared" si="2"/>
        <v>1.042729344</v>
      </c>
      <c r="J666" s="19"/>
      <c r="K666" s="19"/>
      <c r="L666" s="19"/>
    </row>
    <row r="667">
      <c r="A667" s="75">
        <v>44628.0</v>
      </c>
      <c r="B667" s="51">
        <v>179.97</v>
      </c>
      <c r="C667" s="51">
        <v>175.73</v>
      </c>
      <c r="D667" s="51">
        <v>181.29</v>
      </c>
      <c r="E667" s="51">
        <v>171.44</v>
      </c>
      <c r="F667" s="51" t="s">
        <v>3429</v>
      </c>
      <c r="G667" s="52">
        <v>0.0231</v>
      </c>
      <c r="H667" s="19">
        <f t="shared" si="1"/>
        <v>0.02313814667</v>
      </c>
      <c r="I667" s="19">
        <f t="shared" si="2"/>
        <v>1.023138147</v>
      </c>
      <c r="J667" s="19"/>
      <c r="K667" s="19"/>
      <c r="L667" s="19"/>
    </row>
    <row r="668">
      <c r="A668" s="75">
        <v>44627.0</v>
      </c>
      <c r="B668" s="51">
        <v>175.9</v>
      </c>
      <c r="C668" s="51">
        <v>171.7</v>
      </c>
      <c r="D668" s="51">
        <v>180.01</v>
      </c>
      <c r="E668" s="51">
        <v>170.25</v>
      </c>
      <c r="F668" s="51" t="s">
        <v>3430</v>
      </c>
      <c r="G668" s="52">
        <v>-0.0185</v>
      </c>
      <c r="H668" s="19">
        <f t="shared" si="1"/>
        <v>-0.01846995145</v>
      </c>
      <c r="I668" s="19">
        <f t="shared" si="2"/>
        <v>0.9815300485</v>
      </c>
      <c r="J668" s="19"/>
      <c r="K668" s="19"/>
      <c r="L668" s="19"/>
    </row>
    <row r="669">
      <c r="A669" s="75">
        <v>44624.0</v>
      </c>
      <c r="B669" s="51">
        <v>179.21</v>
      </c>
      <c r="C669" s="51">
        <v>174.87</v>
      </c>
      <c r="D669" s="51">
        <v>183.01</v>
      </c>
      <c r="E669" s="51">
        <v>168.44</v>
      </c>
      <c r="F669" s="51" t="s">
        <v>3431</v>
      </c>
      <c r="G669" s="52">
        <v>0.0253</v>
      </c>
      <c r="H669" s="19">
        <f t="shared" si="1"/>
        <v>0.02528748784</v>
      </c>
      <c r="I669" s="19">
        <f t="shared" si="2"/>
        <v>1.025287488</v>
      </c>
      <c r="J669" s="19"/>
      <c r="K669" s="19"/>
      <c r="L669" s="19"/>
    </row>
    <row r="670">
      <c r="A670" s="75">
        <v>44623.0</v>
      </c>
      <c r="B670" s="51">
        <v>174.79</v>
      </c>
      <c r="C670" s="51">
        <v>168.7</v>
      </c>
      <c r="D670" s="51">
        <v>174.82</v>
      </c>
      <c r="E670" s="51">
        <v>167.15</v>
      </c>
      <c r="F670" s="51" t="s">
        <v>3432</v>
      </c>
      <c r="G670" s="52">
        <v>0.0498</v>
      </c>
      <c r="H670" s="19">
        <f t="shared" si="1"/>
        <v>0.04985284401</v>
      </c>
      <c r="I670" s="19">
        <f t="shared" si="2"/>
        <v>1.049852844</v>
      </c>
      <c r="J670" s="19"/>
      <c r="K670" s="19"/>
      <c r="L670" s="19"/>
    </row>
    <row r="671">
      <c r="A671" s="75">
        <v>44622.0</v>
      </c>
      <c r="B671" s="51">
        <v>166.49</v>
      </c>
      <c r="C671" s="51">
        <v>163.73</v>
      </c>
      <c r="D671" s="51">
        <v>167.58</v>
      </c>
      <c r="E671" s="51">
        <v>163.73</v>
      </c>
      <c r="F671" s="51" t="s">
        <v>3195</v>
      </c>
      <c r="G671" s="52">
        <v>-0.0037</v>
      </c>
      <c r="H671" s="19">
        <f t="shared" si="1"/>
        <v>-0.00376974629</v>
      </c>
      <c r="I671" s="19">
        <f t="shared" si="2"/>
        <v>0.9962302537</v>
      </c>
      <c r="J671" s="19"/>
      <c r="K671" s="19"/>
      <c r="L671" s="19"/>
    </row>
    <row r="672">
      <c r="A672" s="67">
        <v>44620.0</v>
      </c>
      <c r="B672" s="51">
        <v>167.12</v>
      </c>
      <c r="C672" s="51">
        <v>169.21</v>
      </c>
      <c r="D672" s="51">
        <v>169.21</v>
      </c>
      <c r="E672" s="51">
        <v>156.49</v>
      </c>
      <c r="F672" s="51" t="s">
        <v>173</v>
      </c>
      <c r="G672" s="52">
        <v>0.0157</v>
      </c>
      <c r="H672" s="19">
        <f t="shared" si="1"/>
        <v>0.01574181</v>
      </c>
      <c r="I672" s="19">
        <f t="shared" si="2"/>
        <v>1.01574181</v>
      </c>
      <c r="J672" s="19"/>
      <c r="K672" s="19"/>
      <c r="L672" s="19"/>
    </row>
    <row r="673">
      <c r="A673" s="67">
        <v>44617.0</v>
      </c>
      <c r="B673" s="51">
        <v>164.53</v>
      </c>
      <c r="C673" s="51">
        <v>157.21</v>
      </c>
      <c r="D673" s="51">
        <v>165.06</v>
      </c>
      <c r="E673" s="51">
        <v>157.21</v>
      </c>
      <c r="F673" s="51" t="s">
        <v>3433</v>
      </c>
      <c r="G673" s="52">
        <v>0.0466</v>
      </c>
      <c r="H673" s="19">
        <f t="shared" si="1"/>
        <v>0.04662849873</v>
      </c>
      <c r="I673" s="19">
        <f t="shared" si="2"/>
        <v>1.046628499</v>
      </c>
      <c r="J673" s="19"/>
      <c r="K673" s="19"/>
      <c r="L673" s="19"/>
    </row>
    <row r="674">
      <c r="A674" s="67">
        <v>44616.0</v>
      </c>
      <c r="B674" s="51">
        <v>157.2</v>
      </c>
      <c r="C674" s="51">
        <v>153.38</v>
      </c>
      <c r="D674" s="51">
        <v>165.44</v>
      </c>
      <c r="E674" s="51">
        <v>153.38</v>
      </c>
      <c r="F674" s="51" t="s">
        <v>3434</v>
      </c>
      <c r="G674" s="52">
        <v>-0.0263</v>
      </c>
      <c r="H674" s="19">
        <f t="shared" si="1"/>
        <v>-0.0263239393</v>
      </c>
      <c r="I674" s="19">
        <f t="shared" si="2"/>
        <v>0.9736760607</v>
      </c>
      <c r="J674" s="19"/>
      <c r="K674" s="19"/>
      <c r="L674" s="19"/>
    </row>
    <row r="675">
      <c r="A675" s="67">
        <v>44615.0</v>
      </c>
      <c r="B675" s="51">
        <v>161.45</v>
      </c>
      <c r="C675" s="51">
        <v>165.44</v>
      </c>
      <c r="D675" s="51">
        <v>165.44</v>
      </c>
      <c r="E675" s="51">
        <v>157.73</v>
      </c>
      <c r="F675" s="51" t="s">
        <v>3435</v>
      </c>
      <c r="G675" s="52">
        <v>0.0049</v>
      </c>
      <c r="H675" s="19">
        <f t="shared" si="1"/>
        <v>0.004854671065</v>
      </c>
      <c r="I675" s="19">
        <f t="shared" si="2"/>
        <v>1.004854671</v>
      </c>
      <c r="J675" s="19"/>
      <c r="K675" s="19"/>
      <c r="L675" s="19"/>
    </row>
    <row r="676">
      <c r="A676" s="67">
        <v>44614.0</v>
      </c>
      <c r="B676" s="51">
        <v>160.67</v>
      </c>
      <c r="C676" s="51">
        <v>159.47</v>
      </c>
      <c r="D676" s="51">
        <v>167.58</v>
      </c>
      <c r="E676" s="51">
        <v>159.47</v>
      </c>
      <c r="F676" s="51" t="s">
        <v>3436</v>
      </c>
      <c r="G676" s="52">
        <v>-0.0428</v>
      </c>
      <c r="H676" s="19">
        <f t="shared" si="1"/>
        <v>-0.0428903318</v>
      </c>
      <c r="I676" s="19">
        <f t="shared" si="2"/>
        <v>0.9571096682</v>
      </c>
      <c r="J676" s="19"/>
      <c r="K676" s="19"/>
      <c r="L676" s="19"/>
    </row>
    <row r="677">
      <c r="A677" s="67">
        <v>44613.0</v>
      </c>
      <c r="B677" s="51">
        <v>167.87</v>
      </c>
      <c r="C677" s="51">
        <v>165.44</v>
      </c>
      <c r="D677" s="51">
        <v>168.87</v>
      </c>
      <c r="E677" s="51">
        <v>160.99</v>
      </c>
      <c r="F677" s="51" t="s">
        <v>3437</v>
      </c>
      <c r="G677" s="52">
        <v>-0.002</v>
      </c>
      <c r="H677" s="19">
        <f t="shared" si="1"/>
        <v>-0.001961950059</v>
      </c>
      <c r="I677" s="19">
        <f t="shared" si="2"/>
        <v>0.9980380499</v>
      </c>
      <c r="J677" s="19"/>
      <c r="K677" s="19"/>
      <c r="L677" s="19"/>
    </row>
    <row r="678">
      <c r="A678" s="67">
        <v>44610.0</v>
      </c>
      <c r="B678" s="51">
        <v>168.2</v>
      </c>
      <c r="C678" s="51">
        <v>168.01</v>
      </c>
      <c r="D678" s="51">
        <v>173.66</v>
      </c>
      <c r="E678" s="51">
        <v>167.5</v>
      </c>
      <c r="F678" s="51" t="s">
        <v>3438</v>
      </c>
      <c r="G678" s="52">
        <v>5.0E-4</v>
      </c>
      <c r="H678" s="19">
        <f t="shared" si="1"/>
        <v>0.0004758505829</v>
      </c>
      <c r="I678" s="19">
        <f t="shared" si="2"/>
        <v>1.000475851</v>
      </c>
      <c r="J678" s="19"/>
      <c r="K678" s="19"/>
      <c r="L678" s="19"/>
    </row>
    <row r="679">
      <c r="A679" s="67">
        <v>44609.0</v>
      </c>
      <c r="B679" s="51">
        <v>168.12</v>
      </c>
      <c r="C679" s="51">
        <v>173.15</v>
      </c>
      <c r="D679" s="51">
        <v>174.01</v>
      </c>
      <c r="E679" s="51">
        <v>167.5</v>
      </c>
      <c r="F679" s="51" t="s">
        <v>3439</v>
      </c>
      <c r="G679" s="52">
        <v>-0.0163</v>
      </c>
      <c r="H679" s="19">
        <f t="shared" si="1"/>
        <v>-0.0162668227</v>
      </c>
      <c r="I679" s="19">
        <f t="shared" si="2"/>
        <v>0.9837331773</v>
      </c>
      <c r="J679" s="19"/>
      <c r="K679" s="19"/>
      <c r="L679" s="19"/>
    </row>
    <row r="680">
      <c r="A680" s="67">
        <v>44608.0</v>
      </c>
      <c r="B680" s="51">
        <v>170.9</v>
      </c>
      <c r="C680" s="51">
        <v>169.64</v>
      </c>
      <c r="D680" s="51">
        <v>174.35</v>
      </c>
      <c r="E680" s="51">
        <v>164.15</v>
      </c>
      <c r="F680" s="51" t="s">
        <v>3440</v>
      </c>
      <c r="G680" s="52">
        <v>0.0158</v>
      </c>
      <c r="H680" s="19">
        <f t="shared" si="1"/>
        <v>0.01575037147</v>
      </c>
      <c r="I680" s="19">
        <f t="shared" si="2"/>
        <v>1.015750371</v>
      </c>
      <c r="J680" s="19"/>
      <c r="K680" s="19"/>
      <c r="L680" s="19"/>
    </row>
    <row r="681">
      <c r="A681" s="67">
        <v>44607.0</v>
      </c>
      <c r="B681" s="51">
        <v>168.25</v>
      </c>
      <c r="C681" s="51">
        <v>157.74</v>
      </c>
      <c r="D681" s="51">
        <v>169.32</v>
      </c>
      <c r="E681" s="51">
        <v>155.69</v>
      </c>
      <c r="F681" s="51" t="s">
        <v>3441</v>
      </c>
      <c r="G681" s="52">
        <v>0.0266</v>
      </c>
      <c r="H681" s="19">
        <f t="shared" si="1"/>
        <v>0.02666585306</v>
      </c>
      <c r="I681" s="19">
        <f t="shared" si="2"/>
        <v>1.026665853</v>
      </c>
      <c r="J681" s="19"/>
      <c r="K681" s="19"/>
      <c r="L681" s="19"/>
    </row>
    <row r="682">
      <c r="A682" s="67">
        <v>44606.0</v>
      </c>
      <c r="B682" s="51">
        <v>163.88</v>
      </c>
      <c r="C682" s="51">
        <v>164.01</v>
      </c>
      <c r="D682" s="51">
        <v>169.73</v>
      </c>
      <c r="E682" s="51">
        <v>163.88</v>
      </c>
      <c r="F682" s="51" t="s">
        <v>3442</v>
      </c>
      <c r="G682" s="52">
        <v>-0.05</v>
      </c>
      <c r="H682" s="19">
        <f t="shared" si="1"/>
        <v>-0.05002608544</v>
      </c>
      <c r="I682" s="19">
        <f t="shared" si="2"/>
        <v>0.9499739146</v>
      </c>
      <c r="J682" s="19"/>
      <c r="K682" s="19"/>
      <c r="L682" s="19"/>
    </row>
    <row r="683">
      <c r="A683" s="75">
        <v>44603.0</v>
      </c>
      <c r="B683" s="51">
        <v>172.51</v>
      </c>
      <c r="C683" s="51">
        <v>172.73</v>
      </c>
      <c r="D683" s="51">
        <v>179.93</v>
      </c>
      <c r="E683" s="51">
        <v>167.84</v>
      </c>
      <c r="F683" s="51" t="s">
        <v>3443</v>
      </c>
      <c r="G683" s="52">
        <v>-0.0233</v>
      </c>
      <c r="H683" s="19">
        <f t="shared" si="1"/>
        <v>-0.02327029781</v>
      </c>
      <c r="I683" s="19">
        <f t="shared" si="2"/>
        <v>0.9767297022</v>
      </c>
      <c r="J683" s="19"/>
      <c r="K683" s="19"/>
      <c r="L683" s="19"/>
    </row>
    <row r="684">
      <c r="A684" s="75">
        <v>44602.0</v>
      </c>
      <c r="B684" s="51">
        <v>176.62</v>
      </c>
      <c r="C684" s="51">
        <v>183.27</v>
      </c>
      <c r="D684" s="51">
        <v>183.27</v>
      </c>
      <c r="E684" s="51">
        <v>172.3</v>
      </c>
      <c r="F684" s="51" t="s">
        <v>3444</v>
      </c>
      <c r="G684" s="52">
        <v>-0.0078</v>
      </c>
      <c r="H684" s="19">
        <f t="shared" si="1"/>
        <v>-0.007752808989</v>
      </c>
      <c r="I684" s="19">
        <f t="shared" si="2"/>
        <v>0.992247191</v>
      </c>
      <c r="J684" s="19"/>
      <c r="K684" s="19"/>
      <c r="L684" s="19"/>
    </row>
    <row r="685">
      <c r="A685" s="75">
        <v>44601.0</v>
      </c>
      <c r="B685" s="51">
        <v>178.0</v>
      </c>
      <c r="C685" s="51">
        <v>181.63</v>
      </c>
      <c r="D685" s="51">
        <v>183.0</v>
      </c>
      <c r="E685" s="51">
        <v>175.73</v>
      </c>
      <c r="F685" s="51" t="s">
        <v>3445</v>
      </c>
      <c r="G685" s="52">
        <v>-0.0088</v>
      </c>
      <c r="H685" s="19">
        <f t="shared" si="1"/>
        <v>-0.008798307161</v>
      </c>
      <c r="I685" s="19">
        <f t="shared" si="2"/>
        <v>0.9912016928</v>
      </c>
      <c r="J685" s="19"/>
      <c r="K685" s="19"/>
      <c r="L685" s="19"/>
    </row>
    <row r="686">
      <c r="A686" s="75">
        <v>44600.0</v>
      </c>
      <c r="B686" s="51">
        <v>179.58</v>
      </c>
      <c r="C686" s="51">
        <v>182.67</v>
      </c>
      <c r="D686" s="51">
        <v>182.67</v>
      </c>
      <c r="E686" s="51">
        <v>173.78</v>
      </c>
      <c r="F686" s="51" t="s">
        <v>3446</v>
      </c>
      <c r="G686" s="52">
        <v>-0.0183</v>
      </c>
      <c r="H686" s="19">
        <f t="shared" si="1"/>
        <v>-0.01825934835</v>
      </c>
      <c r="I686" s="19">
        <f t="shared" si="2"/>
        <v>0.9817406517</v>
      </c>
      <c r="J686" s="19"/>
      <c r="K686" s="19"/>
      <c r="L686" s="19"/>
    </row>
    <row r="687">
      <c r="A687" s="75">
        <v>44599.0</v>
      </c>
      <c r="B687" s="51">
        <v>182.92</v>
      </c>
      <c r="C687" s="51">
        <v>191.34</v>
      </c>
      <c r="D687" s="51">
        <v>192.78</v>
      </c>
      <c r="E687" s="51">
        <v>181.77</v>
      </c>
      <c r="F687" s="51" t="s">
        <v>3447</v>
      </c>
      <c r="G687" s="52">
        <v>-0.044</v>
      </c>
      <c r="H687" s="19">
        <f t="shared" si="1"/>
        <v>-0.04400543535</v>
      </c>
      <c r="I687" s="19">
        <f t="shared" si="2"/>
        <v>0.9559945646</v>
      </c>
      <c r="J687" s="19"/>
      <c r="K687" s="19"/>
      <c r="L687" s="19"/>
    </row>
    <row r="688">
      <c r="A688" s="75">
        <v>44596.0</v>
      </c>
      <c r="B688" s="51">
        <v>191.34</v>
      </c>
      <c r="C688" s="51">
        <v>192.87</v>
      </c>
      <c r="D688" s="51">
        <v>198.53</v>
      </c>
      <c r="E688" s="51">
        <v>188.85</v>
      </c>
      <c r="F688" s="51" t="s">
        <v>3448</v>
      </c>
      <c r="G688" s="52">
        <v>-0.0364</v>
      </c>
      <c r="H688" s="19">
        <f t="shared" si="1"/>
        <v>-0.03641033389</v>
      </c>
      <c r="I688" s="19">
        <f t="shared" si="2"/>
        <v>0.9635896661</v>
      </c>
      <c r="J688" s="19"/>
      <c r="K688" s="19"/>
      <c r="L688" s="19"/>
    </row>
    <row r="689">
      <c r="A689" s="75">
        <v>44595.0</v>
      </c>
      <c r="B689" s="51">
        <v>198.57</v>
      </c>
      <c r="C689" s="51">
        <v>198.01</v>
      </c>
      <c r="D689" s="51">
        <v>201.27</v>
      </c>
      <c r="E689" s="51">
        <v>188.16</v>
      </c>
      <c r="F689" s="51" t="s">
        <v>3449</v>
      </c>
      <c r="G689" s="52">
        <v>0.0039</v>
      </c>
      <c r="H689" s="19">
        <f t="shared" si="1"/>
        <v>0.003892821031</v>
      </c>
      <c r="I689" s="19">
        <f t="shared" si="2"/>
        <v>1.003892821</v>
      </c>
      <c r="J689" s="19"/>
      <c r="K689" s="19"/>
      <c r="L689" s="19"/>
    </row>
    <row r="690">
      <c r="A690" s="75">
        <v>44594.0</v>
      </c>
      <c r="B690" s="51">
        <v>197.8</v>
      </c>
      <c r="C690" s="51">
        <v>198.01</v>
      </c>
      <c r="D690" s="51">
        <v>204.44</v>
      </c>
      <c r="E690" s="51">
        <v>192.01</v>
      </c>
      <c r="F690" s="51" t="s">
        <v>3450</v>
      </c>
      <c r="G690" s="52">
        <v>0.0066</v>
      </c>
      <c r="H690" s="19">
        <f t="shared" si="1"/>
        <v>0.006615776081</v>
      </c>
      <c r="I690" s="19">
        <f t="shared" si="2"/>
        <v>1.006615776</v>
      </c>
      <c r="J690" s="19"/>
      <c r="K690" s="19"/>
      <c r="L690" s="19"/>
    </row>
    <row r="691">
      <c r="A691" s="75">
        <v>44593.0</v>
      </c>
      <c r="B691" s="51">
        <v>196.5</v>
      </c>
      <c r="C691" s="51">
        <v>199.99</v>
      </c>
      <c r="D691" s="51">
        <v>204.01</v>
      </c>
      <c r="E691" s="51">
        <v>192.87</v>
      </c>
      <c r="F691" s="51" t="s">
        <v>3451</v>
      </c>
      <c r="G691" s="52">
        <v>-0.0177</v>
      </c>
      <c r="H691" s="19">
        <f t="shared" si="1"/>
        <v>-0.01774556361</v>
      </c>
      <c r="I691" s="19">
        <f t="shared" si="2"/>
        <v>0.9822544364</v>
      </c>
      <c r="J691" s="19"/>
      <c r="K691" s="19"/>
      <c r="L691" s="19"/>
    </row>
    <row r="692">
      <c r="A692" s="67">
        <v>44592.0</v>
      </c>
      <c r="B692" s="51">
        <v>200.05</v>
      </c>
      <c r="C692" s="51">
        <v>201.87</v>
      </c>
      <c r="D692" s="51">
        <v>207.44</v>
      </c>
      <c r="E692" s="51">
        <v>196.3</v>
      </c>
      <c r="F692" s="51" t="s">
        <v>3452</v>
      </c>
      <c r="G692" s="52">
        <v>-0.02</v>
      </c>
      <c r="H692" s="19">
        <f t="shared" si="1"/>
        <v>-0.01998726302</v>
      </c>
      <c r="I692" s="19">
        <f t="shared" si="2"/>
        <v>0.980012737</v>
      </c>
      <c r="J692" s="19"/>
      <c r="K692" s="19"/>
      <c r="L692" s="19"/>
    </row>
    <row r="693">
      <c r="A693" s="67">
        <v>44589.0</v>
      </c>
      <c r="B693" s="51">
        <v>204.13</v>
      </c>
      <c r="C693" s="51">
        <v>201.87</v>
      </c>
      <c r="D693" s="51">
        <v>204.87</v>
      </c>
      <c r="E693" s="51">
        <v>199.73</v>
      </c>
      <c r="F693" s="51" t="s">
        <v>3453</v>
      </c>
      <c r="G693" s="52">
        <v>0.0249</v>
      </c>
      <c r="H693" s="19">
        <f t="shared" si="1"/>
        <v>0.0249033489</v>
      </c>
      <c r="I693" s="19">
        <f t="shared" si="2"/>
        <v>1.024903349</v>
      </c>
      <c r="J693" s="19"/>
      <c r="K693" s="19"/>
      <c r="L693" s="19"/>
    </row>
    <row r="694">
      <c r="A694" s="67">
        <v>44588.0</v>
      </c>
      <c r="B694" s="51">
        <v>199.17</v>
      </c>
      <c r="C694" s="51">
        <v>199.68</v>
      </c>
      <c r="D694" s="51">
        <v>199.68</v>
      </c>
      <c r="E694" s="51">
        <v>191.16</v>
      </c>
      <c r="F694" s="51" t="s">
        <v>3454</v>
      </c>
      <c r="G694" s="52">
        <v>0.0473</v>
      </c>
      <c r="H694" s="19">
        <f t="shared" si="1"/>
        <v>0.04732607667</v>
      </c>
      <c r="I694" s="19">
        <f t="shared" si="2"/>
        <v>1.047326077</v>
      </c>
      <c r="J694" s="19"/>
      <c r="K694" s="19"/>
      <c r="L694" s="19"/>
    </row>
    <row r="695">
      <c r="A695" s="67">
        <v>44586.0</v>
      </c>
      <c r="B695" s="51">
        <v>190.17</v>
      </c>
      <c r="C695" s="51">
        <v>173.15</v>
      </c>
      <c r="D695" s="51">
        <v>190.38</v>
      </c>
      <c r="E695" s="51">
        <v>172.25</v>
      </c>
      <c r="F695" s="51" t="s">
        <v>3455</v>
      </c>
      <c r="G695" s="52">
        <v>0.0488</v>
      </c>
      <c r="H695" s="19">
        <f t="shared" si="1"/>
        <v>0.04880873594</v>
      </c>
      <c r="I695" s="19">
        <f t="shared" si="2"/>
        <v>1.048808736</v>
      </c>
      <c r="J695" s="19"/>
      <c r="K695" s="19"/>
      <c r="L695" s="19"/>
    </row>
    <row r="696">
      <c r="A696" s="67">
        <v>44585.0</v>
      </c>
      <c r="B696" s="51">
        <v>181.32</v>
      </c>
      <c r="C696" s="51">
        <v>192.78</v>
      </c>
      <c r="D696" s="51">
        <v>195.86</v>
      </c>
      <c r="E696" s="51">
        <v>181.32</v>
      </c>
      <c r="F696" s="51" t="s">
        <v>3456</v>
      </c>
      <c r="G696" s="52">
        <v>-0.05</v>
      </c>
      <c r="H696" s="19">
        <f t="shared" si="1"/>
        <v>-0.04998428167</v>
      </c>
      <c r="I696" s="19">
        <f t="shared" si="2"/>
        <v>0.9500157183</v>
      </c>
      <c r="J696" s="19"/>
      <c r="K696" s="19"/>
      <c r="L696" s="19"/>
    </row>
    <row r="697">
      <c r="A697" s="67">
        <v>44582.0</v>
      </c>
      <c r="B697" s="51">
        <v>190.86</v>
      </c>
      <c r="C697" s="51">
        <v>196.3</v>
      </c>
      <c r="D697" s="51">
        <v>205.71</v>
      </c>
      <c r="E697" s="51">
        <v>190.13</v>
      </c>
      <c r="F697" s="51" t="s">
        <v>3457</v>
      </c>
      <c r="G697" s="52">
        <v>-0.0463</v>
      </c>
      <c r="H697" s="19">
        <f t="shared" si="1"/>
        <v>-0.04631989207</v>
      </c>
      <c r="I697" s="19">
        <f t="shared" si="2"/>
        <v>0.9536801079</v>
      </c>
      <c r="J697" s="19"/>
      <c r="K697" s="19"/>
      <c r="L697" s="19"/>
    </row>
    <row r="698">
      <c r="A698" s="67">
        <v>44581.0</v>
      </c>
      <c r="B698" s="51">
        <v>200.13</v>
      </c>
      <c r="C698" s="51">
        <v>203.76</v>
      </c>
      <c r="D698" s="51">
        <v>210.01</v>
      </c>
      <c r="E698" s="51">
        <v>198.87</v>
      </c>
      <c r="F698" s="51" t="s">
        <v>3458</v>
      </c>
      <c r="G698" s="52">
        <v>-0.0112</v>
      </c>
      <c r="H698" s="19">
        <f t="shared" si="1"/>
        <v>-0.01116655961</v>
      </c>
      <c r="I698" s="19">
        <f t="shared" si="2"/>
        <v>0.9888334404</v>
      </c>
      <c r="J698" s="19"/>
      <c r="K698" s="19"/>
      <c r="L698" s="19"/>
    </row>
    <row r="699">
      <c r="A699" s="67">
        <v>44580.0</v>
      </c>
      <c r="B699" s="51">
        <v>202.39</v>
      </c>
      <c r="C699" s="51">
        <v>210.53</v>
      </c>
      <c r="D699" s="51">
        <v>217.73</v>
      </c>
      <c r="E699" s="51">
        <v>200.04</v>
      </c>
      <c r="F699" s="51" t="s">
        <v>3459</v>
      </c>
      <c r="G699" s="52">
        <v>-0.0388</v>
      </c>
      <c r="H699" s="19">
        <f t="shared" si="1"/>
        <v>-0.03880129179</v>
      </c>
      <c r="I699" s="19">
        <f t="shared" si="2"/>
        <v>0.9611987082</v>
      </c>
      <c r="J699" s="19"/>
      <c r="K699" s="19"/>
      <c r="L699" s="19"/>
    </row>
    <row r="700">
      <c r="A700" s="67">
        <v>44579.0</v>
      </c>
      <c r="B700" s="51">
        <v>210.56</v>
      </c>
      <c r="C700" s="51">
        <v>225.34</v>
      </c>
      <c r="D700" s="51">
        <v>225.34</v>
      </c>
      <c r="E700" s="51">
        <v>205.81</v>
      </c>
      <c r="F700" s="51" t="s">
        <v>3460</v>
      </c>
      <c r="G700" s="52">
        <v>-0.0189</v>
      </c>
      <c r="H700" s="19">
        <f t="shared" si="1"/>
        <v>-0.01887144122</v>
      </c>
      <c r="I700" s="19">
        <f t="shared" si="2"/>
        <v>0.9811285588</v>
      </c>
      <c r="J700" s="19"/>
      <c r="K700" s="19"/>
      <c r="L700" s="19"/>
    </row>
    <row r="701">
      <c r="A701" s="67">
        <v>44578.0</v>
      </c>
      <c r="B701" s="51">
        <v>214.61</v>
      </c>
      <c r="C701" s="51">
        <v>214.61</v>
      </c>
      <c r="D701" s="51">
        <v>214.61</v>
      </c>
      <c r="E701" s="51">
        <v>214.61</v>
      </c>
      <c r="F701" s="51" t="s">
        <v>3461</v>
      </c>
      <c r="G701" s="52">
        <v>0.05</v>
      </c>
      <c r="H701" s="19">
        <f t="shared" si="1"/>
        <v>0.0500024463</v>
      </c>
      <c r="I701" s="19">
        <f t="shared" si="2"/>
        <v>1.050002446</v>
      </c>
      <c r="J701" s="19"/>
      <c r="K701" s="19"/>
      <c r="L701" s="19"/>
    </row>
    <row r="702">
      <c r="A702" s="67">
        <v>44575.0</v>
      </c>
      <c r="B702" s="51">
        <v>204.39</v>
      </c>
      <c r="C702" s="51">
        <v>202.89</v>
      </c>
      <c r="D702" s="51">
        <v>204.39</v>
      </c>
      <c r="E702" s="51">
        <v>202.72</v>
      </c>
      <c r="F702" s="51" t="s">
        <v>3462</v>
      </c>
      <c r="G702" s="52">
        <v>0.05</v>
      </c>
      <c r="H702" s="19">
        <f t="shared" si="1"/>
        <v>0.04998458851</v>
      </c>
      <c r="I702" s="19">
        <f t="shared" si="2"/>
        <v>1.049984589</v>
      </c>
      <c r="J702" s="19"/>
      <c r="K702" s="19"/>
      <c r="L702" s="19"/>
    </row>
    <row r="703">
      <c r="A703" s="67">
        <v>44574.0</v>
      </c>
      <c r="B703" s="51">
        <v>194.66</v>
      </c>
      <c r="C703" s="51">
        <v>185.92</v>
      </c>
      <c r="D703" s="51">
        <v>194.66</v>
      </c>
      <c r="E703" s="51">
        <v>177.49</v>
      </c>
      <c r="F703" s="51" t="s">
        <v>3463</v>
      </c>
      <c r="G703" s="52">
        <v>0.05</v>
      </c>
      <c r="H703" s="19">
        <f t="shared" si="1"/>
        <v>0.04994606257</v>
      </c>
      <c r="I703" s="19">
        <f t="shared" si="2"/>
        <v>1.049946063</v>
      </c>
      <c r="J703" s="19"/>
      <c r="K703" s="19"/>
      <c r="L703" s="19"/>
    </row>
    <row r="704">
      <c r="A704" s="75">
        <v>44573.0</v>
      </c>
      <c r="B704" s="51">
        <v>185.4</v>
      </c>
      <c r="C704" s="51">
        <v>196.21</v>
      </c>
      <c r="D704" s="51">
        <v>196.21</v>
      </c>
      <c r="E704" s="51">
        <v>182.53</v>
      </c>
      <c r="F704" s="51" t="s">
        <v>3464</v>
      </c>
      <c r="G704" s="52">
        <v>-0.0351</v>
      </c>
      <c r="H704" s="19">
        <f t="shared" si="1"/>
        <v>-0.03502836621</v>
      </c>
      <c r="I704" s="19">
        <f t="shared" si="2"/>
        <v>0.9649716338</v>
      </c>
      <c r="J704" s="19"/>
      <c r="K704" s="19"/>
      <c r="L704" s="19"/>
    </row>
    <row r="705">
      <c r="A705" s="75">
        <v>44572.0</v>
      </c>
      <c r="B705" s="51">
        <v>192.13</v>
      </c>
      <c r="C705" s="51">
        <v>199.81</v>
      </c>
      <c r="D705" s="51">
        <v>200.59</v>
      </c>
      <c r="E705" s="51">
        <v>188.76</v>
      </c>
      <c r="F705" s="51" t="s">
        <v>3465</v>
      </c>
      <c r="G705" s="52">
        <v>-0.0135</v>
      </c>
      <c r="H705" s="19">
        <f t="shared" si="1"/>
        <v>-0.01350379955</v>
      </c>
      <c r="I705" s="19">
        <f t="shared" si="2"/>
        <v>0.9864962005</v>
      </c>
      <c r="J705" s="19"/>
      <c r="K705" s="19"/>
      <c r="L705" s="19"/>
    </row>
    <row r="706">
      <c r="A706" s="75">
        <v>44571.0</v>
      </c>
      <c r="B706" s="51">
        <v>194.76</v>
      </c>
      <c r="C706" s="51">
        <v>185.51</v>
      </c>
      <c r="D706" s="51">
        <v>194.78</v>
      </c>
      <c r="E706" s="51">
        <v>185.5</v>
      </c>
      <c r="F706" s="51" t="s">
        <v>3466</v>
      </c>
      <c r="G706" s="52">
        <v>0.0499</v>
      </c>
      <c r="H706" s="19">
        <f t="shared" si="1"/>
        <v>0.0498625411</v>
      </c>
      <c r="I706" s="19">
        <f t="shared" si="2"/>
        <v>1.049862541</v>
      </c>
      <c r="J706" s="19"/>
      <c r="K706" s="19"/>
      <c r="L706" s="19"/>
    </row>
    <row r="707">
      <c r="A707" s="75">
        <v>44568.0</v>
      </c>
      <c r="B707" s="51">
        <v>185.51</v>
      </c>
      <c r="C707" s="51">
        <v>183.18</v>
      </c>
      <c r="D707" s="51">
        <v>186.01</v>
      </c>
      <c r="E707" s="51">
        <v>177.44</v>
      </c>
      <c r="F707" s="51" t="s">
        <v>3467</v>
      </c>
      <c r="G707" s="52">
        <v>0.0126</v>
      </c>
      <c r="H707" s="19">
        <f t="shared" si="1"/>
        <v>0.0125538999</v>
      </c>
      <c r="I707" s="19">
        <f t="shared" si="2"/>
        <v>1.0125539</v>
      </c>
      <c r="J707" s="19"/>
      <c r="K707" s="19"/>
      <c r="L707" s="19"/>
    </row>
    <row r="708">
      <c r="A708" s="75">
        <v>44567.0</v>
      </c>
      <c r="B708" s="51">
        <v>183.21</v>
      </c>
      <c r="C708" s="51">
        <v>189.35</v>
      </c>
      <c r="D708" s="51">
        <v>189.35</v>
      </c>
      <c r="E708" s="51">
        <v>173.38</v>
      </c>
      <c r="F708" s="51" t="s">
        <v>3468</v>
      </c>
      <c r="G708" s="52">
        <v>0.0088</v>
      </c>
      <c r="H708" s="19">
        <f t="shared" si="1"/>
        <v>0.008754542451</v>
      </c>
      <c r="I708" s="19">
        <f t="shared" si="2"/>
        <v>1.008754542</v>
      </c>
      <c r="J708" s="19"/>
      <c r="K708" s="19"/>
      <c r="L708" s="19"/>
    </row>
    <row r="709">
      <c r="A709" s="75">
        <v>44566.0</v>
      </c>
      <c r="B709" s="51">
        <v>181.62</v>
      </c>
      <c r="C709" s="51">
        <v>178.89</v>
      </c>
      <c r="D709" s="51">
        <v>181.64</v>
      </c>
      <c r="E709" s="51">
        <v>176.58</v>
      </c>
      <c r="F709" s="51" t="s">
        <v>3469</v>
      </c>
      <c r="G709" s="52">
        <v>0.0499</v>
      </c>
      <c r="H709" s="19">
        <f t="shared" si="1"/>
        <v>0.04988727672</v>
      </c>
      <c r="I709" s="19">
        <f t="shared" si="2"/>
        <v>1.049887277</v>
      </c>
      <c r="J709" s="19"/>
      <c r="K709" s="19"/>
      <c r="L709" s="19"/>
    </row>
    <row r="710">
      <c r="A710" s="75">
        <v>44565.0</v>
      </c>
      <c r="B710" s="51">
        <v>172.99</v>
      </c>
      <c r="C710" s="51">
        <v>169.25</v>
      </c>
      <c r="D710" s="51">
        <v>172.99</v>
      </c>
      <c r="E710" s="51">
        <v>167.74</v>
      </c>
      <c r="F710" s="51" t="s">
        <v>3470</v>
      </c>
      <c r="G710" s="52">
        <v>0.05</v>
      </c>
      <c r="H710" s="19">
        <f t="shared" si="1"/>
        <v>0.05001517451</v>
      </c>
      <c r="I710" s="19">
        <f t="shared" si="2"/>
        <v>1.050015175</v>
      </c>
      <c r="J710" s="19"/>
      <c r="K710" s="19"/>
      <c r="L710" s="19"/>
    </row>
    <row r="711">
      <c r="A711" s="75">
        <v>44564.0</v>
      </c>
      <c r="B711" s="51">
        <v>164.75</v>
      </c>
      <c r="C711" s="51">
        <v>161.33</v>
      </c>
      <c r="D711" s="51">
        <v>166.17</v>
      </c>
      <c r="E711" s="51">
        <v>160.3</v>
      </c>
      <c r="F711" s="51" t="s">
        <v>3471</v>
      </c>
      <c r="G711" s="52">
        <v>0.041</v>
      </c>
      <c r="H711" s="19">
        <f t="shared" si="1"/>
        <v>0.04100846708</v>
      </c>
      <c r="I711" s="19">
        <f t="shared" si="2"/>
        <v>1.041008467</v>
      </c>
      <c r="J711" s="19"/>
      <c r="K711" s="19"/>
      <c r="L711" s="19"/>
    </row>
    <row r="712">
      <c r="A712" s="66">
        <v>44561.0</v>
      </c>
      <c r="B712" s="51">
        <v>158.26</v>
      </c>
      <c r="C712" s="51">
        <v>162.0</v>
      </c>
      <c r="D712" s="51">
        <v>162.01</v>
      </c>
      <c r="E712" s="51">
        <v>151.73</v>
      </c>
      <c r="F712" s="51" t="s">
        <v>3472</v>
      </c>
      <c r="G712" s="52">
        <v>-0.0011</v>
      </c>
      <c r="H712" s="19">
        <f t="shared" si="1"/>
        <v>-0.001073029098</v>
      </c>
      <c r="I712" s="19">
        <f t="shared" si="2"/>
        <v>0.9989269709</v>
      </c>
      <c r="J712" s="19"/>
      <c r="K712" s="19"/>
      <c r="L712" s="19"/>
    </row>
    <row r="713">
      <c r="A713" s="66">
        <v>44560.0</v>
      </c>
      <c r="B713" s="51">
        <v>158.43</v>
      </c>
      <c r="C713" s="51">
        <v>158.58</v>
      </c>
      <c r="D713" s="51">
        <v>162.78</v>
      </c>
      <c r="E713" s="51">
        <v>154.38</v>
      </c>
      <c r="F713" s="51" t="s">
        <v>3473</v>
      </c>
      <c r="G713" s="52">
        <v>-1.0E-4</v>
      </c>
      <c r="H713" s="19">
        <f t="shared" si="1"/>
        <v>-0.00006311537491</v>
      </c>
      <c r="I713" s="19">
        <f t="shared" si="2"/>
        <v>0.9999368846</v>
      </c>
      <c r="J713" s="19"/>
      <c r="K713" s="19"/>
      <c r="L713" s="19"/>
    </row>
    <row r="714">
      <c r="A714" s="66">
        <v>44559.0</v>
      </c>
      <c r="B714" s="51">
        <v>158.44</v>
      </c>
      <c r="C714" s="51">
        <v>155.07</v>
      </c>
      <c r="D714" s="51">
        <v>158.58</v>
      </c>
      <c r="E714" s="51">
        <v>150.87</v>
      </c>
      <c r="F714" s="51" t="s">
        <v>3474</v>
      </c>
      <c r="G714" s="52">
        <v>0.018</v>
      </c>
      <c r="H714" s="19">
        <f t="shared" si="1"/>
        <v>0.01799023387</v>
      </c>
      <c r="I714" s="19">
        <f t="shared" si="2"/>
        <v>1.017990234</v>
      </c>
      <c r="J714" s="19"/>
      <c r="K714" s="19"/>
      <c r="L714" s="19"/>
    </row>
    <row r="715">
      <c r="A715" s="66">
        <v>44558.0</v>
      </c>
      <c r="B715" s="51">
        <v>155.64</v>
      </c>
      <c r="C715" s="51">
        <v>152.45</v>
      </c>
      <c r="D715" s="51">
        <v>155.69</v>
      </c>
      <c r="E715" s="51">
        <v>149.16</v>
      </c>
      <c r="F715" s="51" t="s">
        <v>3475</v>
      </c>
      <c r="G715" s="52">
        <v>0.0497</v>
      </c>
      <c r="H715" s="19">
        <f t="shared" si="1"/>
        <v>0.04970661631</v>
      </c>
      <c r="I715" s="19">
        <f t="shared" si="2"/>
        <v>1.049706616</v>
      </c>
      <c r="J715" s="19"/>
      <c r="K715" s="19"/>
      <c r="L715" s="19"/>
    </row>
    <row r="716">
      <c r="A716" s="66">
        <v>44557.0</v>
      </c>
      <c r="B716" s="51">
        <v>148.27</v>
      </c>
      <c r="C716" s="51">
        <v>144.09</v>
      </c>
      <c r="D716" s="51">
        <v>148.3</v>
      </c>
      <c r="E716" s="51">
        <v>137.16</v>
      </c>
      <c r="F716" s="51" t="s">
        <v>3476</v>
      </c>
      <c r="G716" s="52">
        <v>0.0498</v>
      </c>
      <c r="H716" s="19">
        <f t="shared" si="1"/>
        <v>0.04969911504</v>
      </c>
      <c r="I716" s="19">
        <f t="shared" si="2"/>
        <v>1.049699115</v>
      </c>
      <c r="J716" s="19"/>
      <c r="K716" s="19"/>
      <c r="L716" s="19"/>
    </row>
    <row r="717">
      <c r="A717" s="66">
        <v>44554.0</v>
      </c>
      <c r="B717" s="51">
        <v>141.25</v>
      </c>
      <c r="C717" s="51">
        <v>143.07</v>
      </c>
      <c r="D717" s="51">
        <v>143.07</v>
      </c>
      <c r="E717" s="51">
        <v>134.75</v>
      </c>
      <c r="F717" s="51" t="s">
        <v>3477</v>
      </c>
      <c r="G717" s="52">
        <v>0.0123</v>
      </c>
      <c r="H717" s="19">
        <f t="shared" si="1"/>
        <v>0.01232709812</v>
      </c>
      <c r="I717" s="19">
        <f t="shared" si="2"/>
        <v>1.012327098</v>
      </c>
      <c r="J717" s="19"/>
      <c r="K717" s="19"/>
      <c r="L717" s="19"/>
    </row>
    <row r="718">
      <c r="A718" s="66">
        <v>44553.0</v>
      </c>
      <c r="B718" s="51">
        <v>139.53</v>
      </c>
      <c r="C718" s="51">
        <v>139.55</v>
      </c>
      <c r="D718" s="51">
        <v>146.5</v>
      </c>
      <c r="E718" s="51">
        <v>136.64</v>
      </c>
      <c r="F718" s="51" t="s">
        <v>3478</v>
      </c>
      <c r="G718" s="52">
        <v>-2.0E-4</v>
      </c>
      <c r="H718" s="19">
        <f t="shared" si="1"/>
        <v>-0.000214961307</v>
      </c>
      <c r="I718" s="19">
        <f t="shared" si="2"/>
        <v>0.9997850387</v>
      </c>
      <c r="J718" s="19"/>
      <c r="K718" s="19"/>
      <c r="L718" s="19"/>
    </row>
    <row r="719">
      <c r="A719" s="66">
        <v>44552.0</v>
      </c>
      <c r="B719" s="51">
        <v>139.56</v>
      </c>
      <c r="C719" s="51">
        <v>134.55</v>
      </c>
      <c r="D719" s="51">
        <v>140.58</v>
      </c>
      <c r="E719" s="51">
        <v>128.75</v>
      </c>
      <c r="F719" s="51" t="s">
        <v>266</v>
      </c>
      <c r="G719" s="52">
        <v>0.037</v>
      </c>
      <c r="H719" s="19">
        <f t="shared" si="1"/>
        <v>0.03692696337</v>
      </c>
      <c r="I719" s="19">
        <f t="shared" si="2"/>
        <v>1.036926963</v>
      </c>
      <c r="J719" s="19"/>
      <c r="K719" s="19"/>
      <c r="L719" s="19"/>
    </row>
    <row r="720">
      <c r="A720" s="66">
        <v>44551.0</v>
      </c>
      <c r="B720" s="51">
        <v>134.59</v>
      </c>
      <c r="C720" s="51">
        <v>124.9</v>
      </c>
      <c r="D720" s="51">
        <v>135.44</v>
      </c>
      <c r="E720" s="51">
        <v>124.72</v>
      </c>
      <c r="F720" s="51" t="s">
        <v>3479</v>
      </c>
      <c r="G720" s="52">
        <v>0.0413</v>
      </c>
      <c r="H720" s="19">
        <f t="shared" si="1"/>
        <v>0.04131528046</v>
      </c>
      <c r="I720" s="19">
        <f t="shared" si="2"/>
        <v>1.04131528</v>
      </c>
      <c r="J720" s="19"/>
      <c r="K720" s="19"/>
      <c r="L720" s="19"/>
    </row>
    <row r="721">
      <c r="A721" s="66">
        <v>44550.0</v>
      </c>
      <c r="B721" s="51">
        <v>129.25</v>
      </c>
      <c r="C721" s="51">
        <v>129.27</v>
      </c>
      <c r="D721" s="51">
        <v>133.63</v>
      </c>
      <c r="E721" s="51">
        <v>128.87</v>
      </c>
      <c r="F721" s="51" t="s">
        <v>3480</v>
      </c>
      <c r="G721" s="52">
        <v>-0.0472</v>
      </c>
      <c r="H721" s="19">
        <f t="shared" si="1"/>
        <v>-0.04718024327</v>
      </c>
      <c r="I721" s="19">
        <f t="shared" si="2"/>
        <v>0.9528197567</v>
      </c>
      <c r="J721" s="19"/>
      <c r="K721" s="19"/>
      <c r="L721" s="19"/>
    </row>
    <row r="722">
      <c r="A722" s="66">
        <v>44547.0</v>
      </c>
      <c r="B722" s="51">
        <v>135.65</v>
      </c>
      <c r="C722" s="51">
        <v>141.42</v>
      </c>
      <c r="D722" s="51">
        <v>141.43</v>
      </c>
      <c r="E722" s="51">
        <v>133.06</v>
      </c>
      <c r="F722" s="51" t="s">
        <v>3481</v>
      </c>
      <c r="G722" s="52">
        <v>-0.0292</v>
      </c>
      <c r="H722" s="19">
        <f t="shared" si="1"/>
        <v>-0.02912968795</v>
      </c>
      <c r="I722" s="19">
        <f t="shared" si="2"/>
        <v>0.9708703121</v>
      </c>
      <c r="J722" s="19"/>
      <c r="K722" s="19"/>
      <c r="L722" s="19"/>
    </row>
    <row r="723">
      <c r="A723" s="66">
        <v>44546.0</v>
      </c>
      <c r="B723" s="51">
        <v>139.72</v>
      </c>
      <c r="C723" s="51">
        <v>144.01</v>
      </c>
      <c r="D723" s="51">
        <v>145.63</v>
      </c>
      <c r="E723" s="51">
        <v>138.87</v>
      </c>
      <c r="F723" s="51" t="s">
        <v>3482</v>
      </c>
      <c r="G723" s="52">
        <v>-0.0338</v>
      </c>
      <c r="H723" s="19">
        <f t="shared" si="1"/>
        <v>-0.03381508886</v>
      </c>
      <c r="I723" s="19">
        <f t="shared" si="2"/>
        <v>0.9661849111</v>
      </c>
      <c r="J723" s="19"/>
      <c r="K723" s="19"/>
      <c r="L723" s="19"/>
    </row>
    <row r="724">
      <c r="A724" s="66">
        <v>44545.0</v>
      </c>
      <c r="B724" s="51">
        <v>144.61</v>
      </c>
      <c r="C724" s="51">
        <v>141.27</v>
      </c>
      <c r="D724" s="51">
        <v>145.25</v>
      </c>
      <c r="E724" s="51">
        <v>137.32</v>
      </c>
      <c r="F724" s="51" t="s">
        <v>3483</v>
      </c>
      <c r="G724" s="52">
        <v>0.0115</v>
      </c>
      <c r="H724" s="19">
        <f t="shared" si="1"/>
        <v>0.01140019583</v>
      </c>
      <c r="I724" s="19">
        <f t="shared" si="2"/>
        <v>1.011400196</v>
      </c>
      <c r="J724" s="19"/>
      <c r="K724" s="19"/>
      <c r="L724" s="19"/>
    </row>
    <row r="725">
      <c r="A725" s="66">
        <v>44544.0</v>
      </c>
      <c r="B725" s="51">
        <v>142.98</v>
      </c>
      <c r="C725" s="51">
        <v>138.87</v>
      </c>
      <c r="D725" s="51">
        <v>146.49</v>
      </c>
      <c r="E725" s="51">
        <v>138.87</v>
      </c>
      <c r="F725" s="51" t="s">
        <v>3484</v>
      </c>
      <c r="G725" s="52">
        <v>-0.0107</v>
      </c>
      <c r="H725" s="19">
        <f t="shared" si="1"/>
        <v>-0.01065596457</v>
      </c>
      <c r="I725" s="19">
        <f t="shared" si="2"/>
        <v>0.9893440354</v>
      </c>
      <c r="J725" s="19"/>
      <c r="K725" s="19"/>
      <c r="L725" s="19"/>
    </row>
    <row r="726">
      <c r="A726" s="66">
        <v>44543.0</v>
      </c>
      <c r="B726" s="51">
        <v>144.52</v>
      </c>
      <c r="C726" s="51">
        <v>146.58</v>
      </c>
      <c r="D726" s="51">
        <v>153.18</v>
      </c>
      <c r="E726" s="51">
        <v>140.28</v>
      </c>
      <c r="F726" s="51" t="s">
        <v>3485</v>
      </c>
      <c r="G726" s="52">
        <v>-0.013</v>
      </c>
      <c r="H726" s="19">
        <f t="shared" si="1"/>
        <v>-0.01297636935</v>
      </c>
      <c r="I726" s="19">
        <f t="shared" si="2"/>
        <v>0.9870236307</v>
      </c>
      <c r="J726" s="19"/>
      <c r="K726" s="19"/>
      <c r="L726" s="19"/>
    </row>
    <row r="727">
      <c r="A727" s="74">
        <v>44540.0</v>
      </c>
      <c r="B727" s="51">
        <v>146.42</v>
      </c>
      <c r="C727" s="51">
        <v>146.52</v>
      </c>
      <c r="D727" s="51">
        <v>146.52</v>
      </c>
      <c r="E727" s="51">
        <v>141.44</v>
      </c>
      <c r="F727" s="51" t="s">
        <v>3486</v>
      </c>
      <c r="G727" s="52">
        <v>0.0493</v>
      </c>
      <c r="H727" s="19">
        <f t="shared" si="1"/>
        <v>0.04922966679</v>
      </c>
      <c r="I727" s="19">
        <f t="shared" si="2"/>
        <v>1.049229667</v>
      </c>
      <c r="J727" s="19"/>
      <c r="K727" s="19"/>
      <c r="L727" s="19"/>
    </row>
    <row r="728">
      <c r="A728" s="75">
        <v>44539.0</v>
      </c>
      <c r="B728" s="51">
        <v>139.55</v>
      </c>
      <c r="C728" s="51">
        <v>139.55</v>
      </c>
      <c r="D728" s="51">
        <v>139.55</v>
      </c>
      <c r="E728" s="51">
        <v>139.47</v>
      </c>
      <c r="F728" s="51" t="s">
        <v>3487</v>
      </c>
      <c r="G728" s="52">
        <v>0.05</v>
      </c>
      <c r="H728" s="19">
        <f t="shared" si="1"/>
        <v>0.05003762227</v>
      </c>
      <c r="I728" s="19">
        <f t="shared" si="2"/>
        <v>1.050037622</v>
      </c>
      <c r="J728" s="19"/>
      <c r="K728" s="19"/>
      <c r="L728" s="19"/>
    </row>
    <row r="729">
      <c r="A729" s="75">
        <v>44538.0</v>
      </c>
      <c r="B729" s="51">
        <v>132.9</v>
      </c>
      <c r="C729" s="51">
        <v>132.87</v>
      </c>
      <c r="D729" s="51">
        <v>132.9</v>
      </c>
      <c r="E729" s="51">
        <v>132.87</v>
      </c>
      <c r="F729" s="51" t="s">
        <v>3488</v>
      </c>
      <c r="G729" s="52">
        <v>0.05</v>
      </c>
      <c r="H729" s="19">
        <f t="shared" si="1"/>
        <v>0.04992889872</v>
      </c>
      <c r="I729" s="19">
        <f t="shared" si="2"/>
        <v>1.049928899</v>
      </c>
      <c r="J729" s="19"/>
      <c r="K729" s="19"/>
      <c r="L729" s="19"/>
    </row>
    <row r="730">
      <c r="A730" s="75">
        <v>44537.0</v>
      </c>
      <c r="B730" s="51">
        <v>126.58</v>
      </c>
      <c r="C730" s="51">
        <v>123.01</v>
      </c>
      <c r="D730" s="51">
        <v>126.76</v>
      </c>
      <c r="E730" s="51">
        <v>120.72</v>
      </c>
      <c r="F730" s="51" t="s">
        <v>3489</v>
      </c>
      <c r="G730" s="52">
        <v>0.0485</v>
      </c>
      <c r="H730" s="19">
        <f t="shared" si="1"/>
        <v>0.04854208085</v>
      </c>
      <c r="I730" s="19">
        <f t="shared" si="2"/>
        <v>1.048542081</v>
      </c>
      <c r="J730" s="19"/>
      <c r="K730" s="19"/>
      <c r="L730" s="19"/>
    </row>
    <row r="731">
      <c r="A731" s="75">
        <v>44536.0</v>
      </c>
      <c r="B731" s="51">
        <v>120.72</v>
      </c>
      <c r="C731" s="51">
        <v>115.55</v>
      </c>
      <c r="D731" s="51">
        <v>121.29</v>
      </c>
      <c r="E731" s="51">
        <v>115.55</v>
      </c>
      <c r="F731" s="51" t="s">
        <v>3490</v>
      </c>
      <c r="G731" s="52">
        <v>0.0427</v>
      </c>
      <c r="H731" s="19">
        <f t="shared" si="1"/>
        <v>0.04266712731</v>
      </c>
      <c r="I731" s="19">
        <f t="shared" si="2"/>
        <v>1.042667127</v>
      </c>
      <c r="J731" s="19"/>
      <c r="K731" s="19"/>
      <c r="L731" s="19"/>
    </row>
    <row r="732">
      <c r="A732" s="75">
        <v>44533.0</v>
      </c>
      <c r="B732" s="51">
        <v>115.78</v>
      </c>
      <c r="C732" s="51">
        <v>114.01</v>
      </c>
      <c r="D732" s="51">
        <v>116.84</v>
      </c>
      <c r="E732" s="51">
        <v>114.01</v>
      </c>
      <c r="F732" s="51" t="s">
        <v>3491</v>
      </c>
      <c r="G732" s="52">
        <v>0.0171</v>
      </c>
      <c r="H732" s="19">
        <f t="shared" si="1"/>
        <v>0.0171308091</v>
      </c>
      <c r="I732" s="19">
        <f t="shared" si="2"/>
        <v>1.017130809</v>
      </c>
      <c r="J732" s="19"/>
      <c r="K732" s="19"/>
      <c r="L732" s="19"/>
    </row>
    <row r="733">
      <c r="A733" s="75">
        <v>44532.0</v>
      </c>
      <c r="B733" s="51">
        <v>113.83</v>
      </c>
      <c r="C733" s="51">
        <v>115.72</v>
      </c>
      <c r="D733" s="51">
        <v>115.72</v>
      </c>
      <c r="E733" s="51">
        <v>113.16</v>
      </c>
      <c r="F733" s="51" t="s">
        <v>3492</v>
      </c>
      <c r="G733" s="52">
        <v>-0.008</v>
      </c>
      <c r="H733" s="19">
        <f t="shared" si="1"/>
        <v>-0.008017429194</v>
      </c>
      <c r="I733" s="19">
        <f t="shared" si="2"/>
        <v>0.9919825708</v>
      </c>
      <c r="J733" s="19"/>
      <c r="K733" s="19"/>
      <c r="L733" s="19"/>
    </row>
    <row r="734">
      <c r="A734" s="75">
        <v>44531.0</v>
      </c>
      <c r="B734" s="51">
        <v>114.75</v>
      </c>
      <c r="C734" s="51">
        <v>111.79</v>
      </c>
      <c r="D734" s="51">
        <v>116.15</v>
      </c>
      <c r="E734" s="51">
        <v>111.01</v>
      </c>
      <c r="F734" s="51" t="s">
        <v>3493</v>
      </c>
      <c r="G734" s="52">
        <v>0.0264</v>
      </c>
      <c r="H734" s="19">
        <f t="shared" si="1"/>
        <v>0.02647821809</v>
      </c>
      <c r="I734" s="19">
        <f t="shared" si="2"/>
        <v>1.026478218</v>
      </c>
      <c r="J734" s="19"/>
      <c r="K734" s="19"/>
      <c r="L734" s="19"/>
    </row>
    <row r="735">
      <c r="A735" s="66">
        <v>44530.0</v>
      </c>
      <c r="B735" s="51">
        <v>111.79</v>
      </c>
      <c r="C735" s="51">
        <v>114.64</v>
      </c>
      <c r="D735" s="51">
        <v>116.58</v>
      </c>
      <c r="E735" s="51">
        <v>110.84</v>
      </c>
      <c r="F735" s="51" t="s">
        <v>3494</v>
      </c>
      <c r="G735" s="52">
        <v>-5.0E-4</v>
      </c>
      <c r="H735" s="19">
        <f t="shared" si="1"/>
        <v>-0.0005364327224</v>
      </c>
      <c r="I735" s="19">
        <f t="shared" si="2"/>
        <v>0.9994635673</v>
      </c>
      <c r="J735" s="19"/>
      <c r="K735" s="19"/>
      <c r="L735" s="19"/>
    </row>
    <row r="736">
      <c r="A736" s="66">
        <v>44529.0</v>
      </c>
      <c r="B736" s="51">
        <v>111.85</v>
      </c>
      <c r="C736" s="51">
        <v>114.78</v>
      </c>
      <c r="D736" s="51">
        <v>114.78</v>
      </c>
      <c r="E736" s="51">
        <v>109.81</v>
      </c>
      <c r="F736" s="51" t="s">
        <v>3495</v>
      </c>
      <c r="G736" s="52">
        <v>-0.0273</v>
      </c>
      <c r="H736" s="19">
        <f t="shared" si="1"/>
        <v>-0.02730672232</v>
      </c>
      <c r="I736" s="19">
        <f t="shared" si="2"/>
        <v>0.9726932777</v>
      </c>
      <c r="J736" s="19"/>
      <c r="K736" s="19"/>
      <c r="L736" s="19"/>
    </row>
    <row r="737">
      <c r="A737" s="66">
        <v>44526.0</v>
      </c>
      <c r="B737" s="51">
        <v>114.99</v>
      </c>
      <c r="C737" s="51">
        <v>118.29</v>
      </c>
      <c r="D737" s="51">
        <v>118.29</v>
      </c>
      <c r="E737" s="51">
        <v>113.15</v>
      </c>
      <c r="F737" s="51" t="s">
        <v>3496</v>
      </c>
      <c r="G737" s="52">
        <v>-0.0283</v>
      </c>
      <c r="H737" s="19">
        <f t="shared" si="1"/>
        <v>-0.02830826432</v>
      </c>
      <c r="I737" s="19">
        <f t="shared" si="2"/>
        <v>0.9716917357</v>
      </c>
      <c r="J737" s="19"/>
      <c r="K737" s="19"/>
      <c r="L737" s="19"/>
    </row>
    <row r="738">
      <c r="A738" s="66">
        <v>44525.0</v>
      </c>
      <c r="B738" s="51">
        <v>118.34</v>
      </c>
      <c r="C738" s="51">
        <v>117.36</v>
      </c>
      <c r="D738" s="51">
        <v>119.49</v>
      </c>
      <c r="E738" s="51">
        <v>116.58</v>
      </c>
      <c r="F738" s="51" t="s">
        <v>3497</v>
      </c>
      <c r="G738" s="52">
        <v>0.0045</v>
      </c>
      <c r="H738" s="19">
        <f t="shared" si="1"/>
        <v>0.004498769205</v>
      </c>
      <c r="I738" s="19">
        <f t="shared" si="2"/>
        <v>1.004498769</v>
      </c>
      <c r="J738" s="19"/>
      <c r="K738" s="19"/>
      <c r="L738" s="19"/>
    </row>
    <row r="739">
      <c r="A739" s="66">
        <v>44524.0</v>
      </c>
      <c r="B739" s="51">
        <v>117.81</v>
      </c>
      <c r="C739" s="51">
        <v>119.57</v>
      </c>
      <c r="D739" s="51">
        <v>119.57</v>
      </c>
      <c r="E739" s="51">
        <v>116.24</v>
      </c>
      <c r="F739" s="51" t="s">
        <v>207</v>
      </c>
      <c r="G739" s="52">
        <v>1.0E-4</v>
      </c>
      <c r="H739" s="19">
        <f t="shared" si="1"/>
        <v>0.00008488964346</v>
      </c>
      <c r="I739" s="19">
        <f t="shared" si="2"/>
        <v>1.00008489</v>
      </c>
      <c r="J739" s="19"/>
      <c r="K739" s="19"/>
      <c r="L739" s="19"/>
    </row>
    <row r="740">
      <c r="A740" s="66">
        <v>44523.0</v>
      </c>
      <c r="B740" s="51">
        <v>117.8</v>
      </c>
      <c r="C740" s="51">
        <v>114.42</v>
      </c>
      <c r="D740" s="51">
        <v>120.14</v>
      </c>
      <c r="E740" s="51">
        <v>113.58</v>
      </c>
      <c r="F740" s="51" t="s">
        <v>3498</v>
      </c>
      <c r="G740" s="52">
        <v>0.0296</v>
      </c>
      <c r="H740" s="19">
        <f t="shared" si="1"/>
        <v>0.02954029016</v>
      </c>
      <c r="I740" s="19">
        <f t="shared" si="2"/>
        <v>1.02954029</v>
      </c>
      <c r="J740" s="19"/>
      <c r="K740" s="19"/>
      <c r="L740" s="19"/>
    </row>
    <row r="741">
      <c r="A741" s="66">
        <v>44522.0</v>
      </c>
      <c r="B741" s="51">
        <v>114.42</v>
      </c>
      <c r="C741" s="51">
        <v>119.57</v>
      </c>
      <c r="D741" s="51">
        <v>119.57</v>
      </c>
      <c r="E741" s="51">
        <v>113.88</v>
      </c>
      <c r="F741" s="51" t="s">
        <v>3499</v>
      </c>
      <c r="G741" s="52">
        <v>-0.0454</v>
      </c>
      <c r="H741" s="19">
        <f t="shared" si="1"/>
        <v>-0.04546592141</v>
      </c>
      <c r="I741" s="19">
        <f t="shared" si="2"/>
        <v>0.9545340786</v>
      </c>
      <c r="J741" s="19"/>
      <c r="K741" s="19"/>
      <c r="L741" s="19"/>
    </row>
    <row r="742">
      <c r="A742" s="66">
        <v>44518.0</v>
      </c>
      <c r="B742" s="51">
        <v>119.87</v>
      </c>
      <c r="C742" s="51">
        <v>121.38</v>
      </c>
      <c r="D742" s="51">
        <v>121.38</v>
      </c>
      <c r="E742" s="51">
        <v>115.81</v>
      </c>
      <c r="F742" s="51" t="s">
        <v>3500</v>
      </c>
      <c r="G742" s="52">
        <v>0.0042</v>
      </c>
      <c r="H742" s="19">
        <f t="shared" si="1"/>
        <v>0.004188657117</v>
      </c>
      <c r="I742" s="19">
        <f t="shared" si="2"/>
        <v>1.004188657</v>
      </c>
      <c r="J742" s="19"/>
      <c r="K742" s="19"/>
      <c r="L742" s="19"/>
    </row>
    <row r="743">
      <c r="A743" s="66">
        <v>44517.0</v>
      </c>
      <c r="B743" s="51">
        <v>119.37</v>
      </c>
      <c r="C743" s="51">
        <v>123.43</v>
      </c>
      <c r="D743" s="51">
        <v>126.0</v>
      </c>
      <c r="E743" s="51">
        <v>117.06</v>
      </c>
      <c r="F743" s="51" t="s">
        <v>3501</v>
      </c>
      <c r="G743" s="52">
        <v>-0.0214</v>
      </c>
      <c r="H743" s="19">
        <f t="shared" si="1"/>
        <v>-0.02139695032</v>
      </c>
      <c r="I743" s="19">
        <f t="shared" si="2"/>
        <v>0.9786030497</v>
      </c>
      <c r="J743" s="19"/>
      <c r="K743" s="19"/>
      <c r="L743" s="19"/>
    </row>
    <row r="744">
      <c r="A744" s="66">
        <v>44516.0</v>
      </c>
      <c r="B744" s="51">
        <v>121.98</v>
      </c>
      <c r="C744" s="51">
        <v>126.44</v>
      </c>
      <c r="D744" s="51">
        <v>126.44</v>
      </c>
      <c r="E744" s="51">
        <v>120.01</v>
      </c>
      <c r="F744" s="51" t="s">
        <v>3502</v>
      </c>
      <c r="G744" s="52">
        <v>-0.018</v>
      </c>
      <c r="H744" s="19">
        <f t="shared" si="1"/>
        <v>-0.01811156725</v>
      </c>
      <c r="I744" s="19">
        <f t="shared" si="2"/>
        <v>0.9818884327</v>
      </c>
      <c r="J744" s="19"/>
      <c r="K744" s="19"/>
      <c r="L744" s="19"/>
    </row>
    <row r="745">
      <c r="A745" s="66">
        <v>44515.0</v>
      </c>
      <c r="B745" s="51">
        <v>124.23</v>
      </c>
      <c r="C745" s="51">
        <v>125.94</v>
      </c>
      <c r="D745" s="51">
        <v>130.29</v>
      </c>
      <c r="E745" s="51">
        <v>120.87</v>
      </c>
      <c r="F745" s="51" t="s">
        <v>2330</v>
      </c>
      <c r="G745" s="52">
        <v>-0.0163</v>
      </c>
      <c r="H745" s="19">
        <f t="shared" si="1"/>
        <v>-0.01623376623</v>
      </c>
      <c r="I745" s="19">
        <f t="shared" si="2"/>
        <v>0.9837662338</v>
      </c>
      <c r="J745" s="19"/>
      <c r="K745" s="19"/>
      <c r="L745" s="19"/>
    </row>
    <row r="746">
      <c r="A746" s="74">
        <v>44512.0</v>
      </c>
      <c r="B746" s="51">
        <v>126.28</v>
      </c>
      <c r="C746" s="51">
        <v>125.15</v>
      </c>
      <c r="D746" s="51">
        <v>128.67</v>
      </c>
      <c r="E746" s="51">
        <v>118.47</v>
      </c>
      <c r="F746" s="51" t="s">
        <v>3503</v>
      </c>
      <c r="G746" s="52">
        <v>0.0129</v>
      </c>
      <c r="H746" s="19">
        <f t="shared" si="1"/>
        <v>0.0128328521</v>
      </c>
      <c r="I746" s="19">
        <f t="shared" si="2"/>
        <v>1.012832852</v>
      </c>
      <c r="J746" s="19"/>
      <c r="K746" s="19"/>
      <c r="L746" s="19"/>
    </row>
    <row r="747">
      <c r="A747" s="74">
        <v>44511.0</v>
      </c>
      <c r="B747" s="51">
        <v>124.68</v>
      </c>
      <c r="C747" s="51">
        <v>122.92</v>
      </c>
      <c r="D747" s="51">
        <v>127.72</v>
      </c>
      <c r="E747" s="51">
        <v>119.07</v>
      </c>
      <c r="F747" s="51" t="s">
        <v>3504</v>
      </c>
      <c r="G747" s="52">
        <v>0.019</v>
      </c>
      <c r="H747" s="19"/>
      <c r="I747" s="19"/>
      <c r="J747" s="19"/>
      <c r="K747" s="19"/>
      <c r="L747" s="19"/>
    </row>
  </sheetData>
  <conditionalFormatting sqref="A1:L747">
    <cfRule type="cellIs" dxfId="0" priority="1" operator="lessThan">
      <formula>0</formula>
    </cfRule>
  </conditionalFormatting>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3.75"/>
    <col customWidth="1" min="3" max="3" width="22.63"/>
    <col customWidth="1" min="4" max="4" width="20.13"/>
    <col customWidth="1" min="5" max="5" width="21.5"/>
    <col customWidth="1" min="6" max="6" width="27.0"/>
    <col customWidth="1" min="7" max="7" width="23.38"/>
    <col customWidth="1" min="8" max="8" width="16.5"/>
    <col customWidth="1" min="9" max="9" width="31.63"/>
    <col customWidth="1" min="10" max="10" width="21.38"/>
    <col customWidth="1" min="11" max="11" width="20.5"/>
    <col customWidth="1" min="13" max="13" width="16.25"/>
  </cols>
  <sheetData>
    <row r="1">
      <c r="A1" s="71" t="s">
        <v>770</v>
      </c>
      <c r="B1" s="14" t="s">
        <v>3505</v>
      </c>
      <c r="C1" s="14" t="s">
        <v>1405</v>
      </c>
      <c r="D1" s="14" t="s">
        <v>780</v>
      </c>
      <c r="F1" s="14" t="s">
        <v>774</v>
      </c>
      <c r="G1" s="45" t="s">
        <v>775</v>
      </c>
      <c r="H1" s="45" t="s">
        <v>776</v>
      </c>
      <c r="I1" s="14" t="s">
        <v>3506</v>
      </c>
      <c r="J1" s="14" t="s">
        <v>2784</v>
      </c>
      <c r="K1" s="14" t="s">
        <v>1408</v>
      </c>
      <c r="L1" s="14" t="s">
        <v>3507</v>
      </c>
    </row>
    <row r="2">
      <c r="A2" s="72">
        <v>45607.0</v>
      </c>
      <c r="B2" s="19">
        <v>0.0032217951616551055</v>
      </c>
      <c r="C2" s="19">
        <v>-0.011483245654399954</v>
      </c>
      <c r="D2" s="19">
        <f t="array" ref="D2:E6">LINEST(B2:B746, C2:C746, TRUE,TRUE)</f>
        <v>0.1241739405</v>
      </c>
      <c r="E2" s="19">
        <v>0.0029506231397403355</v>
      </c>
      <c r="F2" s="32">
        <f>0.0271165650565514*power(252,1/2)</f>
        <v>0.4304621253</v>
      </c>
      <c r="G2" s="76">
        <f>_xlfn.STDEV.P(C2:C747)</f>
        <v>0.00895614857</v>
      </c>
      <c r="H2" s="32">
        <f>G2*D2*power(252,1/2)</f>
        <v>0.01765436181</v>
      </c>
      <c r="I2" s="19">
        <f>_xlfn.STDEV.P(B2:B746)</f>
        <v>0.02710296903</v>
      </c>
      <c r="J2" s="19">
        <v>0.9129054148276141</v>
      </c>
      <c r="K2" s="19">
        <f>(F2+H2)/J2</f>
        <v>0.4908684731</v>
      </c>
      <c r="L2" s="19">
        <f>F2+H2</f>
        <v>0.4481164871</v>
      </c>
      <c r="M2" s="65"/>
      <c r="N2" s="19"/>
    </row>
    <row r="3">
      <c r="A3" s="72">
        <v>45604.0</v>
      </c>
      <c r="B3" s="19">
        <v>-0.036015910205415946</v>
      </c>
      <c r="C3" s="19">
        <v>-0.001080825900067195</v>
      </c>
      <c r="D3" s="19">
        <v>0.11092648451101916</v>
      </c>
      <c r="E3" s="19">
        <v>9.945152334321736E-4</v>
      </c>
      <c r="F3" s="19"/>
      <c r="G3" s="19"/>
      <c r="H3" s="19"/>
      <c r="I3" s="19"/>
      <c r="J3" s="19"/>
      <c r="K3" s="19"/>
      <c r="L3" s="19"/>
    </row>
    <row r="4">
      <c r="A4" s="72">
        <v>45603.0</v>
      </c>
      <c r="B4" s="19">
        <v>-0.020912243264870622</v>
      </c>
      <c r="C4" s="19">
        <v>-0.0021136931363857636</v>
      </c>
      <c r="D4" s="19">
        <v>0.0016837195976129316</v>
      </c>
      <c r="E4" s="19">
        <v>0.02711656505655135</v>
      </c>
      <c r="F4" s="19"/>
      <c r="G4" s="19"/>
      <c r="H4" s="19"/>
      <c r="I4" s="19"/>
      <c r="J4" s="19"/>
      <c r="K4" s="19"/>
      <c r="L4" s="19"/>
    </row>
    <row r="5">
      <c r="A5" s="72">
        <v>45602.0</v>
      </c>
      <c r="B5" s="19">
        <v>0.030114854096829013</v>
      </c>
      <c r="C5" s="19">
        <v>-0.011627978214388546</v>
      </c>
      <c r="D5" s="19">
        <v>1.2531135528734247</v>
      </c>
      <c r="E5" s="19">
        <v>743.0</v>
      </c>
      <c r="F5" s="19"/>
      <c r="G5" s="19"/>
      <c r="H5" s="19"/>
      <c r="I5" s="19"/>
      <c r="J5" s="19"/>
      <c r="K5" s="19"/>
      <c r="L5" s="19"/>
    </row>
    <row r="6">
      <c r="A6" s="72">
        <v>45601.0</v>
      </c>
      <c r="B6" s="19">
        <v>8.249917500824377E-4</v>
      </c>
      <c r="C6" s="19">
        <v>0.011181871120417242</v>
      </c>
      <c r="D6" s="19">
        <v>9.21424546231786E-4</v>
      </c>
      <c r="E6" s="19">
        <v>0.5463339186463729</v>
      </c>
      <c r="F6" s="19"/>
      <c r="G6" s="19"/>
      <c r="H6" s="19"/>
      <c r="I6" s="19"/>
      <c r="J6" s="19"/>
      <c r="K6" s="19"/>
      <c r="L6" s="19"/>
    </row>
    <row r="7">
      <c r="A7" s="72">
        <v>45600.0</v>
      </c>
      <c r="B7" s="19">
        <v>0.012868363879449785</v>
      </c>
      <c r="C7" s="19">
        <v>0.009083009833155131</v>
      </c>
      <c r="D7" s="19"/>
      <c r="E7" s="19"/>
      <c r="F7" s="19"/>
      <c r="G7" s="19"/>
      <c r="H7" s="19"/>
      <c r="I7" s="19"/>
      <c r="J7" s="19"/>
      <c r="K7" s="19"/>
      <c r="L7" s="19"/>
    </row>
    <row r="8">
      <c r="A8" s="72">
        <v>45597.0</v>
      </c>
      <c r="B8" s="19">
        <v>0.010015191582737781</v>
      </c>
      <c r="C8" s="19">
        <v>-0.012713773460306443</v>
      </c>
      <c r="D8" s="19"/>
      <c r="E8" s="19"/>
      <c r="F8" s="19"/>
      <c r="G8" s="19"/>
      <c r="H8" s="19"/>
      <c r="I8" s="19"/>
      <c r="J8" s="19"/>
      <c r="K8" s="19"/>
      <c r="L8" s="19"/>
    </row>
    <row r="9">
      <c r="A9" s="72">
        <v>45596.0</v>
      </c>
      <c r="B9" s="19">
        <v>0.038931431577716724</v>
      </c>
      <c r="C9" s="19">
        <v>0.004090004895611843</v>
      </c>
      <c r="D9" s="19"/>
      <c r="E9" s="19"/>
      <c r="F9" s="19"/>
      <c r="G9" s="19"/>
      <c r="H9" s="19"/>
      <c r="I9" s="19"/>
      <c r="J9" s="19"/>
      <c r="K9" s="19"/>
      <c r="L9" s="19"/>
    </row>
    <row r="10">
      <c r="A10" s="72">
        <v>45595.0</v>
      </c>
      <c r="B10" s="19">
        <v>0.035156722739924984</v>
      </c>
      <c r="C10" s="19">
        <v>-0.005566773551457738</v>
      </c>
      <c r="D10" s="19"/>
      <c r="E10" s="19"/>
      <c r="F10" s="36" t="s">
        <v>780</v>
      </c>
      <c r="G10" s="37"/>
      <c r="H10" s="19"/>
      <c r="I10" s="19"/>
      <c r="J10" s="19"/>
      <c r="K10" s="19"/>
      <c r="L10" s="19"/>
    </row>
    <row r="11">
      <c r="A11" s="72">
        <v>45594.0</v>
      </c>
      <c r="B11" s="19">
        <v>-0.01124805552231678</v>
      </c>
      <c r="C11" s="19">
        <v>-0.005149825171609779</v>
      </c>
      <c r="D11" s="19"/>
      <c r="E11" s="19"/>
      <c r="F11" s="39" t="s">
        <v>781</v>
      </c>
      <c r="G11" s="39" t="s">
        <v>782</v>
      </c>
      <c r="H11" s="19"/>
      <c r="I11" s="19"/>
      <c r="J11" s="19"/>
      <c r="K11" s="19"/>
      <c r="L11" s="19"/>
    </row>
    <row r="12">
      <c r="A12" s="72">
        <v>45593.0</v>
      </c>
      <c r="B12" s="19">
        <v>0.044886221555388905</v>
      </c>
      <c r="C12" s="19">
        <v>0.00524669103070563</v>
      </c>
      <c r="D12" s="19"/>
      <c r="E12" s="19"/>
      <c r="F12" s="40" t="s">
        <v>783</v>
      </c>
      <c r="G12" s="41">
        <v>0.12417394048147139</v>
      </c>
      <c r="H12" s="19"/>
      <c r="I12" s="19"/>
      <c r="J12" s="19"/>
      <c r="K12" s="19"/>
      <c r="L12" s="19"/>
    </row>
    <row r="13">
      <c r="A13" s="72">
        <v>45590.0</v>
      </c>
      <c r="B13" s="19">
        <v>0.009848484848484773</v>
      </c>
      <c r="C13" s="19">
        <v>0.006548584000529489</v>
      </c>
      <c r="D13" s="19"/>
      <c r="E13" s="19"/>
      <c r="F13" s="40" t="s">
        <v>784</v>
      </c>
      <c r="G13" s="42">
        <v>0.0029506231397403355</v>
      </c>
      <c r="H13" s="19"/>
      <c r="I13" s="19"/>
      <c r="J13" s="19"/>
      <c r="K13" s="19"/>
      <c r="L13" s="19"/>
    </row>
    <row r="14">
      <c r="A14" s="72">
        <v>45589.0</v>
      </c>
      <c r="B14" s="19">
        <v>0.023388034629797216</v>
      </c>
      <c r="C14" s="19">
        <v>-0.00895923670254195</v>
      </c>
      <c r="D14" s="19"/>
      <c r="E14" s="19"/>
      <c r="F14" s="40" t="s">
        <v>785</v>
      </c>
      <c r="G14" s="42">
        <v>0.11092648451101916</v>
      </c>
      <c r="H14" s="19"/>
      <c r="I14" s="19"/>
      <c r="J14" s="19"/>
      <c r="K14" s="19"/>
      <c r="L14" s="19"/>
    </row>
    <row r="15">
      <c r="A15" s="72">
        <v>45588.0</v>
      </c>
      <c r="B15" s="19">
        <v>0.03172910278629515</v>
      </c>
      <c r="C15" s="19">
        <v>-0.0014773587608192251</v>
      </c>
      <c r="D15" s="19"/>
      <c r="E15" s="19"/>
      <c r="F15" s="40" t="s">
        <v>786</v>
      </c>
      <c r="G15" s="42">
        <v>9.945152334321736E-4</v>
      </c>
      <c r="H15" s="19"/>
      <c r="I15" s="19"/>
      <c r="J15" s="19"/>
      <c r="K15" s="19"/>
      <c r="L15" s="19"/>
    </row>
    <row r="16">
      <c r="A16" s="72">
        <v>45587.0</v>
      </c>
      <c r="B16" s="19">
        <v>-0.030628069268544778</v>
      </c>
      <c r="C16" s="19">
        <v>-0.0014955806816742134</v>
      </c>
      <c r="D16" s="19"/>
      <c r="E16" s="19"/>
      <c r="F16" s="40" t="s">
        <v>787</v>
      </c>
      <c r="G16" s="42">
        <v>0.0016837195976129316</v>
      </c>
      <c r="H16" s="19"/>
      <c r="I16" s="19"/>
      <c r="J16" s="19"/>
      <c r="K16" s="19"/>
      <c r="L16" s="19"/>
    </row>
    <row r="17">
      <c r="A17" s="72">
        <v>45586.0</v>
      </c>
      <c r="B17" s="19">
        <v>-0.008901697086135196</v>
      </c>
      <c r="C17" s="19">
        <v>-0.01246918014131737</v>
      </c>
      <c r="D17" s="19"/>
      <c r="E17" s="19"/>
      <c r="F17" s="40" t="s">
        <v>788</v>
      </c>
      <c r="G17" s="42">
        <v>0.02711656505655135</v>
      </c>
      <c r="H17" s="19"/>
      <c r="I17" s="19"/>
      <c r="J17" s="19"/>
      <c r="K17" s="19"/>
      <c r="L17" s="19"/>
    </row>
    <row r="18">
      <c r="A18" s="72">
        <v>45583.0</v>
      </c>
      <c r="B18" s="19">
        <v>0.013895201610285124</v>
      </c>
      <c r="C18" s="19">
        <v>-0.0029351353199982277</v>
      </c>
      <c r="D18" s="19"/>
      <c r="E18" s="19"/>
      <c r="F18" s="40" t="s">
        <v>789</v>
      </c>
      <c r="G18" s="42">
        <v>1.2531135528734247</v>
      </c>
      <c r="H18" s="19"/>
      <c r="I18" s="19"/>
      <c r="J18" s="19"/>
      <c r="K18" s="19"/>
      <c r="L18" s="19"/>
    </row>
    <row r="19">
      <c r="A19" s="72">
        <v>45582.0</v>
      </c>
      <c r="B19" s="19">
        <v>-0.005745642349903268</v>
      </c>
      <c r="C19" s="19">
        <v>0.0042101265260194864</v>
      </c>
      <c r="D19" s="19"/>
      <c r="E19" s="19"/>
      <c r="F19" s="40" t="s">
        <v>790</v>
      </c>
      <c r="G19" s="43">
        <v>743.0</v>
      </c>
      <c r="H19" s="19"/>
      <c r="I19" s="19"/>
      <c r="J19" s="19"/>
      <c r="K19" s="19"/>
      <c r="L19" s="19"/>
    </row>
    <row r="20">
      <c r="A20" s="72">
        <v>45581.0</v>
      </c>
      <c r="B20" s="19">
        <v>-0.06653007111003983</v>
      </c>
      <c r="C20" s="19">
        <v>-0.008868180671410819</v>
      </c>
      <c r="D20" s="19"/>
      <c r="E20" s="19"/>
      <c r="F20" s="40" t="s">
        <v>791</v>
      </c>
      <c r="G20" s="42">
        <v>9.21424546231786E-4</v>
      </c>
      <c r="H20" s="19"/>
      <c r="I20" s="19"/>
      <c r="J20" s="19"/>
      <c r="K20" s="19"/>
      <c r="L20" s="19"/>
    </row>
    <row r="21">
      <c r="A21" s="72">
        <v>45580.0</v>
      </c>
      <c r="B21" s="19">
        <v>0.0035074987905177046</v>
      </c>
      <c r="C21" s="19">
        <v>-0.0034341221238478603</v>
      </c>
      <c r="D21" s="19"/>
      <c r="E21" s="19"/>
      <c r="F21" s="40" t="s">
        <v>792</v>
      </c>
      <c r="G21" s="42">
        <v>0.5463339186463729</v>
      </c>
      <c r="H21" s="19"/>
      <c r="I21" s="19"/>
      <c r="J21" s="19"/>
      <c r="K21" s="19"/>
      <c r="L21" s="19"/>
    </row>
    <row r="22">
      <c r="A22" s="72">
        <v>45579.0</v>
      </c>
      <c r="B22" s="19">
        <v>-0.002774092389337901</v>
      </c>
      <c r="C22" s="19">
        <v>-0.002809620362982379</v>
      </c>
      <c r="D22" s="19"/>
      <c r="E22" s="19"/>
      <c r="F22" s="19"/>
      <c r="G22" s="19"/>
      <c r="H22" s="19"/>
      <c r="I22" s="19"/>
      <c r="J22" s="19"/>
      <c r="K22" s="19"/>
      <c r="L22" s="19"/>
    </row>
    <row r="23">
      <c r="A23" s="72">
        <v>45576.0</v>
      </c>
      <c r="B23" s="19">
        <v>0.024972184448015966</v>
      </c>
      <c r="C23" s="19">
        <v>0.006557377049180246</v>
      </c>
      <c r="D23" s="19"/>
      <c r="E23" s="19"/>
      <c r="F23" s="19"/>
      <c r="G23" s="19"/>
      <c r="H23" s="19"/>
      <c r="I23" s="19"/>
      <c r="J23" s="19"/>
      <c r="K23" s="19"/>
      <c r="L23" s="19"/>
    </row>
    <row r="24">
      <c r="A24" s="72">
        <v>45575.0</v>
      </c>
      <c r="B24" s="19">
        <v>0.05490349504434011</v>
      </c>
      <c r="C24" s="19">
        <v>-0.0013680848212589414</v>
      </c>
      <c r="D24" s="19"/>
      <c r="E24" s="19"/>
      <c r="F24" s="19"/>
      <c r="G24" s="19"/>
      <c r="H24" s="19"/>
      <c r="I24" s="19"/>
      <c r="J24" s="19"/>
      <c r="K24" s="19"/>
      <c r="L24" s="19"/>
    </row>
    <row r="25">
      <c r="A25" s="72">
        <v>45574.0</v>
      </c>
      <c r="B25" s="19">
        <v>0.022331844543697077</v>
      </c>
      <c r="C25" s="19">
        <v>6.604768642959336E-4</v>
      </c>
      <c r="D25" s="19"/>
      <c r="E25" s="19"/>
      <c r="F25" s="19"/>
      <c r="G25" s="19"/>
      <c r="H25" s="19"/>
      <c r="I25" s="19"/>
      <c r="J25" s="19"/>
      <c r="K25" s="19"/>
      <c r="L25" s="19"/>
    </row>
    <row r="26">
      <c r="A26" s="72">
        <v>45573.0</v>
      </c>
      <c r="B26" s="19">
        <v>0.062243308313270074</v>
      </c>
      <c r="C26" s="19">
        <v>-0.0012473438971101203</v>
      </c>
      <c r="D26" s="19"/>
      <c r="E26" s="19"/>
      <c r="F26" s="19"/>
      <c r="G26" s="19"/>
      <c r="H26" s="19"/>
      <c r="I26" s="19"/>
      <c r="J26" s="19"/>
      <c r="K26" s="19"/>
      <c r="L26" s="19"/>
    </row>
    <row r="27">
      <c r="A27" s="72">
        <v>45572.0</v>
      </c>
      <c r="B27" s="19">
        <v>-0.017531654375956607</v>
      </c>
      <c r="C27" s="19">
        <v>0.008767631549761568</v>
      </c>
      <c r="D27" s="19"/>
      <c r="E27" s="19"/>
      <c r="F27" s="19"/>
      <c r="G27" s="19"/>
      <c r="H27" s="19"/>
      <c r="I27" s="19"/>
      <c r="J27" s="19"/>
      <c r="K27" s="19"/>
      <c r="L27" s="19"/>
    </row>
    <row r="28">
      <c r="A28" s="72">
        <v>45569.0</v>
      </c>
      <c r="B28" s="19">
        <v>-0.016557197591680173</v>
      </c>
      <c r="C28" s="19">
        <v>-0.008748890647861551</v>
      </c>
      <c r="D28" s="19"/>
      <c r="E28" s="19"/>
      <c r="F28" s="19"/>
      <c r="G28" s="19"/>
      <c r="H28" s="19"/>
      <c r="I28" s="19"/>
      <c r="J28" s="19"/>
      <c r="K28" s="19"/>
      <c r="L28" s="19"/>
    </row>
    <row r="29">
      <c r="A29" s="72">
        <v>45568.0</v>
      </c>
      <c r="B29" s="19">
        <v>0.03549415515409127</v>
      </c>
      <c r="C29" s="19">
        <v>-0.009326695735858426</v>
      </c>
      <c r="D29" s="19"/>
      <c r="E29" s="19"/>
      <c r="F29" s="19"/>
      <c r="G29" s="19"/>
      <c r="H29" s="19"/>
      <c r="I29" s="19"/>
      <c r="J29" s="19"/>
      <c r="K29" s="19"/>
      <c r="L29" s="19"/>
    </row>
    <row r="30">
      <c r="A30" s="72">
        <v>45566.0</v>
      </c>
      <c r="B30" s="19">
        <v>0.016125548916564814</v>
      </c>
      <c r="C30" s="19">
        <v>-0.0211963452973033</v>
      </c>
      <c r="D30" s="19"/>
      <c r="E30" s="19"/>
      <c r="F30" s="19"/>
      <c r="G30" s="19"/>
      <c r="H30" s="19"/>
      <c r="I30" s="19"/>
      <c r="J30" s="19"/>
      <c r="K30" s="19"/>
      <c r="L30" s="19"/>
    </row>
    <row r="31">
      <c r="A31" s="72">
        <v>45565.0</v>
      </c>
      <c r="B31" s="19">
        <v>0.015127155802396874</v>
      </c>
      <c r="C31" s="19">
        <v>-5.404703835788505E-4</v>
      </c>
      <c r="D31" s="19"/>
      <c r="E31" s="19"/>
      <c r="F31" s="19"/>
      <c r="G31" s="19"/>
      <c r="H31" s="19"/>
      <c r="I31" s="19"/>
      <c r="J31" s="19"/>
      <c r="K31" s="19"/>
      <c r="L31" s="19"/>
    </row>
    <row r="32">
      <c r="A32" s="72">
        <v>45562.0</v>
      </c>
      <c r="B32" s="19">
        <v>-0.025286701332003725</v>
      </c>
      <c r="C32" s="19">
        <v>-0.014060915353747983</v>
      </c>
      <c r="D32" s="19"/>
      <c r="E32" s="19"/>
      <c r="F32" s="19"/>
      <c r="G32" s="19"/>
      <c r="H32" s="19"/>
      <c r="I32" s="19"/>
      <c r="J32" s="19"/>
      <c r="K32" s="19"/>
      <c r="L32" s="19"/>
    </row>
    <row r="33">
      <c r="A33" s="72">
        <v>45561.0</v>
      </c>
      <c r="B33" s="19">
        <v>8.554929778286091E-4</v>
      </c>
      <c r="C33" s="19">
        <v>-0.0014151636116043198</v>
      </c>
      <c r="D33" s="19"/>
      <c r="E33" s="19"/>
      <c r="F33" s="19"/>
      <c r="G33" s="19"/>
      <c r="H33" s="19"/>
      <c r="I33" s="19"/>
      <c r="J33" s="19"/>
      <c r="K33" s="19"/>
      <c r="L33" s="19"/>
    </row>
    <row r="34">
      <c r="A34" s="72">
        <v>45560.0</v>
      </c>
      <c r="B34" s="19">
        <v>0.029277957147050282</v>
      </c>
      <c r="C34" s="19">
        <v>0.0081486993422204</v>
      </c>
      <c r="D34" s="19"/>
      <c r="E34" s="19"/>
      <c r="F34" s="19"/>
      <c r="G34" s="19"/>
      <c r="H34" s="19"/>
      <c r="I34" s="19"/>
      <c r="J34" s="19"/>
      <c r="K34" s="19"/>
      <c r="L34" s="19"/>
    </row>
    <row r="35">
      <c r="A35" s="72">
        <v>45559.0</v>
      </c>
      <c r="B35" s="19">
        <v>8.078137622089532E-4</v>
      </c>
      <c r="C35" s="19">
        <v>0.0024575565527131804</v>
      </c>
      <c r="D35" s="19"/>
      <c r="E35" s="19"/>
      <c r="F35" s="19"/>
      <c r="G35" s="19"/>
      <c r="H35" s="19"/>
      <c r="I35" s="19"/>
      <c r="J35" s="19"/>
      <c r="K35" s="19"/>
      <c r="L35" s="19"/>
    </row>
    <row r="36">
      <c r="A36" s="72">
        <v>45558.0</v>
      </c>
      <c r="B36" s="19">
        <v>-0.002417582417582387</v>
      </c>
      <c r="C36" s="19">
        <v>5.204508260714391E-5</v>
      </c>
      <c r="D36" s="19"/>
      <c r="E36" s="19"/>
      <c r="F36" s="19"/>
      <c r="G36" s="19"/>
      <c r="H36" s="19"/>
      <c r="I36" s="19"/>
      <c r="J36" s="19"/>
      <c r="K36" s="19"/>
      <c r="L36" s="19"/>
    </row>
    <row r="37">
      <c r="A37" s="72">
        <v>45555.0</v>
      </c>
      <c r="B37" s="19">
        <v>0.005154639175257714</v>
      </c>
      <c r="C37" s="19">
        <v>0.005742324342453475</v>
      </c>
      <c r="D37" s="19"/>
      <c r="E37" s="19"/>
      <c r="F37" s="19"/>
      <c r="G37" s="19"/>
      <c r="H37" s="19"/>
      <c r="I37" s="19"/>
      <c r="J37" s="19"/>
      <c r="K37" s="19"/>
      <c r="L37" s="19"/>
    </row>
    <row r="38">
      <c r="A38" s="72">
        <v>45554.0</v>
      </c>
      <c r="B38" s="19">
        <v>-4.416310908287313E-4</v>
      </c>
      <c r="C38" s="19">
        <v>0.014760503308965278</v>
      </c>
      <c r="D38" s="19"/>
      <c r="E38" s="19"/>
      <c r="F38" s="19"/>
      <c r="G38" s="19"/>
      <c r="H38" s="19"/>
      <c r="I38" s="19"/>
      <c r="J38" s="19"/>
      <c r="K38" s="19"/>
      <c r="L38" s="19"/>
    </row>
    <row r="39">
      <c r="A39" s="72">
        <v>45553.0</v>
      </c>
      <c r="B39" s="19">
        <v>-0.004323928178820102</v>
      </c>
      <c r="C39" s="19">
        <v>0.0015072376963103373</v>
      </c>
      <c r="D39" s="19"/>
      <c r="E39" s="19"/>
      <c r="F39" s="19"/>
      <c r="G39" s="19"/>
      <c r="H39" s="19"/>
      <c r="I39" s="19"/>
      <c r="J39" s="19"/>
      <c r="K39" s="19"/>
      <c r="L39" s="19"/>
    </row>
    <row r="40">
      <c r="A40" s="72">
        <v>45552.0</v>
      </c>
      <c r="B40" s="19">
        <v>0.003087554215981836</v>
      </c>
      <c r="C40" s="19">
        <v>-0.0016129952337957665</v>
      </c>
      <c r="D40" s="19"/>
      <c r="E40" s="19"/>
      <c r="F40" s="19"/>
      <c r="G40" s="19"/>
      <c r="H40" s="19"/>
      <c r="I40" s="19"/>
      <c r="J40" s="19"/>
      <c r="K40" s="19"/>
      <c r="L40" s="19"/>
    </row>
    <row r="41">
      <c r="A41" s="72">
        <v>45551.0</v>
      </c>
      <c r="B41" s="19">
        <v>-0.01967425771115594</v>
      </c>
      <c r="C41" s="19">
        <v>0.0013709558280394774</v>
      </c>
      <c r="D41" s="19"/>
      <c r="E41" s="19"/>
      <c r="F41" s="19"/>
      <c r="G41" s="19"/>
      <c r="H41" s="19"/>
      <c r="I41" s="19"/>
      <c r="J41" s="19"/>
      <c r="K41" s="19"/>
      <c r="L41" s="19"/>
    </row>
    <row r="42">
      <c r="A42" s="72">
        <v>45548.0</v>
      </c>
      <c r="B42" s="19">
        <v>-0.00821956972339366</v>
      </c>
      <c r="C42" s="19">
        <v>0.0010746751326089488</v>
      </c>
      <c r="D42" s="19"/>
      <c r="E42" s="19"/>
      <c r="F42" s="19"/>
      <c r="G42" s="19"/>
      <c r="H42" s="19"/>
      <c r="I42" s="19"/>
      <c r="J42" s="19"/>
      <c r="K42" s="19"/>
      <c r="L42" s="19"/>
    </row>
    <row r="43">
      <c r="A43" s="72">
        <v>45547.0</v>
      </c>
      <c r="B43" s="19">
        <v>0.0039466130884040496</v>
      </c>
      <c r="C43" s="19">
        <v>-0.001276148238009589</v>
      </c>
      <c r="D43" s="19"/>
      <c r="E43" s="19"/>
      <c r="F43" s="19"/>
      <c r="G43" s="19"/>
      <c r="H43" s="19"/>
      <c r="I43" s="19"/>
      <c r="J43" s="19"/>
      <c r="K43" s="19"/>
      <c r="L43" s="19"/>
    </row>
    <row r="44">
      <c r="A44" s="72">
        <v>45546.0</v>
      </c>
      <c r="B44" s="19">
        <v>-0.03537066519000498</v>
      </c>
      <c r="C44" s="19">
        <v>0.018879585206944993</v>
      </c>
      <c r="D44" s="19"/>
      <c r="E44" s="19"/>
      <c r="F44" s="19"/>
      <c r="G44" s="19"/>
      <c r="H44" s="19"/>
      <c r="I44" s="19"/>
      <c r="J44" s="19"/>
      <c r="K44" s="19"/>
      <c r="L44" s="19"/>
    </row>
    <row r="45">
      <c r="A45" s="72">
        <v>45545.0</v>
      </c>
      <c r="B45" s="19">
        <v>0.026138220044037208</v>
      </c>
      <c r="C45" s="19">
        <v>-0.004897947773859657</v>
      </c>
      <c r="D45" s="19"/>
      <c r="E45" s="19"/>
      <c r="F45" s="19"/>
      <c r="G45" s="19"/>
      <c r="H45" s="19"/>
      <c r="I45" s="19"/>
      <c r="J45" s="19"/>
      <c r="K45" s="19"/>
      <c r="L45" s="19"/>
    </row>
    <row r="46">
      <c r="A46" s="72">
        <v>45544.0</v>
      </c>
      <c r="B46" s="19">
        <v>-0.02499999999999991</v>
      </c>
      <c r="C46" s="19">
        <v>0.00419868144559743</v>
      </c>
      <c r="D46" s="19"/>
      <c r="E46" s="19"/>
      <c r="F46" s="19"/>
      <c r="G46" s="19"/>
      <c r="H46" s="19"/>
      <c r="I46" s="19"/>
      <c r="J46" s="19"/>
      <c r="K46" s="19"/>
      <c r="L46" s="19"/>
    </row>
    <row r="47">
      <c r="A47" s="72">
        <v>45541.0</v>
      </c>
      <c r="B47" s="19">
        <v>-0.01835486063902103</v>
      </c>
      <c r="C47" s="19">
        <v>0.003390048748297403</v>
      </c>
      <c r="D47" s="19"/>
      <c r="E47" s="19"/>
      <c r="F47" s="19"/>
      <c r="G47" s="19"/>
      <c r="H47" s="19"/>
      <c r="I47" s="19"/>
      <c r="J47" s="19"/>
      <c r="K47" s="19"/>
      <c r="L47" s="19"/>
    </row>
    <row r="48">
      <c r="A48" s="72">
        <v>45540.0</v>
      </c>
      <c r="B48" s="19">
        <v>-0.007422402159244279</v>
      </c>
      <c r="C48" s="19">
        <v>-0.0116503811875871</v>
      </c>
      <c r="D48" s="19"/>
      <c r="E48" s="19"/>
      <c r="F48" s="19"/>
      <c r="G48" s="19"/>
      <c r="H48" s="19"/>
      <c r="I48" s="19"/>
      <c r="J48" s="19"/>
      <c r="K48" s="19"/>
      <c r="L48" s="19"/>
    </row>
    <row r="49">
      <c r="A49" s="72">
        <v>45539.0</v>
      </c>
      <c r="B49" s="19">
        <v>0.009880749574105563</v>
      </c>
      <c r="C49" s="19">
        <v>-0.002127093858016571</v>
      </c>
      <c r="D49" s="19"/>
      <c r="E49" s="19"/>
      <c r="F49" s="19"/>
      <c r="G49" s="19"/>
      <c r="H49" s="19"/>
      <c r="I49" s="19"/>
      <c r="J49" s="19"/>
      <c r="K49" s="19"/>
      <c r="L49" s="19"/>
    </row>
    <row r="50">
      <c r="A50" s="72">
        <v>45538.0</v>
      </c>
      <c r="B50" s="19">
        <v>-0.005219631236442535</v>
      </c>
      <c r="C50" s="19">
        <v>-0.003210066515426213</v>
      </c>
      <c r="D50" s="19"/>
      <c r="E50" s="19"/>
      <c r="F50" s="19"/>
      <c r="G50" s="19"/>
      <c r="H50" s="19"/>
      <c r="I50" s="19"/>
      <c r="J50" s="19"/>
      <c r="K50" s="19"/>
      <c r="L50" s="19"/>
    </row>
    <row r="51">
      <c r="A51" s="72">
        <v>45537.0</v>
      </c>
      <c r="B51" s="19">
        <v>-0.02019128586609975</v>
      </c>
      <c r="C51" s="19">
        <v>4.5492845755390476E-5</v>
      </c>
      <c r="D51" s="19"/>
      <c r="E51" s="19"/>
      <c r="F51" s="19"/>
      <c r="G51" s="19"/>
      <c r="H51" s="19"/>
      <c r="I51" s="19"/>
      <c r="J51" s="19"/>
      <c r="K51" s="19"/>
      <c r="L51" s="19"/>
    </row>
    <row r="52">
      <c r="A52" s="72">
        <v>45534.0</v>
      </c>
      <c r="B52" s="19">
        <v>0.03641495146967699</v>
      </c>
      <c r="C52" s="19">
        <v>0.0016959965763059248</v>
      </c>
      <c r="D52" s="19"/>
      <c r="E52" s="19"/>
      <c r="F52" s="19"/>
      <c r="G52" s="19"/>
      <c r="H52" s="19"/>
      <c r="I52" s="19"/>
      <c r="J52" s="19"/>
      <c r="K52" s="19"/>
      <c r="L52" s="19"/>
    </row>
    <row r="53">
      <c r="A53" s="72">
        <v>45533.0</v>
      </c>
      <c r="B53" s="19">
        <v>-0.01545238902067092</v>
      </c>
      <c r="C53" s="19">
        <v>0.0033377133780880808</v>
      </c>
      <c r="D53" s="19"/>
      <c r="E53" s="19"/>
      <c r="F53" s="19"/>
      <c r="G53" s="19"/>
      <c r="H53" s="19"/>
      <c r="I53" s="19"/>
      <c r="J53" s="19"/>
      <c r="K53" s="19"/>
      <c r="L53" s="19"/>
    </row>
    <row r="54">
      <c r="A54" s="72">
        <v>45532.0</v>
      </c>
      <c r="B54" s="19">
        <v>-0.028061392530136287</v>
      </c>
      <c r="C54" s="19">
        <v>0.003975674936682605</v>
      </c>
      <c r="D54" s="19"/>
      <c r="E54" s="19"/>
      <c r="F54" s="19"/>
      <c r="G54" s="19"/>
      <c r="H54" s="19"/>
      <c r="I54" s="19"/>
      <c r="J54" s="19"/>
      <c r="K54" s="19"/>
      <c r="L54" s="19"/>
    </row>
    <row r="55">
      <c r="A55" s="72">
        <v>45531.0</v>
      </c>
      <c r="B55" s="19">
        <v>0.03082773137774142</v>
      </c>
      <c r="C55" s="19">
        <v>0.0013830180571794415</v>
      </c>
      <c r="D55" s="19"/>
      <c r="E55" s="19"/>
      <c r="F55" s="19"/>
      <c r="G55" s="19"/>
      <c r="H55" s="19"/>
      <c r="I55" s="19"/>
      <c r="J55" s="19"/>
      <c r="K55" s="19"/>
      <c r="L55" s="19"/>
    </row>
    <row r="56">
      <c r="A56" s="72">
        <v>45530.0</v>
      </c>
      <c r="B56" s="19">
        <v>-0.027984951488350562</v>
      </c>
      <c r="C56" s="19">
        <v>2.858787873942781E-4</v>
      </c>
      <c r="D56" s="19"/>
      <c r="E56" s="19"/>
      <c r="F56" s="19"/>
      <c r="G56" s="19"/>
      <c r="H56" s="19"/>
      <c r="I56" s="19"/>
      <c r="J56" s="19"/>
      <c r="K56" s="19"/>
      <c r="L56" s="19"/>
    </row>
    <row r="57">
      <c r="A57" s="72">
        <v>45527.0</v>
      </c>
      <c r="B57" s="19">
        <v>0.05464290686342754</v>
      </c>
      <c r="C57" s="19">
        <v>0.007551418736139404</v>
      </c>
      <c r="D57" s="19"/>
      <c r="E57" s="19"/>
      <c r="F57" s="19"/>
      <c r="G57" s="19"/>
      <c r="H57" s="19"/>
      <c r="I57" s="19"/>
      <c r="J57" s="19"/>
      <c r="K57" s="19"/>
      <c r="L57" s="19"/>
    </row>
    <row r="58">
      <c r="A58" s="72">
        <v>45526.0</v>
      </c>
      <c r="B58" s="19">
        <v>-0.01838059446532292</v>
      </c>
      <c r="C58" s="19">
        <v>4.695403341192783E-4</v>
      </c>
      <c r="D58" s="19"/>
      <c r="E58" s="19"/>
      <c r="F58" s="19"/>
      <c r="G58" s="19"/>
      <c r="H58" s="19"/>
      <c r="I58" s="19"/>
      <c r="J58" s="19"/>
      <c r="K58" s="19"/>
      <c r="L58" s="19"/>
    </row>
    <row r="59">
      <c r="A59" s="72">
        <v>45525.0</v>
      </c>
      <c r="B59" s="19">
        <v>-0.02841399455619731</v>
      </c>
      <c r="C59" s="19">
        <v>0.0016673260611541618</v>
      </c>
      <c r="D59" s="19"/>
      <c r="E59" s="19"/>
      <c r="F59" s="19"/>
      <c r="G59" s="19"/>
      <c r="H59" s="19"/>
      <c r="I59" s="19"/>
      <c r="J59" s="19"/>
      <c r="K59" s="19"/>
      <c r="L59" s="19"/>
    </row>
    <row r="60">
      <c r="A60" s="72">
        <v>45524.0</v>
      </c>
      <c r="B60" s="19">
        <v>-0.024543452920606224</v>
      </c>
      <c r="C60" s="19">
        <v>0.002888798466325504</v>
      </c>
      <c r="D60" s="19"/>
      <c r="E60" s="19"/>
      <c r="F60" s="19"/>
      <c r="G60" s="19"/>
      <c r="H60" s="19"/>
      <c r="I60" s="19"/>
      <c r="J60" s="19"/>
      <c r="K60" s="19"/>
      <c r="L60" s="19"/>
    </row>
    <row r="61">
      <c r="A61" s="72">
        <v>45523.0</v>
      </c>
      <c r="B61" s="19">
        <v>0.03748992206396129</v>
      </c>
      <c r="C61" s="19">
        <v>0.005135791215029606</v>
      </c>
      <c r="D61" s="19"/>
      <c r="E61" s="19"/>
      <c r="F61" s="19"/>
      <c r="G61" s="19"/>
      <c r="H61" s="19"/>
      <c r="I61" s="19"/>
      <c r="J61" s="19"/>
      <c r="K61" s="19"/>
      <c r="L61" s="19"/>
    </row>
    <row r="62">
      <c r="A62" s="72">
        <v>45520.0</v>
      </c>
      <c r="B62" s="19">
        <v>0.042808099208295536</v>
      </c>
      <c r="C62" s="19">
        <v>0.001283558431450782</v>
      </c>
      <c r="D62" s="19"/>
      <c r="E62" s="19"/>
      <c r="F62" s="19"/>
      <c r="G62" s="19"/>
      <c r="H62" s="19"/>
      <c r="I62" s="19"/>
      <c r="J62" s="19"/>
      <c r="K62" s="19"/>
      <c r="L62" s="19"/>
    </row>
    <row r="63">
      <c r="A63" s="72">
        <v>45518.0</v>
      </c>
      <c r="B63" s="19">
        <v>-0.013614374568071907</v>
      </c>
      <c r="C63" s="19">
        <v>0.016459746311157097</v>
      </c>
      <c r="D63" s="19"/>
      <c r="E63" s="19"/>
      <c r="F63" s="19"/>
      <c r="G63" s="19"/>
      <c r="H63" s="19"/>
      <c r="I63" s="19"/>
      <c r="J63" s="19"/>
      <c r="K63" s="19"/>
      <c r="L63" s="19"/>
    </row>
    <row r="64">
      <c r="A64" s="72">
        <v>45517.0</v>
      </c>
      <c r="B64" s="19">
        <v>-0.030615662892744755</v>
      </c>
      <c r="C64" s="19">
        <v>1.9677699987563635E-4</v>
      </c>
      <c r="D64" s="19"/>
      <c r="E64" s="19"/>
      <c r="F64" s="19"/>
      <c r="G64" s="19"/>
      <c r="H64" s="19"/>
      <c r="I64" s="19"/>
      <c r="J64" s="19"/>
      <c r="K64" s="19"/>
      <c r="L64" s="19"/>
    </row>
    <row r="65">
      <c r="A65" s="72">
        <v>45516.0</v>
      </c>
      <c r="B65" s="19">
        <v>0.0418789697773434</v>
      </c>
      <c r="C65" s="19">
        <v>-0.008543146999630324</v>
      </c>
      <c r="D65" s="19"/>
      <c r="E65" s="19"/>
      <c r="F65" s="19"/>
      <c r="G65" s="19"/>
      <c r="H65" s="19"/>
      <c r="I65" s="19"/>
      <c r="J65" s="19"/>
      <c r="K65" s="19"/>
      <c r="L65" s="19"/>
    </row>
    <row r="66">
      <c r="A66" s="72">
        <v>45513.0</v>
      </c>
      <c r="B66" s="19">
        <v>0.06362286562732011</v>
      </c>
      <c r="C66" s="19">
        <v>-8.412844977941925E-4</v>
      </c>
      <c r="D66" s="19"/>
      <c r="E66" s="19"/>
      <c r="F66" s="19"/>
      <c r="G66" s="19"/>
      <c r="H66" s="19"/>
      <c r="I66" s="19"/>
      <c r="J66" s="19"/>
      <c r="K66" s="19"/>
      <c r="L66" s="19"/>
    </row>
    <row r="67">
      <c r="A67" s="72">
        <v>45512.0</v>
      </c>
      <c r="B67" s="19">
        <v>0.04184391677623944</v>
      </c>
      <c r="C67" s="19">
        <v>0.010386864037815746</v>
      </c>
      <c r="D67" s="19"/>
      <c r="E67" s="19"/>
      <c r="F67" s="19"/>
      <c r="G67" s="19"/>
      <c r="H67" s="19"/>
      <c r="I67" s="19"/>
      <c r="J67" s="19"/>
      <c r="K67" s="19"/>
      <c r="L67" s="19"/>
    </row>
    <row r="68">
      <c r="A68" s="72">
        <v>45511.0</v>
      </c>
      <c r="B68" s="19">
        <v>0.05793306603387616</v>
      </c>
      <c r="C68" s="19">
        <v>-0.007428747813561065</v>
      </c>
      <c r="D68" s="19"/>
      <c r="E68" s="19"/>
      <c r="F68" s="19"/>
      <c r="G68" s="19"/>
      <c r="H68" s="19"/>
      <c r="I68" s="19"/>
      <c r="J68" s="19"/>
      <c r="K68" s="19"/>
      <c r="L68" s="19"/>
    </row>
    <row r="69">
      <c r="A69" s="72">
        <v>45510.0</v>
      </c>
      <c r="B69" s="19">
        <v>0.015708111702127603</v>
      </c>
      <c r="C69" s="19">
        <v>0.012710195456506312</v>
      </c>
      <c r="D69" s="19"/>
      <c r="E69" s="19"/>
      <c r="F69" s="19"/>
      <c r="G69" s="19"/>
      <c r="H69" s="19"/>
      <c r="I69" s="19"/>
      <c r="J69" s="19"/>
      <c r="K69" s="19"/>
      <c r="L69" s="19"/>
    </row>
    <row r="70">
      <c r="A70" s="72">
        <v>45509.0</v>
      </c>
      <c r="B70" s="19">
        <v>-0.027638597058348147</v>
      </c>
      <c r="C70" s="19">
        <v>-0.0026210113237665755</v>
      </c>
      <c r="D70" s="19"/>
      <c r="E70" s="19"/>
      <c r="F70" s="19"/>
      <c r="G70" s="19"/>
      <c r="H70" s="19"/>
      <c r="I70" s="19"/>
      <c r="J70" s="19"/>
      <c r="K70" s="19"/>
      <c r="L70" s="19"/>
    </row>
    <row r="71">
      <c r="A71" s="72">
        <v>45506.0</v>
      </c>
      <c r="B71" s="19">
        <v>-0.02956630852482145</v>
      </c>
      <c r="C71" s="19">
        <v>-0.026786472851438536</v>
      </c>
      <c r="D71" s="19"/>
      <c r="E71" s="19"/>
      <c r="F71" s="19"/>
      <c r="G71" s="19"/>
      <c r="H71" s="19"/>
      <c r="I71" s="19"/>
      <c r="J71" s="19"/>
      <c r="K71" s="19"/>
      <c r="L71" s="19"/>
    </row>
    <row r="72">
      <c r="A72" s="72">
        <v>45505.0</v>
      </c>
      <c r="B72" s="19">
        <v>0.012948840165236675</v>
      </c>
      <c r="C72" s="19">
        <v>-0.011722888820474342</v>
      </c>
      <c r="D72" s="19"/>
      <c r="E72" s="19"/>
      <c r="F72" s="19"/>
      <c r="G72" s="19"/>
      <c r="H72" s="19"/>
      <c r="I72" s="19"/>
      <c r="J72" s="19"/>
      <c r="K72" s="19"/>
      <c r="L72" s="19"/>
    </row>
    <row r="73">
      <c r="A73" s="72">
        <v>45504.0</v>
      </c>
      <c r="B73" s="19">
        <v>-0.002772716469935821</v>
      </c>
      <c r="C73" s="19">
        <v>0.0023946792031630526</v>
      </c>
      <c r="D73" s="19"/>
      <c r="E73" s="19"/>
      <c r="F73" s="19"/>
      <c r="G73" s="19"/>
      <c r="H73" s="19"/>
      <c r="I73" s="19"/>
      <c r="J73" s="19"/>
      <c r="K73" s="19"/>
      <c r="L73" s="19"/>
    </row>
    <row r="74">
      <c r="A74" s="72">
        <v>45503.0</v>
      </c>
      <c r="B74" s="19">
        <v>0.05261841227484987</v>
      </c>
      <c r="C74" s="19">
        <v>0.003775550844218989</v>
      </c>
      <c r="D74" s="19"/>
      <c r="E74" s="19"/>
      <c r="F74" s="19"/>
      <c r="G74" s="19"/>
      <c r="H74" s="19"/>
      <c r="I74" s="19"/>
      <c r="J74" s="19"/>
      <c r="K74" s="19"/>
      <c r="L74" s="19"/>
    </row>
    <row r="75">
      <c r="A75" s="72">
        <v>45502.0</v>
      </c>
      <c r="B75" s="19">
        <v>-0.03118435934722885</v>
      </c>
      <c r="C75" s="19">
        <v>8.535961765334665E-4</v>
      </c>
      <c r="D75" s="19"/>
      <c r="E75" s="19"/>
      <c r="F75" s="19"/>
      <c r="G75" s="19"/>
      <c r="H75" s="19"/>
      <c r="I75" s="19"/>
      <c r="J75" s="19"/>
      <c r="K75" s="19"/>
      <c r="L75" s="19"/>
    </row>
    <row r="76">
      <c r="A76" s="72">
        <v>45499.0</v>
      </c>
      <c r="B76" s="19">
        <v>0.016172728019046012</v>
      </c>
      <c r="C76" s="19">
        <v>5.0332496471794386E-5</v>
      </c>
      <c r="D76" s="19"/>
      <c r="E76" s="19"/>
      <c r="F76" s="19"/>
      <c r="G76" s="19"/>
      <c r="H76" s="19"/>
      <c r="I76" s="19"/>
      <c r="J76" s="19"/>
      <c r="K76" s="19"/>
      <c r="L76" s="19"/>
    </row>
    <row r="77">
      <c r="A77" s="72">
        <v>45498.0</v>
      </c>
      <c r="B77" s="19">
        <v>0.004535708395183802</v>
      </c>
      <c r="C77" s="19">
        <v>0.017567329479105664</v>
      </c>
      <c r="D77" s="19"/>
      <c r="E77" s="19"/>
      <c r="F77" s="19"/>
      <c r="G77" s="19"/>
      <c r="H77" s="19"/>
      <c r="I77" s="19"/>
      <c r="J77" s="19"/>
      <c r="K77" s="19"/>
      <c r="L77" s="19"/>
    </row>
    <row r="78">
      <c r="A78" s="72">
        <v>45497.0</v>
      </c>
      <c r="B78" s="19">
        <v>0.061449579831932555</v>
      </c>
      <c r="C78" s="19">
        <v>-3.0311098367707956E-4</v>
      </c>
      <c r="D78" s="19"/>
      <c r="E78" s="19"/>
      <c r="F78" s="19"/>
      <c r="G78" s="19"/>
      <c r="H78" s="19"/>
      <c r="I78" s="19"/>
      <c r="J78" s="19"/>
      <c r="K78" s="19"/>
      <c r="L78" s="19"/>
    </row>
    <row r="79">
      <c r="A79" s="72">
        <v>45496.0</v>
      </c>
      <c r="B79" s="19">
        <v>0.04836193447737913</v>
      </c>
      <c r="C79" s="19">
        <v>-0.002677799996323338</v>
      </c>
      <c r="D79" s="19"/>
      <c r="E79" s="19"/>
      <c r="F79" s="19"/>
      <c r="G79" s="19"/>
      <c r="H79" s="19"/>
      <c r="I79" s="19"/>
      <c r="J79" s="19"/>
      <c r="K79" s="19"/>
      <c r="L79" s="19"/>
    </row>
    <row r="80">
      <c r="A80" s="72">
        <v>45495.0</v>
      </c>
      <c r="B80" s="19">
        <v>-0.013131679043651534</v>
      </c>
      <c r="C80" s="19">
        <v>-0.0012321878474453873</v>
      </c>
      <c r="D80" s="19"/>
      <c r="E80" s="19"/>
      <c r="F80" s="19"/>
      <c r="G80" s="19"/>
      <c r="H80" s="19"/>
      <c r="I80" s="19"/>
      <c r="J80" s="19"/>
      <c r="K80" s="19"/>
      <c r="L80" s="19"/>
    </row>
    <row r="81">
      <c r="A81" s="72">
        <v>45492.0</v>
      </c>
      <c r="B81" s="19">
        <v>-0.032761037140854876</v>
      </c>
      <c r="C81" s="19">
        <v>-8.825603626446687E-4</v>
      </c>
      <c r="D81" s="19"/>
      <c r="E81" s="19"/>
      <c r="F81" s="19"/>
      <c r="G81" s="19"/>
      <c r="H81" s="19"/>
      <c r="I81" s="19"/>
      <c r="J81" s="19"/>
      <c r="K81" s="19"/>
      <c r="L81" s="19"/>
    </row>
    <row r="82">
      <c r="A82" s="72">
        <v>45491.0</v>
      </c>
      <c r="B82" s="19">
        <v>-0.030899830220713187</v>
      </c>
      <c r="C82" s="19">
        <v>-0.010884707580586794</v>
      </c>
      <c r="D82" s="19"/>
      <c r="E82" s="19"/>
      <c r="F82" s="19"/>
      <c r="G82" s="19"/>
      <c r="H82" s="19"/>
      <c r="I82" s="19"/>
      <c r="J82" s="19"/>
      <c r="K82" s="19"/>
      <c r="L82" s="19"/>
    </row>
    <row r="83">
      <c r="A83" s="72">
        <v>45489.0</v>
      </c>
      <c r="B83" s="19">
        <v>0.031162464985994287</v>
      </c>
      <c r="C83" s="19">
        <v>0.0076321456141064115</v>
      </c>
      <c r="D83" s="19"/>
      <c r="E83" s="19"/>
      <c r="F83" s="19"/>
      <c r="G83" s="19"/>
      <c r="H83" s="19"/>
      <c r="I83" s="19"/>
      <c r="J83" s="19"/>
      <c r="K83" s="19"/>
      <c r="L83" s="19"/>
    </row>
    <row r="84">
      <c r="A84" s="72">
        <v>45488.0</v>
      </c>
      <c r="B84" s="19">
        <v>0.039868924085199486</v>
      </c>
      <c r="C84" s="19">
        <v>0.001069684016155037</v>
      </c>
      <c r="D84" s="19"/>
      <c r="E84" s="19"/>
      <c r="F84" s="19"/>
      <c r="G84" s="19"/>
      <c r="H84" s="19"/>
      <c r="I84" s="19"/>
      <c r="J84" s="19"/>
      <c r="K84" s="19"/>
      <c r="L84" s="19"/>
    </row>
    <row r="85">
      <c r="A85" s="72">
        <v>45485.0</v>
      </c>
      <c r="B85" s="19">
        <v>0.04380047505938234</v>
      </c>
      <c r="C85" s="19">
        <v>0.0034507175900890807</v>
      </c>
      <c r="D85" s="19"/>
      <c r="E85" s="19"/>
      <c r="F85" s="19"/>
      <c r="G85" s="19"/>
      <c r="H85" s="19"/>
      <c r="I85" s="19"/>
      <c r="J85" s="19"/>
      <c r="K85" s="19"/>
      <c r="L85" s="19"/>
    </row>
    <row r="86">
      <c r="A86" s="72">
        <v>45484.0</v>
      </c>
      <c r="B86" s="19">
        <v>0.0688534579059612</v>
      </c>
      <c r="C86" s="19">
        <v>0.007657525204649573</v>
      </c>
      <c r="D86" s="19"/>
      <c r="E86" s="19"/>
      <c r="F86" s="19"/>
      <c r="G86" s="19"/>
      <c r="H86" s="19"/>
      <c r="I86" s="19"/>
      <c r="J86" s="19"/>
      <c r="K86" s="19"/>
      <c r="L86" s="19"/>
    </row>
    <row r="87">
      <c r="A87" s="72">
        <v>45483.0</v>
      </c>
      <c r="B87" s="19">
        <v>0.040909090909091006</v>
      </c>
      <c r="C87" s="19">
        <v>-3.4944263899083783E-4</v>
      </c>
      <c r="D87" s="19"/>
      <c r="E87" s="19"/>
      <c r="F87" s="19"/>
      <c r="G87" s="19"/>
      <c r="H87" s="19"/>
      <c r="I87" s="19"/>
      <c r="J87" s="19"/>
      <c r="K87" s="19"/>
      <c r="L87" s="19"/>
    </row>
    <row r="88">
      <c r="A88" s="72">
        <v>45482.0</v>
      </c>
      <c r="B88" s="19">
        <v>0.020056070735389175</v>
      </c>
      <c r="C88" s="19">
        <v>-0.004450911055449147</v>
      </c>
      <c r="D88" s="19"/>
      <c r="E88" s="19"/>
      <c r="F88" s="19"/>
      <c r="G88" s="19"/>
      <c r="H88" s="19"/>
      <c r="I88" s="19"/>
      <c r="J88" s="19"/>
      <c r="K88" s="19"/>
      <c r="L88" s="19"/>
    </row>
    <row r="89">
      <c r="A89" s="72">
        <v>45481.0</v>
      </c>
      <c r="B89" s="19">
        <v>0.01454983043430702</v>
      </c>
      <c r="C89" s="19">
        <v>0.004631885380881551</v>
      </c>
      <c r="D89" s="19"/>
      <c r="E89" s="19"/>
      <c r="F89" s="19"/>
      <c r="G89" s="19"/>
      <c r="H89" s="19"/>
      <c r="I89" s="19"/>
      <c r="J89" s="19"/>
      <c r="K89" s="19"/>
      <c r="L89" s="19"/>
    </row>
    <row r="90">
      <c r="A90" s="72">
        <v>45478.0</v>
      </c>
      <c r="B90" s="19">
        <v>-0.005980861244019087</v>
      </c>
      <c r="C90" s="19">
        <v>-1.3566931221820067E-4</v>
      </c>
      <c r="D90" s="19"/>
      <c r="E90" s="19"/>
      <c r="F90" s="19"/>
      <c r="G90" s="19"/>
      <c r="H90" s="19"/>
      <c r="I90" s="19"/>
      <c r="J90" s="19"/>
      <c r="K90" s="19"/>
      <c r="L90" s="19"/>
    </row>
    <row r="91">
      <c r="A91" s="72">
        <v>45477.0</v>
      </c>
      <c r="B91" s="19">
        <v>0.021210438645197227</v>
      </c>
      <c r="C91" s="19">
        <v>8.929251115641357E-4</v>
      </c>
      <c r="D91" s="19"/>
      <c r="E91" s="19"/>
      <c r="F91" s="19"/>
      <c r="G91" s="19"/>
      <c r="H91" s="19"/>
      <c r="I91" s="19"/>
      <c r="J91" s="19"/>
      <c r="K91" s="19"/>
      <c r="L91" s="19"/>
    </row>
    <row r="92">
      <c r="A92" s="72">
        <v>45476.0</v>
      </c>
      <c r="B92" s="19">
        <v>-0.005741415479739498</v>
      </c>
      <c r="C92" s="19">
        <v>6.443909167646034E-4</v>
      </c>
      <c r="D92" s="19"/>
      <c r="E92" s="19"/>
      <c r="F92" s="19"/>
      <c r="G92" s="19"/>
      <c r="H92" s="19"/>
      <c r="I92" s="19"/>
      <c r="J92" s="19"/>
      <c r="K92" s="19"/>
      <c r="L92" s="19"/>
    </row>
    <row r="93">
      <c r="A93" s="72">
        <v>45475.0</v>
      </c>
      <c r="B93" s="19">
        <v>0.03662584411125103</v>
      </c>
      <c r="C93" s="19">
        <v>0.006742290306066545</v>
      </c>
      <c r="D93" s="19"/>
      <c r="E93" s="19"/>
      <c r="F93" s="19"/>
      <c r="G93" s="19"/>
      <c r="H93" s="19"/>
      <c r="I93" s="19"/>
      <c r="J93" s="19"/>
      <c r="K93" s="19"/>
      <c r="L93" s="19"/>
    </row>
    <row r="94">
      <c r="A94" s="72">
        <v>45474.0</v>
      </c>
      <c r="B94" s="19">
        <v>0.06992407543472945</v>
      </c>
      <c r="C94" s="19">
        <v>-7.497323124272537E-4</v>
      </c>
      <c r="D94" s="19"/>
      <c r="E94" s="19"/>
      <c r="F94" s="19"/>
      <c r="G94" s="19"/>
      <c r="H94" s="19"/>
      <c r="I94" s="19"/>
      <c r="J94" s="19"/>
      <c r="K94" s="19"/>
      <c r="L94" s="19"/>
    </row>
    <row r="95">
      <c r="A95" s="72">
        <v>45471.0</v>
      </c>
      <c r="B95" s="19">
        <v>-0.02623419985690434</v>
      </c>
      <c r="C95" s="19">
        <v>0.005470500528933053</v>
      </c>
      <c r="D95" s="19"/>
      <c r="E95" s="19"/>
      <c r="F95" s="19"/>
      <c r="G95" s="19"/>
      <c r="H95" s="19"/>
      <c r="I95" s="19"/>
      <c r="J95" s="19"/>
      <c r="K95" s="19"/>
      <c r="L95" s="19"/>
    </row>
    <row r="96">
      <c r="A96" s="72">
        <v>45470.0</v>
      </c>
      <c r="B96" s="19">
        <v>-0.04758659852356617</v>
      </c>
      <c r="C96" s="19">
        <v>-0.0014098858366778932</v>
      </c>
      <c r="D96" s="19"/>
      <c r="E96" s="19"/>
      <c r="F96" s="19"/>
      <c r="G96" s="19"/>
      <c r="H96" s="19"/>
      <c r="I96" s="19"/>
      <c r="J96" s="19"/>
      <c r="K96" s="19"/>
      <c r="L96" s="19"/>
    </row>
    <row r="97">
      <c r="A97" s="72">
        <v>45469.0</v>
      </c>
      <c r="B97" s="19">
        <v>-0.03644123440577807</v>
      </c>
      <c r="C97" s="19">
        <v>0.007361073870492119</v>
      </c>
      <c r="D97" s="19"/>
      <c r="E97" s="19"/>
      <c r="F97" s="19"/>
      <c r="G97" s="19"/>
      <c r="H97" s="19"/>
      <c r="I97" s="19"/>
      <c r="J97" s="19"/>
      <c r="K97" s="19"/>
      <c r="L97" s="19"/>
    </row>
    <row r="98">
      <c r="A98" s="72">
        <v>45468.0</v>
      </c>
      <c r="B98" s="19">
        <v>0.016349683016349648</v>
      </c>
      <c r="C98" s="19">
        <v>0.006218040326626317</v>
      </c>
      <c r="D98" s="19"/>
      <c r="E98" s="19"/>
      <c r="F98" s="19"/>
      <c r="G98" s="19"/>
      <c r="H98" s="19"/>
      <c r="I98" s="19"/>
      <c r="J98" s="19"/>
      <c r="K98" s="19"/>
      <c r="L98" s="19"/>
    </row>
    <row r="99">
      <c r="A99" s="72">
        <v>45467.0</v>
      </c>
      <c r="B99" s="19">
        <v>-0.03685056239957152</v>
      </c>
      <c r="C99" s="19">
        <v>0.007793829937738694</v>
      </c>
      <c r="D99" s="19"/>
      <c r="E99" s="19"/>
      <c r="F99" s="19"/>
      <c r="G99" s="19"/>
      <c r="H99" s="19"/>
      <c r="I99" s="19"/>
      <c r="J99" s="19"/>
      <c r="K99" s="19"/>
      <c r="L99" s="19"/>
    </row>
    <row r="100">
      <c r="A100" s="72">
        <v>45464.0</v>
      </c>
      <c r="B100" s="19">
        <v>0.031149895062410282</v>
      </c>
      <c r="C100" s="19">
        <v>0.0015637565901169825</v>
      </c>
      <c r="D100" s="19"/>
      <c r="E100" s="19"/>
      <c r="F100" s="19"/>
      <c r="G100" s="19"/>
      <c r="H100" s="19"/>
      <c r="I100" s="19"/>
      <c r="J100" s="19"/>
      <c r="K100" s="19"/>
      <c r="L100" s="19"/>
    </row>
    <row r="101">
      <c r="A101" s="72">
        <v>45463.0</v>
      </c>
      <c r="B101" s="19">
        <v>0.0014380530973450156</v>
      </c>
      <c r="C101" s="19">
        <v>-0.0027962829380066</v>
      </c>
      <c r="D101" s="19"/>
      <c r="E101" s="19"/>
      <c r="F101" s="19"/>
      <c r="G101" s="19"/>
      <c r="H101" s="19"/>
      <c r="I101" s="19"/>
      <c r="J101" s="19"/>
      <c r="K101" s="19"/>
      <c r="L101" s="19"/>
    </row>
    <row r="102">
      <c r="A102" s="72">
        <v>45462.0</v>
      </c>
      <c r="B102" s="19">
        <v>0.0133393117363525</v>
      </c>
      <c r="C102" s="19">
        <v>0.0021687361796223215</v>
      </c>
      <c r="D102" s="19"/>
      <c r="E102" s="19"/>
      <c r="F102" s="19"/>
      <c r="G102" s="19"/>
      <c r="H102" s="19"/>
      <c r="I102" s="19"/>
      <c r="J102" s="19"/>
      <c r="K102" s="19"/>
      <c r="L102" s="19"/>
    </row>
    <row r="103">
      <c r="A103" s="72">
        <v>45461.0</v>
      </c>
      <c r="B103" s="19">
        <v>-0.032953929539295324</v>
      </c>
      <c r="C103" s="19">
        <v>-0.0017785965642099777</v>
      </c>
      <c r="D103" s="19"/>
      <c r="E103" s="19"/>
      <c r="F103" s="19"/>
      <c r="G103" s="19"/>
      <c r="H103" s="19"/>
      <c r="I103" s="19"/>
      <c r="J103" s="19"/>
      <c r="K103" s="19"/>
      <c r="L103" s="19"/>
    </row>
    <row r="104">
      <c r="A104" s="72">
        <v>45457.0</v>
      </c>
      <c r="B104" s="19">
        <v>0.016528925619834656</v>
      </c>
      <c r="C104" s="19">
        <v>0.003933417428064967</v>
      </c>
      <c r="D104" s="19"/>
      <c r="E104" s="19"/>
      <c r="F104" s="19"/>
      <c r="G104" s="19"/>
      <c r="H104" s="19"/>
      <c r="I104" s="19"/>
      <c r="J104" s="19"/>
      <c r="K104" s="19"/>
      <c r="L104" s="19"/>
    </row>
    <row r="105">
      <c r="A105" s="72">
        <v>45456.0</v>
      </c>
      <c r="B105" s="19">
        <v>-0.026287553648068673</v>
      </c>
      <c r="C105" s="19">
        <v>0.002850561351174452</v>
      </c>
      <c r="D105" s="19"/>
      <c r="E105" s="19"/>
      <c r="F105" s="19"/>
      <c r="G105" s="19"/>
      <c r="H105" s="19"/>
      <c r="I105" s="19"/>
      <c r="J105" s="19"/>
      <c r="K105" s="19"/>
      <c r="L105" s="19"/>
    </row>
    <row r="106">
      <c r="A106" s="72">
        <v>45455.0</v>
      </c>
      <c r="B106" s="19">
        <v>0.01062676209065283</v>
      </c>
      <c r="C106" s="19">
        <v>0.00325644911985834</v>
      </c>
      <c r="D106" s="19"/>
      <c r="E106" s="19"/>
      <c r="F106" s="19"/>
      <c r="G106" s="19"/>
      <c r="H106" s="19"/>
      <c r="I106" s="19"/>
      <c r="J106" s="19"/>
      <c r="K106" s="19"/>
      <c r="L106" s="19"/>
    </row>
    <row r="107">
      <c r="A107" s="72">
        <v>45454.0</v>
      </c>
      <c r="B107" s="19">
        <v>0.01945611319920415</v>
      </c>
      <c r="C107" s="19">
        <v>0.0024973296625596664</v>
      </c>
      <c r="D107" s="19"/>
      <c r="E107" s="19"/>
      <c r="F107" s="19"/>
      <c r="G107" s="19"/>
      <c r="H107" s="19"/>
      <c r="I107" s="19"/>
      <c r="J107" s="19"/>
      <c r="K107" s="19"/>
      <c r="L107" s="19"/>
    </row>
    <row r="108">
      <c r="A108" s="72">
        <v>45453.0</v>
      </c>
      <c r="B108" s="19">
        <v>0.017318938371569947</v>
      </c>
      <c r="C108" s="19">
        <v>2.4291463162962046E-4</v>
      </c>
      <c r="D108" s="19"/>
      <c r="E108" s="19"/>
      <c r="F108" s="19"/>
      <c r="G108" s="19"/>
      <c r="H108" s="19"/>
      <c r="I108" s="19"/>
      <c r="J108" s="19"/>
      <c r="K108" s="19"/>
      <c r="L108" s="19"/>
    </row>
    <row r="109">
      <c r="A109" s="72">
        <v>45450.0</v>
      </c>
      <c r="B109" s="19">
        <v>0.05355450236966841</v>
      </c>
      <c r="C109" s="19">
        <v>-0.0013288879633664985</v>
      </c>
      <c r="D109" s="19"/>
      <c r="E109" s="19"/>
      <c r="F109" s="19"/>
      <c r="G109" s="19"/>
      <c r="H109" s="19"/>
      <c r="I109" s="19"/>
      <c r="J109" s="19"/>
      <c r="K109" s="19"/>
      <c r="L109" s="19"/>
    </row>
    <row r="110">
      <c r="A110" s="72">
        <v>45449.0</v>
      </c>
      <c r="B110" s="19">
        <v>0.10326797385620923</v>
      </c>
      <c r="C110" s="19">
        <v>0.020539931818380985</v>
      </c>
      <c r="D110" s="19"/>
      <c r="E110" s="19"/>
      <c r="F110" s="19"/>
      <c r="G110" s="19"/>
      <c r="H110" s="19"/>
      <c r="I110" s="19"/>
      <c r="J110" s="19"/>
      <c r="K110" s="19"/>
      <c r="L110" s="19"/>
    </row>
    <row r="111">
      <c r="A111" s="72">
        <v>45448.0</v>
      </c>
      <c r="B111" s="19">
        <v>0.03127527635481275</v>
      </c>
      <c r="C111" s="19">
        <v>0.008888014553267487</v>
      </c>
      <c r="D111" s="19"/>
      <c r="E111" s="19"/>
      <c r="F111" s="19"/>
      <c r="G111" s="19"/>
      <c r="H111" s="19"/>
      <c r="I111" s="19"/>
      <c r="J111" s="19"/>
      <c r="K111" s="19"/>
      <c r="L111" s="19"/>
    </row>
    <row r="112">
      <c r="A112" s="72">
        <v>45447.0</v>
      </c>
      <c r="B112" s="19">
        <v>-0.06949322629202215</v>
      </c>
      <c r="C112" s="19">
        <v>0.03362425460942675</v>
      </c>
      <c r="D112" s="19"/>
      <c r="E112" s="19"/>
      <c r="F112" s="19"/>
      <c r="G112" s="19"/>
      <c r="H112" s="19"/>
      <c r="I112" s="19"/>
      <c r="J112" s="19"/>
      <c r="K112" s="19"/>
      <c r="L112" s="19"/>
    </row>
    <row r="113">
      <c r="A113" s="72">
        <v>45446.0</v>
      </c>
      <c r="B113" s="19">
        <v>-0.04423929984414332</v>
      </c>
      <c r="C113" s="19">
        <v>-0.05929358362097503</v>
      </c>
      <c r="D113" s="19"/>
      <c r="E113" s="19"/>
      <c r="F113" s="19"/>
      <c r="G113" s="19"/>
      <c r="H113" s="19"/>
      <c r="I113" s="19"/>
      <c r="J113" s="19"/>
      <c r="K113" s="19"/>
      <c r="L113" s="19"/>
    </row>
    <row r="114">
      <c r="A114" s="72">
        <v>45443.0</v>
      </c>
      <c r="B114" s="19">
        <v>-0.01708696676879562</v>
      </c>
      <c r="C114" s="19">
        <v>0.03254226455458564</v>
      </c>
      <c r="D114" s="19"/>
      <c r="E114" s="19"/>
      <c r="F114" s="19"/>
      <c r="G114" s="19"/>
      <c r="H114" s="19"/>
      <c r="I114" s="19"/>
      <c r="J114" s="19"/>
      <c r="K114" s="19"/>
      <c r="L114" s="19"/>
    </row>
    <row r="115">
      <c r="A115" s="72">
        <v>45442.0</v>
      </c>
      <c r="B115" s="19">
        <v>-0.0202055189931879</v>
      </c>
      <c r="C115" s="19">
        <v>0.0018698321153114428</v>
      </c>
      <c r="D115" s="19"/>
      <c r="E115" s="19"/>
      <c r="F115" s="19"/>
      <c r="G115" s="19"/>
      <c r="H115" s="19"/>
      <c r="I115" s="19"/>
      <c r="J115" s="19"/>
      <c r="K115" s="19"/>
      <c r="L115" s="19"/>
    </row>
    <row r="116">
      <c r="A116" s="72">
        <v>45441.0</v>
      </c>
      <c r="B116" s="19">
        <v>0.03451982799808895</v>
      </c>
      <c r="C116" s="19">
        <v>-0.009515650944518117</v>
      </c>
      <c r="D116" s="19"/>
      <c r="E116" s="19"/>
      <c r="F116" s="19"/>
      <c r="G116" s="19"/>
      <c r="H116" s="19"/>
      <c r="I116" s="19"/>
      <c r="J116" s="19"/>
      <c r="K116" s="19"/>
      <c r="L116" s="19"/>
    </row>
    <row r="117">
      <c r="A117" s="72">
        <v>45440.0</v>
      </c>
      <c r="B117" s="19">
        <v>-0.017832003754105985</v>
      </c>
      <c r="C117" s="19">
        <v>-0.008015064563977492</v>
      </c>
      <c r="D117" s="19"/>
      <c r="E117" s="19"/>
      <c r="F117" s="19"/>
      <c r="G117" s="19"/>
      <c r="H117" s="19"/>
      <c r="I117" s="19"/>
      <c r="J117" s="19"/>
      <c r="K117" s="19"/>
      <c r="L117" s="19"/>
    </row>
    <row r="118">
      <c r="A118" s="72">
        <v>45439.0</v>
      </c>
      <c r="B118" s="19">
        <v>-0.004903105300023358</v>
      </c>
      <c r="C118" s="19">
        <v>-0.0019317604529824894</v>
      </c>
      <c r="D118" s="19"/>
      <c r="E118" s="19"/>
      <c r="F118" s="19"/>
      <c r="G118" s="19"/>
      <c r="H118" s="19"/>
      <c r="I118" s="19"/>
      <c r="J118" s="19"/>
      <c r="K118" s="19"/>
      <c r="L118" s="19"/>
    </row>
    <row r="119">
      <c r="A119" s="72">
        <v>45436.0</v>
      </c>
      <c r="B119" s="19">
        <v>0.034291234001448956</v>
      </c>
      <c r="C119" s="19">
        <v>-0.001073741892486324</v>
      </c>
      <c r="D119" s="19"/>
      <c r="E119" s="19"/>
      <c r="F119" s="19"/>
      <c r="G119" s="19"/>
      <c r="H119" s="19"/>
      <c r="I119" s="19"/>
      <c r="J119" s="19"/>
      <c r="K119" s="19"/>
      <c r="L119" s="19"/>
    </row>
    <row r="120">
      <c r="A120" s="72">
        <v>45435.0</v>
      </c>
      <c r="B120" s="19">
        <v>-0.023233871918858284</v>
      </c>
      <c r="C120" s="19">
        <v>-4.593417262978017E-4</v>
      </c>
      <c r="D120" s="19"/>
      <c r="E120" s="19"/>
      <c r="F120" s="19"/>
      <c r="G120" s="19"/>
      <c r="H120" s="19"/>
      <c r="I120" s="19"/>
      <c r="J120" s="19"/>
      <c r="K120" s="19"/>
      <c r="L120" s="19"/>
    </row>
    <row r="121">
      <c r="A121" s="72">
        <v>45434.0</v>
      </c>
      <c r="B121" s="19">
        <v>-0.012001864367280457</v>
      </c>
      <c r="C121" s="19">
        <v>0.016366637460283773</v>
      </c>
      <c r="D121" s="19"/>
      <c r="E121" s="19"/>
      <c r="F121" s="19"/>
      <c r="G121" s="19"/>
      <c r="H121" s="19"/>
      <c r="I121" s="19"/>
      <c r="J121" s="19"/>
      <c r="K121" s="19"/>
      <c r="L121" s="19"/>
    </row>
    <row r="122">
      <c r="A122" s="72">
        <v>45433.0</v>
      </c>
      <c r="B122" s="19">
        <v>-0.02819612727890386</v>
      </c>
      <c r="C122" s="19">
        <v>0.003051615580772271</v>
      </c>
      <c r="D122" s="19"/>
      <c r="E122" s="19"/>
      <c r="F122" s="19"/>
      <c r="G122" s="19"/>
      <c r="H122" s="19"/>
      <c r="I122" s="19"/>
      <c r="J122" s="19"/>
      <c r="K122" s="19"/>
      <c r="L122" s="19"/>
    </row>
    <row r="123">
      <c r="A123" s="72">
        <v>45430.0</v>
      </c>
      <c r="B123" s="19">
        <v>-0.002485033322037644</v>
      </c>
      <c r="C123" s="19">
        <v>0.0012021153675227936</v>
      </c>
      <c r="D123" s="19"/>
      <c r="E123" s="19"/>
      <c r="F123" s="19"/>
      <c r="G123" s="19"/>
      <c r="H123" s="19"/>
      <c r="I123" s="19"/>
      <c r="J123" s="19"/>
      <c r="K123" s="19"/>
      <c r="L123" s="19"/>
    </row>
    <row r="124">
      <c r="A124" s="72">
        <v>45429.0</v>
      </c>
      <c r="B124" s="19">
        <v>0.00785519125683054</v>
      </c>
      <c r="C124" s="19">
        <v>0.0015979631533733496</v>
      </c>
      <c r="D124" s="19"/>
      <c r="E124" s="19"/>
      <c r="F124" s="19"/>
      <c r="G124" s="19"/>
      <c r="H124" s="19"/>
      <c r="I124" s="19"/>
      <c r="J124" s="19"/>
      <c r="K124" s="19"/>
      <c r="L124" s="19"/>
    </row>
    <row r="125">
      <c r="A125" s="72">
        <v>45428.0</v>
      </c>
      <c r="B125" s="19">
        <v>-2.2763487366272983E-4</v>
      </c>
      <c r="C125" s="19">
        <v>0.002778540295529597</v>
      </c>
      <c r="D125" s="19"/>
      <c r="E125" s="19"/>
      <c r="F125" s="19"/>
      <c r="G125" s="19"/>
      <c r="H125" s="19"/>
      <c r="I125" s="19"/>
      <c r="J125" s="19"/>
      <c r="K125" s="19"/>
      <c r="L125" s="19"/>
    </row>
    <row r="126">
      <c r="A126" s="72">
        <v>45427.0</v>
      </c>
      <c r="B126" s="19">
        <v>-0.00419358494843014</v>
      </c>
      <c r="C126" s="19">
        <v>0.009157430784372478</v>
      </c>
      <c r="D126" s="19"/>
      <c r="E126" s="19"/>
      <c r="F126" s="19"/>
      <c r="G126" s="19"/>
      <c r="H126" s="19"/>
      <c r="I126" s="19"/>
      <c r="J126" s="19"/>
      <c r="K126" s="19"/>
      <c r="L126" s="19"/>
    </row>
    <row r="127">
      <c r="A127" s="72">
        <v>45426.0</v>
      </c>
      <c r="B127" s="19">
        <v>0.020353879958366905</v>
      </c>
      <c r="C127" s="19">
        <v>-7.78653200017021E-4</v>
      </c>
      <c r="D127" s="19"/>
      <c r="E127" s="19"/>
      <c r="F127" s="19"/>
      <c r="G127" s="19"/>
      <c r="H127" s="19"/>
      <c r="I127" s="19"/>
      <c r="J127" s="19"/>
      <c r="K127" s="19"/>
      <c r="L127" s="19"/>
    </row>
    <row r="128">
      <c r="A128" s="72">
        <v>45425.0</v>
      </c>
      <c r="B128" s="19">
        <v>0.01909251620506791</v>
      </c>
      <c r="C128" s="19">
        <v>0.005148377785971325</v>
      </c>
      <c r="D128" s="19"/>
      <c r="E128" s="19"/>
      <c r="F128" s="19"/>
      <c r="G128" s="19"/>
      <c r="H128" s="19"/>
      <c r="I128" s="19"/>
      <c r="J128" s="19"/>
      <c r="K128" s="19"/>
      <c r="L128" s="19"/>
    </row>
    <row r="129">
      <c r="A129" s="72">
        <v>45422.0</v>
      </c>
      <c r="B129" s="19">
        <v>-0.017484946734599327</v>
      </c>
      <c r="C129" s="19">
        <v>0.0022148971671078765</v>
      </c>
      <c r="D129" s="19"/>
      <c r="E129" s="19"/>
      <c r="F129" s="19"/>
      <c r="G129" s="19"/>
      <c r="H129" s="19"/>
      <c r="I129" s="19"/>
      <c r="J129" s="19"/>
      <c r="K129" s="19"/>
      <c r="L129" s="19"/>
    </row>
    <row r="130">
      <c r="A130" s="72">
        <v>45421.0</v>
      </c>
      <c r="B130" s="19">
        <v>0.011715089034676662</v>
      </c>
      <c r="C130" s="19">
        <v>0.0044495047250370234</v>
      </c>
      <c r="D130" s="19"/>
      <c r="E130" s="19"/>
      <c r="F130" s="19"/>
      <c r="G130" s="19"/>
      <c r="H130" s="19"/>
      <c r="I130" s="19"/>
      <c r="J130" s="19"/>
      <c r="K130" s="19"/>
      <c r="L130" s="19"/>
    </row>
    <row r="131">
      <c r="A131" s="72">
        <v>45420.0</v>
      </c>
      <c r="B131" s="19">
        <v>0.02596153846153859</v>
      </c>
      <c r="C131" s="19">
        <v>-0.01546911781190452</v>
      </c>
      <c r="D131" s="19"/>
      <c r="E131" s="19"/>
      <c r="F131" s="19"/>
      <c r="G131" s="19"/>
      <c r="H131" s="19"/>
      <c r="I131" s="19"/>
      <c r="J131" s="19"/>
      <c r="K131" s="19"/>
      <c r="L131" s="19"/>
    </row>
    <row r="132">
      <c r="A132" s="72">
        <v>45419.0</v>
      </c>
      <c r="B132" s="19">
        <v>-0.028150916948954552</v>
      </c>
      <c r="C132" s="19">
        <v>0.0</v>
      </c>
      <c r="D132" s="19"/>
      <c r="E132" s="19"/>
      <c r="F132" s="19"/>
      <c r="G132" s="19"/>
      <c r="H132" s="19"/>
      <c r="I132" s="19"/>
      <c r="J132" s="19"/>
      <c r="K132" s="19"/>
      <c r="L132" s="19"/>
    </row>
    <row r="133">
      <c r="A133" s="72">
        <v>45418.0</v>
      </c>
      <c r="B133" s="19">
        <v>-0.030574113916883694</v>
      </c>
      <c r="C133" s="19">
        <v>-0.006247020189192987</v>
      </c>
      <c r="D133" s="19"/>
      <c r="E133" s="19"/>
      <c r="F133" s="19"/>
      <c r="G133" s="19"/>
      <c r="H133" s="19"/>
      <c r="I133" s="19"/>
      <c r="J133" s="19"/>
      <c r="K133" s="19"/>
      <c r="L133" s="19"/>
    </row>
    <row r="134">
      <c r="A134" s="72">
        <v>45415.0</v>
      </c>
      <c r="B134" s="19">
        <v>-0.0069717755538062365</v>
      </c>
      <c r="C134" s="19">
        <v>-0.0014749164102803025</v>
      </c>
      <c r="D134" s="19"/>
      <c r="E134" s="19"/>
      <c r="F134" s="19"/>
      <c r="G134" s="19"/>
      <c r="H134" s="19"/>
      <c r="I134" s="19"/>
      <c r="J134" s="19"/>
      <c r="K134" s="19"/>
      <c r="L134" s="19"/>
    </row>
    <row r="135">
      <c r="A135" s="72">
        <v>45414.0</v>
      </c>
      <c r="B135" s="19">
        <v>-0.03713728886964063</v>
      </c>
      <c r="C135" s="19">
        <v>-0.007609876281558847</v>
      </c>
      <c r="D135" s="19"/>
      <c r="E135" s="19"/>
      <c r="F135" s="19"/>
      <c r="G135" s="19"/>
      <c r="H135" s="19"/>
      <c r="I135" s="19"/>
      <c r="J135" s="19"/>
      <c r="K135" s="19"/>
      <c r="L135" s="19"/>
    </row>
    <row r="136">
      <c r="A136" s="72">
        <v>45412.0</v>
      </c>
      <c r="B136" s="19">
        <v>-0.014511310285958201</v>
      </c>
      <c r="C136" s="19">
        <v>0.001917730044658672</v>
      </c>
      <c r="D136" s="19"/>
      <c r="E136" s="19"/>
      <c r="F136" s="19"/>
      <c r="G136" s="19"/>
      <c r="H136" s="19"/>
      <c r="I136" s="19"/>
      <c r="J136" s="19"/>
      <c r="K136" s="19"/>
      <c r="L136" s="19"/>
    </row>
    <row r="137">
      <c r="A137" s="72">
        <v>45411.0</v>
      </c>
      <c r="B137" s="19">
        <v>0.019582245430809442</v>
      </c>
      <c r="C137" s="19">
        <v>-0.0017024828426828176</v>
      </c>
      <c r="D137" s="19"/>
      <c r="E137" s="19"/>
      <c r="F137" s="19"/>
      <c r="G137" s="19"/>
      <c r="H137" s="19"/>
      <c r="I137" s="19"/>
      <c r="J137" s="19"/>
      <c r="K137" s="19"/>
      <c r="L137" s="19"/>
    </row>
    <row r="138">
      <c r="A138" s="72">
        <v>45408.0</v>
      </c>
      <c r="B138" s="19">
        <v>-0.004117009750812528</v>
      </c>
      <c r="C138" s="19">
        <v>0.009966569952207793</v>
      </c>
      <c r="D138" s="19"/>
      <c r="E138" s="19"/>
      <c r="F138" s="19"/>
      <c r="G138" s="19"/>
      <c r="H138" s="19"/>
      <c r="I138" s="19"/>
      <c r="J138" s="19"/>
      <c r="K138" s="19"/>
      <c r="L138" s="19"/>
    </row>
    <row r="139">
      <c r="A139" s="72">
        <v>45407.0</v>
      </c>
      <c r="B139" s="19">
        <v>-0.002054276137960831</v>
      </c>
      <c r="C139" s="19">
        <v>-0.006663609558557937</v>
      </c>
      <c r="D139" s="19"/>
      <c r="E139" s="19"/>
      <c r="F139" s="19"/>
      <c r="G139" s="19"/>
      <c r="H139" s="19"/>
      <c r="I139" s="19"/>
      <c r="J139" s="19"/>
      <c r="K139" s="19"/>
      <c r="L139" s="19"/>
    </row>
    <row r="140">
      <c r="A140" s="72">
        <v>45406.0</v>
      </c>
      <c r="B140" s="19">
        <v>0.004016500217107977</v>
      </c>
      <c r="C140" s="19">
        <v>0.007496964610934409</v>
      </c>
      <c r="D140" s="19"/>
      <c r="E140" s="19"/>
      <c r="F140" s="19"/>
      <c r="G140" s="19"/>
      <c r="H140" s="19"/>
      <c r="I140" s="19"/>
      <c r="J140" s="19"/>
      <c r="K140" s="19"/>
      <c r="L140" s="19"/>
    </row>
    <row r="141">
      <c r="A141" s="72">
        <v>45405.0</v>
      </c>
      <c r="B141" s="19">
        <v>-0.008716238028623646</v>
      </c>
      <c r="C141" s="19">
        <v>0.0015379113018598733</v>
      </c>
      <c r="D141" s="19"/>
      <c r="E141" s="19"/>
      <c r="F141" s="19"/>
      <c r="G141" s="19"/>
      <c r="H141" s="19"/>
      <c r="I141" s="19"/>
      <c r="J141" s="19"/>
      <c r="K141" s="19"/>
      <c r="L141" s="19"/>
    </row>
    <row r="142">
      <c r="A142" s="72">
        <v>45404.0</v>
      </c>
      <c r="B142" s="19">
        <v>5.383290267011454E-4</v>
      </c>
      <c r="C142" s="19">
        <v>0.0014147311115488836</v>
      </c>
      <c r="D142" s="19"/>
      <c r="E142" s="19"/>
      <c r="F142" s="19"/>
      <c r="G142" s="19"/>
      <c r="H142" s="19"/>
      <c r="I142" s="19"/>
      <c r="J142" s="19"/>
      <c r="K142" s="19"/>
      <c r="L142" s="19"/>
    </row>
    <row r="143">
      <c r="A143" s="72">
        <v>45401.0</v>
      </c>
      <c r="B143" s="19">
        <v>0.010224059169023247</v>
      </c>
      <c r="C143" s="19">
        <v>0.008551948345148386</v>
      </c>
      <c r="D143" s="19"/>
      <c r="E143" s="19"/>
      <c r="F143" s="19"/>
      <c r="G143" s="19"/>
      <c r="H143" s="19"/>
      <c r="I143" s="19"/>
      <c r="J143" s="19"/>
      <c r="K143" s="19"/>
      <c r="L143" s="19"/>
    </row>
    <row r="144">
      <c r="A144" s="72">
        <v>45400.0</v>
      </c>
      <c r="B144" s="19">
        <v>-0.00238715277777779</v>
      </c>
      <c r="C144" s="19">
        <v>0.006871750807538657</v>
      </c>
      <c r="D144" s="19"/>
      <c r="E144" s="19"/>
      <c r="F144" s="19"/>
      <c r="G144" s="19"/>
      <c r="H144" s="19"/>
      <c r="I144" s="19"/>
      <c r="J144" s="19"/>
      <c r="K144" s="19"/>
      <c r="L144" s="19"/>
    </row>
    <row r="145">
      <c r="A145" s="72">
        <v>45398.0</v>
      </c>
      <c r="B145" s="19">
        <v>0.009419496166484187</v>
      </c>
      <c r="C145" s="19">
        <v>-0.006865210697176827</v>
      </c>
      <c r="D145" s="19"/>
      <c r="E145" s="19"/>
      <c r="F145" s="19"/>
      <c r="G145" s="19"/>
      <c r="H145" s="19"/>
      <c r="I145" s="19"/>
      <c r="J145" s="19"/>
      <c r="K145" s="19"/>
      <c r="L145" s="19"/>
    </row>
    <row r="146">
      <c r="A146" s="72">
        <v>45397.0</v>
      </c>
      <c r="B146" s="19">
        <v>-0.023633835953373983</v>
      </c>
      <c r="C146" s="19">
        <v>-0.005594342799416285</v>
      </c>
      <c r="D146" s="19"/>
      <c r="E146" s="19"/>
      <c r="F146" s="19"/>
      <c r="G146" s="19"/>
      <c r="H146" s="19"/>
      <c r="I146" s="19"/>
      <c r="J146" s="19"/>
      <c r="K146" s="19"/>
      <c r="L146" s="19"/>
    </row>
    <row r="147">
      <c r="A147" s="72">
        <v>45394.0</v>
      </c>
      <c r="B147" s="19">
        <v>0.005267684368952974</v>
      </c>
      <c r="C147" s="19">
        <v>-0.010963880032327733</v>
      </c>
      <c r="D147" s="19"/>
      <c r="E147" s="19"/>
      <c r="F147" s="19"/>
      <c r="G147" s="19"/>
      <c r="H147" s="19"/>
      <c r="I147" s="19"/>
      <c r="J147" s="19"/>
      <c r="K147" s="19"/>
      <c r="L147" s="19"/>
    </row>
    <row r="148">
      <c r="A148" s="72">
        <v>45392.0</v>
      </c>
      <c r="B148" s="19">
        <v>0.0019388194743645837</v>
      </c>
      <c r="C148" s="19">
        <v>-0.010301576000492085</v>
      </c>
      <c r="D148" s="19"/>
      <c r="E148" s="19"/>
      <c r="F148" s="19"/>
      <c r="G148" s="19"/>
      <c r="H148" s="19"/>
      <c r="I148" s="19"/>
      <c r="J148" s="19"/>
      <c r="K148" s="19"/>
      <c r="L148" s="19"/>
    </row>
    <row r="149">
      <c r="A149" s="72">
        <v>45391.0</v>
      </c>
      <c r="B149" s="19">
        <v>0.008034744842562391</v>
      </c>
      <c r="C149" s="19">
        <v>0.004904439610913025</v>
      </c>
      <c r="D149" s="19"/>
      <c r="E149" s="19"/>
      <c r="F149" s="19"/>
      <c r="G149" s="19"/>
      <c r="H149" s="19"/>
      <c r="I149" s="19"/>
      <c r="J149" s="19"/>
      <c r="K149" s="19"/>
      <c r="L149" s="19"/>
    </row>
    <row r="150">
      <c r="A150" s="72">
        <v>45390.0</v>
      </c>
      <c r="B150" s="19">
        <v>-0.021045918367346927</v>
      </c>
      <c r="C150" s="19">
        <v>-0.0010389873953843276</v>
      </c>
      <c r="D150" s="19"/>
      <c r="E150" s="19"/>
      <c r="F150" s="19"/>
      <c r="G150" s="19"/>
      <c r="H150" s="19"/>
      <c r="I150" s="19"/>
      <c r="J150" s="19"/>
      <c r="K150" s="19"/>
      <c r="L150" s="19"/>
    </row>
    <row r="151">
      <c r="A151" s="72">
        <v>45387.0</v>
      </c>
      <c r="B151" s="19">
        <v>-0.003073010490622141</v>
      </c>
      <c r="C151" s="19">
        <v>0.006778095115418603</v>
      </c>
      <c r="D151" s="19"/>
      <c r="E151" s="19"/>
      <c r="F151" s="19"/>
      <c r="G151" s="19"/>
      <c r="H151" s="19"/>
      <c r="I151" s="19"/>
      <c r="J151" s="19"/>
      <c r="K151" s="19"/>
      <c r="L151" s="19"/>
    </row>
    <row r="152">
      <c r="A152" s="72">
        <v>45386.0</v>
      </c>
      <c r="B152" s="19">
        <v>-1.0595465140905702E-4</v>
      </c>
      <c r="C152" s="19">
        <v>-4.2194748752555356E-5</v>
      </c>
      <c r="D152" s="19"/>
      <c r="E152" s="19"/>
      <c r="F152" s="19"/>
      <c r="G152" s="19"/>
      <c r="H152" s="19"/>
      <c r="I152" s="19"/>
      <c r="J152" s="19"/>
      <c r="K152" s="19"/>
      <c r="L152" s="19"/>
    </row>
    <row r="153">
      <c r="A153" s="72">
        <v>45385.0</v>
      </c>
      <c r="B153" s="19">
        <v>0.004042553191489384</v>
      </c>
      <c r="C153" s="19">
        <v>0.0035659125504521327</v>
      </c>
      <c r="D153" s="19"/>
      <c r="E153" s="19"/>
      <c r="F153" s="19"/>
      <c r="G153" s="19"/>
      <c r="H153" s="19"/>
      <c r="I153" s="19"/>
      <c r="J153" s="19"/>
      <c r="K153" s="19"/>
      <c r="L153" s="19"/>
    </row>
    <row r="154">
      <c r="A154" s="72">
        <v>45384.0</v>
      </c>
      <c r="B154" s="19">
        <v>-1.063716625890887E-4</v>
      </c>
      <c r="C154" s="19">
        <v>-8.306128720498851E-4</v>
      </c>
      <c r="D154" s="19"/>
      <c r="E154" s="19"/>
      <c r="F154" s="19"/>
      <c r="G154" s="19"/>
      <c r="H154" s="19"/>
      <c r="I154" s="19"/>
      <c r="J154" s="19"/>
      <c r="K154" s="19"/>
      <c r="L154" s="19"/>
    </row>
    <row r="155">
      <c r="A155" s="72">
        <v>45383.0</v>
      </c>
      <c r="B155" s="19">
        <v>0.020405948116791528</v>
      </c>
      <c r="C155" s="19">
        <v>-3.873208084765878E-4</v>
      </c>
      <c r="D155" s="19"/>
      <c r="E155" s="19"/>
      <c r="F155" s="19"/>
      <c r="G155" s="19"/>
      <c r="H155" s="19"/>
      <c r="I155" s="19"/>
      <c r="J155" s="19"/>
      <c r="K155" s="19"/>
      <c r="L155" s="19"/>
    </row>
    <row r="156">
      <c r="A156" s="72">
        <v>45379.0</v>
      </c>
      <c r="B156" s="19">
        <v>-0.009248306269491358</v>
      </c>
      <c r="C156" s="19">
        <v>0.00605099677966936</v>
      </c>
      <c r="D156" s="19"/>
      <c r="E156" s="19"/>
      <c r="F156" s="19"/>
      <c r="G156" s="19"/>
      <c r="H156" s="19"/>
      <c r="I156" s="19"/>
      <c r="J156" s="19"/>
      <c r="K156" s="19"/>
      <c r="L156" s="19"/>
    </row>
    <row r="157">
      <c r="A157" s="72">
        <v>45378.0</v>
      </c>
      <c r="B157" s="19">
        <v>-0.015770533446232027</v>
      </c>
      <c r="C157" s="19">
        <v>0.009187001240753778</v>
      </c>
      <c r="D157" s="19"/>
      <c r="E157" s="19"/>
      <c r="F157" s="19"/>
      <c r="G157" s="19"/>
      <c r="H157" s="19"/>
      <c r="I157" s="19"/>
      <c r="J157" s="19"/>
      <c r="K157" s="19"/>
      <c r="L157" s="19"/>
    </row>
    <row r="158">
      <c r="A158" s="72">
        <v>45377.0</v>
      </c>
      <c r="B158" s="19">
        <v>-0.01078421107737415</v>
      </c>
      <c r="C158" s="19">
        <v>0.00540566333556014</v>
      </c>
      <c r="D158" s="19"/>
      <c r="E158" s="19"/>
      <c r="F158" s="19"/>
      <c r="G158" s="19"/>
      <c r="H158" s="19"/>
      <c r="I158" s="19"/>
      <c r="J158" s="19"/>
      <c r="K158" s="19"/>
      <c r="L158" s="19"/>
    </row>
    <row r="159">
      <c r="A159" s="72">
        <v>45373.0</v>
      </c>
      <c r="B159" s="19">
        <v>0.0014679668658907907</v>
      </c>
      <c r="C159" s="19">
        <v>-0.004165770984420725</v>
      </c>
      <c r="D159" s="19"/>
      <c r="E159" s="19"/>
      <c r="F159" s="19"/>
      <c r="G159" s="19"/>
      <c r="H159" s="19"/>
      <c r="I159" s="19"/>
      <c r="J159" s="19"/>
      <c r="K159" s="19"/>
      <c r="L159" s="19"/>
    </row>
    <row r="160">
      <c r="A160" s="72">
        <v>45372.0</v>
      </c>
      <c r="B160" s="19">
        <v>0.010061427663630607</v>
      </c>
      <c r="C160" s="19">
        <v>0.0038524528721899376</v>
      </c>
      <c r="D160" s="19"/>
      <c r="E160" s="19"/>
      <c r="F160" s="19"/>
      <c r="G160" s="19"/>
      <c r="H160" s="19"/>
      <c r="I160" s="19"/>
      <c r="J160" s="19"/>
      <c r="K160" s="19"/>
      <c r="L160" s="19"/>
    </row>
    <row r="161">
      <c r="A161" s="72">
        <v>45371.0</v>
      </c>
      <c r="B161" s="19">
        <v>-0.02104717470191808</v>
      </c>
      <c r="C161" s="19">
        <v>0.007914703444739102</v>
      </c>
      <c r="D161" s="19"/>
      <c r="E161" s="19"/>
      <c r="F161" s="19"/>
      <c r="G161" s="19"/>
      <c r="H161" s="19"/>
      <c r="I161" s="19"/>
      <c r="J161" s="19"/>
      <c r="K161" s="19"/>
      <c r="L161" s="19"/>
    </row>
    <row r="162">
      <c r="A162" s="72">
        <v>45370.0</v>
      </c>
      <c r="B162" s="19">
        <v>0.02421153233513862</v>
      </c>
      <c r="C162" s="19">
        <v>9.923249508994036E-4</v>
      </c>
      <c r="D162" s="19"/>
      <c r="E162" s="19"/>
      <c r="F162" s="19"/>
      <c r="G162" s="19"/>
      <c r="H162" s="19"/>
      <c r="I162" s="19"/>
      <c r="J162" s="19"/>
      <c r="K162" s="19"/>
      <c r="L162" s="19"/>
    </row>
    <row r="163">
      <c r="A163" s="72">
        <v>45369.0</v>
      </c>
      <c r="B163" s="19">
        <v>0.04610086647411693</v>
      </c>
      <c r="C163" s="19">
        <v>-0.010802196257656771</v>
      </c>
      <c r="D163" s="19"/>
      <c r="E163" s="19"/>
      <c r="F163" s="19"/>
      <c r="G163" s="19"/>
      <c r="H163" s="19"/>
      <c r="I163" s="19"/>
      <c r="J163" s="19"/>
      <c r="K163" s="19"/>
      <c r="L163" s="19"/>
    </row>
    <row r="164">
      <c r="A164" s="72">
        <v>45366.0</v>
      </c>
      <c r="B164" s="19">
        <v>-0.00902686041391454</v>
      </c>
      <c r="C164" s="19">
        <v>0.0014688955131714199</v>
      </c>
      <c r="D164" s="19"/>
      <c r="E164" s="19"/>
      <c r="F164" s="19"/>
      <c r="G164" s="19"/>
      <c r="H164" s="19"/>
      <c r="I164" s="19"/>
      <c r="J164" s="19"/>
      <c r="K164" s="19"/>
      <c r="L164" s="19"/>
    </row>
    <row r="165">
      <c r="A165" s="72">
        <v>45365.0</v>
      </c>
      <c r="B165" s="19">
        <v>0.0596057389478597</v>
      </c>
      <c r="C165" s="19">
        <v>-0.005567433449302883</v>
      </c>
      <c r="D165" s="19"/>
      <c r="E165" s="19"/>
      <c r="F165" s="19"/>
      <c r="G165" s="19"/>
      <c r="H165" s="19"/>
      <c r="I165" s="19"/>
      <c r="J165" s="19"/>
      <c r="K165" s="19"/>
      <c r="L165" s="19"/>
    </row>
    <row r="166">
      <c r="A166" s="72">
        <v>45364.0</v>
      </c>
      <c r="B166" s="19">
        <v>-0.1091135820430219</v>
      </c>
      <c r="C166" s="19">
        <v>0.006771162439709544</v>
      </c>
      <c r="D166" s="19"/>
      <c r="E166" s="19"/>
      <c r="F166" s="19"/>
      <c r="G166" s="19"/>
      <c r="H166" s="19"/>
      <c r="I166" s="19"/>
      <c r="J166" s="19"/>
      <c r="K166" s="19"/>
      <c r="L166" s="19"/>
    </row>
    <row r="167">
      <c r="A167" s="72">
        <v>45363.0</v>
      </c>
      <c r="B167" s="19">
        <v>-0.030232792502267514</v>
      </c>
      <c r="C167" s="19">
        <v>-0.015132724741109493</v>
      </c>
      <c r="D167" s="19"/>
      <c r="E167" s="19"/>
      <c r="F167" s="19"/>
      <c r="G167" s="19"/>
      <c r="H167" s="19"/>
      <c r="I167" s="19"/>
      <c r="J167" s="19"/>
      <c r="K167" s="19"/>
      <c r="L167" s="19"/>
    </row>
    <row r="168">
      <c r="A168" s="72">
        <v>45362.0</v>
      </c>
      <c r="B168" s="19">
        <v>0.010797596006926646</v>
      </c>
      <c r="C168" s="19">
        <v>1.365713428544968E-4</v>
      </c>
      <c r="D168" s="19"/>
      <c r="E168" s="19"/>
      <c r="F168" s="19"/>
      <c r="G168" s="19"/>
      <c r="H168" s="19"/>
      <c r="I168" s="19"/>
      <c r="J168" s="19"/>
      <c r="K168" s="19"/>
      <c r="L168" s="19"/>
    </row>
    <row r="169">
      <c r="A169" s="72">
        <v>45358.0</v>
      </c>
      <c r="B169" s="19">
        <v>0.011436225015454271</v>
      </c>
      <c r="C169" s="19">
        <v>-0.007153161684127163</v>
      </c>
      <c r="D169" s="19"/>
      <c r="E169" s="19"/>
      <c r="F169" s="19"/>
      <c r="G169" s="19"/>
      <c r="H169" s="19"/>
      <c r="I169" s="19"/>
      <c r="J169" s="19"/>
      <c r="K169" s="19"/>
      <c r="L169" s="19"/>
    </row>
    <row r="170">
      <c r="A170" s="72">
        <v>45357.0</v>
      </c>
      <c r="B170" s="19">
        <v>-0.02559983937355692</v>
      </c>
      <c r="C170" s="19">
        <v>8.67667376374115E-4</v>
      </c>
      <c r="D170" s="19"/>
      <c r="E170" s="19"/>
      <c r="F170" s="19"/>
      <c r="G170" s="19"/>
      <c r="H170" s="19"/>
      <c r="I170" s="19"/>
      <c r="J170" s="19"/>
      <c r="K170" s="19"/>
      <c r="L170" s="19"/>
    </row>
    <row r="171">
      <c r="A171" s="72">
        <v>45356.0</v>
      </c>
      <c r="B171" s="19">
        <v>9.043408360127625E-4</v>
      </c>
      <c r="C171" s="19">
        <v>0.005266971726090697</v>
      </c>
      <c r="D171" s="19"/>
      <c r="E171" s="19"/>
      <c r="F171" s="19"/>
      <c r="G171" s="19"/>
      <c r="H171" s="19"/>
      <c r="I171" s="19"/>
      <c r="J171" s="19"/>
      <c r="K171" s="19"/>
      <c r="L171" s="19"/>
    </row>
    <row r="172">
      <c r="A172" s="72">
        <v>45355.0</v>
      </c>
      <c r="B172" s="19">
        <v>-0.009356957993231108</v>
      </c>
      <c r="C172" s="19">
        <v>-0.0022003427714499812</v>
      </c>
      <c r="D172" s="19"/>
      <c r="E172" s="19"/>
      <c r="F172" s="19"/>
      <c r="G172" s="19"/>
      <c r="H172" s="19"/>
      <c r="I172" s="19"/>
      <c r="J172" s="19"/>
      <c r="K172" s="19"/>
      <c r="L172" s="19"/>
    </row>
    <row r="173">
      <c r="A173" s="72">
        <v>45353.0</v>
      </c>
      <c r="B173" s="19">
        <v>-0.009856100926473488</v>
      </c>
      <c r="C173" s="19">
        <v>0.0012154577628427088</v>
      </c>
      <c r="D173" s="19"/>
      <c r="E173" s="19"/>
      <c r="F173" s="19"/>
      <c r="G173" s="19"/>
      <c r="H173" s="19"/>
      <c r="I173" s="19"/>
      <c r="J173" s="19"/>
      <c r="K173" s="19"/>
      <c r="L173" s="19"/>
    </row>
    <row r="174">
      <c r="A174" s="72">
        <v>45352.0</v>
      </c>
      <c r="B174" s="19">
        <v>-0.02141203703703698</v>
      </c>
      <c r="C174" s="19">
        <v>0.0017749426445079486</v>
      </c>
      <c r="D174" s="19"/>
      <c r="E174" s="19"/>
      <c r="F174" s="19"/>
      <c r="G174" s="19"/>
      <c r="H174" s="19"/>
      <c r="I174" s="19"/>
      <c r="J174" s="19"/>
      <c r="K174" s="19"/>
      <c r="L174" s="19"/>
    </row>
    <row r="175">
      <c r="A175" s="72">
        <v>45351.0</v>
      </c>
      <c r="B175" s="19">
        <v>0.022888713496448165</v>
      </c>
      <c r="C175" s="19">
        <v>0.016192204814673428</v>
      </c>
      <c r="D175" s="19"/>
      <c r="E175" s="19"/>
      <c r="F175" s="19"/>
      <c r="G175" s="19"/>
      <c r="H175" s="19"/>
      <c r="I175" s="19"/>
      <c r="J175" s="19"/>
      <c r="K175" s="19"/>
      <c r="L175" s="19"/>
    </row>
    <row r="176">
      <c r="A176" s="72">
        <v>45350.0</v>
      </c>
      <c r="B176" s="19">
        <v>-0.01477449455676505</v>
      </c>
      <c r="C176" s="19">
        <v>0.0014418378991531977</v>
      </c>
      <c r="D176" s="19"/>
      <c r="E176" s="19"/>
      <c r="F176" s="19"/>
      <c r="G176" s="19"/>
      <c r="H176" s="19"/>
      <c r="I176" s="19"/>
      <c r="J176" s="19"/>
      <c r="K176" s="19"/>
      <c r="L176" s="19"/>
    </row>
    <row r="177">
      <c r="A177" s="72">
        <v>45349.0</v>
      </c>
      <c r="B177" s="19">
        <v>-0.008289955658376869</v>
      </c>
      <c r="C177" s="19">
        <v>-0.011135962808046407</v>
      </c>
      <c r="D177" s="19"/>
      <c r="E177" s="19"/>
      <c r="F177" s="19"/>
      <c r="G177" s="19"/>
      <c r="H177" s="19"/>
      <c r="I177" s="19"/>
      <c r="J177" s="19"/>
      <c r="K177" s="19"/>
      <c r="L177" s="19"/>
    </row>
    <row r="178">
      <c r="A178" s="72">
        <v>45348.0</v>
      </c>
      <c r="B178" s="19">
        <v>0.041148133279807375</v>
      </c>
      <c r="C178" s="19">
        <v>0.0034490474436139618</v>
      </c>
      <c r="D178" s="19"/>
      <c r="E178" s="19"/>
      <c r="F178" s="19"/>
      <c r="G178" s="19"/>
      <c r="H178" s="19"/>
      <c r="I178" s="19"/>
      <c r="J178" s="19"/>
      <c r="K178" s="19"/>
      <c r="L178" s="19"/>
    </row>
    <row r="179">
      <c r="A179" s="72">
        <v>45345.0</v>
      </c>
      <c r="B179" s="19">
        <v>0.017981201471189312</v>
      </c>
      <c r="C179" s="19">
        <v>-0.004080998707946426</v>
      </c>
      <c r="D179" s="19"/>
      <c r="E179" s="19"/>
      <c r="F179" s="19"/>
      <c r="G179" s="19"/>
      <c r="H179" s="19"/>
      <c r="I179" s="19"/>
      <c r="J179" s="19"/>
      <c r="K179" s="19"/>
      <c r="L179" s="19"/>
    </row>
    <row r="180">
      <c r="A180" s="72">
        <v>45344.0</v>
      </c>
      <c r="B180" s="19">
        <v>0.0064781491002570135</v>
      </c>
      <c r="C180" s="19">
        <v>-2.137959126722322E-4</v>
      </c>
      <c r="D180" s="19"/>
      <c r="E180" s="19"/>
      <c r="F180" s="19"/>
      <c r="G180" s="19"/>
      <c r="H180" s="19"/>
      <c r="I180" s="19"/>
      <c r="J180" s="19"/>
      <c r="K180" s="19"/>
      <c r="L180" s="19"/>
    </row>
    <row r="181">
      <c r="A181" s="72">
        <v>45343.0</v>
      </c>
      <c r="B181" s="19">
        <v>0.01354872329338197</v>
      </c>
      <c r="C181" s="19">
        <v>0.007363392964423232</v>
      </c>
      <c r="D181" s="19"/>
      <c r="E181" s="19"/>
      <c r="F181" s="19"/>
      <c r="G181" s="19"/>
      <c r="H181" s="19"/>
      <c r="I181" s="19"/>
      <c r="J181" s="19"/>
      <c r="K181" s="19"/>
      <c r="L181" s="19"/>
    </row>
    <row r="182">
      <c r="A182" s="72">
        <v>45342.0</v>
      </c>
      <c r="B182" s="19">
        <v>-0.003013300083125503</v>
      </c>
      <c r="C182" s="19">
        <v>-0.006392770177884866</v>
      </c>
      <c r="D182" s="19"/>
      <c r="E182" s="19"/>
      <c r="F182" s="19"/>
      <c r="G182" s="19"/>
      <c r="H182" s="19"/>
      <c r="I182" s="19"/>
      <c r="J182" s="19"/>
      <c r="K182" s="19"/>
      <c r="L182" s="19"/>
    </row>
    <row r="183">
      <c r="A183" s="72">
        <v>45341.0</v>
      </c>
      <c r="B183" s="19">
        <v>-0.006298399586990189</v>
      </c>
      <c r="C183" s="19">
        <v>0.0033766908881329716</v>
      </c>
      <c r="D183" s="19"/>
      <c r="E183" s="19"/>
      <c r="F183" s="19"/>
      <c r="G183" s="19"/>
      <c r="H183" s="19"/>
      <c r="I183" s="19"/>
      <c r="J183" s="19"/>
      <c r="K183" s="19"/>
      <c r="L183" s="19"/>
    </row>
    <row r="184">
      <c r="A184" s="72">
        <v>45338.0</v>
      </c>
      <c r="B184" s="19">
        <v>0.02541026998411855</v>
      </c>
      <c r="C184" s="19">
        <v>0.0036999732313400813</v>
      </c>
      <c r="D184" s="19"/>
      <c r="E184" s="19"/>
      <c r="F184" s="19"/>
      <c r="G184" s="19"/>
      <c r="H184" s="19"/>
      <c r="I184" s="19"/>
      <c r="J184" s="19"/>
      <c r="K184" s="19"/>
      <c r="L184" s="19"/>
    </row>
    <row r="185">
      <c r="A185" s="72">
        <v>45337.0</v>
      </c>
      <c r="B185" s="19">
        <v>0.1197391819798459</v>
      </c>
      <c r="C185" s="19">
        <v>0.005930878678274354</v>
      </c>
      <c r="D185" s="19"/>
      <c r="E185" s="19"/>
      <c r="F185" s="19"/>
      <c r="G185" s="19"/>
      <c r="H185" s="19"/>
      <c r="I185" s="19"/>
      <c r="J185" s="19"/>
      <c r="K185" s="19"/>
      <c r="L185" s="19"/>
    </row>
    <row r="186">
      <c r="A186" s="72">
        <v>45336.0</v>
      </c>
      <c r="B186" s="19">
        <v>0.011148405658115479</v>
      </c>
      <c r="C186" s="19">
        <v>0.0032371720760713263</v>
      </c>
      <c r="D186" s="19"/>
      <c r="E186" s="19"/>
      <c r="F186" s="19"/>
      <c r="G186" s="19"/>
      <c r="H186" s="19"/>
      <c r="I186" s="19"/>
      <c r="J186" s="19"/>
      <c r="K186" s="19"/>
      <c r="L186" s="19"/>
    </row>
    <row r="187">
      <c r="A187" s="72">
        <v>45335.0</v>
      </c>
      <c r="B187" s="19">
        <v>0.02494163902199298</v>
      </c>
      <c r="C187" s="19">
        <v>0.0044519563542708696</v>
      </c>
      <c r="D187" s="19"/>
      <c r="E187" s="19"/>
      <c r="F187" s="19"/>
      <c r="G187" s="19"/>
      <c r="H187" s="19"/>
      <c r="I187" s="19"/>
      <c r="J187" s="19"/>
      <c r="K187" s="19"/>
      <c r="L187" s="19"/>
    </row>
    <row r="188">
      <c r="A188" s="72">
        <v>45334.0</v>
      </c>
      <c r="B188" s="19">
        <v>-0.025502873563218453</v>
      </c>
      <c r="C188" s="19">
        <v>0.005884516366311265</v>
      </c>
      <c r="D188" s="19"/>
      <c r="E188" s="19"/>
      <c r="F188" s="19"/>
      <c r="G188" s="19"/>
      <c r="H188" s="19"/>
      <c r="I188" s="19"/>
      <c r="J188" s="19"/>
      <c r="K188" s="19"/>
      <c r="L188" s="19"/>
    </row>
    <row r="189">
      <c r="A189" s="72">
        <v>45331.0</v>
      </c>
      <c r="B189" s="19">
        <v>0.006143838091796194</v>
      </c>
      <c r="C189" s="19">
        <v>-0.007641455296683142</v>
      </c>
      <c r="D189" s="19"/>
      <c r="E189" s="19"/>
      <c r="F189" s="19"/>
      <c r="G189" s="19"/>
      <c r="H189" s="19"/>
      <c r="I189" s="19"/>
      <c r="J189" s="19"/>
      <c r="K189" s="19"/>
      <c r="L189" s="19"/>
    </row>
    <row r="190">
      <c r="A190" s="72">
        <v>45330.0</v>
      </c>
      <c r="B190" s="19">
        <v>-0.023871119473188984</v>
      </c>
      <c r="C190" s="19">
        <v>0.0029721958103781088</v>
      </c>
      <c r="D190" s="19"/>
      <c r="E190" s="19"/>
      <c r="F190" s="19"/>
      <c r="G190" s="19"/>
      <c r="H190" s="19"/>
      <c r="I190" s="19"/>
      <c r="J190" s="19"/>
      <c r="K190" s="19"/>
      <c r="L190" s="19"/>
    </row>
    <row r="191">
      <c r="A191" s="72">
        <v>45329.0</v>
      </c>
      <c r="B191" s="19">
        <v>0.005200945626477438</v>
      </c>
      <c r="C191" s="19">
        <v>-0.009691981486970147</v>
      </c>
      <c r="D191" s="19"/>
      <c r="E191" s="19"/>
      <c r="F191" s="19"/>
      <c r="G191" s="19"/>
      <c r="H191" s="19"/>
      <c r="I191" s="19"/>
      <c r="J191" s="19"/>
      <c r="K191" s="19"/>
      <c r="L191" s="19"/>
    </row>
    <row r="192">
      <c r="A192" s="72">
        <v>45328.0</v>
      </c>
      <c r="B192" s="19">
        <v>0.022727272727272707</v>
      </c>
      <c r="C192" s="19">
        <v>5.0160971116319786E-5</v>
      </c>
      <c r="D192" s="19"/>
      <c r="E192" s="19"/>
      <c r="F192" s="19"/>
      <c r="G192" s="19"/>
      <c r="H192" s="19"/>
      <c r="I192" s="19"/>
      <c r="J192" s="19"/>
      <c r="K192" s="19"/>
      <c r="L192" s="19"/>
    </row>
    <row r="193">
      <c r="A193" s="72">
        <v>45327.0</v>
      </c>
      <c r="B193" s="19">
        <v>-0.039814277423099176</v>
      </c>
      <c r="C193" s="19">
        <v>0.007243348016002349</v>
      </c>
      <c r="D193" s="19"/>
      <c r="E193" s="19"/>
      <c r="F193" s="19"/>
      <c r="G193" s="19"/>
      <c r="H193" s="19"/>
      <c r="I193" s="19"/>
      <c r="J193" s="19"/>
      <c r="K193" s="19"/>
      <c r="L193" s="19"/>
    </row>
    <row r="194">
      <c r="A194" s="72">
        <v>45324.0</v>
      </c>
      <c r="B194" s="19">
        <v>0.0071311667056348504</v>
      </c>
      <c r="C194" s="19">
        <v>-0.003756783717248191</v>
      </c>
      <c r="D194" s="19"/>
      <c r="E194" s="19"/>
      <c r="F194" s="19"/>
      <c r="G194" s="19"/>
      <c r="H194" s="19"/>
      <c r="I194" s="19"/>
      <c r="J194" s="19"/>
      <c r="K194" s="19"/>
      <c r="L194" s="19"/>
    </row>
    <row r="195">
      <c r="A195" s="72">
        <v>45323.0</v>
      </c>
      <c r="B195" s="19">
        <v>0.00117041198501866</v>
      </c>
      <c r="C195" s="19">
        <v>0.007205915902559923</v>
      </c>
      <c r="D195" s="19"/>
      <c r="E195" s="19"/>
      <c r="F195" s="19"/>
      <c r="G195" s="19"/>
      <c r="H195" s="19"/>
      <c r="I195" s="19"/>
      <c r="J195" s="19"/>
      <c r="K195" s="19"/>
      <c r="L195" s="19"/>
    </row>
    <row r="196">
      <c r="A196" s="72">
        <v>45322.0</v>
      </c>
      <c r="B196" s="19">
        <v>-0.014760147601476148</v>
      </c>
      <c r="C196" s="19">
        <v>-0.0013003033273956133</v>
      </c>
      <c r="D196" s="19"/>
      <c r="E196" s="19"/>
      <c r="F196" s="19"/>
      <c r="G196" s="19"/>
      <c r="H196" s="19"/>
      <c r="I196" s="19"/>
      <c r="J196" s="19"/>
      <c r="K196" s="19"/>
      <c r="L196" s="19"/>
    </row>
    <row r="197">
      <c r="A197" s="72">
        <v>45321.0</v>
      </c>
      <c r="B197" s="19">
        <v>0.006032482598608002</v>
      </c>
      <c r="C197" s="19">
        <v>0.00946004339725226</v>
      </c>
      <c r="D197" s="19"/>
      <c r="E197" s="19"/>
      <c r="F197" s="19"/>
      <c r="G197" s="19"/>
      <c r="H197" s="19"/>
      <c r="I197" s="19"/>
      <c r="J197" s="19"/>
      <c r="K197" s="19"/>
      <c r="L197" s="19"/>
    </row>
    <row r="198">
      <c r="A198" s="72">
        <v>45320.0</v>
      </c>
      <c r="B198" s="19">
        <v>0.05495043446334602</v>
      </c>
      <c r="C198" s="19">
        <v>-0.00991369792433383</v>
      </c>
      <c r="D198" s="19"/>
      <c r="E198" s="19"/>
      <c r="F198" s="19"/>
      <c r="G198" s="19"/>
      <c r="H198" s="19"/>
      <c r="I198" s="19"/>
      <c r="J198" s="19"/>
      <c r="K198" s="19"/>
      <c r="L198" s="19"/>
    </row>
    <row r="199">
      <c r="A199" s="72">
        <v>45316.0</v>
      </c>
      <c r="B199" s="19">
        <v>-0.015186211883813416</v>
      </c>
      <c r="C199" s="19">
        <v>0.01803059112239258</v>
      </c>
      <c r="D199" s="19"/>
      <c r="E199" s="19"/>
      <c r="F199" s="19"/>
      <c r="G199" s="19"/>
      <c r="H199" s="19"/>
      <c r="I199" s="19"/>
      <c r="J199" s="19"/>
      <c r="K199" s="19"/>
      <c r="L199" s="19"/>
    </row>
    <row r="200">
      <c r="A200" s="72">
        <v>45315.0</v>
      </c>
      <c r="B200" s="19">
        <v>0.08457516339869287</v>
      </c>
      <c r="C200" s="19">
        <v>-0.00472407179097567</v>
      </c>
      <c r="D200" s="19"/>
      <c r="E200" s="19"/>
      <c r="F200" s="19"/>
      <c r="G200" s="19"/>
      <c r="H200" s="19"/>
      <c r="I200" s="19"/>
      <c r="J200" s="19"/>
      <c r="K200" s="19"/>
      <c r="L200" s="19"/>
    </row>
    <row r="201">
      <c r="A201" s="72">
        <v>45314.0</v>
      </c>
      <c r="B201" s="19">
        <v>0.006314127861089203</v>
      </c>
      <c r="C201" s="19">
        <v>0.010130045011959243</v>
      </c>
      <c r="D201" s="19"/>
      <c r="E201" s="19"/>
      <c r="F201" s="19"/>
      <c r="G201" s="19"/>
      <c r="H201" s="19"/>
      <c r="I201" s="19"/>
      <c r="J201" s="19"/>
      <c r="K201" s="19"/>
      <c r="L201" s="19"/>
    </row>
    <row r="202">
      <c r="A202" s="72">
        <v>45311.0</v>
      </c>
      <c r="B202" s="19">
        <v>-0.021495687990732315</v>
      </c>
      <c r="C202" s="19">
        <v>-0.015436820293160514</v>
      </c>
      <c r="D202" s="19"/>
      <c r="E202" s="19"/>
      <c r="F202" s="19"/>
      <c r="G202" s="19"/>
      <c r="H202" s="19"/>
      <c r="I202" s="19"/>
      <c r="J202" s="19"/>
      <c r="K202" s="19"/>
      <c r="L202" s="19"/>
    </row>
    <row r="203">
      <c r="A203" s="72">
        <v>45310.0</v>
      </c>
      <c r="B203" s="19">
        <v>0.0163526949241235</v>
      </c>
      <c r="C203" s="19">
        <v>-0.0023401657540329523</v>
      </c>
      <c r="D203" s="19"/>
      <c r="E203" s="19"/>
      <c r="F203" s="19"/>
      <c r="G203" s="19"/>
      <c r="H203" s="19"/>
      <c r="I203" s="19"/>
      <c r="J203" s="19"/>
      <c r="K203" s="19"/>
      <c r="L203" s="19"/>
    </row>
    <row r="204">
      <c r="A204" s="72">
        <v>45309.0</v>
      </c>
      <c r="B204" s="19">
        <v>-0.015709502961627653</v>
      </c>
      <c r="C204" s="19">
        <v>0.007461938985893868</v>
      </c>
      <c r="D204" s="19"/>
      <c r="E204" s="19"/>
      <c r="F204" s="19"/>
      <c r="G204" s="19"/>
      <c r="H204" s="19"/>
      <c r="I204" s="19"/>
      <c r="J204" s="19"/>
      <c r="K204" s="19"/>
      <c r="L204" s="19"/>
    </row>
    <row r="205">
      <c r="A205" s="72">
        <v>45308.0</v>
      </c>
      <c r="B205" s="19">
        <v>-0.005761106132377458</v>
      </c>
      <c r="C205" s="19">
        <v>-0.005085307540579342</v>
      </c>
      <c r="D205" s="19"/>
      <c r="E205" s="19"/>
      <c r="F205" s="19"/>
      <c r="G205" s="19"/>
      <c r="H205" s="19"/>
      <c r="I205" s="19"/>
      <c r="J205" s="19"/>
      <c r="K205" s="19"/>
      <c r="L205" s="19"/>
    </row>
    <row r="206">
      <c r="A206" s="72">
        <v>45307.0</v>
      </c>
      <c r="B206" s="19">
        <v>0.007091284167096479</v>
      </c>
      <c r="C206" s="19">
        <v>-0.02089432333437724</v>
      </c>
      <c r="D206" s="19"/>
      <c r="E206" s="19"/>
      <c r="F206" s="19"/>
      <c r="G206" s="19"/>
      <c r="H206" s="19"/>
      <c r="I206" s="19"/>
      <c r="J206" s="19"/>
      <c r="K206" s="19"/>
      <c r="L206" s="19"/>
    </row>
    <row r="207">
      <c r="A207" s="72">
        <v>45306.0</v>
      </c>
      <c r="B207" s="19">
        <v>-0.010082961072112262</v>
      </c>
      <c r="C207" s="19">
        <v>-0.002948303989826928</v>
      </c>
      <c r="D207" s="19"/>
      <c r="E207" s="19"/>
      <c r="F207" s="19"/>
      <c r="G207" s="19"/>
      <c r="H207" s="19"/>
      <c r="I207" s="19"/>
      <c r="J207" s="19"/>
      <c r="K207" s="19"/>
      <c r="L207" s="19"/>
    </row>
    <row r="208">
      <c r="A208" s="72">
        <v>45303.0</v>
      </c>
      <c r="B208" s="19">
        <v>0.006164119686657088</v>
      </c>
      <c r="C208" s="19">
        <v>0.009267146390311787</v>
      </c>
      <c r="D208" s="19"/>
      <c r="E208" s="19"/>
      <c r="F208" s="19"/>
      <c r="G208" s="19"/>
      <c r="H208" s="19"/>
      <c r="I208" s="19"/>
      <c r="J208" s="19"/>
      <c r="K208" s="19"/>
      <c r="L208" s="19"/>
    </row>
    <row r="209">
      <c r="A209" s="72">
        <v>45302.0</v>
      </c>
      <c r="B209" s="19">
        <v>0.05486318070983476</v>
      </c>
      <c r="C209" s="19">
        <v>0.01142642004508665</v>
      </c>
      <c r="D209" s="19"/>
      <c r="E209" s="19"/>
      <c r="F209" s="19"/>
      <c r="G209" s="19"/>
      <c r="H209" s="19"/>
      <c r="I209" s="19"/>
      <c r="J209" s="19"/>
      <c r="K209" s="19"/>
      <c r="L209" s="19"/>
    </row>
    <row r="210">
      <c r="A210" s="72">
        <v>45301.0</v>
      </c>
      <c r="B210" s="19">
        <v>-0.015076717811874474</v>
      </c>
      <c r="C210" s="19">
        <v>0.0013183031357111297</v>
      </c>
      <c r="D210" s="19"/>
      <c r="E210" s="19"/>
      <c r="F210" s="19"/>
      <c r="G210" s="19"/>
      <c r="H210" s="19"/>
      <c r="I210" s="19"/>
      <c r="J210" s="19"/>
      <c r="K210" s="19"/>
      <c r="L210" s="19"/>
    </row>
    <row r="211">
      <c r="A211" s="72">
        <v>45300.0</v>
      </c>
      <c r="B211" s="19">
        <v>0.03493510080088358</v>
      </c>
      <c r="C211" s="19">
        <v>0.003427733309816494</v>
      </c>
      <c r="D211" s="19"/>
      <c r="E211" s="19"/>
      <c r="F211" s="19"/>
      <c r="G211" s="19"/>
      <c r="H211" s="19"/>
      <c r="I211" s="19"/>
      <c r="J211" s="19"/>
      <c r="K211" s="19"/>
      <c r="L211" s="19"/>
    </row>
    <row r="212">
      <c r="A212" s="72">
        <v>45299.0</v>
      </c>
      <c r="B212" s="19">
        <v>-0.017367706919945713</v>
      </c>
      <c r="C212" s="19">
        <v>0.0014805001626922998</v>
      </c>
      <c r="D212" s="19"/>
      <c r="E212" s="19"/>
      <c r="F212" s="19"/>
      <c r="G212" s="19"/>
      <c r="H212" s="19"/>
      <c r="I212" s="19"/>
      <c r="J212" s="19"/>
      <c r="K212" s="19"/>
      <c r="L212" s="19"/>
    </row>
    <row r="213">
      <c r="A213" s="72">
        <v>45296.0</v>
      </c>
      <c r="B213" s="19">
        <v>0.0320683377678197</v>
      </c>
      <c r="C213" s="19">
        <v>-0.00911067302909152</v>
      </c>
      <c r="D213" s="19"/>
      <c r="E213" s="19"/>
      <c r="F213" s="19"/>
      <c r="G213" s="19"/>
      <c r="H213" s="19"/>
      <c r="I213" s="19"/>
      <c r="J213" s="19"/>
      <c r="K213" s="19"/>
      <c r="L213" s="19"/>
    </row>
    <row r="214">
      <c r="A214" s="72">
        <v>45295.0</v>
      </c>
      <c r="B214" s="19">
        <v>0.02247995418098525</v>
      </c>
      <c r="C214" s="19">
        <v>0.002410128078453866</v>
      </c>
      <c r="D214" s="19"/>
      <c r="E214" s="19"/>
      <c r="F214" s="19"/>
      <c r="G214" s="19"/>
      <c r="H214" s="19"/>
      <c r="I214" s="19"/>
      <c r="J214" s="19"/>
      <c r="K214" s="19"/>
      <c r="L214" s="19"/>
    </row>
    <row r="215">
      <c r="A215" s="72">
        <v>45294.0</v>
      </c>
      <c r="B215" s="19">
        <v>0.0038809831824060392</v>
      </c>
      <c r="C215" s="19">
        <v>0.006564470067178307</v>
      </c>
      <c r="D215" s="19"/>
      <c r="E215" s="19"/>
      <c r="F215" s="19"/>
      <c r="G215" s="19"/>
      <c r="H215" s="19"/>
      <c r="I215" s="19"/>
      <c r="J215" s="19"/>
      <c r="K215" s="19"/>
      <c r="L215" s="19"/>
    </row>
    <row r="216">
      <c r="A216" s="72">
        <v>45293.0</v>
      </c>
      <c r="B216" s="19">
        <v>-0.01723407260912546</v>
      </c>
      <c r="C216" s="19">
        <v>-0.0068518125340398806</v>
      </c>
      <c r="D216" s="19"/>
      <c r="E216" s="19"/>
      <c r="F216" s="19"/>
      <c r="G216" s="19"/>
      <c r="H216" s="19"/>
      <c r="I216" s="19"/>
      <c r="J216" s="19"/>
      <c r="K216" s="19"/>
      <c r="L216" s="19"/>
    </row>
    <row r="217">
      <c r="A217" s="72">
        <v>45292.0</v>
      </c>
      <c r="B217" s="19">
        <v>0.03524422345715128</v>
      </c>
      <c r="C217" s="19">
        <v>-0.003500154080370299</v>
      </c>
      <c r="D217" s="19"/>
      <c r="E217" s="19"/>
      <c r="F217" s="19"/>
      <c r="G217" s="19"/>
      <c r="H217" s="19"/>
      <c r="I217" s="19"/>
      <c r="J217" s="19"/>
      <c r="K217" s="19"/>
      <c r="L217" s="19"/>
    </row>
    <row r="218">
      <c r="A218" s="72">
        <v>45289.0</v>
      </c>
      <c r="B218" s="19">
        <v>-0.0042230959662153955</v>
      </c>
      <c r="C218" s="19">
        <v>4.831718158977427E-4</v>
      </c>
      <c r="D218" s="19"/>
      <c r="E218" s="19"/>
      <c r="F218" s="19"/>
      <c r="G218" s="19"/>
      <c r="H218" s="19"/>
      <c r="I218" s="19"/>
      <c r="J218" s="19"/>
      <c r="K218" s="19"/>
      <c r="L218" s="19"/>
    </row>
    <row r="219">
      <c r="A219" s="72">
        <v>45288.0</v>
      </c>
      <c r="B219" s="19">
        <v>-0.010661287998847357</v>
      </c>
      <c r="C219" s="19">
        <v>-0.0021718468044464867</v>
      </c>
      <c r="D219" s="19"/>
      <c r="E219" s="19"/>
      <c r="F219" s="19"/>
      <c r="G219" s="19"/>
      <c r="H219" s="19"/>
      <c r="I219" s="19"/>
      <c r="J219" s="19"/>
      <c r="K219" s="19"/>
      <c r="L219" s="19"/>
    </row>
    <row r="220">
      <c r="A220" s="72">
        <v>45287.0</v>
      </c>
      <c r="B220" s="19">
        <v>-0.01350198976691297</v>
      </c>
      <c r="C220" s="19">
        <v>0.005723917385331179</v>
      </c>
      <c r="D220" s="19"/>
      <c r="E220" s="19"/>
      <c r="F220" s="19"/>
      <c r="G220" s="19"/>
      <c r="H220" s="19"/>
      <c r="I220" s="19"/>
      <c r="J220" s="19"/>
      <c r="K220" s="19"/>
      <c r="L220" s="19"/>
    </row>
    <row r="221">
      <c r="A221" s="72">
        <v>45286.0</v>
      </c>
      <c r="B221" s="19">
        <v>0.0012807741568237052</v>
      </c>
      <c r="C221" s="19">
        <v>0.009952731521102987</v>
      </c>
      <c r="D221" s="19"/>
      <c r="E221" s="19"/>
      <c r="F221" s="19"/>
      <c r="G221" s="19"/>
      <c r="H221" s="19"/>
      <c r="I221" s="19"/>
      <c r="J221" s="19"/>
      <c r="K221" s="19"/>
      <c r="L221" s="19"/>
    </row>
    <row r="222">
      <c r="A222" s="72">
        <v>45282.0</v>
      </c>
      <c r="B222" s="19">
        <v>-0.0019883539269989203</v>
      </c>
      <c r="C222" s="19">
        <v>0.004306912606443225</v>
      </c>
      <c r="D222" s="19"/>
      <c r="E222" s="19"/>
      <c r="F222" s="19"/>
      <c r="G222" s="19"/>
      <c r="H222" s="19"/>
      <c r="I222" s="19"/>
      <c r="J222" s="19"/>
      <c r="K222" s="19"/>
      <c r="L222" s="19"/>
    </row>
    <row r="223">
      <c r="A223" s="72">
        <v>45281.0</v>
      </c>
      <c r="B223" s="19">
        <v>0.0272833381966735</v>
      </c>
      <c r="C223" s="19">
        <v>0.004438945097753333</v>
      </c>
      <c r="D223" s="19"/>
      <c r="E223" s="19"/>
      <c r="F223" s="19"/>
      <c r="G223" s="19"/>
      <c r="H223" s="19"/>
      <c r="I223" s="19"/>
      <c r="J223" s="19"/>
      <c r="K223" s="19"/>
      <c r="L223" s="19"/>
    </row>
    <row r="224">
      <c r="A224" s="72">
        <v>45280.0</v>
      </c>
      <c r="B224" s="19">
        <v>-0.06199534692760378</v>
      </c>
      <c r="C224" s="19">
        <v>0.00495977569899031</v>
      </c>
      <c r="D224" s="19"/>
      <c r="E224" s="19"/>
      <c r="F224" s="19"/>
      <c r="G224" s="19"/>
      <c r="H224" s="19"/>
      <c r="I224" s="19"/>
      <c r="J224" s="19"/>
      <c r="K224" s="19"/>
      <c r="L224" s="19"/>
    </row>
    <row r="225">
      <c r="A225" s="72">
        <v>45279.0</v>
      </c>
      <c r="B225" s="19">
        <v>-0.0024573378839589655</v>
      </c>
      <c r="C225" s="19">
        <v>-0.014121502253753415</v>
      </c>
      <c r="D225" s="19"/>
      <c r="E225" s="19"/>
      <c r="F225" s="19"/>
      <c r="G225" s="19"/>
      <c r="H225" s="19"/>
      <c r="I225" s="19"/>
      <c r="J225" s="19"/>
      <c r="K225" s="19"/>
      <c r="L225" s="19"/>
    </row>
    <row r="226">
      <c r="A226" s="72">
        <v>45278.0</v>
      </c>
      <c r="B226" s="19">
        <v>-4.0938864628814464E-4</v>
      </c>
      <c r="C226" s="19">
        <v>0.0016084113611267714</v>
      </c>
      <c r="D226" s="19"/>
      <c r="E226" s="19"/>
      <c r="F226" s="19"/>
      <c r="G226" s="19"/>
      <c r="H226" s="19"/>
      <c r="I226" s="19"/>
      <c r="J226" s="19"/>
      <c r="K226" s="19"/>
      <c r="L226" s="19"/>
    </row>
    <row r="227">
      <c r="A227" s="72">
        <v>45275.0</v>
      </c>
      <c r="B227" s="19">
        <v>-0.01386085318261343</v>
      </c>
      <c r="C227" s="19">
        <v>-0.0017710127163373945</v>
      </c>
      <c r="D227" s="19"/>
      <c r="E227" s="19"/>
      <c r="F227" s="19"/>
      <c r="G227" s="19"/>
      <c r="H227" s="19"/>
      <c r="I227" s="19"/>
      <c r="J227" s="19"/>
      <c r="K227" s="19"/>
      <c r="L227" s="19"/>
    </row>
    <row r="228">
      <c r="A228" s="72">
        <v>45274.0</v>
      </c>
      <c r="B228" s="19">
        <v>0.035102381947346384</v>
      </c>
      <c r="C228" s="19">
        <v>0.012932723401643864</v>
      </c>
      <c r="D228" s="19"/>
      <c r="E228" s="19"/>
      <c r="F228" s="19"/>
      <c r="G228" s="19"/>
      <c r="H228" s="19"/>
      <c r="I228" s="19"/>
      <c r="J228" s="19"/>
      <c r="K228" s="19"/>
      <c r="L228" s="19"/>
    </row>
    <row r="229">
      <c r="A229" s="72">
        <v>45273.0</v>
      </c>
      <c r="B229" s="19">
        <v>-0.01549643444871096</v>
      </c>
      <c r="C229" s="19">
        <v>0.012250105727946048</v>
      </c>
      <c r="D229" s="19"/>
      <c r="E229" s="19"/>
      <c r="F229" s="19"/>
      <c r="G229" s="19"/>
      <c r="H229" s="19"/>
      <c r="I229" s="19"/>
      <c r="J229" s="19"/>
      <c r="K229" s="19"/>
      <c r="L229" s="19"/>
    </row>
    <row r="230">
      <c r="A230" s="72">
        <v>45272.0</v>
      </c>
      <c r="B230" s="19">
        <v>0.0</v>
      </c>
      <c r="C230" s="19">
        <v>9.542532430260042E-4</v>
      </c>
      <c r="D230" s="19"/>
      <c r="E230" s="19"/>
      <c r="F230" s="19"/>
      <c r="G230" s="19"/>
      <c r="H230" s="19"/>
      <c r="I230" s="19"/>
      <c r="J230" s="19"/>
      <c r="K230" s="19"/>
      <c r="L230" s="19"/>
    </row>
    <row r="231">
      <c r="A231" s="72">
        <v>45271.0</v>
      </c>
      <c r="B231" s="19">
        <v>0.019860139860139903</v>
      </c>
      <c r="C231" s="19">
        <v>-0.004319644141333678</v>
      </c>
      <c r="D231" s="19"/>
      <c r="E231" s="19"/>
      <c r="F231" s="19"/>
      <c r="G231" s="19"/>
      <c r="H231" s="19"/>
      <c r="I231" s="19"/>
      <c r="J231" s="19"/>
      <c r="K231" s="19"/>
      <c r="L231" s="19"/>
    </row>
    <row r="232">
      <c r="A232" s="72">
        <v>45268.0</v>
      </c>
      <c r="B232" s="19">
        <v>0.010172365074879952</v>
      </c>
      <c r="C232" s="19">
        <v>0.0013209724646388032</v>
      </c>
      <c r="D232" s="19"/>
      <c r="E232" s="19"/>
      <c r="F232" s="19"/>
      <c r="G232" s="19"/>
      <c r="H232" s="19"/>
      <c r="I232" s="19"/>
      <c r="J232" s="19"/>
      <c r="K232" s="19"/>
      <c r="L232" s="19"/>
    </row>
    <row r="233">
      <c r="A233" s="72">
        <v>45267.0</v>
      </c>
      <c r="B233" s="19">
        <v>-0.0025366403607667287</v>
      </c>
      <c r="C233" s="19">
        <v>0.0032653705657343934</v>
      </c>
      <c r="D233" s="19"/>
      <c r="E233" s="19"/>
      <c r="F233" s="19"/>
      <c r="G233" s="19"/>
      <c r="H233" s="19"/>
      <c r="I233" s="19"/>
      <c r="J233" s="19"/>
      <c r="K233" s="19"/>
      <c r="L233" s="19"/>
    </row>
    <row r="234">
      <c r="A234" s="72">
        <v>45266.0</v>
      </c>
      <c r="B234" s="19">
        <v>0.00623936471922848</v>
      </c>
      <c r="C234" s="19">
        <v>-0.001745654966877841</v>
      </c>
      <c r="D234" s="19"/>
      <c r="E234" s="19"/>
      <c r="F234" s="19"/>
      <c r="G234" s="19"/>
      <c r="H234" s="19"/>
      <c r="I234" s="19"/>
      <c r="J234" s="19"/>
      <c r="K234" s="19"/>
      <c r="L234" s="19"/>
    </row>
    <row r="235">
      <c r="A235" s="72">
        <v>45265.0</v>
      </c>
      <c r="B235" s="19">
        <v>-0.021371079655842284</v>
      </c>
      <c r="C235" s="19">
        <v>0.003960661900446416</v>
      </c>
      <c r="D235" s="19"/>
      <c r="E235" s="19"/>
      <c r="F235" s="19"/>
      <c r="G235" s="19"/>
      <c r="H235" s="19"/>
      <c r="I235" s="19"/>
      <c r="J235" s="19"/>
      <c r="K235" s="19"/>
      <c r="L235" s="19"/>
    </row>
    <row r="236">
      <c r="A236" s="72">
        <v>45264.0</v>
      </c>
      <c r="B236" s="19">
        <v>0.0074094785404725805</v>
      </c>
      <c r="C236" s="19">
        <v>0.00813562271593482</v>
      </c>
      <c r="D236" s="19"/>
      <c r="E236" s="19"/>
      <c r="F236" s="19"/>
      <c r="G236" s="19"/>
      <c r="H236" s="19"/>
      <c r="I236" s="19"/>
      <c r="J236" s="19"/>
      <c r="K236" s="19"/>
      <c r="L236" s="19"/>
    </row>
    <row r="237">
      <c r="A237" s="72">
        <v>45261.0</v>
      </c>
      <c r="B237" s="19">
        <v>-0.010376314333148895</v>
      </c>
      <c r="C237" s="19">
        <v>0.020668150129021567</v>
      </c>
      <c r="D237" s="19"/>
      <c r="E237" s="19"/>
      <c r="F237" s="19"/>
      <c r="G237" s="19"/>
      <c r="H237" s="19"/>
      <c r="I237" s="19"/>
      <c r="J237" s="19"/>
      <c r="K237" s="19"/>
      <c r="L237" s="19"/>
    </row>
    <row r="238">
      <c r="A238" s="72">
        <v>45260.0</v>
      </c>
      <c r="B238" s="19">
        <v>-0.0071428571428572285</v>
      </c>
      <c r="C238" s="19">
        <v>0.0066929417403636116</v>
      </c>
      <c r="D238" s="19"/>
      <c r="E238" s="19"/>
      <c r="F238" s="19"/>
      <c r="G238" s="19"/>
      <c r="H238" s="19"/>
      <c r="I238" s="19"/>
      <c r="J238" s="19"/>
      <c r="K238" s="19"/>
      <c r="L238" s="19"/>
    </row>
    <row r="239">
      <c r="A239" s="72">
        <v>45259.0</v>
      </c>
      <c r="B239" s="19">
        <v>0.020465377067563795</v>
      </c>
      <c r="C239" s="19">
        <v>0.0018187156036346686</v>
      </c>
      <c r="D239" s="19"/>
      <c r="E239" s="19"/>
      <c r="F239" s="19"/>
      <c r="G239" s="19"/>
      <c r="H239" s="19"/>
      <c r="I239" s="19"/>
      <c r="J239" s="19"/>
      <c r="K239" s="19"/>
      <c r="L239" s="19"/>
    </row>
    <row r="240">
      <c r="A240" s="72">
        <v>45258.0</v>
      </c>
      <c r="B240" s="19">
        <v>-0.033333333333333326</v>
      </c>
      <c r="C240" s="19">
        <v>0.0104023690653956</v>
      </c>
      <c r="D240" s="19"/>
      <c r="E240" s="19"/>
      <c r="F240" s="19"/>
      <c r="G240" s="19"/>
      <c r="H240" s="19"/>
      <c r="I240" s="19"/>
      <c r="J240" s="19"/>
      <c r="K240" s="19"/>
      <c r="L240" s="19"/>
    </row>
    <row r="241">
      <c r="A241" s="72">
        <v>45254.0</v>
      </c>
      <c r="B241" s="19">
        <v>-0.005256773150020155</v>
      </c>
      <c r="C241" s="19">
        <v>0.004799264449574903</v>
      </c>
      <c r="D241" s="19"/>
      <c r="E241" s="19"/>
      <c r="F241" s="19"/>
      <c r="G241" s="19"/>
      <c r="H241" s="19"/>
      <c r="I241" s="19"/>
      <c r="J241" s="19"/>
      <c r="K241" s="19"/>
      <c r="L241" s="19"/>
    </row>
    <row r="242">
      <c r="A242" s="72">
        <v>45253.0</v>
      </c>
      <c r="B242" s="19">
        <v>-0.01119552179128347</v>
      </c>
      <c r="C242" s="19">
        <v>-3.6864963135030404E-4</v>
      </c>
      <c r="D242" s="19"/>
      <c r="E242" s="19"/>
      <c r="F242" s="19"/>
      <c r="G242" s="19"/>
      <c r="H242" s="19"/>
      <c r="I242" s="19"/>
      <c r="J242" s="19"/>
      <c r="K242" s="19"/>
      <c r="L242" s="19"/>
    </row>
    <row r="243">
      <c r="A243" s="72">
        <v>45252.0</v>
      </c>
      <c r="B243" s="19">
        <v>-0.027982899339292655</v>
      </c>
      <c r="C243" s="19">
        <v>-4.971771944567438E-4</v>
      </c>
      <c r="D243" s="19"/>
      <c r="E243" s="19"/>
      <c r="F243" s="19"/>
      <c r="G243" s="19"/>
      <c r="H243" s="19"/>
      <c r="I243" s="19"/>
      <c r="J243" s="19"/>
      <c r="K243" s="19"/>
      <c r="L243" s="19"/>
    </row>
    <row r="244">
      <c r="A244" s="72">
        <v>45251.0</v>
      </c>
      <c r="B244" s="19">
        <v>-2.5903380391145703E-4</v>
      </c>
      <c r="C244" s="19">
        <v>0.0014380743451578581</v>
      </c>
      <c r="D244" s="19"/>
      <c r="E244" s="19"/>
      <c r="F244" s="19"/>
      <c r="G244" s="19"/>
      <c r="H244" s="19"/>
      <c r="I244" s="19"/>
      <c r="J244" s="19"/>
      <c r="K244" s="19"/>
      <c r="L244" s="19"/>
    </row>
    <row r="245">
      <c r="A245" s="72">
        <v>45250.0</v>
      </c>
      <c r="B245" s="19">
        <v>0.017527675276752808</v>
      </c>
      <c r="C245" s="19">
        <v>0.004539453640702851</v>
      </c>
      <c r="D245" s="19"/>
      <c r="E245" s="19"/>
      <c r="F245" s="19"/>
      <c r="G245" s="19"/>
      <c r="H245" s="19"/>
      <c r="I245" s="19"/>
      <c r="J245" s="19"/>
      <c r="K245" s="19"/>
      <c r="L245" s="19"/>
    </row>
    <row r="246">
      <c r="A246" s="72">
        <v>45247.0</v>
      </c>
      <c r="B246" s="19">
        <v>0.0038364863077127165</v>
      </c>
      <c r="C246" s="19">
        <v>-0.001915689394784037</v>
      </c>
      <c r="D246" s="19"/>
      <c r="E246" s="19"/>
      <c r="F246" s="19"/>
      <c r="G246" s="19"/>
      <c r="H246" s="19"/>
      <c r="I246" s="19"/>
      <c r="J246" s="19"/>
      <c r="K246" s="19"/>
      <c r="L246" s="19"/>
    </row>
    <row r="247">
      <c r="A247" s="72">
        <v>45246.0</v>
      </c>
      <c r="B247" s="19">
        <v>0.007732302359685361</v>
      </c>
      <c r="C247" s="19">
        <v>-0.0016898387064133713</v>
      </c>
      <c r="D247" s="19"/>
      <c r="E247" s="19"/>
      <c r="F247" s="19"/>
      <c r="G247" s="19"/>
      <c r="H247" s="19"/>
      <c r="I247" s="19"/>
      <c r="J247" s="19"/>
      <c r="K247" s="19"/>
      <c r="L247" s="19"/>
    </row>
    <row r="248">
      <c r="A248" s="72">
        <v>45245.0</v>
      </c>
      <c r="B248" s="19">
        <v>9.340805978117483E-4</v>
      </c>
      <c r="C248" s="19">
        <v>0.004561522099875814</v>
      </c>
      <c r="D248" s="19"/>
      <c r="E248" s="19"/>
      <c r="F248" s="19"/>
      <c r="G248" s="19"/>
      <c r="H248" s="19"/>
      <c r="I248" s="19"/>
      <c r="J248" s="19"/>
      <c r="K248" s="19"/>
      <c r="L248" s="19"/>
    </row>
    <row r="249">
      <c r="A249" s="72">
        <v>45243.0</v>
      </c>
      <c r="B249" s="19">
        <v>0.012702702702702684</v>
      </c>
      <c r="C249" s="19">
        <v>0.011926834348665816</v>
      </c>
      <c r="D249" s="19"/>
      <c r="E249" s="19"/>
      <c r="F249" s="19"/>
      <c r="G249" s="19"/>
      <c r="H249" s="19"/>
      <c r="I249" s="19"/>
      <c r="J249" s="19"/>
      <c r="K249" s="19"/>
      <c r="L249" s="19"/>
    </row>
    <row r="250">
      <c r="A250" s="72">
        <v>45242.0</v>
      </c>
      <c r="B250" s="19">
        <v>0.012035010940919078</v>
      </c>
      <c r="C250" s="19">
        <v>-0.004199625618740543</v>
      </c>
      <c r="D250" s="19"/>
      <c r="E250" s="19"/>
      <c r="F250" s="19"/>
      <c r="G250" s="19"/>
      <c r="H250" s="19"/>
      <c r="I250" s="19"/>
      <c r="J250" s="19"/>
      <c r="K250" s="19"/>
      <c r="L250" s="19"/>
    </row>
    <row r="251">
      <c r="A251" s="72">
        <v>45240.0</v>
      </c>
      <c r="B251" s="19">
        <v>0.00813456500758325</v>
      </c>
      <c r="C251" s="19">
        <v>0.005158208217612481</v>
      </c>
      <c r="D251" s="19"/>
      <c r="E251" s="19"/>
      <c r="F251" s="19"/>
      <c r="G251" s="19"/>
      <c r="H251" s="19"/>
      <c r="I251" s="19"/>
      <c r="J251" s="19"/>
      <c r="K251" s="19"/>
      <c r="L251" s="19"/>
    </row>
    <row r="252">
      <c r="A252" s="72">
        <v>45239.0</v>
      </c>
      <c r="B252" s="19">
        <v>0.01341344138605538</v>
      </c>
      <c r="C252" s="19">
        <v>0.001549344428804833</v>
      </c>
      <c r="D252" s="19"/>
      <c r="E252" s="19"/>
      <c r="F252" s="19"/>
      <c r="G252" s="19"/>
      <c r="H252" s="19"/>
      <c r="I252" s="19"/>
      <c r="J252" s="19"/>
      <c r="K252" s="19"/>
      <c r="L252" s="19"/>
    </row>
    <row r="253">
      <c r="A253" s="72">
        <v>45238.0</v>
      </c>
      <c r="B253" s="19">
        <v>0.014170327334561472</v>
      </c>
      <c r="C253" s="19">
        <v>-0.0024789775503382128</v>
      </c>
      <c r="D253" s="19"/>
      <c r="E253" s="19"/>
      <c r="F253" s="19"/>
      <c r="G253" s="19"/>
      <c r="H253" s="19"/>
      <c r="I253" s="19"/>
      <c r="J253" s="19"/>
      <c r="K253" s="19"/>
      <c r="L253" s="19"/>
    </row>
    <row r="254">
      <c r="A254" s="72">
        <v>45237.0</v>
      </c>
      <c r="B254" s="19">
        <v>0.014957572270962283</v>
      </c>
      <c r="C254" s="19">
        <v>0.0018962523252279428</v>
      </c>
      <c r="D254" s="19"/>
      <c r="E254" s="19"/>
      <c r="F254" s="19"/>
      <c r="G254" s="19"/>
      <c r="H254" s="19"/>
      <c r="I254" s="19"/>
      <c r="J254" s="19"/>
      <c r="K254" s="19"/>
      <c r="L254" s="19"/>
    </row>
    <row r="255">
      <c r="A255" s="72">
        <v>45236.0</v>
      </c>
      <c r="B255" s="19">
        <v>-0.0011492601637697053</v>
      </c>
      <c r="C255" s="19">
        <v>-2.601517122361452E-4</v>
      </c>
      <c r="D255" s="19"/>
      <c r="E255" s="19"/>
      <c r="F255" s="19"/>
      <c r="G255" s="19"/>
      <c r="H255" s="19"/>
      <c r="I255" s="19"/>
      <c r="J255" s="19"/>
      <c r="K255" s="19"/>
      <c r="L255" s="19"/>
    </row>
    <row r="256">
      <c r="A256" s="72">
        <v>45233.0</v>
      </c>
      <c r="B256" s="19">
        <v>-0.03399944490702189</v>
      </c>
      <c r="C256" s="19">
        <v>0.009419882894969644</v>
      </c>
      <c r="D256" s="19"/>
      <c r="E256" s="19"/>
      <c r="F256" s="19"/>
      <c r="G256" s="19"/>
      <c r="H256" s="19"/>
      <c r="I256" s="19"/>
      <c r="J256" s="19"/>
      <c r="K256" s="19"/>
      <c r="L256" s="19"/>
    </row>
    <row r="257">
      <c r="A257" s="72">
        <v>45232.0</v>
      </c>
      <c r="B257" s="19">
        <v>0.03698373866743432</v>
      </c>
      <c r="C257" s="19">
        <v>0.005088001254360819</v>
      </c>
      <c r="D257" s="19"/>
      <c r="E257" s="19"/>
      <c r="F257" s="19"/>
      <c r="G257" s="19"/>
      <c r="H257" s="19"/>
      <c r="I257" s="19"/>
      <c r="J257" s="19"/>
      <c r="K257" s="19"/>
      <c r="L257" s="19"/>
    </row>
    <row r="258">
      <c r="A258" s="72">
        <v>45231.0</v>
      </c>
      <c r="B258" s="19">
        <v>-0.020715896279594248</v>
      </c>
      <c r="C258" s="19">
        <v>0.007588543984327734</v>
      </c>
      <c r="D258" s="19"/>
      <c r="E258" s="19"/>
      <c r="F258" s="19"/>
      <c r="G258" s="19"/>
      <c r="H258" s="19"/>
      <c r="I258" s="19"/>
      <c r="J258" s="19"/>
      <c r="K258" s="19"/>
      <c r="L258" s="19"/>
    </row>
    <row r="259">
      <c r="A259" s="72">
        <v>45230.0</v>
      </c>
      <c r="B259" s="19">
        <v>0.009962994591517171</v>
      </c>
      <c r="C259" s="19">
        <v>-0.004740665422755086</v>
      </c>
      <c r="D259" s="19"/>
      <c r="E259" s="19"/>
      <c r="F259" s="19"/>
      <c r="G259" s="19"/>
      <c r="H259" s="19"/>
      <c r="I259" s="19"/>
      <c r="J259" s="19"/>
      <c r="K259" s="19"/>
      <c r="L259" s="19"/>
    </row>
    <row r="260">
      <c r="A260" s="72">
        <v>45229.0</v>
      </c>
      <c r="B260" s="19">
        <v>0.019886776019741648</v>
      </c>
      <c r="C260" s="19">
        <v>-0.0032025662325179116</v>
      </c>
      <c r="D260" s="19"/>
      <c r="E260" s="19"/>
      <c r="F260" s="19"/>
      <c r="G260" s="19"/>
      <c r="H260" s="19"/>
      <c r="I260" s="19"/>
      <c r="J260" s="19"/>
      <c r="K260" s="19"/>
      <c r="L260" s="19"/>
    </row>
    <row r="261">
      <c r="A261" s="72">
        <v>45226.0</v>
      </c>
      <c r="B261" s="19">
        <v>0.007753071971913439</v>
      </c>
      <c r="C261" s="19">
        <v>0.004916720261455065</v>
      </c>
      <c r="D261" s="19"/>
      <c r="E261" s="19"/>
      <c r="F261" s="19"/>
      <c r="G261" s="19"/>
      <c r="H261" s="19"/>
      <c r="I261" s="19"/>
      <c r="J261" s="19"/>
      <c r="K261" s="19"/>
      <c r="L261" s="19"/>
    </row>
    <row r="262">
      <c r="A262" s="72">
        <v>45225.0</v>
      </c>
      <c r="B262" s="19">
        <v>0.005589879376287188</v>
      </c>
      <c r="C262" s="19">
        <v>0.010075700327460302</v>
      </c>
      <c r="D262" s="19"/>
      <c r="E262" s="19"/>
      <c r="F262" s="19"/>
      <c r="G262" s="19"/>
      <c r="H262" s="19"/>
      <c r="I262" s="19"/>
      <c r="J262" s="19"/>
      <c r="K262" s="19"/>
      <c r="L262" s="19"/>
    </row>
    <row r="263">
      <c r="A263" s="72">
        <v>45224.0</v>
      </c>
      <c r="B263" s="19">
        <v>0.0014731879787861502</v>
      </c>
      <c r="C263" s="19">
        <v>-0.013853044767455636</v>
      </c>
      <c r="D263" s="19"/>
      <c r="E263" s="19"/>
      <c r="F263" s="19"/>
      <c r="G263" s="19"/>
      <c r="H263" s="19"/>
      <c r="I263" s="19"/>
      <c r="J263" s="19"/>
      <c r="K263" s="19"/>
      <c r="L263" s="19"/>
    </row>
    <row r="264">
      <c r="A264" s="72">
        <v>45222.0</v>
      </c>
      <c r="B264" s="19">
        <v>-0.05446441008497005</v>
      </c>
      <c r="C264" s="19">
        <v>-0.008277256991714887</v>
      </c>
      <c r="D264" s="19"/>
      <c r="E264" s="19"/>
      <c r="F264" s="19"/>
      <c r="G264" s="19"/>
      <c r="H264" s="19"/>
      <c r="I264" s="19"/>
      <c r="J264" s="19"/>
      <c r="K264" s="19"/>
      <c r="L264" s="19"/>
    </row>
    <row r="265">
      <c r="A265" s="72">
        <v>45219.0</v>
      </c>
      <c r="B265" s="19">
        <v>9.760178471833747E-4</v>
      </c>
      <c r="C265" s="19">
        <v>-0.013350287704072983</v>
      </c>
      <c r="D265" s="19"/>
      <c r="E265" s="19"/>
      <c r="F265" s="19"/>
      <c r="G265" s="19"/>
      <c r="H265" s="19"/>
      <c r="I265" s="19"/>
      <c r="J265" s="19"/>
      <c r="K265" s="19"/>
      <c r="L265" s="19"/>
    </row>
    <row r="266">
      <c r="A266" s="72">
        <v>45218.0</v>
      </c>
      <c r="B266" s="19">
        <v>0.03298286043497067</v>
      </c>
      <c r="C266" s="19">
        <v>-0.0041809556324428065</v>
      </c>
      <c r="D266" s="19"/>
      <c r="E266" s="19"/>
      <c r="F266" s="19"/>
      <c r="G266" s="19"/>
      <c r="H266" s="19"/>
      <c r="I266" s="19"/>
      <c r="J266" s="19"/>
      <c r="K266" s="19"/>
      <c r="L266" s="19"/>
    </row>
    <row r="267">
      <c r="A267" s="72">
        <v>45217.0</v>
      </c>
      <c r="B267" s="19">
        <v>0.013576642335766387</v>
      </c>
      <c r="C267" s="19">
        <v>-0.002358790306591807</v>
      </c>
      <c r="D267" s="19"/>
      <c r="E267" s="19"/>
      <c r="F267" s="19"/>
      <c r="G267" s="19"/>
      <c r="H267" s="19"/>
      <c r="I267" s="19"/>
      <c r="J267" s="19"/>
      <c r="K267" s="19"/>
      <c r="L267" s="19"/>
    </row>
    <row r="268">
      <c r="A268" s="72">
        <v>45216.0</v>
      </c>
      <c r="B268" s="19">
        <v>0.07704402515723263</v>
      </c>
      <c r="C268" s="19">
        <v>-0.007086793024253635</v>
      </c>
      <c r="D268" s="19"/>
      <c r="E268" s="19"/>
      <c r="F268" s="19"/>
      <c r="G268" s="19"/>
      <c r="H268" s="19"/>
      <c r="I268" s="19"/>
      <c r="J268" s="19"/>
      <c r="K268" s="19"/>
      <c r="L268" s="19"/>
    </row>
    <row r="269">
      <c r="A269" s="72">
        <v>45215.0</v>
      </c>
      <c r="B269" s="19">
        <v>-0.0023529411764705577</v>
      </c>
      <c r="C269" s="19">
        <v>0.004041709427698992</v>
      </c>
      <c r="D269" s="19"/>
      <c r="E269" s="19"/>
      <c r="F269" s="19"/>
      <c r="G269" s="19"/>
      <c r="H269" s="19"/>
      <c r="I269" s="19"/>
      <c r="J269" s="19"/>
      <c r="K269" s="19"/>
      <c r="L269" s="19"/>
    </row>
    <row r="270">
      <c r="A270" s="72">
        <v>45212.0</v>
      </c>
      <c r="B270" s="19">
        <v>-0.028053056868425075</v>
      </c>
      <c r="C270" s="19">
        <v>-9.771632394226515E-4</v>
      </c>
      <c r="D270" s="19"/>
      <c r="E270" s="19"/>
      <c r="F270" s="19"/>
      <c r="G270" s="19"/>
      <c r="H270" s="19"/>
      <c r="I270" s="19"/>
      <c r="J270" s="19"/>
      <c r="K270" s="19"/>
      <c r="L270" s="19"/>
    </row>
    <row r="271">
      <c r="A271" s="72">
        <v>45211.0</v>
      </c>
      <c r="B271" s="19">
        <v>0.06253037421027052</v>
      </c>
      <c r="C271" s="19">
        <v>-0.0021698494493280762</v>
      </c>
      <c r="D271" s="19"/>
      <c r="E271" s="19"/>
      <c r="F271" s="19"/>
      <c r="G271" s="19"/>
      <c r="H271" s="19"/>
      <c r="I271" s="19"/>
      <c r="J271" s="19"/>
      <c r="K271" s="19"/>
      <c r="L271" s="19"/>
    </row>
    <row r="272">
      <c r="A272" s="72">
        <v>45210.0</v>
      </c>
      <c r="B272" s="19">
        <v>0.01713626627121423</v>
      </c>
      <c r="C272" s="19">
        <v>-8.757606119723649E-4</v>
      </c>
      <c r="D272" s="19"/>
      <c r="E272" s="19"/>
      <c r="F272" s="19"/>
      <c r="G272" s="19"/>
      <c r="H272" s="19"/>
      <c r="I272" s="19"/>
      <c r="J272" s="19"/>
      <c r="K272" s="19"/>
      <c r="L272" s="19"/>
    </row>
    <row r="273">
      <c r="A273" s="72">
        <v>45209.0</v>
      </c>
      <c r="B273" s="19">
        <v>-0.0011520737327189723</v>
      </c>
      <c r="C273" s="19">
        <v>0.006170692006287615</v>
      </c>
      <c r="D273" s="19"/>
      <c r="E273" s="19"/>
      <c r="F273" s="19"/>
      <c r="G273" s="19"/>
      <c r="H273" s="19"/>
      <c r="I273" s="19"/>
      <c r="J273" s="19"/>
      <c r="K273" s="19"/>
      <c r="L273" s="19"/>
    </row>
    <row r="274">
      <c r="A274" s="72">
        <v>45208.0</v>
      </c>
      <c r="B274" s="19">
        <v>-0.019050694220212994</v>
      </c>
      <c r="C274" s="19">
        <v>0.009096802794127834</v>
      </c>
      <c r="D274" s="19"/>
      <c r="E274" s="19"/>
      <c r="F274" s="19"/>
      <c r="G274" s="19"/>
      <c r="H274" s="19"/>
      <c r="I274" s="19"/>
      <c r="J274" s="19"/>
      <c r="K274" s="19"/>
      <c r="L274" s="19"/>
    </row>
    <row r="275">
      <c r="A275" s="72">
        <v>45205.0</v>
      </c>
      <c r="B275" s="19">
        <v>-3.2278889606207617E-4</v>
      </c>
      <c r="C275" s="19">
        <v>-0.007181926883252476</v>
      </c>
      <c r="D275" s="19"/>
      <c r="E275" s="19"/>
      <c r="F275" s="19"/>
      <c r="G275" s="19"/>
      <c r="H275" s="19"/>
      <c r="I275" s="19"/>
      <c r="J275" s="19"/>
      <c r="K275" s="19"/>
      <c r="L275" s="19"/>
    </row>
    <row r="276">
      <c r="A276" s="72">
        <v>45204.0</v>
      </c>
      <c r="B276" s="19">
        <v>-0.0016113438607798791</v>
      </c>
      <c r="C276" s="19">
        <v>0.0055127073660514725</v>
      </c>
      <c r="D276" s="19"/>
      <c r="E276" s="19"/>
      <c r="F276" s="19"/>
      <c r="G276" s="19"/>
      <c r="H276" s="19"/>
      <c r="I276" s="19"/>
      <c r="J276" s="19"/>
      <c r="K276" s="19"/>
      <c r="L276" s="19"/>
    </row>
    <row r="277">
      <c r="A277" s="72">
        <v>45203.0</v>
      </c>
      <c r="B277" s="19">
        <v>-0.006722151088348172</v>
      </c>
      <c r="C277" s="19">
        <v>0.005641563893991064</v>
      </c>
      <c r="D277" s="19"/>
      <c r="E277" s="19"/>
      <c r="F277" s="19"/>
      <c r="G277" s="19"/>
      <c r="H277" s="19"/>
      <c r="I277" s="19"/>
      <c r="J277" s="19"/>
      <c r="K277" s="19"/>
      <c r="L277" s="19"/>
    </row>
    <row r="278">
      <c r="A278" s="72">
        <v>45202.0</v>
      </c>
      <c r="B278" s="19">
        <v>0.010185933710590067</v>
      </c>
      <c r="C278" s="19">
        <v>-0.0047442872687705195</v>
      </c>
      <c r="D278" s="19"/>
      <c r="E278" s="19"/>
      <c r="F278" s="19"/>
      <c r="G278" s="19"/>
      <c r="H278" s="19"/>
      <c r="I278" s="19"/>
      <c r="J278" s="19"/>
      <c r="K278" s="19"/>
      <c r="L278" s="19"/>
    </row>
    <row r="279">
      <c r="A279" s="72">
        <v>45198.0</v>
      </c>
      <c r="B279" s="19">
        <v>-0.006266066838046203</v>
      </c>
      <c r="C279" s="19">
        <v>-0.005578385094432758</v>
      </c>
      <c r="D279" s="19"/>
      <c r="E279" s="19"/>
      <c r="F279" s="19"/>
      <c r="G279" s="19"/>
      <c r="H279" s="19"/>
      <c r="I279" s="19"/>
      <c r="J279" s="19"/>
      <c r="K279" s="19"/>
      <c r="L279" s="19"/>
    </row>
    <row r="280">
      <c r="A280" s="72">
        <v>45197.0</v>
      </c>
      <c r="B280" s="19">
        <v>-0.0041600000000000525</v>
      </c>
      <c r="C280" s="19">
        <v>0.005877517152362177</v>
      </c>
      <c r="D280" s="19"/>
      <c r="E280" s="19"/>
      <c r="F280" s="19"/>
      <c r="G280" s="19"/>
      <c r="H280" s="19"/>
      <c r="I280" s="19"/>
      <c r="J280" s="19"/>
      <c r="K280" s="19"/>
      <c r="L280" s="19"/>
    </row>
    <row r="281">
      <c r="A281" s="72">
        <v>45196.0</v>
      </c>
      <c r="B281" s="19">
        <v>0.06491736241267687</v>
      </c>
      <c r="C281" s="19">
        <v>-0.00978370852765087</v>
      </c>
      <c r="D281" s="19"/>
      <c r="E281" s="19"/>
      <c r="F281" s="19"/>
      <c r="G281" s="19"/>
      <c r="H281" s="19"/>
      <c r="I281" s="19"/>
      <c r="J281" s="19"/>
      <c r="K281" s="19"/>
      <c r="L281" s="19"/>
    </row>
    <row r="282">
      <c r="A282" s="72">
        <v>45195.0</v>
      </c>
      <c r="B282" s="19">
        <v>-0.01741168591997322</v>
      </c>
      <c r="C282" s="19">
        <v>0.0026316190941126916</v>
      </c>
      <c r="D282" s="19"/>
      <c r="E282" s="19"/>
      <c r="F282" s="19"/>
      <c r="G282" s="19"/>
      <c r="H282" s="19"/>
      <c r="I282" s="19"/>
      <c r="J282" s="19"/>
      <c r="K282" s="19"/>
      <c r="L282" s="19"/>
    </row>
    <row r="283">
      <c r="A283" s="72">
        <v>45194.0</v>
      </c>
      <c r="B283" s="19">
        <v>-0.035990961910910335</v>
      </c>
      <c r="C283" s="19">
        <v>-5.006467746402343E-4</v>
      </c>
      <c r="D283" s="19"/>
      <c r="E283" s="19"/>
      <c r="F283" s="19"/>
      <c r="G283" s="19"/>
      <c r="H283" s="19"/>
      <c r="I283" s="19"/>
      <c r="J283" s="19"/>
      <c r="K283" s="19"/>
      <c r="L283" s="19"/>
    </row>
    <row r="284">
      <c r="A284" s="72">
        <v>45191.0</v>
      </c>
      <c r="B284" s="19">
        <v>-0.014631043256997378</v>
      </c>
      <c r="C284" s="19">
        <v>1.524835762478638E-5</v>
      </c>
      <c r="D284" s="19"/>
      <c r="E284" s="19"/>
      <c r="F284" s="19"/>
      <c r="G284" s="19"/>
      <c r="H284" s="19"/>
      <c r="I284" s="19"/>
      <c r="J284" s="19"/>
      <c r="K284" s="19"/>
      <c r="L284" s="19"/>
    </row>
    <row r="285">
      <c r="A285" s="72">
        <v>45190.0</v>
      </c>
      <c r="B285" s="19">
        <v>-0.019032761310452506</v>
      </c>
      <c r="C285" s="19">
        <v>-0.0034494373770092013</v>
      </c>
      <c r="D285" s="19"/>
      <c r="E285" s="19"/>
      <c r="F285" s="19"/>
      <c r="G285" s="19"/>
      <c r="H285" s="19"/>
      <c r="I285" s="19"/>
      <c r="J285" s="19"/>
      <c r="K285" s="19"/>
      <c r="L285" s="19"/>
    </row>
    <row r="286">
      <c r="A286" s="72">
        <v>45189.0</v>
      </c>
      <c r="B286" s="19">
        <v>0.009448818897637823</v>
      </c>
      <c r="C286" s="19">
        <v>-0.00799190006733208</v>
      </c>
      <c r="D286" s="19"/>
      <c r="E286" s="19"/>
      <c r="F286" s="19"/>
      <c r="G286" s="19"/>
      <c r="H286" s="19"/>
      <c r="I286" s="19"/>
      <c r="J286" s="19"/>
      <c r="K286" s="19"/>
      <c r="L286" s="19"/>
    </row>
    <row r="287">
      <c r="A287" s="72">
        <v>45187.0</v>
      </c>
      <c r="B287" s="19">
        <v>-0.0031397174254317317</v>
      </c>
      <c r="C287" s="19">
        <v>-0.011518230990448575</v>
      </c>
      <c r="D287" s="19"/>
      <c r="E287" s="19"/>
      <c r="F287" s="19"/>
      <c r="G287" s="19"/>
      <c r="H287" s="19"/>
      <c r="I287" s="19"/>
      <c r="J287" s="19"/>
      <c r="K287" s="19"/>
      <c r="L287" s="19"/>
    </row>
    <row r="288">
      <c r="A288" s="72">
        <v>45184.0</v>
      </c>
      <c r="B288" s="19">
        <v>-0.001723867732330353</v>
      </c>
      <c r="C288" s="19">
        <v>-0.0029243748251194246</v>
      </c>
      <c r="D288" s="19"/>
      <c r="E288" s="19"/>
      <c r="F288" s="19"/>
      <c r="G288" s="19"/>
      <c r="H288" s="19"/>
      <c r="I288" s="19"/>
      <c r="J288" s="19"/>
      <c r="K288" s="19"/>
      <c r="L288" s="19"/>
    </row>
    <row r="289">
      <c r="A289" s="72">
        <v>45183.0</v>
      </c>
      <c r="B289" s="19">
        <v>0.0021988377571855455</v>
      </c>
      <c r="C289" s="19">
        <v>0.004439613790907959</v>
      </c>
      <c r="D289" s="19"/>
      <c r="E289" s="19"/>
      <c r="F289" s="19"/>
      <c r="G289" s="19"/>
      <c r="H289" s="19"/>
      <c r="I289" s="19"/>
      <c r="J289" s="19"/>
      <c r="K289" s="19"/>
      <c r="L289" s="19"/>
    </row>
    <row r="290">
      <c r="A290" s="72">
        <v>45182.0</v>
      </c>
      <c r="B290" s="19">
        <v>0.03528455284552856</v>
      </c>
      <c r="C290" s="19">
        <v>0.0016492277030393243</v>
      </c>
      <c r="D290" s="19"/>
      <c r="E290" s="19"/>
      <c r="F290" s="19"/>
      <c r="G290" s="19"/>
      <c r="H290" s="19"/>
      <c r="I290" s="19"/>
      <c r="J290" s="19"/>
      <c r="K290" s="19"/>
      <c r="L290" s="19"/>
    </row>
    <row r="291">
      <c r="A291" s="72">
        <v>45181.0</v>
      </c>
      <c r="B291" s="19">
        <v>-0.026590693257359854</v>
      </c>
      <c r="C291" s="19">
        <v>0.0038413060440549707</v>
      </c>
      <c r="D291" s="19"/>
      <c r="E291" s="19"/>
      <c r="F291" s="19"/>
      <c r="G291" s="19"/>
      <c r="H291" s="19"/>
      <c r="I291" s="19"/>
      <c r="J291" s="19"/>
      <c r="K291" s="19"/>
      <c r="L291" s="19"/>
    </row>
    <row r="292">
      <c r="A292" s="72">
        <v>45180.0</v>
      </c>
      <c r="B292" s="19">
        <v>-0.011267605633802913</v>
      </c>
      <c r="C292" s="19">
        <v>-1.5752874899654934E-4</v>
      </c>
      <c r="D292" s="19"/>
      <c r="E292" s="19"/>
      <c r="F292" s="19"/>
      <c r="G292" s="19"/>
      <c r="H292" s="19"/>
      <c r="I292" s="19"/>
      <c r="J292" s="19"/>
      <c r="K292" s="19"/>
      <c r="L292" s="19"/>
    </row>
    <row r="293">
      <c r="A293" s="72">
        <v>45177.0</v>
      </c>
      <c r="B293" s="19">
        <v>-0.005911636589919</v>
      </c>
      <c r="C293" s="19">
        <v>0.008900123360553236</v>
      </c>
      <c r="D293" s="19"/>
      <c r="E293" s="19"/>
      <c r="F293" s="19"/>
      <c r="G293" s="19"/>
      <c r="H293" s="19"/>
      <c r="I293" s="19"/>
      <c r="J293" s="19"/>
      <c r="K293" s="19"/>
      <c r="L293" s="19"/>
    </row>
    <row r="294">
      <c r="A294" s="72">
        <v>45176.0</v>
      </c>
      <c r="B294" s="19">
        <v>0.02307814738182401</v>
      </c>
      <c r="C294" s="19">
        <v>0.004709269759036516</v>
      </c>
      <c r="D294" s="19"/>
      <c r="E294" s="19"/>
      <c r="F294" s="19"/>
      <c r="G294" s="19"/>
      <c r="H294" s="19"/>
      <c r="I294" s="19"/>
      <c r="J294" s="19"/>
      <c r="K294" s="19"/>
      <c r="L294" s="19"/>
    </row>
    <row r="295">
      <c r="A295" s="72">
        <v>45175.0</v>
      </c>
      <c r="B295" s="19">
        <v>-0.025438188304637954</v>
      </c>
      <c r="C295" s="19">
        <v>0.00591503259641879</v>
      </c>
      <c r="D295" s="19"/>
      <c r="E295" s="19"/>
      <c r="F295" s="19"/>
      <c r="G295" s="19"/>
      <c r="H295" s="19"/>
      <c r="I295" s="19"/>
      <c r="J295" s="19"/>
      <c r="K295" s="19"/>
      <c r="L295" s="19"/>
    </row>
    <row r="296">
      <c r="A296" s="72">
        <v>45174.0</v>
      </c>
      <c r="B296" s="19">
        <v>-0.03661087866108781</v>
      </c>
      <c r="C296" s="19">
        <v>0.0018467527292602703</v>
      </c>
      <c r="D296" s="19"/>
      <c r="E296" s="19"/>
      <c r="F296" s="19"/>
      <c r="G296" s="19"/>
      <c r="H296" s="19"/>
      <c r="I296" s="19"/>
      <c r="J296" s="19"/>
      <c r="K296" s="19"/>
      <c r="L296" s="19"/>
    </row>
    <row r="297">
      <c r="A297" s="72">
        <v>45173.0</v>
      </c>
      <c r="B297" s="19">
        <v>0.013478721793124482</v>
      </c>
      <c r="C297" s="19">
        <v>0.002360616115685721</v>
      </c>
      <c r="D297" s="19"/>
      <c r="E297" s="19"/>
      <c r="F297" s="19"/>
      <c r="G297" s="19"/>
      <c r="H297" s="19"/>
      <c r="I297" s="19"/>
      <c r="J297" s="19"/>
      <c r="K297" s="19"/>
      <c r="L297" s="19"/>
    </row>
    <row r="298">
      <c r="A298" s="72">
        <v>45170.0</v>
      </c>
      <c r="B298" s="19">
        <v>0.014597418561770104</v>
      </c>
      <c r="C298" s="19">
        <v>0.004810833895026123</v>
      </c>
      <c r="D298" s="19"/>
      <c r="E298" s="19"/>
      <c r="F298" s="19"/>
      <c r="G298" s="19"/>
      <c r="H298" s="19"/>
      <c r="I298" s="19"/>
      <c r="J298" s="19"/>
      <c r="K298" s="19"/>
      <c r="L298" s="19"/>
    </row>
    <row r="299">
      <c r="A299" s="72">
        <v>45169.0</v>
      </c>
      <c r="B299" s="19">
        <v>-0.013341419041843605</v>
      </c>
      <c r="C299" s="19">
        <v>0.009426710571419639</v>
      </c>
      <c r="D299" s="19"/>
      <c r="E299" s="19"/>
      <c r="F299" s="19"/>
      <c r="G299" s="19"/>
      <c r="H299" s="19"/>
      <c r="I299" s="19"/>
      <c r="J299" s="19"/>
      <c r="K299" s="19"/>
      <c r="L299" s="19"/>
    </row>
    <row r="300">
      <c r="A300" s="72">
        <v>45168.0</v>
      </c>
      <c r="B300" s="19">
        <v>0.008871214438666453</v>
      </c>
      <c r="C300" s="19">
        <v>-0.004840431167931758</v>
      </c>
      <c r="D300" s="19"/>
      <c r="E300" s="19"/>
      <c r="F300" s="19"/>
      <c r="G300" s="19"/>
      <c r="H300" s="19"/>
      <c r="I300" s="19"/>
      <c r="J300" s="19"/>
      <c r="K300" s="19"/>
      <c r="L300" s="19"/>
    </row>
    <row r="301">
      <c r="A301" s="72">
        <v>45167.0</v>
      </c>
      <c r="B301" s="19">
        <v>-0.008642911296436795</v>
      </c>
      <c r="C301" s="19">
        <v>2.4815627641494586E-4</v>
      </c>
      <c r="D301" s="19"/>
      <c r="E301" s="19"/>
      <c r="F301" s="19"/>
      <c r="G301" s="19"/>
      <c r="H301" s="19"/>
      <c r="I301" s="19"/>
      <c r="J301" s="19"/>
      <c r="K301" s="19"/>
      <c r="L301" s="19"/>
    </row>
    <row r="302">
      <c r="A302" s="72">
        <v>45166.0</v>
      </c>
      <c r="B302" s="19">
        <v>0.025182651950878432</v>
      </c>
      <c r="C302" s="19">
        <v>0.0018957787843707496</v>
      </c>
      <c r="D302" s="19"/>
      <c r="E302" s="19"/>
      <c r="F302" s="19"/>
      <c r="G302" s="19"/>
      <c r="H302" s="19"/>
      <c r="I302" s="19"/>
      <c r="J302" s="19"/>
      <c r="K302" s="19"/>
      <c r="L302" s="19"/>
    </row>
    <row r="303">
      <c r="A303" s="72">
        <v>45163.0</v>
      </c>
      <c r="B303" s="19">
        <v>0.031094726719025356</v>
      </c>
      <c r="C303" s="19">
        <v>0.0020891943236200916</v>
      </c>
      <c r="D303" s="19"/>
      <c r="E303" s="19"/>
      <c r="F303" s="19"/>
      <c r="G303" s="19"/>
      <c r="H303" s="19"/>
      <c r="I303" s="19"/>
      <c r="J303" s="19"/>
      <c r="K303" s="19"/>
      <c r="L303" s="19"/>
    </row>
    <row r="304">
      <c r="A304" s="72">
        <v>45162.0</v>
      </c>
      <c r="B304" s="19">
        <v>0.008078849571820923</v>
      </c>
      <c r="C304" s="19">
        <v>-0.006236234119267436</v>
      </c>
      <c r="D304" s="19"/>
      <c r="E304" s="19"/>
      <c r="F304" s="19"/>
      <c r="G304" s="19"/>
      <c r="H304" s="19"/>
      <c r="I304" s="19"/>
      <c r="J304" s="19"/>
      <c r="K304" s="19"/>
      <c r="L304" s="19"/>
    </row>
    <row r="305">
      <c r="A305" s="72">
        <v>45161.0</v>
      </c>
      <c r="B305" s="19">
        <v>-0.0012909472325319804</v>
      </c>
      <c r="C305" s="19">
        <v>-0.0029469245011314316</v>
      </c>
      <c r="D305" s="19"/>
      <c r="E305" s="19"/>
      <c r="F305" s="19"/>
      <c r="G305" s="19"/>
      <c r="H305" s="19"/>
      <c r="I305" s="19"/>
      <c r="J305" s="19"/>
      <c r="K305" s="19"/>
      <c r="L305" s="19"/>
    </row>
    <row r="306">
      <c r="A306" s="72">
        <v>45160.0</v>
      </c>
      <c r="B306" s="19">
        <v>0.048739211372482716</v>
      </c>
      <c r="C306" s="19">
        <v>0.0024514795233148146</v>
      </c>
      <c r="D306" s="19"/>
      <c r="E306" s="19"/>
      <c r="F306" s="19"/>
      <c r="G306" s="19"/>
      <c r="H306" s="19"/>
      <c r="I306" s="19"/>
      <c r="J306" s="19"/>
      <c r="K306" s="19"/>
      <c r="L306" s="19"/>
    </row>
    <row r="307">
      <c r="A307" s="72">
        <v>45159.0</v>
      </c>
      <c r="B307" s="19">
        <v>-0.01762261014131339</v>
      </c>
      <c r="C307" s="19">
        <v>1.4695569672484865E-4</v>
      </c>
      <c r="D307" s="19"/>
      <c r="E307" s="19"/>
      <c r="F307" s="19"/>
      <c r="G307" s="19"/>
      <c r="H307" s="19"/>
      <c r="I307" s="19"/>
      <c r="J307" s="19"/>
      <c r="K307" s="19"/>
      <c r="L307" s="19"/>
    </row>
    <row r="308">
      <c r="A308" s="72">
        <v>45156.0</v>
      </c>
      <c r="B308" s="19">
        <v>-0.01166611896155112</v>
      </c>
      <c r="C308" s="19">
        <v>0.004321561458610956</v>
      </c>
      <c r="D308" s="19"/>
      <c r="E308" s="19"/>
      <c r="F308" s="19"/>
      <c r="G308" s="19"/>
      <c r="H308" s="19"/>
      <c r="I308" s="19"/>
      <c r="J308" s="19"/>
      <c r="K308" s="19"/>
      <c r="L308" s="19"/>
    </row>
    <row r="309">
      <c r="A309" s="72">
        <v>45155.0</v>
      </c>
      <c r="B309" s="19">
        <v>0.041588225226767195</v>
      </c>
      <c r="C309" s="19">
        <v>-0.0028453027975366973</v>
      </c>
      <c r="D309" s="19"/>
      <c r="E309" s="19"/>
      <c r="F309" s="19"/>
      <c r="G309" s="19"/>
      <c r="H309" s="19"/>
      <c r="I309" s="19"/>
      <c r="J309" s="19"/>
      <c r="K309" s="19"/>
      <c r="L309" s="19"/>
    </row>
    <row r="310">
      <c r="A310" s="72">
        <v>45154.0</v>
      </c>
      <c r="B310" s="19">
        <v>-0.0061234903895220905</v>
      </c>
      <c r="C310" s="19">
        <v>-0.005124582584125403</v>
      </c>
      <c r="D310" s="19"/>
      <c r="E310" s="19"/>
      <c r="F310" s="19"/>
      <c r="G310" s="19"/>
      <c r="H310" s="19"/>
      <c r="I310" s="19"/>
      <c r="J310" s="19"/>
      <c r="K310" s="19"/>
      <c r="L310" s="19"/>
    </row>
    <row r="311">
      <c r="A311" s="72">
        <v>45152.0</v>
      </c>
      <c r="B311" s="19">
        <v>-0.06026214833759602</v>
      </c>
      <c r="C311" s="19">
        <v>0.0015667972759854099</v>
      </c>
      <c r="D311" s="19"/>
      <c r="E311" s="19"/>
      <c r="F311" s="19"/>
      <c r="G311" s="19"/>
      <c r="H311" s="19"/>
      <c r="I311" s="19"/>
      <c r="J311" s="19"/>
      <c r="K311" s="19"/>
      <c r="L311" s="19"/>
    </row>
    <row r="312">
      <c r="A312" s="72">
        <v>45149.0</v>
      </c>
      <c r="B312" s="19">
        <v>-0.018050541516245522</v>
      </c>
      <c r="C312" s="19">
        <v>3.216956707483565E-4</v>
      </c>
      <c r="D312" s="19"/>
      <c r="E312" s="19"/>
      <c r="F312" s="19"/>
      <c r="G312" s="19"/>
      <c r="H312" s="19"/>
      <c r="I312" s="19"/>
      <c r="J312" s="19"/>
      <c r="K312" s="19"/>
      <c r="L312" s="19"/>
    </row>
    <row r="313">
      <c r="A313" s="72">
        <v>45148.0</v>
      </c>
      <c r="B313" s="19">
        <v>-0.016365601358653725</v>
      </c>
      <c r="C313" s="19">
        <v>-0.005874196007798149</v>
      </c>
      <c r="D313" s="19"/>
      <c r="E313" s="19"/>
      <c r="F313" s="19"/>
      <c r="G313" s="19"/>
      <c r="H313" s="19"/>
      <c r="I313" s="19"/>
      <c r="J313" s="19"/>
      <c r="K313" s="19"/>
      <c r="L313" s="19"/>
    </row>
    <row r="314">
      <c r="A314" s="72">
        <v>45147.0</v>
      </c>
      <c r="B314" s="19">
        <v>0.007936507936507908</v>
      </c>
      <c r="C314" s="19">
        <v>-0.0045562089489139534</v>
      </c>
      <c r="D314" s="19"/>
      <c r="E314" s="19"/>
      <c r="F314" s="19"/>
      <c r="G314" s="19"/>
      <c r="H314" s="19"/>
      <c r="I314" s="19"/>
      <c r="J314" s="19"/>
      <c r="K314" s="19"/>
      <c r="L314" s="19"/>
    </row>
    <row r="315">
      <c r="A315" s="72">
        <v>45146.0</v>
      </c>
      <c r="B315" s="19">
        <v>0.012925598991172738</v>
      </c>
      <c r="C315" s="19">
        <v>0.003152647943242215</v>
      </c>
      <c r="D315" s="19"/>
      <c r="E315" s="19"/>
      <c r="F315" s="19"/>
      <c r="G315" s="19"/>
      <c r="H315" s="19"/>
      <c r="I315" s="19"/>
      <c r="J315" s="19"/>
      <c r="K315" s="19"/>
      <c r="L315" s="19"/>
    </row>
    <row r="316">
      <c r="A316" s="72">
        <v>45145.0</v>
      </c>
      <c r="B316" s="19">
        <v>0.06051487796723487</v>
      </c>
      <c r="C316" s="19">
        <v>-0.0013496757206350463</v>
      </c>
      <c r="D316" s="19"/>
      <c r="E316" s="19"/>
      <c r="F316" s="19"/>
      <c r="G316" s="19"/>
      <c r="H316" s="19"/>
      <c r="I316" s="19"/>
      <c r="J316" s="19"/>
      <c r="K316" s="19"/>
      <c r="L316" s="19"/>
    </row>
    <row r="317">
      <c r="A317" s="72">
        <v>45142.0</v>
      </c>
      <c r="B317" s="19">
        <v>0.0389023966655091</v>
      </c>
      <c r="C317" s="19">
        <v>0.004114361838397196</v>
      </c>
      <c r="D317" s="19"/>
      <c r="E317" s="19"/>
      <c r="F317" s="19"/>
      <c r="G317" s="19"/>
      <c r="H317" s="19"/>
      <c r="I317" s="19"/>
      <c r="J317" s="19"/>
      <c r="K317" s="19"/>
      <c r="L317" s="19"/>
    </row>
    <row r="318">
      <c r="A318" s="72">
        <v>45141.0</v>
      </c>
      <c r="B318" s="19">
        <v>-0.0067276177333105425</v>
      </c>
      <c r="C318" s="19">
        <v>0.006983409565233023</v>
      </c>
      <c r="D318" s="19"/>
      <c r="E318" s="19"/>
      <c r="F318" s="19"/>
      <c r="G318" s="19"/>
      <c r="H318" s="19"/>
      <c r="I318" s="19"/>
      <c r="J318" s="19"/>
      <c r="K318" s="19"/>
      <c r="L318" s="19"/>
    </row>
    <row r="319">
      <c r="A319" s="72">
        <v>45140.0</v>
      </c>
      <c r="B319" s="19">
        <v>1.7253278122852933E-4</v>
      </c>
      <c r="C319" s="19">
        <v>-0.0074206657089961325</v>
      </c>
      <c r="D319" s="19"/>
      <c r="E319" s="19"/>
      <c r="F319" s="19"/>
      <c r="G319" s="19"/>
      <c r="H319" s="19"/>
      <c r="I319" s="19"/>
      <c r="J319" s="19"/>
      <c r="K319" s="19"/>
      <c r="L319" s="19"/>
    </row>
    <row r="320">
      <c r="A320" s="72">
        <v>45139.0</v>
      </c>
      <c r="B320" s="19">
        <v>0.002594706798131785</v>
      </c>
      <c r="C320" s="19">
        <v>-0.010489749690248296</v>
      </c>
      <c r="D320" s="19"/>
      <c r="E320" s="19"/>
      <c r="F320" s="19"/>
      <c r="G320" s="19"/>
      <c r="H320" s="19"/>
      <c r="I320" s="19"/>
      <c r="J320" s="19"/>
      <c r="K320" s="19"/>
      <c r="L320" s="19"/>
    </row>
    <row r="321">
      <c r="A321" s="72">
        <v>45138.0</v>
      </c>
      <c r="B321" s="19">
        <v>-0.009593969504882671</v>
      </c>
      <c r="C321" s="19">
        <v>-0.0010251192175683155</v>
      </c>
      <c r="D321" s="19"/>
      <c r="E321" s="19"/>
      <c r="F321" s="19"/>
      <c r="G321" s="19"/>
      <c r="H321" s="19"/>
      <c r="I321" s="19"/>
      <c r="J321" s="19"/>
      <c r="K321" s="19"/>
      <c r="L321" s="19"/>
    </row>
    <row r="322">
      <c r="A322" s="72">
        <v>45135.0</v>
      </c>
      <c r="B322" s="19">
        <v>-0.014020270270270196</v>
      </c>
      <c r="C322" s="19">
        <v>0.00548456305465983</v>
      </c>
      <c r="D322" s="19"/>
      <c r="E322" s="19"/>
      <c r="F322" s="19"/>
      <c r="G322" s="19"/>
      <c r="H322" s="19"/>
      <c r="I322" s="19"/>
      <c r="J322" s="19"/>
      <c r="K322" s="19"/>
      <c r="L322" s="19"/>
    </row>
    <row r="323">
      <c r="A323" s="72">
        <v>45134.0</v>
      </c>
      <c r="B323" s="19">
        <v>-0.007211135334563079</v>
      </c>
      <c r="C323" s="19">
        <v>-7.044796769059003E-4</v>
      </c>
      <c r="D323" s="19"/>
      <c r="E323" s="19"/>
      <c r="F323" s="19"/>
      <c r="G323" s="19"/>
      <c r="H323" s="19"/>
      <c r="I323" s="19"/>
      <c r="J323" s="19"/>
      <c r="K323" s="19"/>
      <c r="L323" s="19"/>
    </row>
    <row r="324">
      <c r="A324" s="72">
        <v>45133.0</v>
      </c>
      <c r="B324" s="19">
        <v>0.01861974718141446</v>
      </c>
      <c r="C324" s="19">
        <v>-0.005986358787155477</v>
      </c>
      <c r="D324" s="19"/>
      <c r="E324" s="19"/>
      <c r="F324" s="19"/>
      <c r="G324" s="19"/>
      <c r="H324" s="19"/>
      <c r="I324" s="19"/>
      <c r="J324" s="19"/>
      <c r="K324" s="19"/>
      <c r="L324" s="19"/>
    </row>
    <row r="325">
      <c r="A325" s="72">
        <v>45132.0</v>
      </c>
      <c r="B325" s="19">
        <v>0.004461221688400796</v>
      </c>
      <c r="C325" s="19">
        <v>0.004964279544322769</v>
      </c>
      <c r="D325" s="19"/>
      <c r="E325" s="19"/>
      <c r="F325" s="19"/>
      <c r="G325" s="19"/>
      <c r="H325" s="19"/>
      <c r="I325" s="19"/>
      <c r="J325" s="19"/>
      <c r="K325" s="19"/>
      <c r="L325" s="19"/>
    </row>
    <row r="326">
      <c r="A326" s="72">
        <v>45131.0</v>
      </c>
      <c r="B326" s="19">
        <v>-0.006308610400682091</v>
      </c>
      <c r="C326" s="19">
        <v>4.1937033450500927E-4</v>
      </c>
      <c r="D326" s="19"/>
      <c r="E326" s="19"/>
      <c r="F326" s="19"/>
      <c r="G326" s="19"/>
      <c r="H326" s="19"/>
      <c r="I326" s="19"/>
      <c r="J326" s="19"/>
      <c r="K326" s="19"/>
      <c r="L326" s="19"/>
    </row>
    <row r="327">
      <c r="A327" s="72">
        <v>45128.0</v>
      </c>
      <c r="B327" s="19">
        <v>0.0030785017957926097</v>
      </c>
      <c r="C327" s="19">
        <v>-0.003679412509496105</v>
      </c>
      <c r="D327" s="19"/>
      <c r="E327" s="19"/>
      <c r="F327" s="19"/>
      <c r="G327" s="19"/>
      <c r="H327" s="19"/>
      <c r="I327" s="19"/>
      <c r="J327" s="19"/>
      <c r="K327" s="19"/>
      <c r="L327" s="19"/>
    </row>
    <row r="328">
      <c r="A328" s="72">
        <v>45127.0</v>
      </c>
      <c r="B328" s="19">
        <v>-0.005781329705832339</v>
      </c>
      <c r="C328" s="19">
        <v>-0.011719717805812602</v>
      </c>
      <c r="D328" s="19"/>
      <c r="E328" s="19"/>
      <c r="F328" s="19"/>
      <c r="G328" s="19"/>
      <c r="H328" s="19"/>
      <c r="I328" s="19"/>
      <c r="J328" s="19"/>
      <c r="K328" s="19"/>
      <c r="L328" s="19"/>
    </row>
    <row r="329">
      <c r="A329" s="72">
        <v>45126.0</v>
      </c>
      <c r="B329" s="19">
        <v>0.05868586858685876</v>
      </c>
      <c r="C329" s="19">
        <v>0.007361412584486082</v>
      </c>
      <c r="D329" s="19"/>
      <c r="E329" s="19"/>
      <c r="F329" s="19"/>
      <c r="G329" s="19"/>
      <c r="H329" s="19"/>
      <c r="I329" s="19"/>
      <c r="J329" s="19"/>
      <c r="K329" s="19"/>
      <c r="L329" s="19"/>
    </row>
    <row r="330">
      <c r="A330" s="72">
        <v>45125.0</v>
      </c>
      <c r="B330" s="19">
        <v>0.02927552343894746</v>
      </c>
      <c r="C330" s="19">
        <v>0.004248262592250418</v>
      </c>
      <c r="D330" s="19"/>
      <c r="E330" s="19"/>
      <c r="F330" s="19"/>
      <c r="G330" s="19"/>
      <c r="H330" s="19"/>
      <c r="I330" s="19"/>
      <c r="J330" s="19"/>
      <c r="K330" s="19"/>
      <c r="L330" s="19"/>
    </row>
    <row r="331">
      <c r="A331" s="72">
        <v>45124.0</v>
      </c>
      <c r="B331" s="19">
        <v>0.007843137254902155</v>
      </c>
      <c r="C331" s="19">
        <v>0.0019176671427012515</v>
      </c>
      <c r="D331" s="19"/>
      <c r="E331" s="19"/>
      <c r="F331" s="19"/>
      <c r="G331" s="19"/>
      <c r="H331" s="19"/>
      <c r="I331" s="19"/>
      <c r="J331" s="19"/>
      <c r="K331" s="19"/>
      <c r="L331" s="19"/>
    </row>
    <row r="332">
      <c r="A332" s="72">
        <v>45121.0</v>
      </c>
      <c r="B332" s="19">
        <v>0.005633802816901401</v>
      </c>
      <c r="C332" s="19">
        <v>0.007511053183061112</v>
      </c>
      <c r="D332" s="19"/>
      <c r="E332" s="19"/>
      <c r="F332" s="19"/>
      <c r="G332" s="19"/>
      <c r="H332" s="19"/>
      <c r="I332" s="19"/>
      <c r="J332" s="19"/>
      <c r="K332" s="19"/>
      <c r="L332" s="19"/>
    </row>
    <row r="333">
      <c r="A333" s="72">
        <v>45120.0</v>
      </c>
      <c r="B333" s="19">
        <v>-0.02023919043238276</v>
      </c>
      <c r="C333" s="19">
        <v>0.007765114931427508</v>
      </c>
      <c r="D333" s="19"/>
      <c r="E333" s="19"/>
      <c r="F333" s="19"/>
      <c r="G333" s="19"/>
      <c r="H333" s="19"/>
      <c r="I333" s="19"/>
      <c r="J333" s="19"/>
      <c r="K333" s="19"/>
      <c r="L333" s="19"/>
    </row>
    <row r="334">
      <c r="A334" s="72">
        <v>45119.0</v>
      </c>
      <c r="B334" s="19">
        <v>-0.009657434402332243</v>
      </c>
      <c r="C334" s="19">
        <v>0.0015192707500399916</v>
      </c>
      <c r="D334" s="19"/>
      <c r="E334" s="19"/>
      <c r="F334" s="19"/>
      <c r="G334" s="19"/>
      <c r="H334" s="19"/>
      <c r="I334" s="19"/>
      <c r="J334" s="19"/>
      <c r="K334" s="19"/>
      <c r="L334" s="19"/>
    </row>
    <row r="335">
      <c r="A335" s="72">
        <v>45118.0</v>
      </c>
      <c r="B335" s="19">
        <v>0.01460528748382317</v>
      </c>
      <c r="C335" s="19">
        <v>-0.00283444962293089</v>
      </c>
      <c r="D335" s="19"/>
      <c r="E335" s="19"/>
      <c r="F335" s="19"/>
      <c r="G335" s="19"/>
      <c r="H335" s="19"/>
      <c r="I335" s="19"/>
      <c r="J335" s="19"/>
      <c r="K335" s="19"/>
      <c r="L335" s="19"/>
    </row>
    <row r="336">
      <c r="A336" s="72">
        <v>45117.0</v>
      </c>
      <c r="B336" s="19">
        <v>0.02852253280091266</v>
      </c>
      <c r="C336" s="19">
        <v>0.0043139301194985435</v>
      </c>
      <c r="D336" s="19"/>
      <c r="E336" s="19"/>
      <c r="F336" s="19"/>
      <c r="G336" s="19"/>
      <c r="H336" s="19"/>
      <c r="I336" s="19"/>
      <c r="J336" s="19"/>
      <c r="K336" s="19"/>
      <c r="L336" s="19"/>
    </row>
    <row r="337">
      <c r="A337" s="72">
        <v>45114.0</v>
      </c>
      <c r="B337" s="19">
        <v>-0.014984079415620855</v>
      </c>
      <c r="C337" s="19">
        <v>0.0012466505964268126</v>
      </c>
      <c r="D337" s="19"/>
      <c r="E337" s="19"/>
      <c r="F337" s="19"/>
      <c r="G337" s="19"/>
      <c r="H337" s="19"/>
      <c r="I337" s="19"/>
      <c r="J337" s="19"/>
      <c r="K337" s="19"/>
      <c r="L337" s="19"/>
    </row>
    <row r="338">
      <c r="A338" s="72">
        <v>45113.0</v>
      </c>
      <c r="B338" s="19">
        <v>-0.013488543976349021</v>
      </c>
      <c r="C338" s="19">
        <v>-0.008488354797843822</v>
      </c>
      <c r="D338" s="19"/>
      <c r="E338" s="19"/>
      <c r="F338" s="19"/>
      <c r="G338" s="19"/>
      <c r="H338" s="19"/>
      <c r="I338" s="19"/>
      <c r="J338" s="19"/>
      <c r="K338" s="19"/>
      <c r="L338" s="19"/>
    </row>
    <row r="339">
      <c r="A339" s="72">
        <v>45112.0</v>
      </c>
      <c r="B339" s="19">
        <v>0.014052838673412005</v>
      </c>
      <c r="C339" s="19">
        <v>0.0050931773075237885</v>
      </c>
      <c r="D339" s="19"/>
      <c r="E339" s="19"/>
      <c r="F339" s="19"/>
      <c r="G339" s="19"/>
      <c r="H339" s="19"/>
      <c r="I339" s="19"/>
      <c r="J339" s="19"/>
      <c r="K339" s="19"/>
      <c r="L339" s="19"/>
    </row>
    <row r="340">
      <c r="A340" s="72">
        <v>45111.0</v>
      </c>
      <c r="B340" s="19">
        <v>-0.01440443213296394</v>
      </c>
      <c r="C340" s="19">
        <v>4.899685388621844E-4</v>
      </c>
      <c r="D340" s="19"/>
      <c r="E340" s="19"/>
      <c r="F340" s="19"/>
      <c r="G340" s="19"/>
      <c r="H340" s="19"/>
      <c r="I340" s="19"/>
      <c r="J340" s="19"/>
      <c r="K340" s="19"/>
      <c r="L340" s="19"/>
    </row>
    <row r="341">
      <c r="A341" s="72">
        <v>45110.0</v>
      </c>
      <c r="B341" s="19">
        <v>0.013285928143712544</v>
      </c>
      <c r="C341" s="19">
        <v>0.0034389870902133968</v>
      </c>
      <c r="D341" s="19"/>
      <c r="E341" s="19"/>
      <c r="F341" s="19"/>
      <c r="G341" s="19"/>
      <c r="H341" s="19"/>
      <c r="I341" s="19"/>
      <c r="J341" s="19"/>
      <c r="K341" s="19"/>
      <c r="L341" s="19"/>
    </row>
    <row r="342">
      <c r="A342" s="72">
        <v>45107.0</v>
      </c>
      <c r="B342" s="19">
        <v>0.017129805862200254</v>
      </c>
      <c r="C342" s="19">
        <v>0.0069570927169402275</v>
      </c>
      <c r="D342" s="19"/>
      <c r="E342" s="19"/>
      <c r="F342" s="19"/>
      <c r="G342" s="19"/>
      <c r="H342" s="19"/>
      <c r="I342" s="19"/>
      <c r="J342" s="19"/>
      <c r="K342" s="19"/>
      <c r="L342" s="19"/>
    </row>
    <row r="343">
      <c r="A343" s="72">
        <v>45105.0</v>
      </c>
      <c r="B343" s="19">
        <v>0.057781356955908914</v>
      </c>
      <c r="C343" s="19">
        <v>0.011435212759789426</v>
      </c>
      <c r="D343" s="19"/>
      <c r="E343" s="19"/>
      <c r="F343" s="19"/>
      <c r="G343" s="19"/>
      <c r="H343" s="19"/>
      <c r="I343" s="19"/>
      <c r="J343" s="19"/>
      <c r="K343" s="19"/>
      <c r="L343" s="19"/>
    </row>
    <row r="344">
      <c r="A344" s="72">
        <v>45104.0</v>
      </c>
      <c r="B344" s="19">
        <v>0.04546411281835394</v>
      </c>
      <c r="C344" s="19">
        <v>0.008221114500408966</v>
      </c>
      <c r="D344" s="19"/>
      <c r="E344" s="19"/>
      <c r="F344" s="19"/>
      <c r="G344" s="19"/>
      <c r="H344" s="19"/>
      <c r="I344" s="19"/>
      <c r="J344" s="19"/>
      <c r="K344" s="19"/>
      <c r="L344" s="19"/>
    </row>
    <row r="345">
      <c r="A345" s="72">
        <v>45103.0</v>
      </c>
      <c r="B345" s="19">
        <v>0.07610419026047577</v>
      </c>
      <c r="C345" s="19">
        <v>0.0067518404382811426</v>
      </c>
      <c r="D345" s="19"/>
      <c r="E345" s="19"/>
      <c r="F345" s="19"/>
      <c r="G345" s="19"/>
      <c r="H345" s="19"/>
      <c r="I345" s="19"/>
      <c r="J345" s="19"/>
      <c r="K345" s="19"/>
      <c r="L345" s="19"/>
    </row>
    <row r="346">
      <c r="A346" s="72">
        <v>45100.0</v>
      </c>
      <c r="B346" s="19">
        <v>-0.057429547395388525</v>
      </c>
      <c r="C346" s="19">
        <v>0.001376871768771215</v>
      </c>
      <c r="D346" s="19"/>
      <c r="E346" s="19"/>
      <c r="F346" s="19"/>
      <c r="G346" s="19"/>
      <c r="H346" s="19"/>
      <c r="I346" s="19"/>
      <c r="J346" s="19"/>
      <c r="K346" s="19"/>
      <c r="L346" s="19"/>
    </row>
    <row r="347">
      <c r="A347" s="72">
        <v>45099.0</v>
      </c>
      <c r="B347" s="19">
        <v>-0.03323013415892673</v>
      </c>
      <c r="C347" s="19">
        <v>-0.005633615236065759</v>
      </c>
      <c r="D347" s="19"/>
      <c r="E347" s="19"/>
      <c r="F347" s="19"/>
      <c r="G347" s="19"/>
      <c r="H347" s="19"/>
      <c r="I347" s="19"/>
      <c r="J347" s="19"/>
      <c r="K347" s="19"/>
      <c r="L347" s="19"/>
    </row>
    <row r="348">
      <c r="A348" s="72">
        <v>45098.0</v>
      </c>
      <c r="B348" s="19">
        <v>0.06040709126723587</v>
      </c>
      <c r="C348" s="19">
        <v>-0.004539464438652163</v>
      </c>
      <c r="D348" s="19"/>
      <c r="E348" s="19"/>
      <c r="F348" s="19"/>
      <c r="G348" s="19"/>
      <c r="H348" s="19"/>
      <c r="I348" s="19"/>
      <c r="J348" s="19"/>
      <c r="K348" s="19"/>
      <c r="L348" s="19"/>
    </row>
    <row r="349">
      <c r="A349" s="72">
        <v>45097.0</v>
      </c>
      <c r="B349" s="19">
        <v>0.028822337311416257</v>
      </c>
      <c r="C349" s="19">
        <v>0.002133742898595248</v>
      </c>
      <c r="D349" s="19"/>
      <c r="E349" s="19"/>
      <c r="F349" s="19"/>
      <c r="G349" s="19"/>
      <c r="H349" s="19"/>
      <c r="I349" s="19"/>
      <c r="J349" s="19"/>
      <c r="K349" s="19"/>
      <c r="L349" s="19"/>
    </row>
    <row r="350">
      <c r="A350" s="72">
        <v>45096.0</v>
      </c>
      <c r="B350" s="19">
        <v>0.04420409122972013</v>
      </c>
      <c r="C350" s="19">
        <v>0.0032657174314665305</v>
      </c>
      <c r="D350" s="19"/>
      <c r="E350" s="19"/>
      <c r="F350" s="19"/>
      <c r="G350" s="19"/>
      <c r="H350" s="19"/>
      <c r="I350" s="19"/>
      <c r="J350" s="19"/>
      <c r="K350" s="19"/>
      <c r="L350" s="19"/>
    </row>
    <row r="351">
      <c r="A351" s="72">
        <v>45093.0</v>
      </c>
      <c r="B351" s="19">
        <v>0.002593116454502553</v>
      </c>
      <c r="C351" s="19">
        <v>-0.0037474768936576197</v>
      </c>
      <c r="D351" s="19"/>
      <c r="E351" s="19"/>
      <c r="F351" s="19"/>
      <c r="G351" s="19"/>
      <c r="H351" s="19"/>
      <c r="I351" s="19"/>
      <c r="J351" s="19"/>
      <c r="K351" s="19"/>
      <c r="L351" s="19"/>
    </row>
    <row r="352">
      <c r="A352" s="72">
        <v>45092.0</v>
      </c>
      <c r="B352" s="19">
        <v>0.004499171205304187</v>
      </c>
      <c r="C352" s="19">
        <v>0.007379027295444818</v>
      </c>
      <c r="D352" s="19"/>
      <c r="E352" s="19"/>
      <c r="F352" s="19"/>
      <c r="G352" s="19"/>
      <c r="H352" s="19"/>
      <c r="I352" s="19"/>
      <c r="J352" s="19"/>
      <c r="K352" s="19"/>
      <c r="L352" s="19"/>
    </row>
    <row r="353">
      <c r="A353" s="72">
        <v>45091.0</v>
      </c>
      <c r="B353" s="19">
        <v>-0.007520564042303168</v>
      </c>
      <c r="C353" s="19">
        <v>-0.0036148625232594878</v>
      </c>
      <c r="D353" s="19"/>
      <c r="E353" s="19"/>
      <c r="F353" s="19"/>
      <c r="G353" s="19"/>
      <c r="H353" s="19"/>
      <c r="I353" s="19"/>
      <c r="J353" s="19"/>
      <c r="K353" s="19"/>
      <c r="L353" s="19"/>
    </row>
    <row r="354">
      <c r="A354" s="72">
        <v>45090.0</v>
      </c>
      <c r="B354" s="19">
        <v>0.023082471748016475</v>
      </c>
      <c r="C354" s="19">
        <v>0.002123834228727528</v>
      </c>
      <c r="D354" s="19"/>
      <c r="E354" s="19"/>
      <c r="F354" s="19"/>
      <c r="G354" s="19"/>
      <c r="H354" s="19"/>
      <c r="I354" s="19"/>
      <c r="J354" s="19"/>
      <c r="K354" s="19"/>
      <c r="L354" s="19"/>
    </row>
    <row r="355">
      <c r="A355" s="72">
        <v>45089.0</v>
      </c>
      <c r="B355" s="19">
        <v>0.011675991243006445</v>
      </c>
      <c r="C355" s="19">
        <v>0.006163481439668939</v>
      </c>
      <c r="D355" s="19"/>
      <c r="E355" s="19"/>
      <c r="F355" s="19"/>
      <c r="G355" s="19"/>
      <c r="H355" s="19"/>
      <c r="I355" s="19"/>
      <c r="J355" s="19"/>
      <c r="K355" s="19"/>
      <c r="L355" s="19"/>
    </row>
    <row r="356">
      <c r="A356" s="72">
        <v>45086.0</v>
      </c>
      <c r="B356" s="19">
        <v>-0.029279811097992825</v>
      </c>
      <c r="C356" s="19">
        <v>0.0020524257409741953</v>
      </c>
      <c r="D356" s="19"/>
      <c r="E356" s="19"/>
      <c r="F356" s="19"/>
      <c r="G356" s="19"/>
      <c r="H356" s="19"/>
      <c r="I356" s="19"/>
      <c r="J356" s="19"/>
      <c r="K356" s="19"/>
      <c r="L356" s="19"/>
    </row>
    <row r="357">
      <c r="A357" s="72">
        <v>45085.0</v>
      </c>
      <c r="B357" s="19">
        <v>0.017539644401729948</v>
      </c>
      <c r="C357" s="19">
        <v>-0.0038181764518058214</v>
      </c>
      <c r="D357" s="19"/>
      <c r="E357" s="19"/>
      <c r="F357" s="19"/>
      <c r="G357" s="19"/>
      <c r="H357" s="19"/>
      <c r="I357" s="19"/>
      <c r="J357" s="19"/>
      <c r="K357" s="19"/>
      <c r="L357" s="19"/>
    </row>
    <row r="358">
      <c r="A358" s="72">
        <v>45084.0</v>
      </c>
      <c r="B358" s="19">
        <v>-0.01093155893536124</v>
      </c>
      <c r="C358" s="19">
        <v>-0.004904840225564033</v>
      </c>
      <c r="D358" s="19"/>
      <c r="E358" s="19"/>
      <c r="F358" s="19"/>
      <c r="G358" s="19"/>
      <c r="H358" s="19"/>
      <c r="I358" s="19"/>
      <c r="J358" s="19"/>
      <c r="K358" s="19"/>
      <c r="L358" s="19"/>
    </row>
    <row r="359">
      <c r="A359" s="72">
        <v>45083.0</v>
      </c>
      <c r="B359" s="19">
        <v>0.012512030798845108</v>
      </c>
      <c r="C359" s="19">
        <v>0.00684983063605582</v>
      </c>
      <c r="D359" s="19"/>
      <c r="E359" s="19"/>
      <c r="F359" s="19"/>
      <c r="G359" s="19"/>
      <c r="H359" s="19"/>
      <c r="I359" s="19"/>
      <c r="J359" s="19"/>
      <c r="K359" s="19"/>
      <c r="L359" s="19"/>
    </row>
    <row r="360">
      <c r="A360" s="72">
        <v>45082.0</v>
      </c>
      <c r="B360" s="19">
        <v>0.03331675783192445</v>
      </c>
      <c r="C360" s="19">
        <v>2.7697330031184464E-4</v>
      </c>
      <c r="D360" s="19"/>
      <c r="E360" s="19"/>
      <c r="F360" s="19"/>
      <c r="G360" s="19"/>
      <c r="H360" s="19"/>
      <c r="I360" s="19"/>
      <c r="J360" s="19"/>
      <c r="K360" s="19"/>
      <c r="L360" s="19"/>
    </row>
    <row r="361">
      <c r="A361" s="72">
        <v>45079.0</v>
      </c>
      <c r="B361" s="19">
        <v>-0.0240232953166708</v>
      </c>
      <c r="C361" s="19">
        <v>0.003223787505193032</v>
      </c>
      <c r="D361" s="19"/>
      <c r="E361" s="19"/>
      <c r="F361" s="19"/>
      <c r="G361" s="19"/>
      <c r="H361" s="19"/>
      <c r="I361" s="19"/>
      <c r="J361" s="19"/>
      <c r="K361" s="19"/>
      <c r="L361" s="19"/>
    </row>
    <row r="362">
      <c r="A362" s="72">
        <v>45078.0</v>
      </c>
      <c r="B362" s="19">
        <v>0.08676160337552763</v>
      </c>
      <c r="C362" s="19">
        <v>0.002507065489310456</v>
      </c>
      <c r="D362" s="19"/>
      <c r="E362" s="19"/>
      <c r="F362" s="19"/>
      <c r="G362" s="19"/>
      <c r="H362" s="19"/>
      <c r="I362" s="19"/>
      <c r="J362" s="19"/>
      <c r="K362" s="19"/>
      <c r="L362" s="19"/>
    </row>
    <row r="363">
      <c r="A363" s="72">
        <v>45077.0</v>
      </c>
      <c r="B363" s="19">
        <v>0.07300509337860794</v>
      </c>
      <c r="C363" s="19">
        <v>-0.0025169414709945714</v>
      </c>
      <c r="D363" s="19"/>
      <c r="E363" s="19"/>
      <c r="F363" s="19"/>
      <c r="G363" s="19"/>
      <c r="H363" s="19"/>
      <c r="I363" s="19"/>
      <c r="J363" s="19"/>
      <c r="K363" s="19"/>
      <c r="L363" s="19"/>
    </row>
    <row r="364">
      <c r="A364" s="72">
        <v>45076.0</v>
      </c>
      <c r="B364" s="19">
        <v>0.036363636363636376</v>
      </c>
      <c r="C364" s="19">
        <v>-0.005337061315831004</v>
      </c>
      <c r="D364" s="19"/>
      <c r="E364" s="19"/>
      <c r="F364" s="19"/>
      <c r="G364" s="19"/>
      <c r="H364" s="19"/>
      <c r="I364" s="19"/>
      <c r="J364" s="19"/>
      <c r="K364" s="19"/>
      <c r="L364" s="19"/>
    </row>
    <row r="365">
      <c r="A365" s="72">
        <v>45075.0</v>
      </c>
      <c r="B365" s="19">
        <v>0.004714201532115547</v>
      </c>
      <c r="C365" s="19">
        <v>0.0018926104851695325</v>
      </c>
      <c r="D365" s="19"/>
      <c r="E365" s="19"/>
      <c r="F365" s="19"/>
      <c r="G365" s="19"/>
      <c r="H365" s="19"/>
      <c r="I365" s="19"/>
      <c r="J365" s="19"/>
      <c r="K365" s="19"/>
      <c r="L365" s="19"/>
    </row>
    <row r="366">
      <c r="A366" s="72">
        <v>45072.0</v>
      </c>
      <c r="B366" s="19">
        <v>0.009518143961927406</v>
      </c>
      <c r="C366" s="19">
        <v>0.005367756164405879</v>
      </c>
      <c r="D366" s="19"/>
      <c r="E366" s="19"/>
      <c r="F366" s="19"/>
      <c r="G366" s="19"/>
      <c r="H366" s="19"/>
      <c r="I366" s="19"/>
      <c r="J366" s="19"/>
      <c r="K366" s="19"/>
      <c r="L366" s="19"/>
    </row>
    <row r="367">
      <c r="A367" s="72">
        <v>45071.0</v>
      </c>
      <c r="B367" s="19">
        <v>0.0023852116875373586</v>
      </c>
      <c r="C367" s="19">
        <v>0.009726463677225405</v>
      </c>
      <c r="D367" s="19"/>
      <c r="E367" s="19"/>
      <c r="F367" s="19"/>
      <c r="G367" s="19"/>
      <c r="H367" s="19"/>
      <c r="I367" s="19"/>
      <c r="J367" s="19"/>
      <c r="K367" s="19"/>
      <c r="L367" s="19"/>
    </row>
    <row r="368">
      <c r="A368" s="72">
        <v>45070.0</v>
      </c>
      <c r="B368" s="19">
        <v>0.004793289394847022</v>
      </c>
      <c r="C368" s="19">
        <v>0.001955111728482839</v>
      </c>
      <c r="D368" s="19"/>
      <c r="E368" s="19"/>
      <c r="F368" s="19"/>
      <c r="G368" s="19"/>
      <c r="H368" s="19"/>
      <c r="I368" s="19"/>
      <c r="J368" s="19"/>
      <c r="K368" s="19"/>
      <c r="L368" s="19"/>
    </row>
    <row r="369">
      <c r="A369" s="72">
        <v>45069.0</v>
      </c>
      <c r="B369" s="19">
        <v>0.004816375677302975</v>
      </c>
      <c r="C369" s="19">
        <v>-0.003411816001744006</v>
      </c>
      <c r="D369" s="19"/>
      <c r="E369" s="19"/>
      <c r="F369" s="19"/>
      <c r="G369" s="19"/>
      <c r="H369" s="19"/>
      <c r="I369" s="19"/>
      <c r="J369" s="19"/>
      <c r="K369" s="19"/>
      <c r="L369" s="19"/>
    </row>
    <row r="370">
      <c r="A370" s="72">
        <v>45068.0</v>
      </c>
      <c r="B370" s="19">
        <v>0.003928679359323173</v>
      </c>
      <c r="C370" s="19">
        <v>0.001834621936836589</v>
      </c>
      <c r="D370" s="19"/>
      <c r="E370" s="19"/>
      <c r="F370" s="19"/>
      <c r="G370" s="19"/>
      <c r="H370" s="19"/>
      <c r="I370" s="19"/>
      <c r="J370" s="19"/>
      <c r="K370" s="19"/>
      <c r="L370" s="19"/>
    </row>
    <row r="371">
      <c r="A371" s="72">
        <v>45065.0</v>
      </c>
      <c r="B371" s="19">
        <v>-0.006306306306306353</v>
      </c>
      <c r="C371" s="19">
        <v>0.006097761956557646</v>
      </c>
      <c r="D371" s="19"/>
      <c r="E371" s="19"/>
      <c r="F371" s="19"/>
      <c r="G371" s="19"/>
      <c r="H371" s="19"/>
      <c r="I371" s="19"/>
      <c r="J371" s="19"/>
      <c r="K371" s="19"/>
      <c r="L371" s="19"/>
    </row>
    <row r="372">
      <c r="A372" s="72">
        <v>45064.0</v>
      </c>
      <c r="B372" s="19">
        <v>-0.020011771630370823</v>
      </c>
      <c r="C372" s="19">
        <v>0.004051307367091583</v>
      </c>
      <c r="D372" s="19"/>
      <c r="E372" s="19"/>
      <c r="F372" s="19"/>
      <c r="G372" s="19"/>
      <c r="H372" s="19"/>
      <c r="I372" s="19"/>
      <c r="J372" s="19"/>
      <c r="K372" s="19"/>
      <c r="L372" s="19"/>
    </row>
    <row r="373">
      <c r="A373" s="72">
        <v>45063.0</v>
      </c>
      <c r="B373" s="19">
        <v>0.0023598820058996495</v>
      </c>
      <c r="C373" s="19">
        <v>-0.0028490106837900653</v>
      </c>
      <c r="D373" s="19"/>
      <c r="E373" s="19"/>
      <c r="F373" s="19"/>
      <c r="G373" s="19"/>
      <c r="H373" s="19"/>
      <c r="I373" s="19"/>
      <c r="J373" s="19"/>
      <c r="K373" s="19"/>
      <c r="L373" s="19"/>
    </row>
    <row r="374">
      <c r="A374" s="72">
        <v>45062.0</v>
      </c>
      <c r="B374" s="19">
        <v>-0.007611241217798659</v>
      </c>
      <c r="C374" s="19">
        <v>-0.005728269488420423</v>
      </c>
      <c r="D374" s="19"/>
      <c r="E374" s="19"/>
      <c r="F374" s="19"/>
      <c r="G374" s="19"/>
      <c r="H374" s="19"/>
      <c r="I374" s="19"/>
      <c r="J374" s="19"/>
      <c r="K374" s="19"/>
      <c r="L374" s="19"/>
    </row>
    <row r="375">
      <c r="A375" s="72">
        <v>45061.0</v>
      </c>
      <c r="B375" s="19">
        <v>0.0310896468457591</v>
      </c>
      <c r="C375" s="19">
        <v>-0.006106359908363723</v>
      </c>
      <c r="D375" s="19"/>
      <c r="E375" s="19"/>
      <c r="F375" s="19"/>
      <c r="G375" s="19"/>
      <c r="H375" s="19"/>
      <c r="I375" s="19"/>
      <c r="J375" s="19"/>
      <c r="K375" s="19"/>
      <c r="L375" s="19"/>
    </row>
    <row r="376">
      <c r="A376" s="72">
        <v>45058.0</v>
      </c>
      <c r="B376" s="19">
        <v>0.003027550711474314</v>
      </c>
      <c r="C376" s="19">
        <v>0.004589184703081672</v>
      </c>
      <c r="D376" s="19"/>
      <c r="E376" s="19"/>
      <c r="F376" s="19"/>
      <c r="G376" s="19"/>
      <c r="H376" s="19"/>
      <c r="I376" s="19"/>
      <c r="J376" s="19"/>
      <c r="K376" s="19"/>
      <c r="L376" s="19"/>
    </row>
    <row r="377">
      <c r="A377" s="72">
        <v>45057.0</v>
      </c>
      <c r="B377" s="19">
        <v>-0.007213706041478751</v>
      </c>
      <c r="C377" s="19">
        <v>9.72837077116484E-4</v>
      </c>
      <c r="D377" s="19"/>
      <c r="E377" s="19"/>
      <c r="F377" s="19"/>
      <c r="G377" s="19"/>
      <c r="H377" s="19"/>
      <c r="I377" s="19"/>
      <c r="J377" s="19"/>
      <c r="K377" s="19"/>
      <c r="L377" s="19"/>
    </row>
    <row r="378">
      <c r="A378" s="72">
        <v>45056.0</v>
      </c>
      <c r="B378" s="19">
        <v>0.019613852283175026</v>
      </c>
      <c r="C378" s="19">
        <v>-9.882555923800274E-4</v>
      </c>
      <c r="D378" s="19"/>
      <c r="E378" s="19"/>
      <c r="F378" s="19"/>
      <c r="G378" s="19"/>
      <c r="H378" s="19"/>
      <c r="I378" s="19"/>
      <c r="J378" s="19"/>
      <c r="K378" s="19"/>
      <c r="L378" s="19"/>
    </row>
    <row r="379">
      <c r="A379" s="72">
        <v>45055.0</v>
      </c>
      <c r="B379" s="19">
        <v>-0.023638539796528968</v>
      </c>
      <c r="C379" s="19">
        <v>0.002690799000325539</v>
      </c>
      <c r="D379" s="19"/>
      <c r="E379" s="19"/>
      <c r="F379" s="19"/>
      <c r="G379" s="19"/>
      <c r="H379" s="19"/>
      <c r="I379" s="19"/>
      <c r="J379" s="19"/>
      <c r="K379" s="19"/>
      <c r="L379" s="19"/>
    </row>
    <row r="380">
      <c r="A380" s="72">
        <v>45054.0</v>
      </c>
      <c r="B380" s="19">
        <v>0.02483900643974235</v>
      </c>
      <c r="C380" s="19">
        <v>8.486454523559672E-5</v>
      </c>
      <c r="D380" s="19"/>
      <c r="E380" s="19"/>
      <c r="F380" s="19"/>
      <c r="G380" s="19"/>
      <c r="H380" s="19"/>
      <c r="I380" s="19"/>
      <c r="J380" s="19"/>
      <c r="K380" s="19"/>
      <c r="L380" s="19"/>
    </row>
    <row r="381">
      <c r="A381" s="72">
        <v>45051.0</v>
      </c>
      <c r="B381" s="19">
        <v>0.06918032786885253</v>
      </c>
      <c r="C381" s="19">
        <v>0.010814101499806439</v>
      </c>
      <c r="D381" s="19"/>
      <c r="E381" s="19"/>
      <c r="F381" s="19"/>
      <c r="G381" s="19"/>
      <c r="H381" s="19"/>
      <c r="I381" s="19"/>
      <c r="J381" s="19"/>
      <c r="K381" s="19"/>
      <c r="L381" s="19"/>
    </row>
    <row r="382">
      <c r="A382" s="72">
        <v>45050.0</v>
      </c>
      <c r="B382" s="19">
        <v>0.00893152497519023</v>
      </c>
      <c r="C382" s="19">
        <v>-0.010232364508813596</v>
      </c>
      <c r="D382" s="19"/>
      <c r="E382" s="19"/>
      <c r="F382" s="19"/>
      <c r="G382" s="19"/>
      <c r="H382" s="19"/>
      <c r="I382" s="19"/>
      <c r="J382" s="19"/>
      <c r="K382" s="19"/>
      <c r="L382" s="19"/>
    </row>
    <row r="383">
      <c r="A383" s="72">
        <v>45049.0</v>
      </c>
      <c r="B383" s="19">
        <v>-0.009826400262037294</v>
      </c>
      <c r="C383" s="19">
        <v>0.009173652628407636</v>
      </c>
      <c r="D383" s="19"/>
      <c r="E383" s="19"/>
      <c r="F383" s="19"/>
      <c r="G383" s="19"/>
      <c r="H383" s="19"/>
      <c r="I383" s="19"/>
      <c r="J383" s="19"/>
      <c r="K383" s="19"/>
      <c r="L383" s="19"/>
    </row>
    <row r="384">
      <c r="A384" s="72">
        <v>45048.0</v>
      </c>
      <c r="B384" s="19">
        <v>0.005599472990777343</v>
      </c>
      <c r="C384" s="19">
        <v>-0.003184985383782646</v>
      </c>
      <c r="D384" s="19"/>
      <c r="E384" s="19"/>
      <c r="F384" s="19"/>
      <c r="G384" s="19"/>
      <c r="H384" s="19"/>
      <c r="I384" s="19"/>
      <c r="J384" s="19"/>
      <c r="K384" s="19"/>
      <c r="L384" s="19"/>
    </row>
    <row r="385">
      <c r="A385" s="72">
        <v>45044.0</v>
      </c>
      <c r="B385" s="19">
        <v>-0.003937007874015741</v>
      </c>
      <c r="C385" s="19">
        <v>0.004575145308607809</v>
      </c>
      <c r="D385" s="19"/>
      <c r="E385" s="19"/>
      <c r="F385" s="19"/>
      <c r="G385" s="19"/>
      <c r="H385" s="19"/>
      <c r="I385" s="19"/>
      <c r="J385" s="19"/>
      <c r="K385" s="19"/>
      <c r="L385" s="19"/>
    </row>
    <row r="386">
      <c r="A386" s="72">
        <v>45043.0</v>
      </c>
      <c r="B386" s="19">
        <v>0.012961116650050064</v>
      </c>
      <c r="C386" s="19">
        <v>0.008370057577288481</v>
      </c>
      <c r="D386" s="19"/>
      <c r="E386" s="19"/>
      <c r="F386" s="19"/>
      <c r="G386" s="19"/>
      <c r="H386" s="19"/>
      <c r="I386" s="19"/>
      <c r="J386" s="19"/>
      <c r="K386" s="19"/>
      <c r="L386" s="19"/>
    </row>
    <row r="387">
      <c r="A387" s="72">
        <v>45042.0</v>
      </c>
      <c r="B387" s="19">
        <v>6.651147322913609E-4</v>
      </c>
      <c r="C387" s="19">
        <v>0.00569508689989684</v>
      </c>
      <c r="D387" s="19"/>
      <c r="E387" s="19"/>
      <c r="F387" s="19"/>
      <c r="G387" s="19"/>
      <c r="H387" s="19"/>
      <c r="I387" s="19"/>
      <c r="J387" s="19"/>
      <c r="K387" s="19"/>
      <c r="L387" s="19"/>
    </row>
    <row r="388">
      <c r="A388" s="72">
        <v>45041.0</v>
      </c>
      <c r="B388" s="19">
        <v>-0.02623056994818662</v>
      </c>
      <c r="C388" s="19">
        <v>0.002495884744713406</v>
      </c>
      <c r="D388" s="19"/>
      <c r="E388" s="19"/>
      <c r="F388" s="19"/>
      <c r="G388" s="19"/>
      <c r="H388" s="19"/>
      <c r="I388" s="19"/>
      <c r="J388" s="19"/>
      <c r="K388" s="19"/>
      <c r="L388" s="19"/>
    </row>
    <row r="389">
      <c r="A389" s="72">
        <v>45040.0</v>
      </c>
      <c r="B389" s="19">
        <v>-0.0430740625968391</v>
      </c>
      <c r="C389" s="19">
        <v>0.0014568797411995682</v>
      </c>
      <c r="D389" s="19"/>
      <c r="E389" s="19"/>
      <c r="F389" s="19"/>
      <c r="G389" s="19"/>
      <c r="H389" s="19"/>
      <c r="I389" s="19"/>
      <c r="J389" s="19"/>
      <c r="K389" s="19"/>
      <c r="L389" s="19"/>
    </row>
    <row r="390">
      <c r="A390" s="72">
        <v>45037.0</v>
      </c>
      <c r="B390" s="19">
        <v>-0.0403259382620591</v>
      </c>
      <c r="C390" s="19">
        <v>0.006771996221073051</v>
      </c>
      <c r="D390" s="19"/>
      <c r="E390" s="19"/>
      <c r="F390" s="19"/>
      <c r="G390" s="19"/>
      <c r="H390" s="19"/>
      <c r="I390" s="19"/>
      <c r="J390" s="19"/>
      <c r="K390" s="19"/>
      <c r="L390" s="19"/>
    </row>
    <row r="391">
      <c r="A391" s="72">
        <v>45036.0</v>
      </c>
      <c r="B391" s="19">
        <v>0.0048410231890987365</v>
      </c>
      <c r="C391" s="19">
        <v>-2.2695743697065396E-5</v>
      </c>
      <c r="D391" s="19"/>
      <c r="E391" s="19"/>
      <c r="F391" s="19"/>
      <c r="G391" s="19"/>
      <c r="H391" s="19"/>
      <c r="I391" s="19"/>
      <c r="J391" s="19"/>
      <c r="K391" s="19"/>
      <c r="L391" s="19"/>
    </row>
    <row r="392">
      <c r="A392" s="72">
        <v>45035.0</v>
      </c>
      <c r="B392" s="19">
        <v>0.0033581194531062675</v>
      </c>
      <c r="C392" s="19">
        <v>3.23518978361248E-4</v>
      </c>
      <c r="D392" s="19"/>
      <c r="E392" s="19"/>
      <c r="F392" s="19"/>
      <c r="G392" s="19"/>
      <c r="H392" s="19"/>
      <c r="I392" s="19"/>
      <c r="J392" s="19"/>
      <c r="K392" s="19"/>
      <c r="L392" s="19"/>
    </row>
    <row r="393">
      <c r="A393" s="72">
        <v>45034.0</v>
      </c>
      <c r="B393" s="19">
        <v>0.007369819983085613</v>
      </c>
      <c r="C393" s="19">
        <v>-0.002344260949086019</v>
      </c>
      <c r="D393" s="19"/>
      <c r="E393" s="19"/>
      <c r="F393" s="19"/>
      <c r="G393" s="19"/>
      <c r="H393" s="19"/>
      <c r="I393" s="19"/>
      <c r="J393" s="19"/>
      <c r="K393" s="19"/>
      <c r="L393" s="19"/>
    </row>
    <row r="394">
      <c r="A394" s="72">
        <v>45033.0</v>
      </c>
      <c r="B394" s="19">
        <v>-0.007315903094267218</v>
      </c>
      <c r="C394" s="19">
        <v>-0.0026373973914048943</v>
      </c>
      <c r="D394" s="19"/>
      <c r="E394" s="19"/>
      <c r="F394" s="19"/>
      <c r="G394" s="19"/>
      <c r="H394" s="19"/>
      <c r="I394" s="19"/>
      <c r="J394" s="19"/>
      <c r="K394" s="19"/>
      <c r="L394" s="19"/>
    </row>
    <row r="395">
      <c r="A395" s="72">
        <v>45029.0</v>
      </c>
      <c r="B395" s="19">
        <v>0.010911736178467413</v>
      </c>
      <c r="C395" s="19">
        <v>-0.006795490240071866</v>
      </c>
      <c r="D395" s="19"/>
      <c r="E395" s="19"/>
      <c r="F395" s="19"/>
      <c r="G395" s="19"/>
      <c r="H395" s="19"/>
      <c r="I395" s="19"/>
      <c r="J395" s="19"/>
      <c r="K395" s="19"/>
      <c r="L395" s="19"/>
    </row>
    <row r="396">
      <c r="A396" s="72">
        <v>45028.0</v>
      </c>
      <c r="B396" s="19">
        <v>0.01090819953425659</v>
      </c>
      <c r="C396" s="19">
        <v>8.757943904245113E-4</v>
      </c>
      <c r="D396" s="19"/>
      <c r="E396" s="19"/>
      <c r="F396" s="19"/>
      <c r="G396" s="19"/>
      <c r="H396" s="19"/>
      <c r="I396" s="19"/>
      <c r="J396" s="19"/>
      <c r="K396" s="19"/>
      <c r="L396" s="19"/>
    </row>
    <row r="397">
      <c r="A397" s="72">
        <v>45027.0</v>
      </c>
      <c r="B397" s="19">
        <v>0.022302969552687735</v>
      </c>
      <c r="C397" s="19">
        <v>0.005083990227002344</v>
      </c>
      <c r="D397" s="19"/>
      <c r="E397" s="19"/>
      <c r="F397" s="19"/>
      <c r="G397" s="19"/>
      <c r="H397" s="19"/>
      <c r="I397" s="19"/>
      <c r="J397" s="19"/>
      <c r="K397" s="19"/>
      <c r="L397" s="19"/>
    </row>
    <row r="398">
      <c r="A398" s="72">
        <v>45026.0</v>
      </c>
      <c r="B398" s="19">
        <v>0.008912205296757403</v>
      </c>
      <c r="C398" s="19">
        <v>0.005574768569085897</v>
      </c>
      <c r="D398" s="19"/>
      <c r="E398" s="19"/>
      <c r="F398" s="19"/>
      <c r="G398" s="19"/>
      <c r="H398" s="19"/>
      <c r="I398" s="19"/>
      <c r="J398" s="19"/>
      <c r="K398" s="19"/>
      <c r="L398" s="19"/>
    </row>
    <row r="399">
      <c r="A399" s="72">
        <v>45022.0</v>
      </c>
      <c r="B399" s="19">
        <v>0.0015826791592807865</v>
      </c>
      <c r="C399" s="19">
        <v>0.0014148410576646508</v>
      </c>
      <c r="D399" s="19"/>
      <c r="E399" s="19"/>
      <c r="F399" s="19"/>
      <c r="G399" s="19"/>
      <c r="H399" s="19"/>
      <c r="I399" s="19"/>
      <c r="J399" s="19"/>
      <c r="K399" s="19"/>
      <c r="L399" s="19"/>
    </row>
    <row r="400">
      <c r="A400" s="72">
        <v>45021.0</v>
      </c>
      <c r="B400" s="19">
        <v>3.166360585145078E-4</v>
      </c>
      <c r="C400" s="19">
        <v>0.002397897141034555</v>
      </c>
      <c r="D400" s="19"/>
      <c r="E400" s="19"/>
      <c r="F400" s="19"/>
      <c r="G400" s="19"/>
      <c r="H400" s="19"/>
      <c r="I400" s="19"/>
      <c r="J400" s="19"/>
      <c r="K400" s="19"/>
      <c r="L400" s="19"/>
    </row>
    <row r="401">
      <c r="A401" s="72">
        <v>45019.0</v>
      </c>
      <c r="B401" s="19">
        <v>0.08127910161599572</v>
      </c>
      <c r="C401" s="19">
        <v>0.009138955227740997</v>
      </c>
      <c r="D401" s="19"/>
      <c r="E401" s="19"/>
      <c r="F401" s="19"/>
      <c r="G401" s="19"/>
      <c r="H401" s="19"/>
      <c r="I401" s="19"/>
      <c r="J401" s="19"/>
      <c r="K401" s="19"/>
      <c r="L401" s="19"/>
    </row>
    <row r="402">
      <c r="A402" s="72">
        <v>45016.0</v>
      </c>
      <c r="B402" s="19">
        <v>0.008842221608179157</v>
      </c>
      <c r="C402" s="19">
        <v>0.0022062529702329137</v>
      </c>
      <c r="D402" s="19"/>
      <c r="E402" s="19"/>
      <c r="F402" s="19"/>
      <c r="G402" s="19"/>
      <c r="H402" s="19"/>
      <c r="I402" s="19"/>
      <c r="J402" s="19"/>
      <c r="K402" s="19"/>
      <c r="L402" s="19"/>
    </row>
    <row r="403">
      <c r="A403" s="72">
        <v>45014.0</v>
      </c>
      <c r="B403" s="19">
        <v>0.0052079716686341815</v>
      </c>
      <c r="C403" s="19">
        <v>0.016337152458622883</v>
      </c>
      <c r="D403" s="19"/>
      <c r="E403" s="19"/>
      <c r="F403" s="19"/>
      <c r="G403" s="19"/>
      <c r="H403" s="19"/>
      <c r="I403" s="19"/>
      <c r="J403" s="19"/>
      <c r="K403" s="19"/>
      <c r="L403" s="19"/>
    </row>
    <row r="404">
      <c r="A404" s="72">
        <v>45013.0</v>
      </c>
      <c r="B404" s="19">
        <v>-0.02127225771374197</v>
      </c>
      <c r="C404" s="19">
        <v>0.0076098562386073265</v>
      </c>
      <c r="D404" s="19"/>
      <c r="E404" s="19"/>
      <c r="F404" s="19"/>
      <c r="G404" s="19"/>
      <c r="H404" s="19"/>
      <c r="I404" s="19"/>
      <c r="J404" s="19"/>
      <c r="K404" s="19"/>
      <c r="L404" s="19"/>
    </row>
    <row r="405">
      <c r="A405" s="72">
        <v>45012.0</v>
      </c>
      <c r="B405" s="19">
        <v>-0.02916336764317773</v>
      </c>
      <c r="C405" s="19">
        <v>-0.0020016837692883316</v>
      </c>
      <c r="D405" s="19"/>
      <c r="E405" s="19"/>
      <c r="F405" s="19"/>
      <c r="G405" s="19"/>
      <c r="H405" s="19"/>
      <c r="I405" s="19"/>
      <c r="J405" s="19"/>
      <c r="K405" s="19"/>
      <c r="L405" s="19"/>
    </row>
    <row r="406">
      <c r="A406" s="72">
        <v>45009.0</v>
      </c>
      <c r="B406" s="19">
        <v>-0.0022383146807110066</v>
      </c>
      <c r="C406" s="19">
        <v>0.0023989306611666983</v>
      </c>
      <c r="D406" s="19"/>
      <c r="E406" s="19"/>
      <c r="F406" s="19"/>
      <c r="G406" s="19"/>
      <c r="H406" s="19"/>
      <c r="I406" s="19"/>
      <c r="J406" s="19"/>
      <c r="K406" s="19"/>
      <c r="L406" s="19"/>
    </row>
    <row r="407">
      <c r="A407" s="72">
        <v>45008.0</v>
      </c>
      <c r="B407" s="19">
        <v>0.010712622263623794</v>
      </c>
      <c r="C407" s="19">
        <v>-0.007720956379670962</v>
      </c>
      <c r="D407" s="19"/>
      <c r="E407" s="19"/>
      <c r="F407" s="19"/>
      <c r="G407" s="19"/>
      <c r="H407" s="19"/>
      <c r="I407" s="19"/>
      <c r="J407" s="19"/>
      <c r="K407" s="19"/>
      <c r="L407" s="19"/>
    </row>
    <row r="408">
      <c r="A408" s="72">
        <v>45007.0</v>
      </c>
      <c r="B408" s="19">
        <v>-0.004042412193505762</v>
      </c>
      <c r="C408" s="19">
        <v>-0.0043726934042293</v>
      </c>
      <c r="D408" s="19"/>
      <c r="E408" s="19"/>
      <c r="F408" s="19"/>
      <c r="G408" s="19"/>
      <c r="H408" s="19"/>
      <c r="I408" s="19"/>
      <c r="J408" s="19"/>
      <c r="K408" s="19"/>
      <c r="L408" s="19"/>
    </row>
    <row r="409">
      <c r="A409" s="72">
        <v>45006.0</v>
      </c>
      <c r="B409" s="19">
        <v>0.01479488903833226</v>
      </c>
      <c r="C409" s="19">
        <v>0.0025953529153881494</v>
      </c>
      <c r="D409" s="19"/>
      <c r="E409" s="19"/>
      <c r="F409" s="19"/>
      <c r="G409" s="19"/>
      <c r="H409" s="19"/>
      <c r="I409" s="19"/>
      <c r="J409" s="19"/>
      <c r="K409" s="19"/>
      <c r="L409" s="19"/>
    </row>
    <row r="410">
      <c r="A410" s="72">
        <v>45005.0</v>
      </c>
      <c r="B410" s="19">
        <v>-0.015688091613159538</v>
      </c>
      <c r="C410" s="19">
        <v>0.007010666101575191</v>
      </c>
      <c r="D410" s="19"/>
      <c r="E410" s="19"/>
      <c r="F410" s="19"/>
      <c r="G410" s="19"/>
      <c r="H410" s="19"/>
      <c r="I410" s="19"/>
      <c r="J410" s="19"/>
      <c r="K410" s="19"/>
      <c r="L410" s="19"/>
    </row>
    <row r="411">
      <c r="A411" s="72">
        <v>45002.0</v>
      </c>
      <c r="B411" s="19">
        <v>0.016279852001345407</v>
      </c>
      <c r="C411" s="19">
        <v>-0.0065292206747932235</v>
      </c>
      <c r="D411" s="19"/>
      <c r="E411" s="19"/>
      <c r="F411" s="19"/>
      <c r="G411" s="19"/>
      <c r="H411" s="19"/>
      <c r="I411" s="19"/>
      <c r="J411" s="19"/>
      <c r="K411" s="19"/>
      <c r="L411" s="19"/>
    </row>
    <row r="412">
      <c r="A412" s="72">
        <v>45001.0</v>
      </c>
      <c r="B412" s="19">
        <v>-0.009396241503398572</v>
      </c>
      <c r="C412" s="19">
        <v>0.006738060474755114</v>
      </c>
      <c r="D412" s="19"/>
      <c r="E412" s="19"/>
      <c r="F412" s="19"/>
      <c r="G412" s="19"/>
      <c r="H412" s="19"/>
      <c r="I412" s="19"/>
      <c r="J412" s="19"/>
      <c r="K412" s="19"/>
      <c r="L412" s="19"/>
    </row>
    <row r="413">
      <c r="A413" s="72">
        <v>45000.0</v>
      </c>
      <c r="B413" s="19">
        <v>-0.02861211807353692</v>
      </c>
      <c r="C413" s="19">
        <v>7.924747306615743E-4</v>
      </c>
      <c r="D413" s="19"/>
      <c r="E413" s="19"/>
      <c r="F413" s="19"/>
      <c r="G413" s="19"/>
      <c r="H413" s="19"/>
      <c r="I413" s="19"/>
      <c r="J413" s="19"/>
      <c r="K413" s="19"/>
      <c r="L413" s="19"/>
    </row>
    <row r="414">
      <c r="A414" s="72">
        <v>44999.0</v>
      </c>
      <c r="B414" s="19">
        <v>0.014247258879915847</v>
      </c>
      <c r="C414" s="19">
        <v>-0.004174661010484915</v>
      </c>
      <c r="D414" s="19"/>
      <c r="E414" s="19"/>
      <c r="F414" s="19"/>
      <c r="G414" s="19"/>
      <c r="H414" s="19"/>
      <c r="I414" s="19"/>
      <c r="J414" s="19"/>
      <c r="K414" s="19"/>
      <c r="L414" s="19"/>
    </row>
    <row r="415">
      <c r="A415" s="72">
        <v>44998.0</v>
      </c>
      <c r="B415" s="19">
        <v>-0.029563555272379638</v>
      </c>
      <c r="C415" s="19">
        <v>-0.006470680820552244</v>
      </c>
      <c r="D415" s="19"/>
      <c r="E415" s="19"/>
      <c r="F415" s="19"/>
      <c r="G415" s="19"/>
      <c r="H415" s="19"/>
      <c r="I415" s="19"/>
      <c r="J415" s="19"/>
      <c r="K415" s="19"/>
      <c r="L415" s="19"/>
    </row>
    <row r="416">
      <c r="A416" s="72">
        <v>44995.0</v>
      </c>
      <c r="B416" s="19">
        <v>0.00906519223350899</v>
      </c>
      <c r="C416" s="19">
        <v>-0.014851058697862074</v>
      </c>
      <c r="D416" s="19"/>
      <c r="E416" s="19"/>
      <c r="F416" s="19"/>
      <c r="G416" s="19"/>
      <c r="H416" s="19"/>
      <c r="I416" s="19"/>
      <c r="J416" s="19"/>
      <c r="K416" s="19"/>
      <c r="L416" s="19"/>
    </row>
    <row r="417">
      <c r="A417" s="72">
        <v>44994.0</v>
      </c>
      <c r="B417" s="19">
        <v>-0.003204306588054373</v>
      </c>
      <c r="C417" s="19">
        <v>-0.010045708827943645</v>
      </c>
      <c r="D417" s="19"/>
      <c r="E417" s="19"/>
      <c r="F417" s="19"/>
      <c r="G417" s="19"/>
      <c r="H417" s="19"/>
      <c r="I417" s="19"/>
      <c r="J417" s="19"/>
      <c r="K417" s="19"/>
      <c r="L417" s="19"/>
    </row>
    <row r="418">
      <c r="A418" s="72">
        <v>44993.0</v>
      </c>
      <c r="B418" s="19">
        <v>0.028948236069897604</v>
      </c>
      <c r="C418" s="19">
        <v>-0.009282206101023038</v>
      </c>
      <c r="D418" s="19"/>
      <c r="E418" s="19"/>
      <c r="F418" s="19"/>
      <c r="G418" s="19"/>
      <c r="H418" s="19"/>
      <c r="I418" s="19"/>
      <c r="J418" s="19"/>
      <c r="K418" s="19"/>
      <c r="L418" s="19"/>
    </row>
    <row r="419">
      <c r="A419" s="72">
        <v>44991.0</v>
      </c>
      <c r="B419" s="19">
        <v>0.013161411010155</v>
      </c>
      <c r="C419" s="19">
        <v>0.002424984967351662</v>
      </c>
      <c r="D419" s="19"/>
      <c r="E419" s="19"/>
      <c r="F419" s="19"/>
      <c r="G419" s="19"/>
      <c r="H419" s="19"/>
      <c r="I419" s="19"/>
      <c r="J419" s="19"/>
      <c r="K419" s="19"/>
      <c r="L419" s="19"/>
    </row>
    <row r="420">
      <c r="A420" s="72">
        <v>44988.0</v>
      </c>
      <c r="B420" s="19">
        <v>0.026893523600439284</v>
      </c>
      <c r="C420" s="19">
        <v>0.006655545672332508</v>
      </c>
      <c r="D420" s="19"/>
      <c r="E420" s="19"/>
      <c r="F420" s="19"/>
      <c r="G420" s="19"/>
      <c r="H420" s="19"/>
      <c r="I420" s="19"/>
      <c r="J420" s="19"/>
      <c r="K420" s="19"/>
      <c r="L420" s="19"/>
    </row>
    <row r="421">
      <c r="A421" s="72">
        <v>44987.0</v>
      </c>
      <c r="B421" s="19">
        <v>-0.02148227712137496</v>
      </c>
      <c r="C421" s="19">
        <v>0.015728644086387522</v>
      </c>
      <c r="D421" s="19"/>
      <c r="E421" s="19"/>
      <c r="F421" s="19"/>
      <c r="G421" s="19"/>
      <c r="H421" s="19"/>
      <c r="I421" s="19"/>
      <c r="J421" s="19"/>
      <c r="K421" s="19"/>
      <c r="L421" s="19"/>
    </row>
    <row r="422">
      <c r="A422" s="72">
        <v>44986.0</v>
      </c>
      <c r="B422" s="19">
        <v>-0.009574468085106314</v>
      </c>
      <c r="C422" s="19">
        <v>-0.007392168885272388</v>
      </c>
      <c r="D422" s="19"/>
      <c r="E422" s="19"/>
      <c r="F422" s="19"/>
      <c r="G422" s="19"/>
      <c r="H422" s="19"/>
      <c r="I422" s="19"/>
      <c r="J422" s="19"/>
      <c r="K422" s="19"/>
      <c r="L422" s="19"/>
    </row>
    <row r="423">
      <c r="A423" s="72">
        <v>44985.0</v>
      </c>
      <c r="B423" s="19">
        <v>0.013955369783590577</v>
      </c>
      <c r="C423" s="19">
        <v>0.008492280664241347</v>
      </c>
      <c r="D423" s="19"/>
      <c r="E423" s="19"/>
      <c r="F423" s="19"/>
      <c r="G423" s="19"/>
      <c r="H423" s="19"/>
      <c r="I423" s="19"/>
      <c r="J423" s="19"/>
      <c r="K423" s="19"/>
      <c r="L423" s="19"/>
    </row>
    <row r="424">
      <c r="A424" s="72">
        <v>44984.0</v>
      </c>
      <c r="B424" s="19">
        <v>-0.0019512851567755618</v>
      </c>
      <c r="C424" s="19">
        <v>-0.005102715507080524</v>
      </c>
      <c r="D424" s="19"/>
      <c r="E424" s="19"/>
      <c r="F424" s="19"/>
      <c r="G424" s="19"/>
      <c r="H424" s="19"/>
      <c r="I424" s="19"/>
      <c r="J424" s="19"/>
      <c r="K424" s="19"/>
      <c r="L424" s="19"/>
    </row>
    <row r="425">
      <c r="A425" s="72">
        <v>44981.0</v>
      </c>
      <c r="B425" s="19">
        <v>-0.023264984227129304</v>
      </c>
      <c r="C425" s="19">
        <v>-0.004185322172474137</v>
      </c>
      <c r="D425" s="19"/>
      <c r="E425" s="19"/>
      <c r="F425" s="19"/>
      <c r="G425" s="19"/>
      <c r="H425" s="19"/>
      <c r="I425" s="19"/>
      <c r="J425" s="19"/>
      <c r="K425" s="19"/>
      <c r="L425" s="19"/>
    </row>
    <row r="426">
      <c r="A426" s="72">
        <v>44980.0</v>
      </c>
      <c r="B426" s="19">
        <v>-0.007371648509361339</v>
      </c>
      <c r="C426" s="19">
        <v>-0.0025954743379256184</v>
      </c>
      <c r="D426" s="19"/>
      <c r="E426" s="19"/>
      <c r="F426" s="19"/>
      <c r="G426" s="19"/>
      <c r="H426" s="19"/>
      <c r="I426" s="19"/>
      <c r="J426" s="19"/>
      <c r="K426" s="19"/>
      <c r="L426" s="19"/>
    </row>
    <row r="427">
      <c r="A427" s="72">
        <v>44979.0</v>
      </c>
      <c r="B427" s="19">
        <v>-0.019006783565851726</v>
      </c>
      <c r="C427" s="19">
        <v>-0.00245239058236435</v>
      </c>
      <c r="D427" s="19"/>
      <c r="E427" s="19"/>
      <c r="F427" s="19"/>
      <c r="G427" s="19"/>
      <c r="H427" s="19"/>
      <c r="I427" s="19"/>
      <c r="J427" s="19"/>
      <c r="K427" s="19"/>
      <c r="L427" s="19"/>
    </row>
    <row r="428">
      <c r="A428" s="72">
        <v>44978.0</v>
      </c>
      <c r="B428" s="19">
        <v>-0.03483631871525639</v>
      </c>
      <c r="C428" s="19">
        <v>-0.01528045011134993</v>
      </c>
      <c r="D428" s="19"/>
      <c r="E428" s="19"/>
      <c r="F428" s="19"/>
      <c r="G428" s="19"/>
      <c r="H428" s="19"/>
      <c r="I428" s="19"/>
      <c r="J428" s="19"/>
      <c r="K428" s="19"/>
      <c r="L428" s="19"/>
    </row>
    <row r="429">
      <c r="A429" s="72">
        <v>44977.0</v>
      </c>
      <c r="B429" s="19">
        <v>-0.013045598634479294</v>
      </c>
      <c r="C429" s="19">
        <v>-0.0010031045806573324</v>
      </c>
      <c r="D429" s="19"/>
      <c r="E429" s="19"/>
      <c r="F429" s="19"/>
      <c r="G429" s="19"/>
      <c r="H429" s="19"/>
      <c r="I429" s="19"/>
      <c r="J429" s="19"/>
      <c r="K429" s="19"/>
      <c r="L429" s="19"/>
    </row>
    <row r="430">
      <c r="A430" s="72">
        <v>44974.0</v>
      </c>
      <c r="B430" s="19">
        <v>-0.00989859971028495</v>
      </c>
      <c r="C430" s="19">
        <v>-0.0055505400073562194</v>
      </c>
      <c r="D430" s="19"/>
      <c r="E430" s="19"/>
      <c r="F430" s="19"/>
      <c r="G430" s="19"/>
      <c r="H430" s="19"/>
      <c r="I430" s="19"/>
      <c r="J430" s="19"/>
      <c r="K430" s="19"/>
      <c r="L430" s="19"/>
    </row>
    <row r="431">
      <c r="A431" s="72">
        <v>44973.0</v>
      </c>
      <c r="B431" s="19">
        <v>-0.038421358096343616</v>
      </c>
      <c r="C431" s="19">
        <v>-0.005081545921040487</v>
      </c>
      <c r="D431" s="19"/>
      <c r="E431" s="19"/>
      <c r="F431" s="19"/>
      <c r="G431" s="19"/>
      <c r="H431" s="19"/>
      <c r="I431" s="19"/>
      <c r="J431" s="19"/>
      <c r="K431" s="19"/>
      <c r="L431" s="19"/>
    </row>
    <row r="432">
      <c r="A432" s="72">
        <v>44972.0</v>
      </c>
      <c r="B432" s="19">
        <v>0.011506398966772302</v>
      </c>
      <c r="C432" s="19">
        <v>0.0011101335768226583</v>
      </c>
      <c r="D432" s="19"/>
      <c r="E432" s="19"/>
      <c r="F432" s="19"/>
      <c r="G432" s="19"/>
      <c r="H432" s="19"/>
      <c r="I432" s="19"/>
      <c r="J432" s="19"/>
      <c r="K432" s="19"/>
      <c r="L432" s="19"/>
    </row>
    <row r="433">
      <c r="A433" s="72">
        <v>44971.0</v>
      </c>
      <c r="B433" s="19">
        <v>-0.01628551628551622</v>
      </c>
      <c r="C433" s="19">
        <v>0.004796470689938825</v>
      </c>
      <c r="D433" s="19"/>
      <c r="E433" s="19"/>
      <c r="F433" s="19"/>
      <c r="G433" s="19"/>
      <c r="H433" s="19"/>
      <c r="I433" s="19"/>
      <c r="J433" s="19"/>
      <c r="K433" s="19"/>
      <c r="L433" s="19"/>
    </row>
    <row r="434">
      <c r="A434" s="72">
        <v>44970.0</v>
      </c>
      <c r="B434" s="19">
        <v>0.07266307377810799</v>
      </c>
      <c r="C434" s="19">
        <v>0.008944397863923426</v>
      </c>
      <c r="D434" s="19"/>
      <c r="E434" s="19"/>
      <c r="F434" s="19"/>
      <c r="G434" s="19"/>
      <c r="H434" s="19"/>
      <c r="I434" s="19"/>
      <c r="J434" s="19"/>
      <c r="K434" s="19"/>
      <c r="L434" s="19"/>
    </row>
    <row r="435">
      <c r="A435" s="72">
        <v>44967.0</v>
      </c>
      <c r="B435" s="19">
        <v>0.0041052435155812805</v>
      </c>
      <c r="C435" s="19">
        <v>-0.004793772575812594</v>
      </c>
      <c r="D435" s="19"/>
      <c r="E435" s="19"/>
      <c r="F435" s="19"/>
      <c r="G435" s="19"/>
      <c r="H435" s="19"/>
      <c r="I435" s="19"/>
      <c r="J435" s="19"/>
      <c r="K435" s="19"/>
      <c r="L435" s="19"/>
    </row>
    <row r="436">
      <c r="A436" s="72">
        <v>44966.0</v>
      </c>
      <c r="B436" s="19">
        <v>-0.001304509877003257</v>
      </c>
      <c r="C436" s="19">
        <v>-0.0020650014390740656</v>
      </c>
      <c r="D436" s="19"/>
      <c r="E436" s="19"/>
      <c r="F436" s="19"/>
      <c r="G436" s="19"/>
      <c r="H436" s="19"/>
      <c r="I436" s="19"/>
      <c r="J436" s="19"/>
      <c r="K436" s="19"/>
      <c r="L436" s="19"/>
    </row>
    <row r="437">
      <c r="A437" s="72">
        <v>44965.0</v>
      </c>
      <c r="B437" s="19">
        <v>0.019118764244112407</v>
      </c>
      <c r="C437" s="19">
        <v>0.0012170078951638796</v>
      </c>
      <c r="D437" s="19"/>
      <c r="E437" s="19"/>
      <c r="F437" s="19"/>
      <c r="G437" s="19"/>
      <c r="H437" s="19"/>
      <c r="I437" s="19"/>
      <c r="J437" s="19"/>
      <c r="K437" s="19"/>
      <c r="L437" s="19"/>
    </row>
    <row r="438">
      <c r="A438" s="72">
        <v>44964.0</v>
      </c>
      <c r="B438" s="19">
        <v>-0.007477222745837286</v>
      </c>
      <c r="C438" s="19">
        <v>0.008475580509550662</v>
      </c>
      <c r="D438" s="19"/>
      <c r="E438" s="19"/>
      <c r="F438" s="19"/>
      <c r="G438" s="19"/>
      <c r="H438" s="19"/>
      <c r="I438" s="19"/>
      <c r="J438" s="19"/>
      <c r="K438" s="19"/>
      <c r="L438" s="19"/>
    </row>
    <row r="439">
      <c r="A439" s="72">
        <v>44963.0</v>
      </c>
      <c r="B439" s="19">
        <v>0.01537578154906205</v>
      </c>
      <c r="C439" s="19">
        <v>-0.00242617340103346</v>
      </c>
      <c r="D439" s="19"/>
      <c r="E439" s="19"/>
      <c r="F439" s="19"/>
      <c r="G439" s="19"/>
      <c r="H439" s="19"/>
      <c r="I439" s="19"/>
      <c r="J439" s="19"/>
      <c r="K439" s="19"/>
      <c r="L439" s="19"/>
    </row>
    <row r="440">
      <c r="A440" s="72">
        <v>44960.0</v>
      </c>
      <c r="B440" s="19">
        <v>0.014432722801113407</v>
      </c>
      <c r="C440" s="19">
        <v>-0.005010067743733249</v>
      </c>
      <c r="D440" s="19"/>
      <c r="E440" s="19"/>
      <c r="F440" s="19"/>
      <c r="G440" s="19"/>
      <c r="H440" s="19"/>
      <c r="I440" s="19"/>
      <c r="J440" s="19"/>
      <c r="K440" s="19"/>
      <c r="L440" s="19"/>
    </row>
    <row r="441">
      <c r="A441" s="72">
        <v>44959.0</v>
      </c>
      <c r="B441" s="19">
        <v>-0.006430454633142513</v>
      </c>
      <c r="C441" s="19">
        <v>0.0138355744332892</v>
      </c>
      <c r="D441" s="19"/>
      <c r="E441" s="19"/>
      <c r="F441" s="19"/>
      <c r="G441" s="19"/>
      <c r="H441" s="19"/>
      <c r="I441" s="19"/>
      <c r="J441" s="19"/>
      <c r="K441" s="19"/>
      <c r="L441" s="19"/>
    </row>
    <row r="442">
      <c r="A442" s="72">
        <v>44958.0</v>
      </c>
      <c r="B442" s="19">
        <v>-0.02373030322054115</v>
      </c>
      <c r="C442" s="19">
        <v>-3.349170938277135E-4</v>
      </c>
      <c r="D442" s="19"/>
      <c r="E442" s="19"/>
      <c r="F442" s="19"/>
      <c r="G442" s="19"/>
      <c r="H442" s="19"/>
      <c r="I442" s="19"/>
      <c r="J442" s="19"/>
      <c r="K442" s="19"/>
      <c r="L442" s="19"/>
    </row>
    <row r="443">
      <c r="A443" s="72">
        <v>44957.0</v>
      </c>
      <c r="B443" s="19">
        <v>0.004223931408397386</v>
      </c>
      <c r="C443" s="19">
        <v>-0.0025959466995808533</v>
      </c>
      <c r="D443" s="19"/>
      <c r="E443" s="19"/>
      <c r="F443" s="19"/>
      <c r="G443" s="19"/>
      <c r="H443" s="19"/>
      <c r="I443" s="19"/>
      <c r="J443" s="19"/>
      <c r="K443" s="19"/>
      <c r="L443" s="19"/>
    </row>
    <row r="444">
      <c r="A444" s="72">
        <v>44956.0</v>
      </c>
      <c r="B444" s="19">
        <v>-0.006949226820259113</v>
      </c>
      <c r="C444" s="19">
        <v>7.479198479229954E-4</v>
      </c>
      <c r="D444" s="19"/>
      <c r="E444" s="19"/>
      <c r="F444" s="19"/>
      <c r="G444" s="19"/>
      <c r="H444" s="19"/>
      <c r="I444" s="19"/>
      <c r="J444" s="19"/>
      <c r="K444" s="19"/>
      <c r="L444" s="19"/>
    </row>
    <row r="445">
      <c r="A445" s="72">
        <v>44953.0</v>
      </c>
      <c r="B445" s="19">
        <v>-0.019519980357252553</v>
      </c>
      <c r="C445" s="19">
        <v>0.0025334647402490695</v>
      </c>
      <c r="D445" s="19"/>
      <c r="E445" s="19"/>
      <c r="F445" s="19"/>
      <c r="G445" s="19"/>
      <c r="H445" s="19"/>
      <c r="I445" s="19"/>
      <c r="J445" s="19"/>
      <c r="K445" s="19"/>
      <c r="L445" s="19"/>
    </row>
    <row r="446">
      <c r="A446" s="72">
        <v>44951.0</v>
      </c>
      <c r="B446" s="19">
        <v>0.026592727960173868</v>
      </c>
      <c r="C446" s="19">
        <v>-0.016074268036742945</v>
      </c>
      <c r="D446" s="19"/>
      <c r="E446" s="19"/>
      <c r="F446" s="19"/>
      <c r="G446" s="19"/>
      <c r="H446" s="19"/>
      <c r="I446" s="19"/>
      <c r="J446" s="19"/>
      <c r="K446" s="19"/>
      <c r="L446" s="19"/>
    </row>
    <row r="447">
      <c r="A447" s="72">
        <v>44950.0</v>
      </c>
      <c r="B447" s="19">
        <v>-0.012692092328750015</v>
      </c>
      <c r="C447" s="19">
        <v>-0.012492893924926696</v>
      </c>
      <c r="D447" s="19"/>
      <c r="E447" s="19"/>
      <c r="F447" s="19"/>
      <c r="G447" s="19"/>
      <c r="H447" s="19"/>
      <c r="I447" s="19"/>
      <c r="J447" s="19"/>
      <c r="K447" s="19"/>
      <c r="L447" s="19"/>
    </row>
    <row r="448">
      <c r="A448" s="72">
        <v>44949.0</v>
      </c>
      <c r="B448" s="19">
        <v>-0.04645230185097304</v>
      </c>
      <c r="C448" s="19">
        <v>-1.3798013637988937E-5</v>
      </c>
      <c r="D448" s="19"/>
      <c r="E448" s="19"/>
      <c r="F448" s="19"/>
      <c r="G448" s="19"/>
      <c r="H448" s="19"/>
      <c r="I448" s="19"/>
      <c r="J448" s="19"/>
      <c r="K448" s="19"/>
      <c r="L448" s="19"/>
    </row>
    <row r="449">
      <c r="A449" s="72">
        <v>44946.0</v>
      </c>
      <c r="B449" s="19">
        <v>0.03145269856810673</v>
      </c>
      <c r="C449" s="19">
        <v>0.005042254536780977</v>
      </c>
      <c r="D449" s="19"/>
      <c r="E449" s="19"/>
      <c r="F449" s="19"/>
      <c r="G449" s="19"/>
      <c r="H449" s="19"/>
      <c r="I449" s="19"/>
      <c r="J449" s="19"/>
      <c r="K449" s="19"/>
      <c r="L449" s="19"/>
    </row>
    <row r="450">
      <c r="A450" s="72">
        <v>44945.0</v>
      </c>
      <c r="B450" s="19">
        <v>-0.003475821696445003</v>
      </c>
      <c r="C450" s="19">
        <v>-0.004429018353918179</v>
      </c>
      <c r="D450" s="19"/>
      <c r="E450" s="19"/>
      <c r="F450" s="19"/>
      <c r="G450" s="19"/>
      <c r="H450" s="19"/>
      <c r="I450" s="19"/>
      <c r="J450" s="19"/>
      <c r="K450" s="19"/>
      <c r="L450" s="19"/>
    </row>
    <row r="451">
      <c r="A451" s="72">
        <v>44944.0</v>
      </c>
      <c r="B451" s="19">
        <v>-0.018317868901526535</v>
      </c>
      <c r="C451" s="19">
        <v>-0.0031653670311885262</v>
      </c>
      <c r="D451" s="19"/>
      <c r="E451" s="19"/>
      <c r="F451" s="19"/>
      <c r="G451" s="19"/>
      <c r="H451" s="19"/>
      <c r="I451" s="19"/>
      <c r="J451" s="19"/>
      <c r="K451" s="19"/>
      <c r="L451" s="19"/>
    </row>
    <row r="452">
      <c r="A452" s="72">
        <v>44943.0</v>
      </c>
      <c r="B452" s="19">
        <v>-0.00989805595068749</v>
      </c>
      <c r="C452" s="19">
        <v>0.006206621504101673</v>
      </c>
      <c r="D452" s="19"/>
      <c r="E452" s="19"/>
      <c r="F452" s="19"/>
      <c r="G452" s="19"/>
      <c r="H452" s="19"/>
      <c r="I452" s="19"/>
      <c r="J452" s="19"/>
      <c r="K452" s="19"/>
      <c r="L452" s="19"/>
    </row>
    <row r="453">
      <c r="A453" s="72">
        <v>44942.0</v>
      </c>
      <c r="B453" s="19">
        <v>-4.7393364928915993E-4</v>
      </c>
      <c r="C453" s="19">
        <v>0.008854502831820321</v>
      </c>
      <c r="D453" s="19"/>
      <c r="E453" s="19"/>
      <c r="F453" s="19"/>
      <c r="G453" s="19"/>
      <c r="H453" s="19"/>
      <c r="I453" s="19"/>
      <c r="J453" s="19"/>
      <c r="K453" s="19"/>
      <c r="L453" s="19"/>
    </row>
    <row r="454">
      <c r="A454" s="72">
        <v>44939.0</v>
      </c>
      <c r="B454" s="19">
        <v>-0.006649796975225053</v>
      </c>
      <c r="C454" s="19">
        <v>-0.0034388469977613134</v>
      </c>
      <c r="D454" s="19"/>
      <c r="E454" s="19"/>
      <c r="F454" s="19"/>
      <c r="G454" s="19"/>
      <c r="H454" s="19"/>
      <c r="I454" s="19"/>
      <c r="J454" s="19"/>
      <c r="K454" s="19"/>
      <c r="L454" s="19"/>
    </row>
    <row r="455">
      <c r="A455" s="72">
        <v>44938.0</v>
      </c>
      <c r="B455" s="19">
        <v>-0.008518583347919884</v>
      </c>
      <c r="C455" s="19">
        <v>0.005510073803630666</v>
      </c>
      <c r="D455" s="19"/>
      <c r="E455" s="19"/>
      <c r="F455" s="19"/>
      <c r="G455" s="19"/>
      <c r="H455" s="19"/>
      <c r="I455" s="19"/>
      <c r="J455" s="19"/>
      <c r="K455" s="19"/>
      <c r="L455" s="19"/>
    </row>
    <row r="456">
      <c r="A456" s="72">
        <v>44937.0</v>
      </c>
      <c r="B456" s="19">
        <v>0.005927925812888812</v>
      </c>
      <c r="C456" s="19">
        <v>-0.0020954754494096894</v>
      </c>
      <c r="D456" s="19"/>
      <c r="E456" s="19"/>
      <c r="F456" s="19"/>
      <c r="G456" s="19"/>
      <c r="H456" s="19"/>
      <c r="I456" s="19"/>
      <c r="J456" s="19"/>
      <c r="K456" s="19"/>
      <c r="L456" s="19"/>
    </row>
    <row r="457">
      <c r="A457" s="72">
        <v>44936.0</v>
      </c>
      <c r="B457" s="19">
        <v>-0.005312627707396822</v>
      </c>
      <c r="C457" s="19">
        <v>-0.0010299121085846075</v>
      </c>
      <c r="D457" s="19"/>
      <c r="E457" s="19"/>
      <c r="F457" s="19"/>
      <c r="G457" s="19"/>
      <c r="H457" s="19"/>
      <c r="I457" s="19"/>
      <c r="J457" s="19"/>
      <c r="K457" s="19"/>
      <c r="L457" s="19"/>
    </row>
    <row r="458">
      <c r="A458" s="72">
        <v>44935.0</v>
      </c>
      <c r="B458" s="19">
        <v>-0.00764729737558667</v>
      </c>
      <c r="C458" s="19">
        <v>-0.010333569045146151</v>
      </c>
      <c r="D458" s="19"/>
      <c r="E458" s="19"/>
      <c r="F458" s="19"/>
      <c r="G458" s="19"/>
      <c r="H458" s="19"/>
      <c r="I458" s="19"/>
      <c r="J458" s="19"/>
      <c r="K458" s="19"/>
      <c r="L458" s="19"/>
    </row>
    <row r="459">
      <c r="A459" s="72">
        <v>44932.0</v>
      </c>
      <c r="B459" s="19">
        <v>-0.00997992543733861</v>
      </c>
      <c r="C459" s="19">
        <v>0.013536251116355702</v>
      </c>
      <c r="D459" s="19"/>
      <c r="E459" s="19"/>
      <c r="F459" s="19"/>
      <c r="G459" s="19"/>
      <c r="H459" s="19"/>
      <c r="I459" s="19"/>
      <c r="J459" s="19"/>
      <c r="K459" s="19"/>
      <c r="L459" s="19"/>
    </row>
    <row r="460">
      <c r="A460" s="72">
        <v>44931.0</v>
      </c>
      <c r="B460" s="19">
        <v>-0.019348669778952665</v>
      </c>
      <c r="C460" s="19">
        <v>-0.007375438733003059</v>
      </c>
      <c r="D460" s="19"/>
      <c r="E460" s="19"/>
      <c r="F460" s="19"/>
      <c r="G460" s="19"/>
      <c r="H460" s="19"/>
      <c r="I460" s="19"/>
      <c r="J460" s="19"/>
      <c r="K460" s="19"/>
      <c r="L460" s="19"/>
    </row>
    <row r="461">
      <c r="A461" s="72">
        <v>44930.0</v>
      </c>
      <c r="B461" s="19">
        <v>0.016988902871525102</v>
      </c>
      <c r="C461" s="19">
        <v>-0.002815504116566281</v>
      </c>
      <c r="D461" s="19"/>
      <c r="E461" s="19"/>
      <c r="F461" s="19"/>
      <c r="G461" s="19"/>
      <c r="H461" s="19"/>
      <c r="I461" s="19"/>
      <c r="J461" s="19"/>
      <c r="K461" s="19"/>
      <c r="L461" s="19"/>
    </row>
    <row r="462">
      <c r="A462" s="72">
        <v>44929.0</v>
      </c>
      <c r="B462" s="19">
        <v>0.0018912258582153285</v>
      </c>
      <c r="C462" s="19">
        <v>-0.01039898423424035</v>
      </c>
      <c r="D462" s="19"/>
      <c r="E462" s="19"/>
      <c r="F462" s="19"/>
      <c r="G462" s="19"/>
      <c r="H462" s="19"/>
      <c r="I462" s="19"/>
      <c r="J462" s="19"/>
      <c r="K462" s="19"/>
      <c r="L462" s="19"/>
    </row>
    <row r="463">
      <c r="A463" s="72">
        <v>44928.0</v>
      </c>
      <c r="B463" s="19">
        <v>-0.01122003740012456</v>
      </c>
      <c r="C463" s="19">
        <v>0.0019288416783669327</v>
      </c>
      <c r="D463" s="19"/>
      <c r="E463" s="19"/>
      <c r="F463" s="19"/>
      <c r="G463" s="19"/>
      <c r="H463" s="19"/>
      <c r="I463" s="19"/>
      <c r="J463" s="19"/>
      <c r="K463" s="19"/>
      <c r="L463" s="19"/>
    </row>
    <row r="464">
      <c r="A464" s="72">
        <v>44925.0</v>
      </c>
      <c r="B464" s="19">
        <v>-0.03251096491228078</v>
      </c>
      <c r="C464" s="19">
        <v>0.005089669875671943</v>
      </c>
      <c r="D464" s="19"/>
      <c r="E464" s="19"/>
      <c r="F464" s="19"/>
      <c r="G464" s="19"/>
      <c r="H464" s="19"/>
      <c r="I464" s="19"/>
      <c r="J464" s="19"/>
      <c r="K464" s="19"/>
      <c r="L464" s="19"/>
    </row>
    <row r="465">
      <c r="A465" s="72">
        <v>44924.0</v>
      </c>
      <c r="B465" s="19">
        <v>-0.01057770545158665</v>
      </c>
      <c r="C465" s="19">
        <v>-0.004711120883953646</v>
      </c>
      <c r="D465" s="19"/>
      <c r="E465" s="19"/>
      <c r="F465" s="19"/>
      <c r="G465" s="19"/>
      <c r="H465" s="19"/>
      <c r="I465" s="19"/>
      <c r="J465" s="19"/>
      <c r="K465" s="19"/>
      <c r="L465" s="19"/>
    </row>
    <row r="466">
      <c r="A466" s="72">
        <v>44923.0</v>
      </c>
      <c r="B466" s="19">
        <v>-0.013643659711075506</v>
      </c>
      <c r="C466" s="19">
        <v>0.00377983170092433</v>
      </c>
      <c r="D466" s="19"/>
      <c r="E466" s="19"/>
      <c r="F466" s="19"/>
      <c r="G466" s="19"/>
      <c r="H466" s="19"/>
      <c r="I466" s="19"/>
      <c r="J466" s="19"/>
      <c r="K466" s="19"/>
      <c r="L466" s="19"/>
    </row>
    <row r="467">
      <c r="A467" s="72">
        <v>44922.0</v>
      </c>
      <c r="B467" s="19">
        <v>0.06283764572078487</v>
      </c>
      <c r="C467" s="19">
        <v>-5.404719754250609E-4</v>
      </c>
      <c r="D467" s="19"/>
      <c r="E467" s="19"/>
      <c r="F467" s="19"/>
      <c r="G467" s="19"/>
      <c r="H467" s="19"/>
      <c r="I467" s="19"/>
      <c r="J467" s="19"/>
      <c r="K467" s="19"/>
      <c r="L467" s="19"/>
    </row>
    <row r="468">
      <c r="A468" s="72">
        <v>44921.0</v>
      </c>
      <c r="B468" s="19">
        <v>0.03868871825162423</v>
      </c>
      <c r="C468" s="19">
        <v>0.006533589421913399</v>
      </c>
      <c r="D468" s="19"/>
      <c r="E468" s="19"/>
      <c r="F468" s="19"/>
      <c r="G468" s="19"/>
      <c r="H468" s="19"/>
      <c r="I468" s="19"/>
      <c r="J468" s="19"/>
      <c r="K468" s="19"/>
      <c r="L468" s="19"/>
    </row>
    <row r="469">
      <c r="A469" s="72">
        <v>44918.0</v>
      </c>
      <c r="B469" s="19">
        <v>-0.05127486690949834</v>
      </c>
      <c r="C469" s="19">
        <v>0.011669699216029894</v>
      </c>
      <c r="D469" s="19"/>
      <c r="E469" s="19"/>
      <c r="F469" s="19"/>
      <c r="G469" s="19"/>
      <c r="H469" s="19"/>
      <c r="I469" s="19"/>
      <c r="J469" s="19"/>
      <c r="K469" s="19"/>
      <c r="L469" s="19"/>
    </row>
    <row r="470">
      <c r="A470" s="72">
        <v>44917.0</v>
      </c>
      <c r="B470" s="19">
        <v>-0.02481009891250896</v>
      </c>
      <c r="C470" s="19">
        <v>-0.017683224519855267</v>
      </c>
      <c r="D470" s="19"/>
      <c r="E470" s="19"/>
      <c r="F470" s="19"/>
      <c r="G470" s="19"/>
      <c r="H470" s="19"/>
      <c r="I470" s="19"/>
      <c r="J470" s="19"/>
      <c r="K470" s="19"/>
      <c r="L470" s="19"/>
    </row>
    <row r="471">
      <c r="A471" s="72">
        <v>44916.0</v>
      </c>
      <c r="B471" s="19">
        <v>0.0014228643353582093</v>
      </c>
      <c r="C471" s="19">
        <v>-0.003942502651229973</v>
      </c>
      <c r="D471" s="19"/>
      <c r="E471" s="19"/>
      <c r="F471" s="19"/>
      <c r="G471" s="19"/>
      <c r="H471" s="19"/>
      <c r="I471" s="19"/>
      <c r="J471" s="19"/>
      <c r="K471" s="19"/>
      <c r="L471" s="19"/>
    </row>
    <row r="472">
      <c r="A472" s="72">
        <v>44915.0</v>
      </c>
      <c r="B472" s="19">
        <v>0.006776859504132204</v>
      </c>
      <c r="C472" s="19">
        <v>-0.010127656334136592</v>
      </c>
      <c r="D472" s="19"/>
      <c r="E472" s="19"/>
      <c r="F472" s="19"/>
      <c r="G472" s="19"/>
      <c r="H472" s="19"/>
      <c r="I472" s="19"/>
      <c r="J472" s="19"/>
      <c r="K472" s="19"/>
      <c r="L472" s="19"/>
    </row>
    <row r="473">
      <c r="A473" s="72">
        <v>44914.0</v>
      </c>
      <c r="B473" s="19">
        <v>-0.002802043843744828</v>
      </c>
      <c r="C473" s="19">
        <v>-0.0019082052827157359</v>
      </c>
      <c r="D473" s="19"/>
      <c r="E473" s="19"/>
      <c r="F473" s="19"/>
      <c r="G473" s="19"/>
      <c r="H473" s="19"/>
      <c r="I473" s="19"/>
      <c r="J473" s="19"/>
      <c r="K473" s="19"/>
      <c r="L473" s="19"/>
    </row>
    <row r="474">
      <c r="A474" s="72">
        <v>44911.0</v>
      </c>
      <c r="B474" s="19">
        <v>-0.0011524530786961584</v>
      </c>
      <c r="C474" s="19">
        <v>0.008289999452624652</v>
      </c>
      <c r="D474" s="19"/>
      <c r="E474" s="19"/>
      <c r="F474" s="19"/>
      <c r="G474" s="19"/>
      <c r="H474" s="19"/>
      <c r="I474" s="19"/>
      <c r="J474" s="19"/>
      <c r="K474" s="19"/>
      <c r="L474" s="19"/>
    </row>
    <row r="475">
      <c r="A475" s="72">
        <v>44910.0</v>
      </c>
      <c r="B475" s="19">
        <v>7.139326706573357E-4</v>
      </c>
      <c r="C475" s="19">
        <v>-0.007922931973564973</v>
      </c>
      <c r="D475" s="19"/>
      <c r="E475" s="19"/>
      <c r="F475" s="19"/>
      <c r="G475" s="19"/>
      <c r="H475" s="19"/>
      <c r="I475" s="19"/>
      <c r="J475" s="19"/>
      <c r="K475" s="19"/>
      <c r="L475" s="19"/>
    </row>
    <row r="476">
      <c r="A476" s="72">
        <v>44909.0</v>
      </c>
      <c r="B476" s="19">
        <v>-0.004918301546532611</v>
      </c>
      <c r="C476" s="19">
        <v>-0.013150913972444056</v>
      </c>
      <c r="D476" s="19"/>
      <c r="E476" s="19"/>
      <c r="F476" s="19"/>
      <c r="G476" s="19"/>
      <c r="H476" s="19"/>
      <c r="I476" s="19"/>
      <c r="J476" s="19"/>
      <c r="K476" s="19"/>
      <c r="L476" s="19"/>
    </row>
    <row r="477">
      <c r="A477" s="72">
        <v>44908.0</v>
      </c>
      <c r="B477" s="19">
        <v>-0.001963457867466545</v>
      </c>
      <c r="C477" s="19">
        <v>0.002810619088563948</v>
      </c>
      <c r="D477" s="19"/>
      <c r="E477" s="19"/>
      <c r="F477" s="19"/>
      <c r="G477" s="19"/>
      <c r="H477" s="19"/>
      <c r="I477" s="19"/>
      <c r="J477" s="19"/>
      <c r="K477" s="19"/>
      <c r="L477" s="19"/>
    </row>
    <row r="478">
      <c r="A478" s="72">
        <v>44907.0</v>
      </c>
      <c r="B478" s="19">
        <v>9.280489136367365E-4</v>
      </c>
      <c r="C478" s="19">
        <v>0.005992815109354677</v>
      </c>
      <c r="D478" s="19"/>
      <c r="E478" s="19"/>
      <c r="F478" s="19"/>
      <c r="G478" s="19"/>
      <c r="H478" s="19"/>
      <c r="I478" s="19"/>
      <c r="J478" s="19"/>
      <c r="K478" s="19"/>
      <c r="L478" s="19"/>
    </row>
    <row r="479">
      <c r="A479" s="72">
        <v>44904.0</v>
      </c>
      <c r="B479" s="19">
        <v>-0.016430412371134073</v>
      </c>
      <c r="C479" s="19">
        <v>2.9735194576385737E-5</v>
      </c>
      <c r="D479" s="19"/>
      <c r="E479" s="19"/>
      <c r="F479" s="19"/>
      <c r="G479" s="19"/>
      <c r="H479" s="19"/>
      <c r="I479" s="19"/>
      <c r="J479" s="19"/>
      <c r="K479" s="19"/>
      <c r="L479" s="19"/>
    </row>
    <row r="480">
      <c r="A480" s="72">
        <v>44903.0</v>
      </c>
      <c r="B480" s="19">
        <v>0.023690430385313155</v>
      </c>
      <c r="C480" s="19">
        <v>-0.006058782278800745</v>
      </c>
      <c r="D480" s="19"/>
      <c r="E480" s="19"/>
      <c r="F480" s="19"/>
      <c r="G480" s="19"/>
      <c r="H480" s="19"/>
      <c r="I480" s="19"/>
      <c r="J480" s="19"/>
      <c r="K480" s="19"/>
      <c r="L480" s="19"/>
    </row>
    <row r="481">
      <c r="A481" s="72">
        <v>44902.0</v>
      </c>
      <c r="B481" s="19">
        <v>4.949406071270701E-4</v>
      </c>
      <c r="C481" s="19">
        <v>0.0026319334069664357</v>
      </c>
      <c r="D481" s="19"/>
      <c r="E481" s="19"/>
      <c r="F481" s="19"/>
      <c r="G481" s="19"/>
      <c r="H481" s="19"/>
      <c r="I481" s="19"/>
      <c r="J481" s="19"/>
      <c r="K481" s="19"/>
      <c r="L481" s="19"/>
    </row>
    <row r="482">
      <c r="A482" s="72">
        <v>44901.0</v>
      </c>
      <c r="B482" s="19">
        <v>-0.012919335577027402</v>
      </c>
      <c r="C482" s="19">
        <v>-0.004411902750398933</v>
      </c>
      <c r="D482" s="19"/>
      <c r="E482" s="19"/>
      <c r="F482" s="19"/>
      <c r="G482" s="19"/>
      <c r="H482" s="19"/>
      <c r="I482" s="19"/>
      <c r="J482" s="19"/>
      <c r="K482" s="19"/>
      <c r="L482" s="19"/>
    </row>
    <row r="483">
      <c r="A483" s="72">
        <v>44900.0</v>
      </c>
      <c r="B483" s="19">
        <v>0.001849031977376514</v>
      </c>
      <c r="C483" s="19">
        <v>-0.0031174720136034617</v>
      </c>
      <c r="D483" s="19"/>
      <c r="E483" s="19"/>
      <c r="F483" s="19"/>
      <c r="G483" s="19"/>
      <c r="H483" s="19"/>
      <c r="I483" s="19"/>
      <c r="J483" s="19"/>
      <c r="K483" s="19"/>
      <c r="L483" s="19"/>
    </row>
    <row r="484">
      <c r="A484" s="72">
        <v>44897.0</v>
      </c>
      <c r="B484" s="19">
        <v>-0.008572815010513879</v>
      </c>
      <c r="C484" s="19">
        <v>2.6476109990847263E-4</v>
      </c>
      <c r="D484" s="19"/>
      <c r="E484" s="19"/>
      <c r="F484" s="19"/>
      <c r="G484" s="19"/>
      <c r="H484" s="19"/>
      <c r="I484" s="19"/>
      <c r="J484" s="19"/>
      <c r="K484" s="19"/>
      <c r="L484" s="19"/>
    </row>
    <row r="485">
      <c r="A485" s="72">
        <v>44896.0</v>
      </c>
      <c r="B485" s="19">
        <v>0.0259998893621729</v>
      </c>
      <c r="C485" s="19">
        <v>-0.00618737541528247</v>
      </c>
      <c r="D485" s="19"/>
      <c r="E485" s="19"/>
      <c r="F485" s="19"/>
      <c r="G485" s="19"/>
      <c r="H485" s="19"/>
      <c r="I485" s="19"/>
      <c r="J485" s="19"/>
      <c r="K485" s="19"/>
      <c r="L485" s="19"/>
    </row>
    <row r="486">
      <c r="A486" s="72">
        <v>44895.0</v>
      </c>
      <c r="B486" s="19">
        <v>-0.012563500300431407</v>
      </c>
      <c r="C486" s="19">
        <v>0.0028867144498316843</v>
      </c>
      <c r="D486" s="19"/>
      <c r="E486" s="19"/>
      <c r="F486" s="19"/>
      <c r="G486" s="19"/>
      <c r="H486" s="19"/>
      <c r="I486" s="19"/>
      <c r="J486" s="19"/>
      <c r="K486" s="19"/>
      <c r="L486" s="19"/>
    </row>
    <row r="487">
      <c r="A487" s="72">
        <v>44894.0</v>
      </c>
      <c r="B487" s="19">
        <v>-0.0033209930313589098</v>
      </c>
      <c r="C487" s="19">
        <v>0.007535697884579751</v>
      </c>
      <c r="D487" s="19"/>
      <c r="E487" s="19"/>
      <c r="F487" s="19"/>
      <c r="G487" s="19"/>
      <c r="H487" s="19"/>
      <c r="I487" s="19"/>
      <c r="J487" s="19"/>
      <c r="K487" s="19"/>
      <c r="L487" s="19"/>
    </row>
    <row r="488">
      <c r="A488" s="72">
        <v>44893.0</v>
      </c>
      <c r="B488" s="19">
        <v>0.022148024485253215</v>
      </c>
      <c r="C488" s="19">
        <v>0.002979084456774972</v>
      </c>
      <c r="D488" s="19"/>
      <c r="E488" s="19"/>
      <c r="F488" s="19"/>
      <c r="G488" s="19"/>
      <c r="H488" s="19"/>
      <c r="I488" s="19"/>
      <c r="J488" s="19"/>
      <c r="K488" s="19"/>
      <c r="L488" s="19"/>
    </row>
    <row r="489">
      <c r="A489" s="72">
        <v>44890.0</v>
      </c>
      <c r="B489" s="19">
        <v>-0.012637362637362703</v>
      </c>
      <c r="C489" s="19">
        <v>0.0027008413120686026</v>
      </c>
      <c r="D489" s="19"/>
      <c r="E489" s="19"/>
      <c r="F489" s="19"/>
      <c r="G489" s="19"/>
      <c r="H489" s="19"/>
      <c r="I489" s="19"/>
      <c r="J489" s="19"/>
      <c r="K489" s="19"/>
      <c r="L489" s="19"/>
    </row>
    <row r="490">
      <c r="A490" s="72">
        <v>44889.0</v>
      </c>
      <c r="B490" s="19">
        <v>-0.003558718861209953</v>
      </c>
      <c r="C490" s="19">
        <v>0.001549980794304462</v>
      </c>
      <c r="D490" s="19"/>
      <c r="E490" s="19"/>
      <c r="F490" s="19"/>
      <c r="G490" s="19"/>
      <c r="H490" s="19"/>
      <c r="I490" s="19"/>
      <c r="J490" s="19"/>
      <c r="K490" s="19"/>
      <c r="L490" s="19"/>
    </row>
    <row r="491">
      <c r="A491" s="72">
        <v>44888.0</v>
      </c>
      <c r="B491" s="19">
        <v>-0.016847884594681894</v>
      </c>
      <c r="C491" s="19">
        <v>0.011870971273727493</v>
      </c>
      <c r="D491" s="19"/>
      <c r="E491" s="19"/>
      <c r="F491" s="19"/>
      <c r="G491" s="19"/>
      <c r="H491" s="19"/>
      <c r="I491" s="19"/>
      <c r="J491" s="19"/>
      <c r="K491" s="19"/>
      <c r="L491" s="19"/>
    </row>
    <row r="492">
      <c r="A492" s="72">
        <v>44887.0</v>
      </c>
      <c r="B492" s="19">
        <v>0.005357432761513126</v>
      </c>
      <c r="C492" s="19">
        <v>0.0012634152223720552</v>
      </c>
      <c r="D492" s="19"/>
      <c r="E492" s="19"/>
      <c r="F492" s="19"/>
      <c r="G492" s="19"/>
      <c r="H492" s="19"/>
      <c r="I492" s="19"/>
      <c r="J492" s="19"/>
      <c r="K492" s="19"/>
      <c r="L492" s="19"/>
    </row>
    <row r="493">
      <c r="A493" s="72">
        <v>44886.0</v>
      </c>
      <c r="B493" s="19">
        <v>-0.016812982176110602</v>
      </c>
      <c r="C493" s="19">
        <v>0.0046393299541023225</v>
      </c>
      <c r="D493" s="19"/>
      <c r="E493" s="19"/>
      <c r="F493" s="19"/>
      <c r="G493" s="19"/>
      <c r="H493" s="19"/>
      <c r="I493" s="19"/>
      <c r="J493" s="19"/>
      <c r="K493" s="19"/>
      <c r="L493" s="19"/>
    </row>
    <row r="494">
      <c r="A494" s="72">
        <v>44883.0</v>
      </c>
      <c r="B494" s="19">
        <v>0.008856682769726065</v>
      </c>
      <c r="C494" s="19">
        <v>-0.008067665702588878</v>
      </c>
      <c r="D494" s="19"/>
      <c r="E494" s="19"/>
      <c r="F494" s="19"/>
      <c r="G494" s="19"/>
      <c r="H494" s="19"/>
      <c r="I494" s="19"/>
      <c r="J494" s="19"/>
      <c r="K494" s="19"/>
      <c r="L494" s="19"/>
    </row>
    <row r="495">
      <c r="A495" s="72">
        <v>44882.0</v>
      </c>
      <c r="B495" s="19">
        <v>0.005668016194332104</v>
      </c>
      <c r="C495" s="19">
        <v>-0.001976133755635434</v>
      </c>
      <c r="D495" s="19"/>
      <c r="E495" s="19"/>
      <c r="F495" s="19"/>
      <c r="G495" s="19"/>
      <c r="H495" s="19"/>
      <c r="I495" s="19"/>
      <c r="J495" s="19"/>
      <c r="K495" s="19"/>
      <c r="L495" s="19"/>
    </row>
    <row r="496">
      <c r="A496" s="72">
        <v>44881.0</v>
      </c>
      <c r="B496" s="19">
        <v>0.019818331957060176</v>
      </c>
      <c r="C496" s="19">
        <v>-0.0035714964706010655</v>
      </c>
      <c r="D496" s="19"/>
      <c r="E496" s="19"/>
      <c r="F496" s="19"/>
      <c r="G496" s="19"/>
      <c r="H496" s="19"/>
      <c r="I496" s="19"/>
      <c r="J496" s="19"/>
      <c r="K496" s="19"/>
      <c r="L496" s="19"/>
    </row>
    <row r="497">
      <c r="A497" s="72">
        <v>44880.0</v>
      </c>
      <c r="B497" s="19">
        <v>0.017305107526881747</v>
      </c>
      <c r="C497" s="19">
        <v>3.3961115880765114E-4</v>
      </c>
      <c r="D497" s="19"/>
      <c r="E497" s="19"/>
      <c r="F497" s="19"/>
      <c r="G497" s="19"/>
      <c r="H497" s="19"/>
      <c r="I497" s="19"/>
      <c r="J497" s="19"/>
      <c r="K497" s="19"/>
      <c r="L497" s="19"/>
    </row>
    <row r="498">
      <c r="A498" s="72">
        <v>44879.0</v>
      </c>
      <c r="B498" s="19">
        <v>-0.016469292206003905</v>
      </c>
      <c r="C498" s="19">
        <v>0.004050924347282825</v>
      </c>
      <c r="D498" s="19"/>
      <c r="E498" s="19"/>
      <c r="F498" s="19"/>
      <c r="G498" s="19"/>
      <c r="H498" s="19"/>
      <c r="I498" s="19"/>
      <c r="J498" s="19"/>
      <c r="K498" s="19"/>
      <c r="L498" s="19"/>
    </row>
    <row r="499">
      <c r="A499" s="72">
        <v>44876.0</v>
      </c>
      <c r="B499" s="19">
        <v>-0.014814412850010839</v>
      </c>
      <c r="C499" s="19">
        <v>-0.0011199093173185348</v>
      </c>
      <c r="D499" s="19"/>
      <c r="E499" s="19"/>
      <c r="F499" s="19"/>
      <c r="G499" s="19"/>
      <c r="H499" s="19"/>
      <c r="I499" s="19"/>
      <c r="J499" s="19"/>
      <c r="K499" s="19"/>
      <c r="L499" s="19"/>
    </row>
    <row r="500">
      <c r="A500" s="74">
        <v>44875.0</v>
      </c>
      <c r="B500" s="19">
        <v>0.005565862708719838</v>
      </c>
      <c r="C500" s="19">
        <v>0.017833172474234882</v>
      </c>
      <c r="D500" s="19"/>
      <c r="E500" s="19"/>
      <c r="F500" s="19"/>
      <c r="G500" s="19"/>
      <c r="H500" s="19"/>
      <c r="I500" s="19"/>
      <c r="J500" s="19"/>
      <c r="K500" s="19"/>
      <c r="L500" s="19"/>
    </row>
    <row r="501">
      <c r="A501" s="75">
        <v>44874.0</v>
      </c>
      <c r="B501" s="19">
        <v>-0.02172636523781568</v>
      </c>
      <c r="C501" s="19">
        <v>-0.007093682877127194</v>
      </c>
      <c r="D501" s="19"/>
      <c r="E501" s="19"/>
      <c r="F501" s="19"/>
      <c r="G501" s="19"/>
      <c r="H501" s="19"/>
      <c r="I501" s="19"/>
      <c r="J501" s="19"/>
      <c r="K501" s="19"/>
      <c r="L501" s="19"/>
    </row>
    <row r="502">
      <c r="A502" s="75">
        <v>44872.0</v>
      </c>
      <c r="B502" s="19">
        <v>-0.002449544704190787</v>
      </c>
      <c r="C502" s="19">
        <v>-0.0025160964247258333</v>
      </c>
      <c r="D502" s="19"/>
      <c r="E502" s="19"/>
      <c r="F502" s="19"/>
      <c r="G502" s="19"/>
      <c r="H502" s="19"/>
      <c r="I502" s="19"/>
      <c r="J502" s="19"/>
      <c r="K502" s="19"/>
      <c r="L502" s="19"/>
    </row>
    <row r="503">
      <c r="A503" s="75">
        <v>44869.0</v>
      </c>
      <c r="B503" s="19">
        <v>0.004278303652601734</v>
      </c>
      <c r="C503" s="19">
        <v>0.00472756476598124</v>
      </c>
      <c r="D503" s="19"/>
      <c r="E503" s="19"/>
      <c r="F503" s="19"/>
      <c r="G503" s="19"/>
      <c r="H503" s="19"/>
      <c r="I503" s="19"/>
      <c r="J503" s="19"/>
      <c r="K503" s="19"/>
      <c r="L503" s="19"/>
    </row>
    <row r="504">
      <c r="A504" s="75">
        <v>44868.0</v>
      </c>
      <c r="B504" s="19">
        <v>0.007380670186402316</v>
      </c>
      <c r="C504" s="19">
        <v>0.003570103087072951</v>
      </c>
      <c r="D504" s="19"/>
      <c r="E504" s="19"/>
      <c r="F504" s="19"/>
      <c r="G504" s="19"/>
      <c r="H504" s="19"/>
      <c r="I504" s="19"/>
      <c r="J504" s="19"/>
      <c r="K504" s="19"/>
      <c r="L504" s="19"/>
    </row>
    <row r="505">
      <c r="A505" s="75">
        <v>44867.0</v>
      </c>
      <c r="B505" s="19">
        <v>0.031738091267856205</v>
      </c>
      <c r="C505" s="19">
        <v>-0.0016673256704555772</v>
      </c>
      <c r="D505" s="19"/>
      <c r="E505" s="19"/>
      <c r="F505" s="19"/>
      <c r="G505" s="19"/>
      <c r="H505" s="19"/>
      <c r="I505" s="19"/>
      <c r="J505" s="19"/>
      <c r="K505" s="19"/>
      <c r="L505" s="19"/>
    </row>
    <row r="506">
      <c r="A506" s="75">
        <v>44866.0</v>
      </c>
      <c r="B506" s="19">
        <v>0.036945244956772205</v>
      </c>
      <c r="C506" s="19">
        <v>-0.003447154650765616</v>
      </c>
      <c r="D506" s="19"/>
      <c r="E506" s="19"/>
      <c r="F506" s="19"/>
      <c r="G506" s="19"/>
      <c r="H506" s="19"/>
      <c r="I506" s="19"/>
      <c r="J506" s="19"/>
      <c r="K506" s="19"/>
      <c r="L506" s="19"/>
    </row>
    <row r="507">
      <c r="A507" s="66">
        <v>44865.0</v>
      </c>
      <c r="B507" s="19">
        <v>0.004167148975575907</v>
      </c>
      <c r="C507" s="19">
        <v>0.007394987841573997</v>
      </c>
      <c r="D507" s="19"/>
      <c r="E507" s="19"/>
      <c r="F507" s="19"/>
      <c r="G507" s="19"/>
      <c r="H507" s="19"/>
      <c r="I507" s="19"/>
      <c r="J507" s="19"/>
      <c r="K507" s="19"/>
      <c r="L507" s="19"/>
    </row>
    <row r="508">
      <c r="A508" s="66">
        <v>44862.0</v>
      </c>
      <c r="B508" s="19">
        <v>0.0015651266593241786</v>
      </c>
      <c r="C508" s="19">
        <v>0.01267231879821007</v>
      </c>
      <c r="D508" s="19"/>
      <c r="E508" s="19"/>
      <c r="F508" s="19"/>
      <c r="G508" s="19"/>
      <c r="H508" s="19"/>
      <c r="I508" s="19"/>
      <c r="J508" s="19"/>
      <c r="K508" s="19"/>
      <c r="L508" s="19"/>
    </row>
    <row r="509">
      <c r="A509" s="66">
        <v>44861.0</v>
      </c>
      <c r="B509" s="19">
        <v>-0.025036735616593253</v>
      </c>
      <c r="C509" s="19">
        <v>0.0028105170280121605</v>
      </c>
      <c r="D509" s="19"/>
      <c r="E509" s="19"/>
      <c r="F509" s="19"/>
      <c r="G509" s="19"/>
      <c r="H509" s="19"/>
      <c r="I509" s="19"/>
      <c r="J509" s="19"/>
      <c r="K509" s="19"/>
      <c r="L509" s="19"/>
    </row>
    <row r="510">
      <c r="A510" s="66">
        <v>44859.0</v>
      </c>
      <c r="B510" s="19">
        <v>0.04549751831718263</v>
      </c>
      <c r="C510" s="19">
        <v>0.004564929897742376</v>
      </c>
      <c r="D510" s="19"/>
      <c r="E510" s="19"/>
      <c r="F510" s="19"/>
      <c r="G510" s="19"/>
      <c r="H510" s="19"/>
      <c r="I510" s="19"/>
      <c r="J510" s="19"/>
      <c r="K510" s="19"/>
      <c r="L510" s="19"/>
    </row>
    <row r="511">
      <c r="A511" s="66">
        <v>44858.0</v>
      </c>
      <c r="B511" s="19">
        <v>0.05914012140934988</v>
      </c>
      <c r="C511" s="19">
        <v>-0.004196099995770197</v>
      </c>
      <c r="D511" s="19"/>
      <c r="E511" s="19"/>
      <c r="F511" s="19"/>
      <c r="G511" s="19"/>
      <c r="H511" s="19"/>
      <c r="I511" s="19"/>
      <c r="J511" s="19"/>
      <c r="K511" s="19"/>
      <c r="L511" s="19"/>
    </row>
    <row r="512">
      <c r="A512" s="66">
        <v>44855.0</v>
      </c>
      <c r="B512" s="19">
        <v>-0.0064046760353190235</v>
      </c>
      <c r="C512" s="19">
        <v>0.008787401216410862</v>
      </c>
      <c r="D512" s="19"/>
      <c r="E512" s="19"/>
      <c r="F512" s="19"/>
      <c r="G512" s="19"/>
      <c r="H512" s="19"/>
      <c r="I512" s="19"/>
      <c r="J512" s="19"/>
      <c r="K512" s="19"/>
      <c r="L512" s="19"/>
    </row>
    <row r="513">
      <c r="A513" s="66">
        <v>44854.0</v>
      </c>
      <c r="B513" s="19">
        <v>0.01489334847911139</v>
      </c>
      <c r="C513" s="19">
        <v>7.031447937393409E-4</v>
      </c>
      <c r="D513" s="19"/>
      <c r="E513" s="19"/>
      <c r="F513" s="19"/>
      <c r="G513" s="19"/>
      <c r="H513" s="19"/>
      <c r="I513" s="19"/>
      <c r="J513" s="19"/>
      <c r="K513" s="19"/>
      <c r="L513" s="19"/>
    </row>
    <row r="514">
      <c r="A514" s="66">
        <v>44853.0</v>
      </c>
      <c r="B514" s="19">
        <v>0.013884445581931137</v>
      </c>
      <c r="C514" s="19">
        <v>0.002952219160873071</v>
      </c>
      <c r="D514" s="19"/>
      <c r="E514" s="19"/>
      <c r="F514" s="19"/>
      <c r="G514" s="19"/>
      <c r="H514" s="19"/>
      <c r="I514" s="19"/>
      <c r="J514" s="19"/>
      <c r="K514" s="19"/>
      <c r="L514" s="19"/>
    </row>
    <row r="515">
      <c r="A515" s="66">
        <v>44852.0</v>
      </c>
      <c r="B515" s="19">
        <v>-0.013943217665615237</v>
      </c>
      <c r="C515" s="19">
        <v>0.0014467931800570266</v>
      </c>
      <c r="D515" s="19"/>
      <c r="E515" s="19"/>
      <c r="F515" s="19"/>
      <c r="G515" s="19"/>
      <c r="H515" s="19"/>
      <c r="I515" s="19"/>
      <c r="J515" s="19"/>
      <c r="K515" s="19"/>
      <c r="L515" s="19"/>
    </row>
    <row r="516">
      <c r="A516" s="66">
        <v>44851.0</v>
      </c>
      <c r="B516" s="19">
        <v>0.021065515686400804</v>
      </c>
      <c r="C516" s="19">
        <v>0.010117376587067906</v>
      </c>
      <c r="D516" s="19"/>
      <c r="E516" s="19"/>
      <c r="F516" s="19"/>
      <c r="G516" s="19"/>
      <c r="H516" s="19"/>
      <c r="I516" s="19"/>
      <c r="J516" s="19"/>
      <c r="K516" s="19"/>
      <c r="L516" s="19"/>
    </row>
    <row r="517">
      <c r="A517" s="66">
        <v>44848.0</v>
      </c>
      <c r="B517" s="19">
        <v>0.0018070345272669375</v>
      </c>
      <c r="C517" s="19">
        <v>0.007337495708641395</v>
      </c>
      <c r="D517" s="19"/>
      <c r="E517" s="19"/>
      <c r="F517" s="19"/>
      <c r="G517" s="19"/>
      <c r="H517" s="19"/>
      <c r="I517" s="19"/>
      <c r="J517" s="19"/>
      <c r="K517" s="19"/>
      <c r="L517" s="19"/>
    </row>
    <row r="518">
      <c r="A518" s="66">
        <v>44847.0</v>
      </c>
      <c r="B518" s="19">
        <v>-0.013434356296956662</v>
      </c>
      <c r="C518" s="19">
        <v>0.010070910731235783</v>
      </c>
      <c r="D518" s="19"/>
      <c r="E518" s="19"/>
      <c r="F518" s="19"/>
      <c r="G518" s="19"/>
      <c r="H518" s="19"/>
      <c r="I518" s="19"/>
      <c r="J518" s="19"/>
      <c r="K518" s="19"/>
      <c r="L518" s="19"/>
    </row>
    <row r="519">
      <c r="A519" s="74">
        <v>44846.0</v>
      </c>
      <c r="B519" s="19">
        <v>0.04678752332711289</v>
      </c>
      <c r="C519" s="19">
        <v>-0.006380083627274602</v>
      </c>
      <c r="D519" s="19"/>
      <c r="E519" s="19"/>
      <c r="F519" s="19"/>
      <c r="G519" s="19"/>
      <c r="H519" s="19"/>
      <c r="I519" s="19"/>
      <c r="J519" s="19"/>
      <c r="K519" s="19"/>
      <c r="L519" s="19"/>
    </row>
    <row r="520">
      <c r="A520" s="74">
        <v>44845.0</v>
      </c>
      <c r="B520" s="19">
        <v>-0.010355517446078877</v>
      </c>
      <c r="C520" s="19">
        <v>0.008246214719537459</v>
      </c>
      <c r="D520" s="19"/>
      <c r="E520" s="19"/>
      <c r="F520" s="19"/>
      <c r="G520" s="19"/>
      <c r="H520" s="19"/>
      <c r="I520" s="19"/>
      <c r="J520" s="19"/>
      <c r="K520" s="19"/>
      <c r="L520" s="19"/>
    </row>
    <row r="521">
      <c r="A521" s="74">
        <v>44844.0</v>
      </c>
      <c r="B521" s="19">
        <v>-0.011153143751630457</v>
      </c>
      <c r="C521" s="19">
        <v>-0.014932428513427354</v>
      </c>
      <c r="D521" s="19"/>
      <c r="E521" s="19"/>
      <c r="F521" s="19"/>
      <c r="G521" s="19"/>
      <c r="H521" s="19"/>
      <c r="I521" s="19"/>
      <c r="J521" s="19"/>
      <c r="K521" s="19"/>
      <c r="L521" s="19"/>
    </row>
    <row r="522">
      <c r="A522" s="75">
        <v>44841.0</v>
      </c>
      <c r="B522" s="19">
        <v>0.005047525401507658</v>
      </c>
      <c r="C522" s="19">
        <v>-0.00425362337673596</v>
      </c>
      <c r="D522" s="19"/>
      <c r="E522" s="19"/>
      <c r="F522" s="19"/>
      <c r="G522" s="19"/>
      <c r="H522" s="19"/>
      <c r="I522" s="19"/>
      <c r="J522" s="19"/>
      <c r="K522" s="19"/>
      <c r="L522" s="19"/>
    </row>
    <row r="523">
      <c r="A523" s="75">
        <v>44840.0</v>
      </c>
      <c r="B523" s="19">
        <v>-0.01637758720742788</v>
      </c>
      <c r="C523" s="19">
        <v>-9.895106105538565E-4</v>
      </c>
      <c r="D523" s="19"/>
      <c r="E523" s="19"/>
      <c r="F523" s="19"/>
      <c r="G523" s="19"/>
      <c r="H523" s="19"/>
      <c r="I523" s="19"/>
      <c r="J523" s="19"/>
      <c r="K523" s="19"/>
      <c r="L523" s="19"/>
    </row>
    <row r="524">
      <c r="A524" s="75">
        <v>44838.0</v>
      </c>
      <c r="B524" s="19">
        <v>0.009569066527795878</v>
      </c>
      <c r="C524" s="19">
        <v>0.0033286442865991805</v>
      </c>
      <c r="D524" s="19"/>
      <c r="E524" s="19"/>
      <c r="F524" s="19"/>
      <c r="G524" s="19"/>
      <c r="H524" s="19"/>
      <c r="I524" s="19"/>
      <c r="J524" s="19"/>
      <c r="K524" s="19"/>
      <c r="L524" s="19"/>
    </row>
    <row r="525">
      <c r="A525" s="75">
        <v>44837.0</v>
      </c>
      <c r="B525" s="19">
        <v>-0.014940686117345225</v>
      </c>
      <c r="C525" s="19">
        <v>0.022913601009039386</v>
      </c>
      <c r="D525" s="19"/>
      <c r="E525" s="19"/>
      <c r="F525" s="19"/>
      <c r="G525" s="19"/>
      <c r="H525" s="19"/>
      <c r="I525" s="19"/>
      <c r="J525" s="19"/>
      <c r="K525" s="19"/>
      <c r="L525" s="19"/>
    </row>
    <row r="526">
      <c r="A526" s="67">
        <v>44834.0</v>
      </c>
      <c r="B526" s="19">
        <v>1.282626819725241E-4</v>
      </c>
      <c r="C526" s="19">
        <v>-0.012109264172080247</v>
      </c>
      <c r="D526" s="19"/>
      <c r="E526" s="19"/>
      <c r="F526" s="19"/>
      <c r="G526" s="19"/>
      <c r="H526" s="19"/>
      <c r="I526" s="19"/>
      <c r="J526" s="19"/>
      <c r="K526" s="19"/>
      <c r="L526" s="19"/>
    </row>
    <row r="527">
      <c r="A527" s="67">
        <v>44833.0</v>
      </c>
      <c r="B527" s="19">
        <v>0.009386328327291693</v>
      </c>
      <c r="C527" s="19">
        <v>0.016425755584756896</v>
      </c>
      <c r="D527" s="19"/>
      <c r="E527" s="19"/>
      <c r="F527" s="19"/>
      <c r="G527" s="19"/>
      <c r="H527" s="19"/>
      <c r="I527" s="19"/>
      <c r="J527" s="19"/>
      <c r="K527" s="19"/>
      <c r="L527" s="19"/>
    </row>
    <row r="528">
      <c r="A528" s="67">
        <v>44832.0</v>
      </c>
      <c r="B528" s="19">
        <v>-0.025977301387137497</v>
      </c>
      <c r="C528" s="19">
        <v>-0.0024023347134399797</v>
      </c>
      <c r="D528" s="19"/>
      <c r="E528" s="19"/>
      <c r="F528" s="19"/>
      <c r="G528" s="19"/>
      <c r="H528" s="19"/>
      <c r="I528" s="19"/>
      <c r="J528" s="19"/>
      <c r="K528" s="19"/>
      <c r="L528" s="19"/>
    </row>
    <row r="529">
      <c r="A529" s="67">
        <v>44831.0</v>
      </c>
      <c r="B529" s="19">
        <v>0.008328565070888194</v>
      </c>
      <c r="C529" s="19">
        <v>-0.00874913273045863</v>
      </c>
      <c r="D529" s="19"/>
      <c r="E529" s="19"/>
      <c r="F529" s="19"/>
      <c r="G529" s="19"/>
      <c r="H529" s="19"/>
      <c r="I529" s="19"/>
      <c r="J529" s="19"/>
      <c r="K529" s="19"/>
      <c r="L529" s="19"/>
    </row>
    <row r="530">
      <c r="A530" s="67">
        <v>44830.0</v>
      </c>
      <c r="B530" s="19">
        <v>0.02089959109495676</v>
      </c>
      <c r="C530" s="19">
        <v>-5.230279202880217E-4</v>
      </c>
      <c r="D530" s="19"/>
      <c r="E530" s="19"/>
      <c r="F530" s="19"/>
      <c r="G530" s="19"/>
      <c r="H530" s="19"/>
      <c r="I530" s="19"/>
      <c r="J530" s="19"/>
      <c r="K530" s="19"/>
      <c r="L530" s="19"/>
    </row>
    <row r="531">
      <c r="A531" s="67">
        <v>44827.0</v>
      </c>
      <c r="B531" s="19">
        <v>-0.024626487718409806</v>
      </c>
      <c r="C531" s="19">
        <v>-0.01795138898908366</v>
      </c>
      <c r="D531" s="19"/>
      <c r="E531" s="19"/>
      <c r="F531" s="19"/>
      <c r="G531" s="19"/>
      <c r="H531" s="19"/>
      <c r="I531" s="19"/>
      <c r="J531" s="19"/>
      <c r="K531" s="19"/>
      <c r="L531" s="19"/>
    </row>
    <row r="532">
      <c r="A532" s="67">
        <v>44826.0</v>
      </c>
      <c r="B532" s="19">
        <v>8.870865543024742E-4</v>
      </c>
      <c r="C532" s="19">
        <v>-0.017155611521401326</v>
      </c>
      <c r="D532" s="19"/>
      <c r="E532" s="19"/>
      <c r="F532" s="19"/>
      <c r="G532" s="19"/>
      <c r="H532" s="19"/>
      <c r="I532" s="19"/>
      <c r="J532" s="19"/>
      <c r="K532" s="19"/>
      <c r="L532" s="19"/>
    </row>
    <row r="533">
      <c r="A533" s="67">
        <v>44825.0</v>
      </c>
      <c r="B533" s="19">
        <v>-0.006984206883533739</v>
      </c>
      <c r="C533" s="19">
        <v>-0.004997643685783371</v>
      </c>
      <c r="D533" s="19"/>
      <c r="E533" s="19"/>
      <c r="F533" s="19"/>
      <c r="G533" s="19"/>
      <c r="H533" s="19"/>
      <c r="I533" s="19"/>
      <c r="J533" s="19"/>
      <c r="K533" s="19"/>
      <c r="L533" s="19"/>
    </row>
    <row r="534">
      <c r="A534" s="67">
        <v>44824.0</v>
      </c>
      <c r="B534" s="19">
        <v>0.005313429059396579</v>
      </c>
      <c r="C534" s="19">
        <v>-0.00549498351224309</v>
      </c>
      <c r="D534" s="19"/>
      <c r="E534" s="19"/>
      <c r="F534" s="19"/>
      <c r="G534" s="19"/>
      <c r="H534" s="19"/>
      <c r="I534" s="19"/>
      <c r="J534" s="19"/>
      <c r="K534" s="19"/>
      <c r="L534" s="19"/>
    </row>
    <row r="535">
      <c r="A535" s="67">
        <v>44823.0</v>
      </c>
      <c r="B535" s="19">
        <v>-5.689720571501189E-4</v>
      </c>
      <c r="C535" s="19">
        <v>0.011008809885230342</v>
      </c>
      <c r="D535" s="19"/>
      <c r="E535" s="19"/>
      <c r="F535" s="19"/>
      <c r="G535" s="19"/>
      <c r="H535" s="19"/>
      <c r="I535" s="19"/>
      <c r="J535" s="19"/>
      <c r="K535" s="19"/>
      <c r="L535" s="19"/>
    </row>
    <row r="536">
      <c r="A536" s="67">
        <v>44820.0</v>
      </c>
      <c r="B536" s="19">
        <v>-0.044287354238414456</v>
      </c>
      <c r="C536" s="19">
        <v>0.005213666194166411</v>
      </c>
      <c r="D536" s="19"/>
      <c r="E536" s="19"/>
      <c r="F536" s="19"/>
      <c r="G536" s="19"/>
      <c r="H536" s="19"/>
      <c r="I536" s="19"/>
      <c r="J536" s="19"/>
      <c r="K536" s="19"/>
      <c r="L536" s="19"/>
    </row>
    <row r="537">
      <c r="A537" s="67">
        <v>44819.0</v>
      </c>
      <c r="B537" s="19">
        <v>-0.01134938175736222</v>
      </c>
      <c r="C537" s="19">
        <v>-0.019384809871681674</v>
      </c>
      <c r="D537" s="19"/>
      <c r="E537" s="19"/>
      <c r="F537" s="19"/>
      <c r="G537" s="19"/>
      <c r="H537" s="19"/>
      <c r="I537" s="19"/>
      <c r="J537" s="19"/>
      <c r="K537" s="19"/>
      <c r="L537" s="19"/>
    </row>
    <row r="538">
      <c r="A538" s="67">
        <v>44818.0</v>
      </c>
      <c r="B538" s="19">
        <v>-0.003037160552644025</v>
      </c>
      <c r="C538" s="19">
        <v>-0.007017982364785014</v>
      </c>
      <c r="D538" s="19"/>
      <c r="E538" s="19"/>
      <c r="F538" s="19"/>
      <c r="G538" s="19"/>
      <c r="H538" s="19"/>
      <c r="I538" s="19"/>
      <c r="J538" s="19"/>
      <c r="K538" s="19"/>
      <c r="L538" s="19"/>
    </row>
    <row r="539">
      <c r="A539" s="67">
        <v>44817.0</v>
      </c>
      <c r="B539" s="19">
        <v>0.004726859331059652</v>
      </c>
      <c r="C539" s="19">
        <v>-0.0036690545958644183</v>
      </c>
      <c r="D539" s="19"/>
      <c r="E539" s="19"/>
      <c r="F539" s="19"/>
      <c r="G539" s="19"/>
      <c r="H539" s="19"/>
      <c r="I539" s="19"/>
      <c r="J539" s="19"/>
      <c r="K539" s="19"/>
      <c r="L539" s="19"/>
    </row>
    <row r="540">
      <c r="A540" s="75">
        <v>44816.0</v>
      </c>
      <c r="B540" s="19">
        <v>0.040660024906600256</v>
      </c>
      <c r="C540" s="19">
        <v>0.007454136432440306</v>
      </c>
      <c r="D540" s="19"/>
      <c r="E540" s="19"/>
      <c r="F540" s="19"/>
      <c r="G540" s="19"/>
      <c r="H540" s="19"/>
      <c r="I540" s="19"/>
      <c r="J540" s="19"/>
      <c r="K540" s="19"/>
      <c r="L540" s="19"/>
    </row>
    <row r="541">
      <c r="A541" s="75">
        <v>44813.0</v>
      </c>
      <c r="B541" s="19">
        <v>-0.0022365805168986785</v>
      </c>
      <c r="C541" s="19">
        <v>0.005775695536733183</v>
      </c>
      <c r="D541" s="19"/>
      <c r="E541" s="19"/>
      <c r="F541" s="19"/>
      <c r="G541" s="19"/>
      <c r="H541" s="19"/>
      <c r="I541" s="19"/>
      <c r="J541" s="19"/>
      <c r="K541" s="19"/>
      <c r="L541" s="19"/>
    </row>
    <row r="542">
      <c r="A542" s="75">
        <v>44812.0</v>
      </c>
      <c r="B542" s="19">
        <v>0.022942484906260052</v>
      </c>
      <c r="C542" s="19">
        <v>0.0019439567385348688</v>
      </c>
      <c r="D542" s="19"/>
      <c r="E542" s="19"/>
      <c r="F542" s="19"/>
      <c r="G542" s="19"/>
      <c r="H542" s="19"/>
      <c r="I542" s="19"/>
      <c r="J542" s="19"/>
      <c r="K542" s="19"/>
      <c r="L542" s="19"/>
    </row>
    <row r="543">
      <c r="A543" s="75">
        <v>44811.0</v>
      </c>
      <c r="B543" s="19">
        <v>-0.013974182228349563</v>
      </c>
      <c r="C543" s="19">
        <v>0.009892535348720921</v>
      </c>
      <c r="D543" s="19"/>
      <c r="E543" s="19"/>
      <c r="F543" s="19"/>
      <c r="G543" s="19"/>
      <c r="H543" s="19"/>
      <c r="I543" s="19"/>
      <c r="J543" s="19"/>
      <c r="K543" s="19"/>
      <c r="L543" s="19"/>
    </row>
    <row r="544">
      <c r="A544" s="75">
        <v>44810.0</v>
      </c>
      <c r="B544" s="19">
        <v>0.022162439149372437</v>
      </c>
      <c r="C544" s="19">
        <v>-0.0017671447019640407</v>
      </c>
      <c r="D544" s="19"/>
      <c r="E544" s="19"/>
      <c r="F544" s="19"/>
      <c r="G544" s="19"/>
      <c r="H544" s="19"/>
      <c r="I544" s="19"/>
      <c r="J544" s="19"/>
      <c r="K544" s="19"/>
      <c r="L544" s="19"/>
    </row>
    <row r="545">
      <c r="A545" s="75">
        <v>44809.0</v>
      </c>
      <c r="B545" s="19">
        <v>-0.00813214739517154</v>
      </c>
      <c r="C545" s="19">
        <v>-5.773868152022521E-4</v>
      </c>
      <c r="D545" s="19"/>
      <c r="E545" s="19"/>
      <c r="F545" s="19"/>
      <c r="G545" s="19"/>
      <c r="H545" s="19"/>
      <c r="I545" s="19"/>
      <c r="J545" s="19"/>
      <c r="K545" s="19"/>
      <c r="L545" s="19"/>
    </row>
    <row r="546">
      <c r="A546" s="75">
        <v>44806.0</v>
      </c>
      <c r="B546" s="19">
        <v>0.008134247101774239</v>
      </c>
      <c r="C546" s="19">
        <v>0.007203760665243086</v>
      </c>
      <c r="D546" s="19"/>
      <c r="E546" s="19"/>
      <c r="F546" s="19"/>
      <c r="G546" s="19"/>
      <c r="H546" s="19"/>
      <c r="I546" s="19"/>
      <c r="J546" s="19"/>
      <c r="K546" s="19"/>
      <c r="L546" s="19"/>
    </row>
    <row r="547">
      <c r="A547" s="75">
        <v>44805.0</v>
      </c>
      <c r="B547" s="19">
        <v>-0.007374912581855186</v>
      </c>
      <c r="C547" s="19">
        <v>-1.9096153407660577E-4</v>
      </c>
      <c r="D547" s="19"/>
      <c r="E547" s="19"/>
      <c r="F547" s="19"/>
      <c r="G547" s="19"/>
      <c r="H547" s="19"/>
      <c r="I547" s="19"/>
      <c r="J547" s="19"/>
      <c r="K547" s="19"/>
      <c r="L547" s="19"/>
    </row>
    <row r="548">
      <c r="A548" s="67">
        <v>44803.0</v>
      </c>
      <c r="B548" s="19">
        <v>0.004470272686633914</v>
      </c>
      <c r="C548" s="19">
        <v>-0.012190795808393329</v>
      </c>
      <c r="D548" s="19"/>
      <c r="E548" s="19"/>
      <c r="F548" s="19"/>
      <c r="G548" s="19"/>
      <c r="H548" s="19"/>
      <c r="I548" s="19"/>
      <c r="J548" s="19"/>
      <c r="K548" s="19"/>
      <c r="L548" s="19"/>
    </row>
    <row r="549">
      <c r="A549" s="67">
        <v>44802.0</v>
      </c>
      <c r="B549" s="19">
        <v>0.013265174064966967</v>
      </c>
      <c r="C549" s="19">
        <v>0.025784241808131325</v>
      </c>
      <c r="D549" s="19"/>
      <c r="E549" s="19"/>
      <c r="F549" s="19"/>
      <c r="G549" s="19"/>
      <c r="H549" s="19"/>
      <c r="I549" s="19"/>
      <c r="J549" s="19"/>
      <c r="K549" s="19"/>
      <c r="L549" s="19"/>
    </row>
    <row r="550">
      <c r="A550" s="67">
        <v>44799.0</v>
      </c>
      <c r="B550" s="19">
        <v>-0.020224434159639926</v>
      </c>
      <c r="C550" s="19">
        <v>-0.01400998923622776</v>
      </c>
      <c r="D550" s="19"/>
      <c r="E550" s="19"/>
      <c r="F550" s="19"/>
      <c r="G550" s="19"/>
      <c r="H550" s="19"/>
      <c r="I550" s="19"/>
      <c r="J550" s="19"/>
      <c r="K550" s="19"/>
      <c r="L550" s="19"/>
    </row>
    <row r="551">
      <c r="A551" s="67">
        <v>44798.0</v>
      </c>
      <c r="B551" s="19">
        <v>-8.868055995440161E-4</v>
      </c>
      <c r="C551" s="19">
        <v>0.002080188558106988</v>
      </c>
      <c r="D551" s="19"/>
      <c r="E551" s="19"/>
      <c r="F551" s="19"/>
      <c r="G551" s="19"/>
      <c r="H551" s="19"/>
      <c r="I551" s="19"/>
      <c r="J551" s="19"/>
      <c r="K551" s="19"/>
      <c r="L551" s="19"/>
    </row>
    <row r="552">
      <c r="A552" s="67">
        <v>44797.0</v>
      </c>
      <c r="B552" s="19">
        <v>0.03738993297410964</v>
      </c>
      <c r="C552" s="19">
        <v>-0.0046861820113093255</v>
      </c>
      <c r="D552" s="19"/>
      <c r="E552" s="19"/>
      <c r="F552" s="19"/>
      <c r="G552" s="19"/>
      <c r="H552" s="19"/>
      <c r="I552" s="19"/>
      <c r="J552" s="19"/>
      <c r="K552" s="19"/>
      <c r="L552" s="19"/>
    </row>
    <row r="553">
      <c r="A553" s="67">
        <v>44796.0</v>
      </c>
      <c r="B553" s="19">
        <v>0.025540804636431158</v>
      </c>
      <c r="C553" s="19">
        <v>0.0015616555255297815</v>
      </c>
      <c r="D553" s="19"/>
      <c r="E553" s="19"/>
      <c r="F553" s="19"/>
      <c r="G553" s="19"/>
      <c r="H553" s="19"/>
      <c r="I553" s="19"/>
      <c r="J553" s="19"/>
      <c r="K553" s="19"/>
      <c r="L553" s="19"/>
    </row>
    <row r="554">
      <c r="A554" s="67">
        <v>44795.0</v>
      </c>
      <c r="B554" s="19">
        <v>-0.056583381015957834</v>
      </c>
      <c r="C554" s="19">
        <v>0.004962637287243998</v>
      </c>
      <c r="D554" s="19"/>
      <c r="E554" s="19"/>
      <c r="F554" s="19"/>
      <c r="G554" s="19"/>
      <c r="H554" s="19"/>
      <c r="I554" s="19"/>
      <c r="J554" s="19"/>
      <c r="K554" s="19"/>
      <c r="L554" s="19"/>
    </row>
    <row r="555">
      <c r="A555" s="67">
        <v>44792.0</v>
      </c>
      <c r="B555" s="19">
        <v>-0.0190832553788588</v>
      </c>
      <c r="C555" s="19">
        <v>-0.015077329384039717</v>
      </c>
      <c r="D555" s="19"/>
      <c r="E555" s="19"/>
      <c r="F555" s="19"/>
      <c r="G555" s="19"/>
      <c r="H555" s="19"/>
      <c r="I555" s="19"/>
      <c r="J555" s="19"/>
      <c r="K555" s="19"/>
      <c r="L555" s="19"/>
    </row>
    <row r="556">
      <c r="A556" s="67">
        <v>44791.0</v>
      </c>
      <c r="B556" s="19">
        <v>-0.02924082818743201</v>
      </c>
      <c r="C556" s="19">
        <v>-0.011029432239022086</v>
      </c>
      <c r="D556" s="19"/>
      <c r="E556" s="19"/>
      <c r="F556" s="19"/>
      <c r="G556" s="19"/>
      <c r="H556" s="19"/>
      <c r="I556" s="19"/>
      <c r="J556" s="19"/>
      <c r="K556" s="19"/>
      <c r="L556" s="19"/>
    </row>
    <row r="557">
      <c r="A557" s="67">
        <v>44790.0</v>
      </c>
      <c r="B557" s="19">
        <v>-0.021213557715098252</v>
      </c>
      <c r="C557" s="19">
        <v>6.826699360520383E-4</v>
      </c>
      <c r="D557" s="19"/>
      <c r="E557" s="19"/>
      <c r="F557" s="19"/>
      <c r="G557" s="19"/>
      <c r="H557" s="19"/>
      <c r="I557" s="19"/>
      <c r="J557" s="19"/>
      <c r="K557" s="19"/>
      <c r="L557" s="19"/>
    </row>
    <row r="558">
      <c r="A558" s="67">
        <v>44789.0</v>
      </c>
      <c r="B558" s="19">
        <v>-8.88046888875782E-4</v>
      </c>
      <c r="C558" s="19">
        <v>0.006675923198833145</v>
      </c>
      <c r="D558" s="19"/>
      <c r="E558" s="19"/>
      <c r="F558" s="19"/>
      <c r="G558" s="19"/>
      <c r="H558" s="19"/>
      <c r="I558" s="19"/>
      <c r="J558" s="19"/>
      <c r="K558" s="19"/>
      <c r="L558" s="19"/>
    </row>
    <row r="559">
      <c r="A559" s="75">
        <v>44785.0</v>
      </c>
      <c r="B559" s="19">
        <v>-0.001713947990543696</v>
      </c>
      <c r="C559" s="19">
        <v>0.007181541573554107</v>
      </c>
      <c r="D559" s="19"/>
      <c r="E559" s="19"/>
      <c r="F559" s="19"/>
      <c r="G559" s="19"/>
      <c r="H559" s="19"/>
      <c r="I559" s="19"/>
      <c r="J559" s="19"/>
      <c r="K559" s="19"/>
      <c r="L559" s="19"/>
    </row>
    <row r="560">
      <c r="A560" s="75">
        <v>44784.0</v>
      </c>
      <c r="B560" s="19">
        <v>-0.031482541499713745</v>
      </c>
      <c r="C560" s="19">
        <v>0.0022169998301151406</v>
      </c>
      <c r="D560" s="19"/>
      <c r="E560" s="19"/>
      <c r="F560" s="19"/>
      <c r="G560" s="19"/>
      <c r="H560" s="19"/>
      <c r="I560" s="19"/>
      <c r="J560" s="19"/>
      <c r="K560" s="19"/>
      <c r="L560" s="19"/>
    </row>
    <row r="561">
      <c r="A561" s="75">
        <v>44783.0</v>
      </c>
      <c r="B561" s="19">
        <v>0.02958510136727943</v>
      </c>
      <c r="C561" s="19">
        <v>0.007085929368824795</v>
      </c>
      <c r="D561" s="19"/>
      <c r="E561" s="19"/>
      <c r="F561" s="19"/>
      <c r="G561" s="19"/>
      <c r="H561" s="19"/>
      <c r="I561" s="19"/>
      <c r="J561" s="19"/>
      <c r="K561" s="19"/>
      <c r="L561" s="19"/>
    </row>
    <row r="562">
      <c r="A562" s="75">
        <v>44781.0</v>
      </c>
      <c r="B562" s="19">
        <v>-0.03017832647462282</v>
      </c>
      <c r="C562" s="19">
        <v>5.50638798066938E-4</v>
      </c>
      <c r="D562" s="19"/>
      <c r="E562" s="19"/>
      <c r="F562" s="19"/>
      <c r="G562" s="19"/>
      <c r="H562" s="19"/>
      <c r="I562" s="19"/>
      <c r="J562" s="19"/>
      <c r="K562" s="19"/>
      <c r="L562" s="19"/>
    </row>
    <row r="563">
      <c r="A563" s="75">
        <v>44778.0</v>
      </c>
      <c r="B563" s="19">
        <v>-0.009903231282892833</v>
      </c>
      <c r="C563" s="19">
        <v>0.007334387124586783</v>
      </c>
      <c r="D563" s="19"/>
      <c r="E563" s="19"/>
      <c r="F563" s="19"/>
      <c r="G563" s="19"/>
      <c r="H563" s="19"/>
      <c r="I563" s="19"/>
      <c r="J563" s="19"/>
      <c r="K563" s="19"/>
      <c r="L563" s="19"/>
    </row>
    <row r="564">
      <c r="A564" s="75">
        <v>44777.0</v>
      </c>
      <c r="B564" s="19">
        <v>-0.01833231487139597</v>
      </c>
      <c r="C564" s="19">
        <v>8.917270739845495E-4</v>
      </c>
      <c r="D564" s="19"/>
      <c r="E564" s="19"/>
      <c r="F564" s="19"/>
      <c r="G564" s="19"/>
      <c r="H564" s="19"/>
      <c r="I564" s="19"/>
      <c r="J564" s="19"/>
      <c r="K564" s="19"/>
      <c r="L564" s="19"/>
    </row>
    <row r="565">
      <c r="A565" s="75">
        <v>44776.0</v>
      </c>
      <c r="B565" s="19">
        <v>-0.013589785741684568</v>
      </c>
      <c r="C565" s="19">
        <v>-3.5368915036970705E-4</v>
      </c>
      <c r="D565" s="19"/>
      <c r="E565" s="19"/>
      <c r="F565" s="19"/>
      <c r="G565" s="19"/>
      <c r="H565" s="19"/>
      <c r="I565" s="19"/>
      <c r="J565" s="19"/>
      <c r="K565" s="19"/>
      <c r="L565" s="19"/>
    </row>
    <row r="566">
      <c r="A566" s="75">
        <v>44775.0</v>
      </c>
      <c r="B566" s="19">
        <v>-0.01807909604519764</v>
      </c>
      <c r="C566" s="19">
        <v>0.0024617406870390823</v>
      </c>
      <c r="D566" s="19"/>
      <c r="E566" s="19"/>
      <c r="F566" s="19"/>
      <c r="G566" s="19"/>
      <c r="H566" s="19"/>
      <c r="I566" s="19"/>
      <c r="J566" s="19"/>
      <c r="K566" s="19"/>
      <c r="L566" s="19"/>
    </row>
    <row r="567">
      <c r="A567" s="75">
        <v>44774.0</v>
      </c>
      <c r="B567" s="19">
        <v>-0.013430300456524047</v>
      </c>
      <c r="C567" s="19">
        <v>3.1141778714594004E-4</v>
      </c>
      <c r="D567" s="19"/>
      <c r="E567" s="19"/>
      <c r="F567" s="19"/>
      <c r="G567" s="19"/>
      <c r="H567" s="19"/>
      <c r="I567" s="19"/>
      <c r="J567" s="19"/>
      <c r="K567" s="19"/>
      <c r="L567" s="19"/>
    </row>
    <row r="568">
      <c r="A568" s="67">
        <v>44771.0</v>
      </c>
      <c r="B568" s="19">
        <v>0.05576416521885319</v>
      </c>
      <c r="C568" s="19">
        <v>0.010595486136406596</v>
      </c>
      <c r="D568" s="19"/>
      <c r="E568" s="19"/>
      <c r="F568" s="19"/>
      <c r="G568" s="19"/>
      <c r="H568" s="19"/>
      <c r="I568" s="19"/>
      <c r="J568" s="19"/>
      <c r="K568" s="19"/>
      <c r="L568" s="19"/>
    </row>
    <row r="569">
      <c r="A569" s="67">
        <v>44770.0</v>
      </c>
      <c r="B569" s="19">
        <v>-0.0035183737294761652</v>
      </c>
      <c r="C569" s="19">
        <v>0.013505930441357172</v>
      </c>
      <c r="D569" s="19"/>
      <c r="E569" s="19"/>
      <c r="F569" s="19"/>
      <c r="G569" s="19"/>
      <c r="H569" s="19"/>
      <c r="I569" s="19"/>
      <c r="J569" s="19"/>
      <c r="K569" s="19"/>
      <c r="L569" s="19"/>
    </row>
    <row r="570">
      <c r="A570" s="67">
        <v>44769.0</v>
      </c>
      <c r="B570" s="19">
        <v>-0.01322605532899812</v>
      </c>
      <c r="C570" s="19">
        <v>0.017293802353110843</v>
      </c>
      <c r="D570" s="19"/>
      <c r="E570" s="19"/>
      <c r="F570" s="19"/>
      <c r="G570" s="19"/>
      <c r="H570" s="19"/>
      <c r="I570" s="19"/>
      <c r="J570" s="19"/>
      <c r="K570" s="19"/>
      <c r="L570" s="19"/>
    </row>
    <row r="571">
      <c r="A571" s="67">
        <v>44768.0</v>
      </c>
      <c r="B571" s="19">
        <v>-0.006079859779810404</v>
      </c>
      <c r="C571" s="19">
        <v>0.009582106122052902</v>
      </c>
      <c r="D571" s="19"/>
      <c r="E571" s="19"/>
      <c r="F571" s="19"/>
      <c r="G571" s="19"/>
      <c r="H571" s="19"/>
      <c r="I571" s="19"/>
      <c r="J571" s="19"/>
      <c r="K571" s="19"/>
      <c r="L571" s="19"/>
    </row>
    <row r="572">
      <c r="A572" s="67">
        <v>44767.0</v>
      </c>
      <c r="B572" s="19">
        <v>-0.018335304871491487</v>
      </c>
      <c r="C572" s="19">
        <v>-0.008847934580001326</v>
      </c>
      <c r="D572" s="19"/>
      <c r="E572" s="19"/>
      <c r="F572" s="19"/>
      <c r="G572" s="19"/>
      <c r="H572" s="19"/>
      <c r="I572" s="19"/>
      <c r="J572" s="19"/>
      <c r="K572" s="19"/>
      <c r="L572" s="19"/>
    </row>
    <row r="573">
      <c r="A573" s="67">
        <v>44764.0</v>
      </c>
      <c r="B573" s="19">
        <v>-0.01603089783609335</v>
      </c>
      <c r="C573" s="19">
        <v>-0.005290245791578108</v>
      </c>
      <c r="D573" s="19"/>
      <c r="E573" s="19"/>
      <c r="F573" s="19"/>
      <c r="G573" s="19"/>
      <c r="H573" s="19"/>
      <c r="I573" s="19"/>
      <c r="J573" s="19"/>
      <c r="K573" s="19"/>
      <c r="L573" s="19"/>
    </row>
    <row r="574">
      <c r="A574" s="67">
        <v>44763.0</v>
      </c>
      <c r="B574" s="19">
        <v>-0.007196134047694147</v>
      </c>
      <c r="C574" s="19">
        <v>0.006877343008988124</v>
      </c>
      <c r="D574" s="19"/>
      <c r="E574" s="19"/>
      <c r="F574" s="19"/>
      <c r="G574" s="19"/>
      <c r="H574" s="19"/>
      <c r="I574" s="19"/>
      <c r="J574" s="19"/>
      <c r="K574" s="19"/>
      <c r="L574" s="19"/>
    </row>
    <row r="575">
      <c r="A575" s="67">
        <v>44762.0</v>
      </c>
      <c r="B575" s="19">
        <v>0.028080786262015378</v>
      </c>
      <c r="C575" s="19">
        <v>0.005108695981139055</v>
      </c>
      <c r="D575" s="19"/>
      <c r="E575" s="19"/>
      <c r="F575" s="19"/>
      <c r="G575" s="19"/>
      <c r="H575" s="19"/>
      <c r="I575" s="19"/>
      <c r="J575" s="19"/>
      <c r="K575" s="19"/>
      <c r="L575" s="19"/>
    </row>
    <row r="576">
      <c r="A576" s="67">
        <v>44761.0</v>
      </c>
      <c r="B576" s="19">
        <v>4.321988114532882E-4</v>
      </c>
      <c r="C576" s="19">
        <v>0.011033900327712232</v>
      </c>
      <c r="D576" s="19"/>
      <c r="E576" s="19"/>
      <c r="F576" s="19"/>
      <c r="G576" s="19"/>
      <c r="H576" s="19"/>
      <c r="I576" s="19"/>
      <c r="J576" s="19"/>
      <c r="K576" s="19"/>
      <c r="L576" s="19"/>
    </row>
    <row r="577">
      <c r="A577" s="67">
        <v>44760.0</v>
      </c>
      <c r="B577" s="19">
        <v>0.03361626088898806</v>
      </c>
      <c r="C577" s="19">
        <v>0.0038117762693121726</v>
      </c>
      <c r="D577" s="19"/>
      <c r="E577" s="19"/>
      <c r="F577" s="19"/>
      <c r="G577" s="19"/>
      <c r="H577" s="19"/>
      <c r="I577" s="19"/>
      <c r="J577" s="19"/>
      <c r="K577" s="19"/>
      <c r="L577" s="19"/>
    </row>
    <row r="578">
      <c r="A578" s="67">
        <v>44757.0</v>
      </c>
      <c r="B578" s="19">
        <v>0.004938271604938427</v>
      </c>
      <c r="C578" s="19">
        <v>0.014287316501756964</v>
      </c>
      <c r="D578" s="19"/>
      <c r="E578" s="19"/>
      <c r="F578" s="19"/>
      <c r="G578" s="19"/>
      <c r="H578" s="19"/>
      <c r="I578" s="19"/>
      <c r="J578" s="19"/>
      <c r="K578" s="19"/>
      <c r="L578" s="19"/>
    </row>
    <row r="579">
      <c r="A579" s="67">
        <v>44756.0</v>
      </c>
      <c r="B579" s="19">
        <v>0.018227529855436853</v>
      </c>
      <c r="C579" s="19">
        <v>0.006935970110392153</v>
      </c>
      <c r="D579" s="19"/>
      <c r="E579" s="19"/>
      <c r="F579" s="19"/>
      <c r="G579" s="19"/>
      <c r="H579" s="19"/>
      <c r="I579" s="19"/>
      <c r="J579" s="19"/>
      <c r="K579" s="19"/>
      <c r="L579" s="19"/>
    </row>
    <row r="580">
      <c r="A580" s="67">
        <v>44755.0</v>
      </c>
      <c r="B580" s="19">
        <v>-0.014139251915277207</v>
      </c>
      <c r="C580" s="19">
        <v>-0.0017536552752143164</v>
      </c>
      <c r="D580" s="19"/>
      <c r="E580" s="19"/>
      <c r="F580" s="19"/>
      <c r="G580" s="19"/>
      <c r="H580" s="19"/>
      <c r="I580" s="19"/>
      <c r="J580" s="19"/>
      <c r="K580" s="19"/>
      <c r="L580" s="19"/>
    </row>
    <row r="581">
      <c r="A581" s="75">
        <v>44754.0</v>
      </c>
      <c r="B581" s="19">
        <v>-0.017326321616385254</v>
      </c>
      <c r="C581" s="19">
        <v>-0.005707328920246835</v>
      </c>
      <c r="D581" s="19"/>
      <c r="E581" s="19"/>
      <c r="F581" s="19"/>
      <c r="G581" s="19"/>
      <c r="H581" s="19"/>
      <c r="I581" s="19"/>
      <c r="J581" s="19"/>
      <c r="K581" s="19"/>
      <c r="L581" s="19"/>
    </row>
    <row r="582">
      <c r="A582" s="75">
        <v>44753.0</v>
      </c>
      <c r="B582" s="19">
        <v>0.030754307885427545</v>
      </c>
      <c r="C582" s="19">
        <v>-0.009724962999506759</v>
      </c>
      <c r="D582" s="19"/>
      <c r="E582" s="19"/>
      <c r="F582" s="19"/>
      <c r="G582" s="19"/>
      <c r="H582" s="19"/>
      <c r="I582" s="19"/>
      <c r="J582" s="19"/>
      <c r="K582" s="19"/>
      <c r="L582" s="19"/>
    </row>
    <row r="583">
      <c r="A583" s="75">
        <v>44750.0</v>
      </c>
      <c r="B583" s="19">
        <v>0.010260548766428457</v>
      </c>
      <c r="C583" s="19">
        <v>-2.835900028359539E-4</v>
      </c>
      <c r="D583" s="19"/>
      <c r="E583" s="19"/>
      <c r="F583" s="19"/>
      <c r="G583" s="19"/>
      <c r="H583" s="19"/>
      <c r="I583" s="19"/>
      <c r="J583" s="19"/>
      <c r="K583" s="19"/>
      <c r="L583" s="19"/>
    </row>
    <row r="584">
      <c r="A584" s="75">
        <v>44749.0</v>
      </c>
      <c r="B584" s="19">
        <v>-0.015157536190746668</v>
      </c>
      <c r="C584" s="19">
        <v>0.005436096424077608</v>
      </c>
      <c r="D584" s="19"/>
      <c r="E584" s="19"/>
      <c r="F584" s="19"/>
      <c r="G584" s="19"/>
      <c r="H584" s="19"/>
      <c r="I584" s="19"/>
      <c r="J584" s="19"/>
      <c r="K584" s="19"/>
      <c r="L584" s="19"/>
    </row>
    <row r="585">
      <c r="A585" s="75">
        <v>44748.0</v>
      </c>
      <c r="B585" s="19">
        <v>0.08373323489602558</v>
      </c>
      <c r="C585" s="19">
        <v>0.008949455277739604</v>
      </c>
      <c r="D585" s="19"/>
      <c r="E585" s="19"/>
      <c r="F585" s="19"/>
      <c r="G585" s="19"/>
      <c r="H585" s="19"/>
      <c r="I585" s="19"/>
      <c r="J585" s="19"/>
      <c r="K585" s="19"/>
      <c r="L585" s="19"/>
    </row>
    <row r="586">
      <c r="A586" s="75">
        <v>44747.0</v>
      </c>
      <c r="B586" s="19">
        <v>0.04466868050645911</v>
      </c>
      <c r="C586" s="19">
        <v>0.011318177074603808</v>
      </c>
      <c r="D586" s="19"/>
      <c r="E586" s="19"/>
      <c r="F586" s="19"/>
      <c r="G586" s="19"/>
      <c r="H586" s="19"/>
      <c r="I586" s="19"/>
      <c r="J586" s="19"/>
      <c r="K586" s="19"/>
      <c r="L586" s="19"/>
    </row>
    <row r="587">
      <c r="A587" s="75">
        <v>44746.0</v>
      </c>
      <c r="B587" s="19">
        <v>0.03087524017756582</v>
      </c>
      <c r="C587" s="19">
        <v>-0.0015471713602793757</v>
      </c>
      <c r="D587" s="19"/>
      <c r="E587" s="19"/>
      <c r="F587" s="19"/>
      <c r="G587" s="19"/>
      <c r="H587" s="19"/>
      <c r="I587" s="19"/>
      <c r="J587" s="19"/>
      <c r="K587" s="19"/>
      <c r="L587" s="19"/>
    </row>
    <row r="588">
      <c r="A588" s="75">
        <v>44743.0</v>
      </c>
      <c r="B588" s="19">
        <v>0.08325558027704005</v>
      </c>
      <c r="C588" s="19">
        <v>0.00528820058341628</v>
      </c>
      <c r="D588" s="19"/>
      <c r="E588" s="19"/>
      <c r="F588" s="19"/>
      <c r="G588" s="19"/>
      <c r="H588" s="19"/>
      <c r="I588" s="19"/>
      <c r="J588" s="19"/>
      <c r="K588" s="19"/>
      <c r="L588" s="19"/>
    </row>
    <row r="589">
      <c r="A589" s="67">
        <v>44742.0</v>
      </c>
      <c r="B589" s="19">
        <v>-0.014360498019241663</v>
      </c>
      <c r="C589" s="19">
        <v>-0.0017870439314966458</v>
      </c>
      <c r="D589" s="19"/>
      <c r="E589" s="19"/>
      <c r="F589" s="19"/>
      <c r="G589" s="19"/>
      <c r="H589" s="19"/>
      <c r="I589" s="19"/>
      <c r="J589" s="19"/>
      <c r="K589" s="19"/>
      <c r="L589" s="19"/>
    </row>
    <row r="590">
      <c r="A590" s="67">
        <v>44741.0</v>
      </c>
      <c r="B590" s="19">
        <v>0.042785482443198575</v>
      </c>
      <c r="C590" s="19">
        <v>-0.001193105936414085</v>
      </c>
      <c r="D590" s="19"/>
      <c r="E590" s="19"/>
      <c r="F590" s="19"/>
      <c r="G590" s="19"/>
      <c r="H590" s="19"/>
      <c r="I590" s="19"/>
      <c r="J590" s="19"/>
      <c r="K590" s="19"/>
      <c r="L590" s="19"/>
    </row>
    <row r="591">
      <c r="A591" s="67">
        <v>44740.0</v>
      </c>
      <c r="B591" s="19">
        <v>0.02078313253012043</v>
      </c>
      <c r="C591" s="19">
        <v>-0.00322393408285071</v>
      </c>
      <c r="D591" s="19"/>
      <c r="E591" s="19"/>
      <c r="F591" s="19"/>
      <c r="G591" s="19"/>
      <c r="H591" s="19"/>
      <c r="I591" s="19"/>
      <c r="J591" s="19"/>
      <c r="K591" s="19"/>
      <c r="L591" s="19"/>
    </row>
    <row r="592">
      <c r="A592" s="67">
        <v>44739.0</v>
      </c>
      <c r="B592" s="19">
        <v>0.012735453366887972</v>
      </c>
      <c r="C592" s="19">
        <v>0.0011464087089165798</v>
      </c>
      <c r="D592" s="19"/>
      <c r="E592" s="19"/>
      <c r="F592" s="19"/>
      <c r="G592" s="19"/>
      <c r="H592" s="19"/>
      <c r="I592" s="19"/>
      <c r="J592" s="19"/>
      <c r="K592" s="19"/>
      <c r="L592" s="19"/>
    </row>
    <row r="593">
      <c r="A593" s="67">
        <v>44736.0</v>
      </c>
      <c r="B593" s="19">
        <v>0.0070655095614775565</v>
      </c>
      <c r="C593" s="19">
        <v>0.00845900281860601</v>
      </c>
      <c r="D593" s="19"/>
      <c r="E593" s="19"/>
      <c r="F593" s="19"/>
      <c r="G593" s="19"/>
      <c r="H593" s="19"/>
      <c r="I593" s="19"/>
      <c r="J593" s="19"/>
      <c r="K593" s="19"/>
      <c r="L593" s="19"/>
    </row>
    <row r="594">
      <c r="A594" s="67">
        <v>44735.0</v>
      </c>
      <c r="B594" s="19">
        <v>-0.016169248205515574</v>
      </c>
      <c r="C594" s="19">
        <v>0.00916649792853863</v>
      </c>
      <c r="D594" s="19"/>
      <c r="E594" s="19"/>
      <c r="F594" s="19"/>
      <c r="G594" s="19"/>
      <c r="H594" s="19"/>
      <c r="I594" s="19"/>
      <c r="J594" s="19"/>
      <c r="K594" s="19"/>
      <c r="L594" s="19"/>
    </row>
    <row r="595">
      <c r="A595" s="67">
        <v>44734.0</v>
      </c>
      <c r="B595" s="19">
        <v>-0.013344267183539538</v>
      </c>
      <c r="C595" s="19">
        <v>0.009300409386698627</v>
      </c>
      <c r="D595" s="19"/>
      <c r="E595" s="19"/>
      <c r="F595" s="19"/>
      <c r="G595" s="19"/>
      <c r="H595" s="19"/>
      <c r="I595" s="19"/>
      <c r="J595" s="19"/>
      <c r="K595" s="19"/>
      <c r="L595" s="19"/>
    </row>
    <row r="596">
      <c r="A596" s="67">
        <v>44733.0</v>
      </c>
      <c r="B596" s="19">
        <v>0.01906860138266353</v>
      </c>
      <c r="C596" s="19">
        <v>-0.014419264905235707</v>
      </c>
      <c r="D596" s="19"/>
      <c r="E596" s="19"/>
      <c r="F596" s="19"/>
      <c r="G596" s="19"/>
      <c r="H596" s="19"/>
      <c r="I596" s="19"/>
      <c r="J596" s="19"/>
      <c r="K596" s="19"/>
      <c r="L596" s="19"/>
    </row>
    <row r="597">
      <c r="A597" s="67">
        <v>44732.0</v>
      </c>
      <c r="B597" s="19">
        <v>-9.866423800849455E-4</v>
      </c>
      <c r="C597" s="19">
        <v>0.018804376504464093</v>
      </c>
      <c r="D597" s="19"/>
      <c r="E597" s="19"/>
      <c r="F597" s="19"/>
      <c r="G597" s="19"/>
      <c r="H597" s="19"/>
      <c r="I597" s="19"/>
      <c r="J597" s="19"/>
      <c r="K597" s="19"/>
      <c r="L597" s="19"/>
    </row>
    <row r="598">
      <c r="A598" s="67">
        <v>44729.0</v>
      </c>
      <c r="B598" s="19">
        <v>0.0025108422734534397</v>
      </c>
      <c r="C598" s="19">
        <v>0.0037041880537482808</v>
      </c>
      <c r="D598" s="19"/>
      <c r="E598" s="19"/>
      <c r="F598" s="19"/>
      <c r="G598" s="19"/>
      <c r="H598" s="19"/>
      <c r="I598" s="19"/>
      <c r="J598" s="19"/>
      <c r="K598" s="19"/>
      <c r="L598" s="19"/>
    </row>
    <row r="599">
      <c r="A599" s="67">
        <v>44728.0</v>
      </c>
      <c r="B599" s="19">
        <v>-0.027093049078392162</v>
      </c>
      <c r="C599" s="19">
        <v>-0.0043683189458745275</v>
      </c>
      <c r="D599" s="19"/>
      <c r="E599" s="19"/>
      <c r="F599" s="19"/>
      <c r="G599" s="19"/>
      <c r="H599" s="19"/>
      <c r="I599" s="19"/>
      <c r="J599" s="19"/>
      <c r="K599" s="19"/>
      <c r="L599" s="19"/>
    </row>
    <row r="600">
      <c r="A600" s="67">
        <v>44727.0</v>
      </c>
      <c r="B600" s="19">
        <v>0.04907975460122693</v>
      </c>
      <c r="C600" s="19">
        <v>-0.02112839859420146</v>
      </c>
      <c r="D600" s="19"/>
      <c r="E600" s="19"/>
      <c r="F600" s="19"/>
      <c r="G600" s="19"/>
      <c r="H600" s="19"/>
      <c r="I600" s="19"/>
      <c r="J600" s="19"/>
      <c r="K600" s="19"/>
      <c r="L600" s="19"/>
    </row>
    <row r="601">
      <c r="A601" s="67">
        <v>44726.0</v>
      </c>
      <c r="B601" s="19">
        <v>-0.07386363636363624</v>
      </c>
      <c r="C601" s="19">
        <v>-0.002539393977917803</v>
      </c>
      <c r="D601" s="19"/>
      <c r="E601" s="19"/>
      <c r="F601" s="19"/>
      <c r="G601" s="19"/>
      <c r="H601" s="19"/>
      <c r="I601" s="19"/>
      <c r="J601" s="19"/>
      <c r="K601" s="19"/>
      <c r="L601" s="19"/>
    </row>
    <row r="602">
      <c r="A602" s="67">
        <v>44725.0</v>
      </c>
      <c r="B602" s="19">
        <v>-0.052344601962922566</v>
      </c>
      <c r="C602" s="19">
        <v>-0.0026815599959427727</v>
      </c>
      <c r="D602" s="19"/>
      <c r="E602" s="19"/>
      <c r="F602" s="19"/>
      <c r="G602" s="19"/>
      <c r="H602" s="19"/>
      <c r="I602" s="19"/>
      <c r="J602" s="19"/>
      <c r="K602" s="19"/>
      <c r="L602" s="19"/>
    </row>
    <row r="603">
      <c r="A603" s="75">
        <v>44722.0</v>
      </c>
      <c r="B603" s="19">
        <v>-0.028666004634227193</v>
      </c>
      <c r="C603" s="19">
        <v>-0.026379784962164643</v>
      </c>
      <c r="D603" s="19"/>
      <c r="E603" s="19"/>
      <c r="F603" s="19"/>
      <c r="G603" s="19"/>
      <c r="H603" s="19"/>
      <c r="I603" s="19"/>
      <c r="J603" s="19"/>
      <c r="K603" s="19"/>
      <c r="L603" s="19"/>
    </row>
    <row r="604">
      <c r="A604" s="75">
        <v>44721.0</v>
      </c>
      <c r="B604" s="19">
        <v>-0.023657165018421522</v>
      </c>
      <c r="C604" s="19">
        <v>-0.016767709869463077</v>
      </c>
      <c r="D604" s="19"/>
      <c r="E604" s="19"/>
      <c r="F604" s="19"/>
      <c r="G604" s="19"/>
      <c r="H604" s="19"/>
      <c r="I604" s="19"/>
      <c r="J604" s="19"/>
      <c r="K604" s="19"/>
      <c r="L604" s="19"/>
    </row>
    <row r="605">
      <c r="A605" s="75">
        <v>44720.0</v>
      </c>
      <c r="B605" s="19">
        <v>-0.004568266632350881</v>
      </c>
      <c r="C605" s="19">
        <v>0.007449751623996859</v>
      </c>
      <c r="D605" s="19"/>
      <c r="E605" s="19"/>
      <c r="F605" s="19"/>
      <c r="G605" s="19"/>
      <c r="H605" s="19"/>
      <c r="I605" s="19"/>
      <c r="J605" s="19"/>
      <c r="K605" s="19"/>
      <c r="L605" s="19"/>
    </row>
    <row r="606">
      <c r="A606" s="75">
        <v>44719.0</v>
      </c>
      <c r="B606" s="19">
        <v>-0.014332825976661745</v>
      </c>
      <c r="C606" s="19">
        <v>-0.0036609843235554385</v>
      </c>
      <c r="D606" s="19"/>
      <c r="E606" s="19"/>
      <c r="F606" s="19"/>
      <c r="G606" s="19"/>
      <c r="H606" s="19"/>
      <c r="I606" s="19"/>
      <c r="J606" s="19"/>
      <c r="K606" s="19"/>
      <c r="L606" s="19"/>
    </row>
    <row r="607">
      <c r="A607" s="75">
        <v>44718.0</v>
      </c>
      <c r="B607" s="19">
        <v>-0.0254033005748191</v>
      </c>
      <c r="C607" s="19">
        <v>-0.009245875717807661</v>
      </c>
      <c r="D607" s="19"/>
      <c r="E607" s="19"/>
      <c r="F607" s="19"/>
      <c r="G607" s="19"/>
      <c r="H607" s="19"/>
      <c r="I607" s="19"/>
      <c r="J607" s="19"/>
      <c r="K607" s="19"/>
      <c r="L607" s="19"/>
    </row>
    <row r="608">
      <c r="A608" s="75">
        <v>44715.0</v>
      </c>
      <c r="B608" s="19">
        <v>0.008100193158452118</v>
      </c>
      <c r="C608" s="19">
        <v>-8.893953920273701E-4</v>
      </c>
      <c r="D608" s="19"/>
      <c r="E608" s="19"/>
      <c r="F608" s="19"/>
      <c r="G608" s="19"/>
      <c r="H608" s="19"/>
      <c r="I608" s="19"/>
      <c r="J608" s="19"/>
      <c r="K608" s="19"/>
      <c r="L608" s="19"/>
    </row>
    <row r="609">
      <c r="A609" s="75">
        <v>44714.0</v>
      </c>
      <c r="B609" s="19">
        <v>0.011916771752837452</v>
      </c>
      <c r="C609" s="19">
        <v>-0.0026280971854703017</v>
      </c>
      <c r="D609" s="19"/>
      <c r="E609" s="19"/>
      <c r="F609" s="19"/>
      <c r="G609" s="19"/>
      <c r="H609" s="19"/>
      <c r="I609" s="19"/>
      <c r="J609" s="19"/>
      <c r="K609" s="19"/>
      <c r="L609" s="19"/>
    </row>
    <row r="610">
      <c r="A610" s="75">
        <v>44713.0</v>
      </c>
      <c r="B610" s="19">
        <v>-0.009183482226525874</v>
      </c>
      <c r="C610" s="19">
        <v>0.006370004993115463</v>
      </c>
      <c r="D610" s="19"/>
      <c r="E610" s="19"/>
      <c r="F610" s="19"/>
      <c r="G610" s="19"/>
      <c r="H610" s="19"/>
      <c r="I610" s="19"/>
      <c r="J610" s="19"/>
      <c r="K610" s="19"/>
      <c r="L610" s="19"/>
    </row>
    <row r="611">
      <c r="A611" s="67">
        <v>44712.0</v>
      </c>
      <c r="B611" s="19">
        <v>0.015479286937765568</v>
      </c>
      <c r="C611" s="19">
        <v>-0.0037263597746094446</v>
      </c>
      <c r="D611" s="19"/>
      <c r="E611" s="19"/>
      <c r="F611" s="19"/>
      <c r="G611" s="19"/>
      <c r="H611" s="19"/>
      <c r="I611" s="19"/>
      <c r="J611" s="19"/>
      <c r="K611" s="19"/>
      <c r="L611" s="19"/>
    </row>
    <row r="612">
      <c r="A612" s="67">
        <v>44711.0</v>
      </c>
      <c r="B612" s="19">
        <v>0.027775966616678582</v>
      </c>
      <c r="C612" s="19">
        <v>-0.004612457536581682</v>
      </c>
      <c r="D612" s="19"/>
      <c r="E612" s="19"/>
      <c r="F612" s="19"/>
      <c r="G612" s="19"/>
      <c r="H612" s="19"/>
      <c r="I612" s="19"/>
      <c r="J612" s="19"/>
      <c r="K612" s="19"/>
      <c r="L612" s="19"/>
    </row>
    <row r="613">
      <c r="A613" s="67">
        <v>44708.0</v>
      </c>
      <c r="B613" s="19">
        <v>7.830342577488381E-4</v>
      </c>
      <c r="C613" s="19">
        <v>0.018893193374693196</v>
      </c>
      <c r="D613" s="19"/>
      <c r="E613" s="19"/>
      <c r="F613" s="19"/>
      <c r="G613" s="19"/>
      <c r="H613" s="19"/>
      <c r="I613" s="19"/>
      <c r="J613" s="19"/>
      <c r="K613" s="19"/>
      <c r="L613" s="19"/>
    </row>
    <row r="614">
      <c r="A614" s="67">
        <v>44707.0</v>
      </c>
      <c r="B614" s="19">
        <v>-0.025313235387648625</v>
      </c>
      <c r="C614" s="19">
        <v>0.011273859549849607</v>
      </c>
      <c r="D614" s="19"/>
      <c r="E614" s="19"/>
      <c r="F614" s="19"/>
      <c r="G614" s="19"/>
      <c r="H614" s="19"/>
      <c r="I614" s="19"/>
      <c r="J614" s="19"/>
      <c r="K614" s="19"/>
      <c r="L614" s="19"/>
    </row>
    <row r="615">
      <c r="A615" s="67">
        <v>44706.0</v>
      </c>
      <c r="B615" s="19">
        <v>-0.049969788519637515</v>
      </c>
      <c r="C615" s="19">
        <v>0.00900735064708158</v>
      </c>
      <c r="D615" s="19"/>
      <c r="E615" s="19"/>
      <c r="F615" s="19"/>
      <c r="G615" s="19"/>
      <c r="H615" s="19"/>
      <c r="I615" s="19"/>
      <c r="J615" s="19"/>
      <c r="K615" s="19"/>
      <c r="L615" s="19"/>
    </row>
    <row r="616">
      <c r="A616" s="67">
        <v>44705.0</v>
      </c>
      <c r="B616" s="19">
        <v>-0.02732882750514254</v>
      </c>
      <c r="C616" s="19">
        <v>-0.006161182996747394</v>
      </c>
      <c r="D616" s="19"/>
      <c r="E616" s="19"/>
      <c r="F616" s="19"/>
      <c r="G616" s="19"/>
      <c r="H616" s="19"/>
      <c r="I616" s="19"/>
      <c r="J616" s="19"/>
      <c r="K616" s="19"/>
      <c r="L616" s="19"/>
    </row>
    <row r="617">
      <c r="A617" s="67">
        <v>44704.0</v>
      </c>
      <c r="B617" s="19">
        <v>-0.004272003745318331</v>
      </c>
      <c r="C617" s="19">
        <v>-0.005522766378656452</v>
      </c>
      <c r="D617" s="19"/>
      <c r="E617" s="19"/>
      <c r="F617" s="19"/>
      <c r="G617" s="19"/>
      <c r="H617" s="19"/>
      <c r="I617" s="19"/>
      <c r="J617" s="19"/>
      <c r="K617" s="19"/>
      <c r="L617" s="19"/>
    </row>
    <row r="618">
      <c r="A618" s="67">
        <v>44701.0</v>
      </c>
      <c r="B618" s="19">
        <v>0.05001843431240016</v>
      </c>
      <c r="C618" s="19">
        <v>-0.00316301030053201</v>
      </c>
      <c r="D618" s="19"/>
      <c r="E618" s="19"/>
      <c r="F618" s="19"/>
      <c r="G618" s="19"/>
      <c r="H618" s="19"/>
      <c r="I618" s="19"/>
      <c r="J618" s="19"/>
      <c r="K618" s="19"/>
      <c r="L618" s="19"/>
    </row>
    <row r="619">
      <c r="A619" s="67">
        <v>44700.0</v>
      </c>
      <c r="B619" s="19">
        <v>0.050003226014581514</v>
      </c>
      <c r="C619" s="19">
        <v>0.02889103950814076</v>
      </c>
      <c r="D619" s="19"/>
      <c r="E619" s="19"/>
      <c r="F619" s="19"/>
      <c r="G619" s="19"/>
      <c r="H619" s="19"/>
      <c r="I619" s="19"/>
      <c r="J619" s="19"/>
      <c r="K619" s="19"/>
      <c r="L619" s="19"/>
    </row>
    <row r="620">
      <c r="A620" s="67">
        <v>44699.0</v>
      </c>
      <c r="B620" s="19">
        <v>0.04999661269561684</v>
      </c>
      <c r="C620" s="19">
        <v>-0.026532761094314794</v>
      </c>
      <c r="D620" s="19"/>
      <c r="E620" s="19"/>
      <c r="F620" s="19"/>
      <c r="G620" s="19"/>
      <c r="H620" s="19"/>
      <c r="I620" s="19"/>
      <c r="J620" s="19"/>
      <c r="K620" s="19"/>
      <c r="L620" s="19"/>
    </row>
    <row r="621">
      <c r="A621" s="67">
        <v>44698.0</v>
      </c>
      <c r="B621" s="19">
        <v>0.0439917957422733</v>
      </c>
      <c r="C621" s="19">
        <v>-0.0011685619922137125</v>
      </c>
      <c r="D621" s="19"/>
      <c r="E621" s="19"/>
      <c r="F621" s="19"/>
      <c r="G621" s="19"/>
      <c r="H621" s="19"/>
      <c r="I621" s="19"/>
      <c r="J621" s="19"/>
      <c r="K621" s="19"/>
      <c r="L621" s="19"/>
    </row>
    <row r="622">
      <c r="A622" s="67">
        <v>44697.0</v>
      </c>
      <c r="B622" s="19">
        <v>-0.02186094776893821</v>
      </c>
      <c r="C622" s="19">
        <v>0.02632193557753615</v>
      </c>
      <c r="D622" s="19"/>
      <c r="E622" s="19"/>
      <c r="F622" s="19"/>
      <c r="G622" s="19"/>
      <c r="H622" s="19"/>
      <c r="I622" s="19"/>
      <c r="J622" s="19"/>
      <c r="K622" s="19"/>
      <c r="L622" s="19"/>
    </row>
    <row r="623">
      <c r="A623" s="67">
        <v>44694.0</v>
      </c>
      <c r="B623" s="19">
        <v>0.03634929739030701</v>
      </c>
      <c r="C623" s="19">
        <v>0.003811267793044637</v>
      </c>
      <c r="D623" s="19"/>
      <c r="E623" s="19"/>
      <c r="F623" s="19"/>
      <c r="G623" s="19"/>
      <c r="H623" s="19"/>
      <c r="I623" s="19"/>
      <c r="J623" s="19"/>
      <c r="K623" s="19"/>
      <c r="L623" s="19"/>
    </row>
    <row r="624">
      <c r="A624" s="75">
        <v>44693.0</v>
      </c>
      <c r="B624" s="19">
        <v>-0.027539566338980803</v>
      </c>
      <c r="C624" s="19">
        <v>-0.0016352479757085758</v>
      </c>
      <c r="D624" s="19"/>
      <c r="E624" s="19"/>
      <c r="F624" s="19"/>
      <c r="G624" s="19"/>
      <c r="H624" s="19"/>
      <c r="I624" s="19"/>
      <c r="J624" s="19"/>
      <c r="K624" s="19"/>
      <c r="L624" s="19"/>
    </row>
    <row r="625">
      <c r="A625" s="75">
        <v>44692.0</v>
      </c>
      <c r="B625" s="19">
        <v>-0.010622887493964228</v>
      </c>
      <c r="C625" s="19">
        <v>-0.022211775766835085</v>
      </c>
      <c r="D625" s="19"/>
      <c r="E625" s="19"/>
      <c r="F625" s="19"/>
      <c r="G625" s="19"/>
      <c r="H625" s="19"/>
      <c r="I625" s="19"/>
      <c r="J625" s="19"/>
      <c r="K625" s="19"/>
      <c r="L625" s="19"/>
    </row>
    <row r="626">
      <c r="A626" s="75">
        <v>44691.0</v>
      </c>
      <c r="B626" s="19">
        <v>-4.826254826254539E-4</v>
      </c>
      <c r="C626" s="19">
        <v>-0.004491981243900045</v>
      </c>
      <c r="D626" s="19"/>
      <c r="E626" s="19"/>
      <c r="F626" s="19"/>
      <c r="G626" s="19"/>
      <c r="H626" s="19"/>
      <c r="I626" s="19"/>
      <c r="J626" s="19"/>
      <c r="K626" s="19"/>
      <c r="L626" s="19"/>
    </row>
    <row r="627">
      <c r="A627" s="75">
        <v>44690.0</v>
      </c>
      <c r="B627" s="19">
        <v>-0.021190444054528412</v>
      </c>
      <c r="C627" s="19">
        <v>-0.0037909807782553484</v>
      </c>
      <c r="D627" s="19"/>
      <c r="E627" s="19"/>
      <c r="F627" s="19"/>
      <c r="G627" s="19"/>
      <c r="H627" s="19"/>
      <c r="I627" s="19"/>
      <c r="J627" s="19"/>
      <c r="K627" s="19"/>
      <c r="L627" s="19"/>
    </row>
    <row r="628">
      <c r="A628" s="75">
        <v>44687.0</v>
      </c>
      <c r="B628" s="19">
        <v>-0.04633801003990212</v>
      </c>
      <c r="C628" s="19">
        <v>-0.0066661588849112885</v>
      </c>
      <c r="D628" s="19"/>
      <c r="E628" s="19"/>
      <c r="F628" s="19"/>
      <c r="G628" s="19"/>
      <c r="H628" s="19"/>
      <c r="I628" s="19"/>
      <c r="J628" s="19"/>
      <c r="K628" s="19"/>
      <c r="L628" s="19"/>
    </row>
    <row r="629">
      <c r="A629" s="75">
        <v>44686.0</v>
      </c>
      <c r="B629" s="19">
        <v>-0.0193133047210301</v>
      </c>
      <c r="C629" s="19">
        <v>-0.016268398605737144</v>
      </c>
      <c r="D629" s="19"/>
      <c r="E629" s="19"/>
      <c r="F629" s="19"/>
      <c r="G629" s="19"/>
      <c r="H629" s="19"/>
      <c r="I629" s="19"/>
      <c r="J629" s="19"/>
      <c r="K629" s="19"/>
      <c r="L629" s="19"/>
    </row>
    <row r="630">
      <c r="A630" s="75">
        <v>44685.0</v>
      </c>
      <c r="B630" s="19">
        <v>-0.009626203275409417</v>
      </c>
      <c r="C630" s="19">
        <v>3.028013623065373E-4</v>
      </c>
      <c r="D630" s="19"/>
      <c r="E630" s="19"/>
      <c r="F630" s="19"/>
      <c r="G630" s="19"/>
      <c r="H630" s="19"/>
      <c r="I630" s="19"/>
      <c r="J630" s="19"/>
      <c r="K630" s="19"/>
      <c r="L630" s="19"/>
    </row>
    <row r="631">
      <c r="A631" s="75">
        <v>44683.0</v>
      </c>
      <c r="B631" s="19">
        <v>0.0019415043527275522</v>
      </c>
      <c r="C631" s="19">
        <v>-0.02293618292704358</v>
      </c>
      <c r="D631" s="19"/>
      <c r="E631" s="19"/>
      <c r="F631" s="19"/>
      <c r="G631" s="19"/>
      <c r="H631" s="19"/>
      <c r="I631" s="19"/>
      <c r="J631" s="19"/>
      <c r="K631" s="19"/>
      <c r="L631" s="19"/>
    </row>
    <row r="632">
      <c r="A632" s="67">
        <v>44680.0</v>
      </c>
      <c r="B632" s="19">
        <v>-0.006347625863463824</v>
      </c>
      <c r="C632" s="19">
        <v>-0.0019558486892305993</v>
      </c>
      <c r="D632" s="19"/>
      <c r="E632" s="19"/>
      <c r="F632" s="19"/>
      <c r="G632" s="19"/>
      <c r="H632" s="19"/>
      <c r="I632" s="19"/>
      <c r="J632" s="19"/>
      <c r="K632" s="19"/>
      <c r="L632" s="19"/>
    </row>
    <row r="633">
      <c r="A633" s="67">
        <v>44679.0</v>
      </c>
      <c r="B633" s="19">
        <v>-0.011138461538461542</v>
      </c>
      <c r="C633" s="19">
        <v>-0.008263240756043011</v>
      </c>
      <c r="D633" s="19"/>
      <c r="E633" s="19"/>
      <c r="F633" s="19"/>
      <c r="G633" s="19"/>
      <c r="H633" s="19"/>
      <c r="I633" s="19"/>
      <c r="J633" s="19"/>
      <c r="K633" s="19"/>
      <c r="L633" s="19"/>
    </row>
    <row r="634">
      <c r="A634" s="67">
        <v>44678.0</v>
      </c>
      <c r="B634" s="19">
        <v>-0.012037937743190619</v>
      </c>
      <c r="C634" s="19">
        <v>0.012128486242839465</v>
      </c>
      <c r="D634" s="19"/>
      <c r="E634" s="19"/>
      <c r="F634" s="19"/>
      <c r="G634" s="19"/>
      <c r="H634" s="19"/>
      <c r="I634" s="19"/>
      <c r="J634" s="19"/>
      <c r="K634" s="19"/>
      <c r="L634" s="19"/>
    </row>
    <row r="635">
      <c r="A635" s="67">
        <v>44677.0</v>
      </c>
      <c r="B635" s="19">
        <v>0.014995371798827373</v>
      </c>
      <c r="C635" s="19">
        <v>-0.009441421329240418</v>
      </c>
      <c r="D635" s="19"/>
      <c r="E635" s="19"/>
      <c r="F635" s="19"/>
      <c r="G635" s="19"/>
      <c r="H635" s="19"/>
      <c r="I635" s="19"/>
      <c r="J635" s="19"/>
      <c r="K635" s="19"/>
      <c r="L635" s="19"/>
    </row>
    <row r="636">
      <c r="A636" s="67">
        <v>44676.0</v>
      </c>
      <c r="B636" s="19">
        <v>-3.7011905496264763E-4</v>
      </c>
      <c r="C636" s="19">
        <v>0.014560028783852541</v>
      </c>
      <c r="D636" s="19"/>
      <c r="E636" s="19"/>
      <c r="F636" s="19"/>
      <c r="G636" s="19"/>
      <c r="H636" s="19"/>
      <c r="I636" s="19"/>
      <c r="J636" s="19"/>
      <c r="K636" s="19"/>
      <c r="L636" s="19"/>
    </row>
    <row r="637">
      <c r="A637" s="67">
        <v>44673.0</v>
      </c>
      <c r="B637" s="19">
        <v>-0.03912038409104379</v>
      </c>
      <c r="C637" s="19">
        <v>-0.012695121986728397</v>
      </c>
      <c r="D637" s="19"/>
      <c r="E637" s="19"/>
      <c r="F637" s="19"/>
      <c r="G637" s="19"/>
      <c r="H637" s="19"/>
      <c r="I637" s="19"/>
      <c r="J637" s="19"/>
      <c r="K637" s="19"/>
      <c r="L637" s="19"/>
    </row>
    <row r="638">
      <c r="A638" s="67">
        <v>44672.0</v>
      </c>
      <c r="B638" s="19">
        <v>-5.331753554502772E-4</v>
      </c>
      <c r="C638" s="19">
        <v>-0.012686429860975235</v>
      </c>
      <c r="D638" s="19"/>
      <c r="E638" s="19"/>
      <c r="F638" s="19"/>
      <c r="G638" s="19"/>
      <c r="H638" s="19"/>
      <c r="I638" s="19"/>
      <c r="J638" s="19"/>
      <c r="K638" s="19"/>
      <c r="L638" s="19"/>
    </row>
    <row r="639">
      <c r="A639" s="67">
        <v>44671.0</v>
      </c>
      <c r="B639" s="19">
        <v>-0.02235607552415142</v>
      </c>
      <c r="C639" s="19">
        <v>0.014941747317867238</v>
      </c>
      <c r="D639" s="19"/>
      <c r="E639" s="19"/>
      <c r="F639" s="19"/>
      <c r="G639" s="19"/>
      <c r="H639" s="19"/>
      <c r="I639" s="19"/>
      <c r="J639" s="19"/>
      <c r="K639" s="19"/>
      <c r="L639" s="19"/>
    </row>
    <row r="640">
      <c r="A640" s="67">
        <v>44670.0</v>
      </c>
      <c r="B640" s="19">
        <v>-0.003922926041306174</v>
      </c>
      <c r="C640" s="19">
        <v>0.010490221804211775</v>
      </c>
      <c r="D640" s="19"/>
      <c r="E640" s="19"/>
      <c r="F640" s="19"/>
      <c r="G640" s="19"/>
      <c r="H640" s="19"/>
      <c r="I640" s="19"/>
      <c r="J640" s="19"/>
      <c r="K640" s="19"/>
      <c r="L640" s="19"/>
    </row>
    <row r="641">
      <c r="A641" s="67">
        <v>44669.0</v>
      </c>
      <c r="B641" s="19">
        <v>-0.01890423364274396</v>
      </c>
      <c r="C641" s="19">
        <v>-0.01251917909122402</v>
      </c>
      <c r="D641" s="19"/>
      <c r="E641" s="19"/>
      <c r="F641" s="19"/>
      <c r="G641" s="19"/>
      <c r="H641" s="19"/>
      <c r="I641" s="19"/>
      <c r="J641" s="19"/>
      <c r="K641" s="19"/>
      <c r="L641" s="19"/>
    </row>
    <row r="642">
      <c r="A642" s="67">
        <v>44664.0</v>
      </c>
      <c r="B642" s="19">
        <v>-0.006299212598425252</v>
      </c>
      <c r="C642" s="19">
        <v>-0.017281188396425895</v>
      </c>
      <c r="D642" s="19"/>
      <c r="E642" s="19"/>
      <c r="F642" s="19"/>
      <c r="G642" s="19"/>
      <c r="H642" s="19"/>
      <c r="I642" s="19"/>
      <c r="J642" s="19"/>
      <c r="K642" s="19"/>
      <c r="L642" s="19"/>
    </row>
    <row r="643">
      <c r="A643" s="75">
        <v>44663.0</v>
      </c>
      <c r="B643" s="19">
        <v>0.005087620124364145</v>
      </c>
      <c r="C643" s="19">
        <v>-0.0031174594844354253</v>
      </c>
      <c r="D643" s="19"/>
      <c r="E643" s="19"/>
      <c r="F643" s="19"/>
      <c r="G643" s="19"/>
      <c r="H643" s="19"/>
      <c r="I643" s="19"/>
      <c r="J643" s="19"/>
      <c r="K643" s="19"/>
      <c r="L643" s="19"/>
    </row>
    <row r="644">
      <c r="A644" s="75">
        <v>44662.0</v>
      </c>
      <c r="B644" s="19">
        <v>-0.02828893161219448</v>
      </c>
      <c r="C644" s="19">
        <v>-0.008183898681467405</v>
      </c>
      <c r="D644" s="19"/>
      <c r="E644" s="19"/>
      <c r="F644" s="19"/>
      <c r="G644" s="19"/>
      <c r="H644" s="19"/>
      <c r="I644" s="19"/>
      <c r="J644" s="19"/>
      <c r="K644" s="19"/>
      <c r="L644" s="19"/>
    </row>
    <row r="645">
      <c r="A645" s="75">
        <v>44659.0</v>
      </c>
      <c r="B645" s="19">
        <v>-0.01215475609094352</v>
      </c>
      <c r="C645" s="19">
        <v>-0.006151475876261858</v>
      </c>
      <c r="D645" s="19"/>
      <c r="E645" s="19"/>
      <c r="F645" s="19"/>
      <c r="G645" s="19"/>
      <c r="H645" s="19"/>
      <c r="I645" s="19"/>
      <c r="J645" s="19"/>
      <c r="K645" s="19"/>
      <c r="L645" s="19"/>
    </row>
    <row r="646">
      <c r="A646" s="75">
        <v>44658.0</v>
      </c>
      <c r="B646" s="19">
        <v>-0.04671011793916824</v>
      </c>
      <c r="C646" s="19">
        <v>0.008208826188876639</v>
      </c>
      <c r="D646" s="19"/>
      <c r="E646" s="19"/>
      <c r="F646" s="19"/>
      <c r="G646" s="19"/>
      <c r="H646" s="19"/>
      <c r="I646" s="19"/>
      <c r="J646" s="19"/>
      <c r="K646" s="19"/>
      <c r="L646" s="19"/>
    </row>
    <row r="647">
      <c r="A647" s="75">
        <v>44657.0</v>
      </c>
      <c r="B647" s="19">
        <v>-0.034027881876780075</v>
      </c>
      <c r="C647" s="19">
        <v>-0.009439763247817812</v>
      </c>
      <c r="D647" s="19"/>
      <c r="E647" s="19"/>
      <c r="F647" s="19"/>
      <c r="G647" s="19"/>
      <c r="H647" s="19"/>
      <c r="I647" s="19"/>
      <c r="J647" s="19"/>
      <c r="K647" s="19"/>
      <c r="L647" s="19"/>
    </row>
    <row r="648">
      <c r="A648" s="75">
        <v>44656.0</v>
      </c>
      <c r="B648" s="19">
        <v>0.010145366444578974</v>
      </c>
      <c r="C648" s="19">
        <v>-0.008339180504972843</v>
      </c>
      <c r="D648" s="19"/>
      <c r="E648" s="19"/>
      <c r="F648" s="19"/>
      <c r="G648" s="19"/>
      <c r="H648" s="19"/>
      <c r="I648" s="19"/>
      <c r="J648" s="19"/>
      <c r="K648" s="19"/>
      <c r="L648" s="19"/>
    </row>
    <row r="649">
      <c r="A649" s="75">
        <v>44655.0</v>
      </c>
      <c r="B649" s="19">
        <v>0.02722040752838706</v>
      </c>
      <c r="C649" s="19">
        <v>-0.005317557911529103</v>
      </c>
      <c r="D649" s="19"/>
      <c r="E649" s="19"/>
      <c r="F649" s="19"/>
      <c r="G649" s="19"/>
      <c r="H649" s="19"/>
      <c r="I649" s="19"/>
      <c r="J649" s="19"/>
      <c r="K649" s="19"/>
      <c r="L649" s="19"/>
    </row>
    <row r="650">
      <c r="A650" s="75">
        <v>44652.0</v>
      </c>
      <c r="B650" s="19">
        <v>0.02979336857280157</v>
      </c>
      <c r="C650" s="19">
        <v>0.021671774063478866</v>
      </c>
      <c r="D650" s="19"/>
      <c r="E650" s="19"/>
      <c r="F650" s="19"/>
      <c r="G650" s="19"/>
      <c r="H650" s="19"/>
      <c r="I650" s="19"/>
      <c r="J650" s="19"/>
      <c r="K650" s="19"/>
      <c r="L650" s="19"/>
    </row>
    <row r="651">
      <c r="A651" s="67">
        <v>44651.0</v>
      </c>
      <c r="B651" s="19">
        <v>-0.004200340280731685</v>
      </c>
      <c r="C651" s="19">
        <v>0.011778009991554539</v>
      </c>
      <c r="D651" s="19"/>
      <c r="E651" s="19"/>
      <c r="F651" s="19"/>
      <c r="G651" s="19"/>
      <c r="H651" s="19"/>
      <c r="I651" s="19"/>
      <c r="J651" s="19"/>
      <c r="K651" s="19"/>
      <c r="L651" s="19"/>
    </row>
    <row r="652">
      <c r="A652" s="67">
        <v>44650.0</v>
      </c>
      <c r="B652" s="19">
        <v>-0.001698513800424628</v>
      </c>
      <c r="C652" s="19">
        <v>-0.001914477162001882</v>
      </c>
      <c r="D652" s="19"/>
      <c r="E652" s="19"/>
      <c r="F652" s="19"/>
      <c r="G652" s="19"/>
      <c r="H652" s="19"/>
      <c r="I652" s="19"/>
      <c r="J652" s="19"/>
      <c r="K652" s="19"/>
      <c r="L652" s="19"/>
    </row>
    <row r="653">
      <c r="A653" s="67">
        <v>44649.0</v>
      </c>
      <c r="B653" s="19">
        <v>-0.03552779768608583</v>
      </c>
      <c r="C653" s="19">
        <v>0.009982511125348426</v>
      </c>
      <c r="D653" s="19"/>
      <c r="E653" s="19"/>
      <c r="F653" s="19"/>
      <c r="G653" s="19"/>
      <c r="H653" s="19"/>
      <c r="I653" s="19"/>
      <c r="J653" s="19"/>
      <c r="K653" s="19"/>
      <c r="L653" s="19"/>
    </row>
    <row r="654">
      <c r="A654" s="67">
        <v>44648.0</v>
      </c>
      <c r="B654" s="19">
        <v>-0.007216914006911934</v>
      </c>
      <c r="C654" s="19">
        <v>0.005998141911508492</v>
      </c>
      <c r="D654" s="19"/>
      <c r="E654" s="19"/>
      <c r="F654" s="19"/>
      <c r="G654" s="19"/>
      <c r="H654" s="19"/>
      <c r="I654" s="19"/>
      <c r="J654" s="19"/>
      <c r="K654" s="19"/>
      <c r="L654" s="19"/>
    </row>
    <row r="655">
      <c r="A655" s="67">
        <v>44645.0</v>
      </c>
      <c r="B655" s="19">
        <v>-0.02531332045375745</v>
      </c>
      <c r="C655" s="19">
        <v>0.004022619949862971</v>
      </c>
      <c r="D655" s="19"/>
      <c r="E655" s="19"/>
      <c r="F655" s="19"/>
      <c r="G655" s="19"/>
      <c r="H655" s="19"/>
      <c r="I655" s="19"/>
      <c r="J655" s="19"/>
      <c r="K655" s="19"/>
      <c r="L655" s="19"/>
    </row>
    <row r="656">
      <c r="A656" s="67">
        <v>44644.0</v>
      </c>
      <c r="B656" s="19">
        <v>0.04949311151546665</v>
      </c>
      <c r="C656" s="19">
        <v>-0.004049875890900112</v>
      </c>
      <c r="D656" s="19"/>
      <c r="E656" s="19"/>
      <c r="F656" s="19"/>
      <c r="G656" s="19"/>
      <c r="H656" s="19"/>
      <c r="I656" s="19"/>
      <c r="J656" s="19"/>
      <c r="K656" s="19"/>
      <c r="L656" s="19"/>
    </row>
    <row r="657">
      <c r="A657" s="67">
        <v>44643.0</v>
      </c>
      <c r="B657" s="19">
        <v>-0.007020804295080341</v>
      </c>
      <c r="C657" s="19">
        <v>-0.001327871086332033</v>
      </c>
      <c r="D657" s="19"/>
      <c r="E657" s="19"/>
      <c r="F657" s="19"/>
      <c r="G657" s="19"/>
      <c r="H657" s="19"/>
      <c r="I657" s="19"/>
      <c r="J657" s="19"/>
      <c r="K657" s="19"/>
      <c r="L657" s="19"/>
    </row>
    <row r="658">
      <c r="A658" s="67">
        <v>44642.0</v>
      </c>
      <c r="B658" s="19">
        <v>5.165022467847891E-4</v>
      </c>
      <c r="C658" s="19">
        <v>-0.0040339580144955756</v>
      </c>
      <c r="D658" s="19"/>
      <c r="E658" s="19"/>
      <c r="F658" s="19"/>
      <c r="G658" s="19"/>
      <c r="H658" s="19"/>
      <c r="I658" s="19"/>
      <c r="J658" s="19"/>
      <c r="K658" s="19"/>
      <c r="L658" s="19"/>
    </row>
    <row r="659">
      <c r="A659" s="67">
        <v>44641.0</v>
      </c>
      <c r="B659" s="19">
        <v>0.01862471720944936</v>
      </c>
      <c r="C659" s="19">
        <v>0.01156120016824791</v>
      </c>
      <c r="D659" s="19"/>
      <c r="E659" s="19"/>
      <c r="F659" s="19"/>
      <c r="G659" s="19"/>
      <c r="H659" s="19"/>
      <c r="I659" s="19"/>
      <c r="J659" s="19"/>
      <c r="K659" s="19"/>
      <c r="L659" s="19"/>
    </row>
    <row r="660">
      <c r="A660" s="67">
        <v>44637.0</v>
      </c>
      <c r="B660" s="19">
        <v>0.0036964672334582893</v>
      </c>
      <c r="C660" s="19">
        <v>-0.009802135124269418</v>
      </c>
      <c r="D660" s="19"/>
      <c r="E660" s="19"/>
      <c r="F660" s="19"/>
      <c r="G660" s="19"/>
      <c r="H660" s="19"/>
      <c r="I660" s="19"/>
      <c r="J660" s="19"/>
      <c r="K660" s="19"/>
      <c r="L660" s="19"/>
    </row>
    <row r="661">
      <c r="A661" s="67">
        <v>44636.0</v>
      </c>
      <c r="B661" s="19">
        <v>0.011105771797746966</v>
      </c>
      <c r="C661" s="19">
        <v>0.01836191890005212</v>
      </c>
      <c r="D661" s="19"/>
      <c r="E661" s="19"/>
      <c r="F661" s="19"/>
      <c r="G661" s="19"/>
      <c r="H661" s="19"/>
      <c r="I661" s="19"/>
      <c r="J661" s="19"/>
      <c r="K661" s="19"/>
      <c r="L661" s="19"/>
    </row>
    <row r="662">
      <c r="A662" s="67">
        <v>44635.0</v>
      </c>
      <c r="B662" s="19">
        <v>-0.050012680699974665</v>
      </c>
      <c r="C662" s="19">
        <v>0.018745123927264018</v>
      </c>
      <c r="D662" s="19"/>
      <c r="E662" s="19"/>
      <c r="F662" s="19"/>
      <c r="G662" s="19"/>
      <c r="H662" s="19"/>
      <c r="I662" s="19"/>
      <c r="J662" s="19"/>
      <c r="K662" s="19"/>
      <c r="L662" s="19"/>
    </row>
    <row r="663">
      <c r="A663" s="67">
        <v>44634.0</v>
      </c>
      <c r="B663" s="19">
        <v>0.006843368571574526</v>
      </c>
      <c r="C663" s="19">
        <v>-0.012346410768583338</v>
      </c>
      <c r="D663" s="19"/>
      <c r="E663" s="19"/>
      <c r="F663" s="19"/>
      <c r="G663" s="19"/>
      <c r="H663" s="19"/>
      <c r="I663" s="19"/>
      <c r="J663" s="19"/>
      <c r="K663" s="19"/>
      <c r="L663" s="19"/>
    </row>
    <row r="664">
      <c r="A664" s="75">
        <v>44631.0</v>
      </c>
      <c r="B664" s="19">
        <v>0.029495268138801434</v>
      </c>
      <c r="C664" s="19">
        <v>0.014482470408196946</v>
      </c>
      <c r="D664" s="19"/>
      <c r="E664" s="19"/>
      <c r="F664" s="19"/>
      <c r="G664" s="19"/>
      <c r="H664" s="19"/>
      <c r="I664" s="19"/>
      <c r="J664" s="19"/>
      <c r="K664" s="19"/>
      <c r="L664" s="19"/>
    </row>
    <row r="665">
      <c r="A665" s="75">
        <v>44630.0</v>
      </c>
      <c r="B665" s="19">
        <v>0.013535116700415628</v>
      </c>
      <c r="C665" s="19">
        <v>0.0021422244183453287</v>
      </c>
      <c r="D665" s="19"/>
      <c r="E665" s="19"/>
      <c r="F665" s="19"/>
      <c r="G665" s="19"/>
      <c r="H665" s="19"/>
      <c r="I665" s="19"/>
      <c r="J665" s="19"/>
      <c r="K665" s="19"/>
      <c r="L665" s="19"/>
    </row>
    <row r="666">
      <c r="A666" s="75">
        <v>44629.0</v>
      </c>
      <c r="B666" s="19">
        <v>0.04272934377951887</v>
      </c>
      <c r="C666" s="19">
        <v>0.015267339029142901</v>
      </c>
      <c r="D666" s="19"/>
      <c r="E666" s="19"/>
      <c r="F666" s="19"/>
      <c r="G666" s="19"/>
      <c r="H666" s="19"/>
      <c r="I666" s="19"/>
      <c r="J666" s="19"/>
      <c r="K666" s="19"/>
      <c r="L666" s="19"/>
    </row>
    <row r="667">
      <c r="A667" s="75">
        <v>44628.0</v>
      </c>
      <c r="B667" s="19">
        <v>0.02313814667424663</v>
      </c>
      <c r="C667" s="19">
        <v>0.02072632693142329</v>
      </c>
      <c r="D667" s="19"/>
      <c r="E667" s="19"/>
      <c r="F667" s="19"/>
      <c r="G667" s="19"/>
      <c r="H667" s="19"/>
      <c r="I667" s="19"/>
      <c r="J667" s="19"/>
      <c r="K667" s="19"/>
      <c r="L667" s="19"/>
    </row>
    <row r="668">
      <c r="A668" s="75">
        <v>44627.0</v>
      </c>
      <c r="B668" s="19">
        <v>-0.018469951453601974</v>
      </c>
      <c r="C668" s="19">
        <v>0.009474789055137212</v>
      </c>
      <c r="D668" s="19"/>
      <c r="E668" s="19"/>
      <c r="F668" s="19"/>
      <c r="G668" s="19"/>
      <c r="H668" s="19"/>
      <c r="I668" s="19"/>
      <c r="J668" s="19"/>
      <c r="K668" s="19"/>
      <c r="L668" s="19"/>
    </row>
    <row r="669">
      <c r="A669" s="75">
        <v>44624.0</v>
      </c>
      <c r="B669" s="19">
        <v>0.02528748784255397</v>
      </c>
      <c r="C669" s="19">
        <v>-0.023526732264925077</v>
      </c>
      <c r="D669" s="19"/>
      <c r="E669" s="19"/>
      <c r="F669" s="19"/>
      <c r="G669" s="19"/>
      <c r="H669" s="19"/>
      <c r="I669" s="19"/>
      <c r="J669" s="19"/>
      <c r="K669" s="19"/>
      <c r="L669" s="19"/>
    </row>
    <row r="670">
      <c r="A670" s="75">
        <v>44623.0</v>
      </c>
      <c r="B670" s="19">
        <v>0.049852844014655506</v>
      </c>
      <c r="C670" s="19">
        <v>-0.015316961701534404</v>
      </c>
      <c r="D670" s="19"/>
      <c r="E670" s="19"/>
      <c r="F670" s="19"/>
      <c r="G670" s="19"/>
      <c r="H670" s="19"/>
      <c r="I670" s="19"/>
      <c r="J670" s="19"/>
      <c r="K670" s="19"/>
      <c r="L670" s="19"/>
    </row>
    <row r="671">
      <c r="A671" s="75">
        <v>44622.0</v>
      </c>
      <c r="B671" s="19">
        <v>-0.0037697462900909695</v>
      </c>
      <c r="C671" s="19">
        <v>-0.006497671015509576</v>
      </c>
      <c r="D671" s="19"/>
      <c r="E671" s="19"/>
      <c r="F671" s="19"/>
      <c r="G671" s="19"/>
      <c r="H671" s="19"/>
      <c r="I671" s="19"/>
      <c r="J671" s="19"/>
      <c r="K671" s="19"/>
      <c r="L671" s="19"/>
    </row>
    <row r="672">
      <c r="A672" s="67">
        <v>44620.0</v>
      </c>
      <c r="B672" s="19">
        <v>0.015741810004254564</v>
      </c>
      <c r="C672" s="19">
        <v>-0.011191563603451304</v>
      </c>
      <c r="D672" s="19"/>
      <c r="E672" s="19"/>
      <c r="F672" s="19"/>
      <c r="G672" s="19"/>
      <c r="H672" s="19"/>
      <c r="I672" s="19"/>
      <c r="J672" s="19"/>
      <c r="K672" s="19"/>
      <c r="L672" s="19"/>
    </row>
    <row r="673">
      <c r="A673" s="67">
        <v>44617.0</v>
      </c>
      <c r="B673" s="19">
        <v>0.046628498727735446</v>
      </c>
      <c r="C673" s="19">
        <v>0.008134034481102725</v>
      </c>
      <c r="D673" s="19"/>
      <c r="E673" s="19"/>
      <c r="F673" s="19"/>
      <c r="G673" s="19"/>
      <c r="H673" s="19"/>
      <c r="I673" s="19"/>
      <c r="J673" s="19"/>
      <c r="K673" s="19"/>
      <c r="L673" s="19"/>
    </row>
    <row r="674">
      <c r="A674" s="67">
        <v>44616.0</v>
      </c>
      <c r="B674" s="19">
        <v>-0.026323939300092913</v>
      </c>
      <c r="C674" s="19">
        <v>0.025261648392566505</v>
      </c>
      <c r="D674" s="19"/>
      <c r="E674" s="19"/>
      <c r="F674" s="19"/>
      <c r="G674" s="19"/>
      <c r="H674" s="19"/>
      <c r="I674" s="19"/>
      <c r="J674" s="19"/>
      <c r="K674" s="19"/>
      <c r="L674" s="19"/>
    </row>
    <row r="675">
      <c r="A675" s="67">
        <v>44615.0</v>
      </c>
      <c r="B675" s="19">
        <v>0.004854671064915772</v>
      </c>
      <c r="C675" s="19">
        <v>-0.047781049917219764</v>
      </c>
      <c r="D675" s="19"/>
      <c r="E675" s="19"/>
      <c r="F675" s="19"/>
      <c r="G675" s="19"/>
      <c r="H675" s="19"/>
      <c r="I675" s="19"/>
      <c r="J675" s="19"/>
      <c r="K675" s="19"/>
      <c r="L675" s="19"/>
    </row>
    <row r="676">
      <c r="A676" s="67">
        <v>44614.0</v>
      </c>
      <c r="B676" s="19">
        <v>-0.04289033180437252</v>
      </c>
      <c r="C676" s="19">
        <v>-0.001693755046161427</v>
      </c>
      <c r="D676" s="19"/>
      <c r="E676" s="19"/>
      <c r="F676" s="19"/>
      <c r="G676" s="19"/>
      <c r="H676" s="19"/>
      <c r="I676" s="19"/>
      <c r="J676" s="19"/>
      <c r="K676" s="19"/>
      <c r="L676" s="19"/>
    </row>
    <row r="677">
      <c r="A677" s="67">
        <v>44613.0</v>
      </c>
      <c r="B677" s="19">
        <v>-0.001961950059452988</v>
      </c>
      <c r="C677" s="19">
        <v>-0.006651498112648313</v>
      </c>
      <c r="D677" s="19"/>
      <c r="E677" s="19"/>
      <c r="F677" s="19"/>
      <c r="G677" s="19"/>
      <c r="H677" s="19"/>
      <c r="I677" s="19"/>
      <c r="J677" s="19"/>
      <c r="K677" s="19"/>
      <c r="L677" s="19"/>
    </row>
    <row r="678">
      <c r="A678" s="67">
        <v>44610.0</v>
      </c>
      <c r="B678" s="19">
        <v>4.758505829167703E-4</v>
      </c>
      <c r="C678" s="19">
        <v>-0.004031534529962855</v>
      </c>
      <c r="D678" s="19"/>
      <c r="E678" s="19"/>
      <c r="F678" s="19"/>
      <c r="G678" s="19"/>
      <c r="H678" s="19"/>
      <c r="I678" s="19"/>
      <c r="J678" s="19"/>
      <c r="K678" s="19"/>
      <c r="L678" s="19"/>
    </row>
    <row r="679">
      <c r="A679" s="67">
        <v>44609.0</v>
      </c>
      <c r="B679" s="19">
        <v>-0.016266822703335237</v>
      </c>
      <c r="C679" s="19">
        <v>-0.001635403303167915</v>
      </c>
      <c r="D679" s="19"/>
      <c r="E679" s="19"/>
      <c r="F679" s="19"/>
      <c r="G679" s="19"/>
      <c r="H679" s="19"/>
      <c r="I679" s="19"/>
      <c r="J679" s="19"/>
      <c r="K679" s="19"/>
      <c r="L679" s="19"/>
    </row>
    <row r="680">
      <c r="A680" s="67">
        <v>44608.0</v>
      </c>
      <c r="B680" s="19">
        <v>0.015750371471025204</v>
      </c>
      <c r="C680" s="19">
        <v>-0.0010160372239093052</v>
      </c>
      <c r="D680" s="19"/>
      <c r="E680" s="19"/>
      <c r="F680" s="19"/>
      <c r="G680" s="19"/>
      <c r="H680" s="19"/>
      <c r="I680" s="19"/>
      <c r="J680" s="19"/>
      <c r="K680" s="19"/>
      <c r="L680" s="19"/>
    </row>
    <row r="681">
      <c r="A681" s="67">
        <v>44607.0</v>
      </c>
      <c r="B681" s="19">
        <v>0.026665853063217115</v>
      </c>
      <c r="C681" s="19">
        <v>-0.001743269682379145</v>
      </c>
      <c r="D681" s="19"/>
      <c r="E681" s="19"/>
      <c r="F681" s="19"/>
      <c r="G681" s="19"/>
      <c r="H681" s="19"/>
      <c r="I681" s="19"/>
      <c r="J681" s="19"/>
      <c r="K681" s="19"/>
      <c r="L681" s="19"/>
    </row>
    <row r="682">
      <c r="A682" s="67">
        <v>44606.0</v>
      </c>
      <c r="B682" s="19">
        <v>-0.05002608544432208</v>
      </c>
      <c r="C682" s="19">
        <v>0.030259220557152133</v>
      </c>
      <c r="D682" s="19"/>
      <c r="E682" s="19"/>
      <c r="F682" s="19"/>
      <c r="G682" s="19"/>
      <c r="H682" s="19"/>
      <c r="I682" s="19"/>
      <c r="J682" s="19"/>
      <c r="K682" s="19"/>
      <c r="L682" s="19"/>
    </row>
    <row r="683">
      <c r="A683" s="75">
        <v>44603.0</v>
      </c>
      <c r="B683" s="19">
        <v>-0.02327029781451717</v>
      </c>
      <c r="C683" s="19">
        <v>-0.030616267859969293</v>
      </c>
      <c r="D683" s="19"/>
      <c r="E683" s="19"/>
      <c r="F683" s="19"/>
      <c r="G683" s="19"/>
      <c r="H683" s="19"/>
      <c r="I683" s="19"/>
      <c r="J683" s="19"/>
      <c r="K683" s="19"/>
      <c r="L683" s="19"/>
    </row>
    <row r="684">
      <c r="A684" s="75">
        <v>44602.0</v>
      </c>
      <c r="B684" s="19">
        <v>-0.0077528089887640705</v>
      </c>
      <c r="C684" s="19">
        <v>-0.013126318808804993</v>
      </c>
      <c r="D684" s="19"/>
      <c r="E684" s="19"/>
      <c r="F684" s="19"/>
      <c r="G684" s="19"/>
      <c r="H684" s="19"/>
      <c r="I684" s="19"/>
      <c r="J684" s="19"/>
      <c r="K684" s="19"/>
      <c r="L684" s="19"/>
    </row>
    <row r="685">
      <c r="A685" s="75">
        <v>44601.0</v>
      </c>
      <c r="B685" s="19">
        <v>-0.008798307161153818</v>
      </c>
      <c r="C685" s="19">
        <v>0.008133968552090476</v>
      </c>
      <c r="D685" s="19"/>
      <c r="E685" s="19"/>
      <c r="F685" s="19"/>
      <c r="G685" s="19"/>
      <c r="H685" s="19"/>
      <c r="I685" s="19"/>
      <c r="J685" s="19"/>
      <c r="K685" s="19"/>
      <c r="L685" s="19"/>
    </row>
    <row r="686">
      <c r="A686" s="75">
        <v>44600.0</v>
      </c>
      <c r="B686" s="19">
        <v>-0.01825934834900489</v>
      </c>
      <c r="C686" s="19">
        <v>0.011412107084425305</v>
      </c>
      <c r="D686" s="19"/>
      <c r="E686" s="19"/>
      <c r="F686" s="19"/>
      <c r="G686" s="19"/>
      <c r="H686" s="19"/>
      <c r="I686" s="19"/>
      <c r="J686" s="19"/>
      <c r="K686" s="19"/>
      <c r="L686" s="19"/>
    </row>
    <row r="687">
      <c r="A687" s="75">
        <v>44599.0</v>
      </c>
      <c r="B687" s="19">
        <v>-0.044005435350684685</v>
      </c>
      <c r="C687" s="19">
        <v>0.003087674861737222</v>
      </c>
      <c r="D687" s="19"/>
      <c r="E687" s="19"/>
      <c r="F687" s="19"/>
      <c r="G687" s="19"/>
      <c r="H687" s="19"/>
      <c r="I687" s="19"/>
      <c r="J687" s="19"/>
      <c r="K687" s="19"/>
      <c r="L687" s="19"/>
    </row>
    <row r="688">
      <c r="A688" s="75">
        <v>44596.0</v>
      </c>
      <c r="B688" s="19">
        <v>-0.03641033388729409</v>
      </c>
      <c r="C688" s="19">
        <v>-0.017281046796412514</v>
      </c>
      <c r="D688" s="19"/>
      <c r="E688" s="19"/>
      <c r="F688" s="19"/>
      <c r="G688" s="19"/>
      <c r="H688" s="19"/>
      <c r="I688" s="19"/>
      <c r="J688" s="19"/>
      <c r="K688" s="19"/>
      <c r="L688" s="19"/>
    </row>
    <row r="689">
      <c r="A689" s="75">
        <v>44595.0</v>
      </c>
      <c r="B689" s="19">
        <v>0.0038928210313446954</v>
      </c>
      <c r="C689" s="19">
        <v>-0.0024999715265202616</v>
      </c>
      <c r="D689" s="19"/>
      <c r="E689" s="19"/>
      <c r="F689" s="19"/>
      <c r="G689" s="19"/>
      <c r="H689" s="19"/>
      <c r="I689" s="19"/>
      <c r="J689" s="19"/>
      <c r="K689" s="19"/>
      <c r="L689" s="19"/>
    </row>
    <row r="690">
      <c r="A690" s="75">
        <v>44594.0</v>
      </c>
      <c r="B690" s="19">
        <v>0.00661577608142494</v>
      </c>
      <c r="C690" s="19">
        <v>-0.012362204724409409</v>
      </c>
      <c r="D690" s="19"/>
      <c r="E690" s="19"/>
      <c r="F690" s="19"/>
      <c r="G690" s="19"/>
      <c r="H690" s="19"/>
      <c r="I690" s="19"/>
      <c r="J690" s="19"/>
      <c r="K690" s="19"/>
      <c r="L690" s="19"/>
    </row>
    <row r="691">
      <c r="A691" s="75">
        <v>44593.0</v>
      </c>
      <c r="B691" s="19">
        <v>-0.017745563609097736</v>
      </c>
      <c r="C691" s="19">
        <v>0.011557816104706076</v>
      </c>
      <c r="D691" s="19"/>
      <c r="E691" s="19"/>
      <c r="F691" s="19"/>
      <c r="G691" s="19"/>
      <c r="H691" s="19"/>
      <c r="I691" s="19"/>
      <c r="J691" s="19"/>
      <c r="K691" s="19"/>
      <c r="L691" s="19"/>
    </row>
    <row r="692">
      <c r="A692" s="67">
        <v>44592.0</v>
      </c>
      <c r="B692" s="19">
        <v>-0.01998726301866449</v>
      </c>
      <c r="C692" s="19">
        <v>0.013667938303964622</v>
      </c>
      <c r="D692" s="19"/>
      <c r="E692" s="19"/>
      <c r="F692" s="19"/>
      <c r="G692" s="19"/>
      <c r="H692" s="19"/>
      <c r="I692" s="19"/>
      <c r="J692" s="19"/>
      <c r="K692" s="19"/>
      <c r="L692" s="19"/>
    </row>
    <row r="693">
      <c r="A693" s="67">
        <v>44589.0</v>
      </c>
      <c r="B693" s="19">
        <v>0.024903348897926447</v>
      </c>
      <c r="C693" s="19">
        <v>0.013910694394498657</v>
      </c>
      <c r="D693" s="19"/>
      <c r="E693" s="19"/>
      <c r="F693" s="19"/>
      <c r="G693" s="19"/>
      <c r="H693" s="19"/>
      <c r="I693" s="19"/>
      <c r="J693" s="19"/>
      <c r="K693" s="19"/>
      <c r="L693" s="19"/>
    </row>
    <row r="694">
      <c r="A694" s="67">
        <v>44588.0</v>
      </c>
      <c r="B694" s="19">
        <v>0.04732607666824418</v>
      </c>
      <c r="C694" s="19">
        <v>-4.792476980038929E-4</v>
      </c>
      <c r="D694" s="19"/>
      <c r="E694" s="19"/>
      <c r="F694" s="19"/>
      <c r="G694" s="19"/>
      <c r="H694" s="19"/>
      <c r="I694" s="19"/>
      <c r="J694" s="19"/>
      <c r="K694" s="19"/>
      <c r="L694" s="19"/>
    </row>
    <row r="695">
      <c r="A695" s="67">
        <v>44586.0</v>
      </c>
      <c r="B695" s="19">
        <v>0.04880873593646595</v>
      </c>
      <c r="C695" s="19">
        <v>-0.009711800300382767</v>
      </c>
      <c r="D695" s="19"/>
      <c r="E695" s="19"/>
      <c r="F695" s="19"/>
      <c r="G695" s="19"/>
      <c r="H695" s="19"/>
      <c r="I695" s="19"/>
      <c r="J695" s="19"/>
      <c r="K695" s="19"/>
      <c r="L695" s="19"/>
    </row>
    <row r="696">
      <c r="A696" s="67">
        <v>44585.0</v>
      </c>
      <c r="B696" s="19">
        <v>-0.049984281672430186</v>
      </c>
      <c r="C696" s="19">
        <v>0.0075135138287141245</v>
      </c>
      <c r="D696" s="19"/>
      <c r="E696" s="19"/>
      <c r="F696" s="19"/>
      <c r="G696" s="19"/>
      <c r="H696" s="19"/>
      <c r="I696" s="19"/>
      <c r="J696" s="19"/>
      <c r="K696" s="19"/>
      <c r="L696" s="19"/>
    </row>
    <row r="697">
      <c r="A697" s="67">
        <v>44582.0</v>
      </c>
      <c r="B697" s="19">
        <v>-0.0463198920701543</v>
      </c>
      <c r="C697" s="19">
        <v>-0.026567861430481288</v>
      </c>
      <c r="D697" s="19"/>
      <c r="E697" s="19"/>
      <c r="F697" s="19"/>
      <c r="G697" s="19"/>
      <c r="H697" s="19"/>
      <c r="I697" s="19"/>
      <c r="J697" s="19"/>
      <c r="K697" s="19"/>
      <c r="L697" s="19"/>
    </row>
    <row r="698">
      <c r="A698" s="67">
        <v>44581.0</v>
      </c>
      <c r="B698" s="19">
        <v>-0.011166559612629023</v>
      </c>
      <c r="C698" s="19">
        <v>-0.007875767303035297</v>
      </c>
      <c r="D698" s="19"/>
      <c r="E698" s="19"/>
      <c r="F698" s="19"/>
      <c r="G698" s="19"/>
      <c r="H698" s="19"/>
      <c r="I698" s="19"/>
      <c r="J698" s="19"/>
      <c r="K698" s="19"/>
      <c r="L698" s="19"/>
    </row>
    <row r="699">
      <c r="A699" s="67">
        <v>44580.0</v>
      </c>
      <c r="B699" s="19">
        <v>-0.03880129179331315</v>
      </c>
      <c r="C699" s="19">
        <v>-0.010112384605093117</v>
      </c>
      <c r="D699" s="19"/>
      <c r="E699" s="19"/>
      <c r="F699" s="19"/>
      <c r="G699" s="19"/>
      <c r="H699" s="19"/>
      <c r="I699" s="19"/>
      <c r="J699" s="19"/>
      <c r="K699" s="19"/>
      <c r="L699" s="19"/>
    </row>
    <row r="700">
      <c r="A700" s="67">
        <v>44579.0</v>
      </c>
      <c r="B700" s="19">
        <v>-0.018871441218955343</v>
      </c>
      <c r="C700" s="19">
        <v>-0.00964221928388631</v>
      </c>
      <c r="D700" s="19"/>
      <c r="E700" s="19"/>
      <c r="F700" s="19"/>
      <c r="G700" s="19"/>
      <c r="H700" s="19"/>
      <c r="I700" s="19"/>
      <c r="J700" s="19"/>
      <c r="K700" s="19"/>
      <c r="L700" s="19"/>
    </row>
    <row r="701">
      <c r="A701" s="67">
        <v>44578.0</v>
      </c>
      <c r="B701" s="19">
        <v>0.05000244630363526</v>
      </c>
      <c r="C701" s="19">
        <v>-0.010653754349167821</v>
      </c>
      <c r="D701" s="19"/>
      <c r="E701" s="19"/>
      <c r="F701" s="19"/>
      <c r="G701" s="19"/>
      <c r="H701" s="19"/>
      <c r="I701" s="19"/>
      <c r="J701" s="19"/>
      <c r="K701" s="19"/>
      <c r="L701" s="19"/>
    </row>
    <row r="702">
      <c r="A702" s="67">
        <v>44575.0</v>
      </c>
      <c r="B702" s="19">
        <v>0.04998458851330523</v>
      </c>
      <c r="C702" s="19">
        <v>0.002867589663530623</v>
      </c>
      <c r="D702" s="19"/>
      <c r="E702" s="19"/>
      <c r="F702" s="19"/>
      <c r="G702" s="19"/>
      <c r="H702" s="19"/>
      <c r="I702" s="19"/>
      <c r="J702" s="19"/>
      <c r="K702" s="19"/>
      <c r="L702" s="19"/>
    </row>
    <row r="703">
      <c r="A703" s="67">
        <v>44574.0</v>
      </c>
      <c r="B703" s="19">
        <v>0.049946062567421734</v>
      </c>
      <c r="C703" s="19">
        <v>-1.1228077862612817E-4</v>
      </c>
      <c r="D703" s="19"/>
      <c r="E703" s="19"/>
      <c r="F703" s="19"/>
      <c r="G703" s="19"/>
      <c r="H703" s="19"/>
      <c r="I703" s="19"/>
      <c r="J703" s="19"/>
      <c r="K703" s="19"/>
      <c r="L703" s="19"/>
    </row>
    <row r="704">
      <c r="A704" s="75">
        <v>44573.0</v>
      </c>
      <c r="B704" s="19">
        <v>-0.0350283662103783</v>
      </c>
      <c r="C704" s="19">
        <v>0.002495559331991748</v>
      </c>
      <c r="D704" s="19"/>
      <c r="E704" s="19"/>
      <c r="F704" s="19"/>
      <c r="G704" s="19"/>
      <c r="H704" s="19"/>
      <c r="I704" s="19"/>
      <c r="J704" s="19"/>
      <c r="K704" s="19"/>
      <c r="L704" s="19"/>
    </row>
    <row r="705">
      <c r="A705" s="75">
        <v>44572.0</v>
      </c>
      <c r="B705" s="19">
        <v>-0.013503799548161832</v>
      </c>
      <c r="C705" s="19">
        <v>0.008673137366213002</v>
      </c>
      <c r="D705" s="19"/>
      <c r="E705" s="19"/>
      <c r="F705" s="19"/>
      <c r="G705" s="19"/>
      <c r="H705" s="19"/>
      <c r="I705" s="19"/>
      <c r="J705" s="19"/>
      <c r="K705" s="19"/>
      <c r="L705" s="19"/>
    </row>
    <row r="706">
      <c r="A706" s="75">
        <v>44571.0</v>
      </c>
      <c r="B706" s="19">
        <v>0.049862541102905444</v>
      </c>
      <c r="C706" s="19">
        <v>0.002913354773847132</v>
      </c>
      <c r="D706" s="19"/>
      <c r="E706" s="19"/>
      <c r="F706" s="19"/>
      <c r="G706" s="19"/>
      <c r="H706" s="19"/>
      <c r="I706" s="19"/>
      <c r="J706" s="19"/>
      <c r="K706" s="19"/>
      <c r="L706" s="19"/>
    </row>
    <row r="707">
      <c r="A707" s="75">
        <v>44568.0</v>
      </c>
      <c r="B707" s="19">
        <v>0.012553899896293741</v>
      </c>
      <c r="C707" s="19">
        <v>0.010700230734251415</v>
      </c>
      <c r="D707" s="19"/>
      <c r="E707" s="19"/>
      <c r="F707" s="19"/>
      <c r="G707" s="19"/>
      <c r="H707" s="19"/>
      <c r="I707" s="19"/>
      <c r="J707" s="19"/>
      <c r="K707" s="19"/>
      <c r="L707" s="19"/>
    </row>
    <row r="708">
      <c r="A708" s="75">
        <v>44567.0</v>
      </c>
      <c r="B708" s="19">
        <v>0.00875454245127183</v>
      </c>
      <c r="C708" s="19">
        <v>0.0037642497703693767</v>
      </c>
      <c r="D708" s="19"/>
      <c r="E708" s="19"/>
      <c r="F708" s="19"/>
      <c r="G708" s="19"/>
      <c r="H708" s="19"/>
      <c r="I708" s="19"/>
      <c r="J708" s="19"/>
      <c r="K708" s="19"/>
      <c r="L708" s="19"/>
    </row>
    <row r="709">
      <c r="A709" s="75">
        <v>44566.0</v>
      </c>
      <c r="B709" s="19">
        <v>0.04988727672119775</v>
      </c>
      <c r="C709" s="19">
        <v>-0.010005439254682558</v>
      </c>
      <c r="D709" s="19"/>
      <c r="E709" s="19"/>
      <c r="F709" s="19"/>
      <c r="G709" s="19"/>
      <c r="H709" s="19"/>
      <c r="I709" s="19"/>
      <c r="J709" s="19"/>
      <c r="K709" s="19"/>
      <c r="L709" s="19"/>
    </row>
    <row r="710">
      <c r="A710" s="75">
        <v>44565.0</v>
      </c>
      <c r="B710" s="19">
        <v>0.050015174506828686</v>
      </c>
      <c r="C710" s="19">
        <v>0.0067395852346920915</v>
      </c>
      <c r="D710" s="19"/>
      <c r="E710" s="19"/>
      <c r="F710" s="19"/>
      <c r="G710" s="19"/>
      <c r="H710" s="19"/>
      <c r="I710" s="19"/>
      <c r="J710" s="19"/>
      <c r="K710" s="19"/>
      <c r="L710" s="19"/>
    </row>
    <row r="711">
      <c r="A711" s="75">
        <v>44564.0</v>
      </c>
      <c r="B711" s="19">
        <v>0.04100846707948946</v>
      </c>
      <c r="C711" s="19">
        <v>0.01018682945925553</v>
      </c>
      <c r="D711" s="19"/>
      <c r="E711" s="19"/>
      <c r="F711" s="19"/>
      <c r="G711" s="19"/>
      <c r="H711" s="19"/>
      <c r="I711" s="19"/>
      <c r="J711" s="19"/>
      <c r="K711" s="19"/>
      <c r="L711" s="19"/>
    </row>
    <row r="712">
      <c r="A712" s="66">
        <v>44561.0</v>
      </c>
      <c r="B712" s="19">
        <v>-0.001073029098024425</v>
      </c>
      <c r="C712" s="19">
        <v>0.015653406553513438</v>
      </c>
      <c r="D712" s="19"/>
      <c r="E712" s="19"/>
      <c r="F712" s="19"/>
      <c r="G712" s="19"/>
      <c r="H712" s="19"/>
      <c r="I712" s="19"/>
      <c r="J712" s="19"/>
      <c r="K712" s="19"/>
      <c r="L712" s="19"/>
    </row>
    <row r="713">
      <c r="A713" s="66">
        <v>44560.0</v>
      </c>
      <c r="B713" s="19">
        <v>-6.311537490522046E-5</v>
      </c>
      <c r="C713" s="19">
        <v>0.008724740539236553</v>
      </c>
      <c r="D713" s="19"/>
      <c r="E713" s="19"/>
      <c r="F713" s="19"/>
      <c r="G713" s="19"/>
      <c r="H713" s="19"/>
      <c r="I713" s="19"/>
      <c r="J713" s="19"/>
      <c r="K713" s="19"/>
      <c r="L713" s="19"/>
    </row>
    <row r="714">
      <c r="A714" s="66">
        <v>44559.0</v>
      </c>
      <c r="B714" s="19">
        <v>0.01799023387304044</v>
      </c>
      <c r="C714" s="19">
        <v>-5.60603243946467E-4</v>
      </c>
      <c r="D714" s="19"/>
      <c r="E714" s="19"/>
      <c r="F714" s="19"/>
      <c r="G714" s="19"/>
      <c r="H714" s="19"/>
      <c r="I714" s="19"/>
      <c r="J714" s="19"/>
      <c r="K714" s="19"/>
      <c r="L714" s="19"/>
    </row>
    <row r="715">
      <c r="A715" s="66">
        <v>44558.0</v>
      </c>
      <c r="B715" s="19">
        <v>0.04970661630808637</v>
      </c>
      <c r="C715" s="19">
        <v>-0.0011402376220388533</v>
      </c>
      <c r="D715" s="19"/>
      <c r="E715" s="19"/>
      <c r="F715" s="19"/>
      <c r="G715" s="19"/>
      <c r="H715" s="19"/>
      <c r="I715" s="19"/>
      <c r="J715" s="19"/>
      <c r="K715" s="19"/>
      <c r="L715" s="19"/>
    </row>
    <row r="716">
      <c r="A716" s="66">
        <v>44557.0</v>
      </c>
      <c r="B716" s="19">
        <v>0.049699115044247844</v>
      </c>
      <c r="C716" s="19">
        <v>0.008603409174043453</v>
      </c>
      <c r="D716" s="19"/>
      <c r="E716" s="19"/>
      <c r="F716" s="19"/>
      <c r="G716" s="19"/>
      <c r="H716" s="19"/>
      <c r="I716" s="19"/>
      <c r="J716" s="19"/>
      <c r="K716" s="19"/>
      <c r="L716" s="19"/>
    </row>
    <row r="717">
      <c r="A717" s="66">
        <v>44554.0</v>
      </c>
      <c r="B717" s="19">
        <v>0.012327098115100688</v>
      </c>
      <c r="C717" s="19">
        <v>0.004851870910828504</v>
      </c>
      <c r="D717" s="19"/>
      <c r="E717" s="19"/>
      <c r="F717" s="19"/>
      <c r="G717" s="19"/>
      <c r="H717" s="19"/>
      <c r="I717" s="19"/>
      <c r="J717" s="19"/>
      <c r="K717" s="19"/>
      <c r="L717" s="19"/>
    </row>
    <row r="718">
      <c r="A718" s="66">
        <v>44553.0</v>
      </c>
      <c r="B718" s="19">
        <v>-2.1496130696474491E-4</v>
      </c>
      <c r="C718" s="19">
        <v>-0.004032777667139054</v>
      </c>
      <c r="D718" s="19"/>
      <c r="E718" s="19"/>
      <c r="F718" s="19"/>
      <c r="G718" s="19"/>
      <c r="H718" s="19"/>
      <c r="I718" s="19"/>
      <c r="J718" s="19"/>
      <c r="K718" s="19"/>
      <c r="L718" s="19"/>
    </row>
    <row r="719">
      <c r="A719" s="66">
        <v>44552.0</v>
      </c>
      <c r="B719" s="19">
        <v>0.0369269633702356</v>
      </c>
      <c r="C719" s="19">
        <v>0.006909282855954713</v>
      </c>
      <c r="D719" s="19"/>
      <c r="E719" s="19"/>
      <c r="F719" s="19"/>
      <c r="G719" s="19"/>
      <c r="H719" s="19"/>
      <c r="I719" s="19"/>
      <c r="J719" s="19"/>
      <c r="K719" s="19"/>
      <c r="L719" s="19"/>
    </row>
    <row r="720">
      <c r="A720" s="66">
        <v>44551.0</v>
      </c>
      <c r="B720" s="19">
        <v>0.04131528046421673</v>
      </c>
      <c r="C720" s="19">
        <v>0.011007194030117962</v>
      </c>
      <c r="D720" s="19"/>
      <c r="E720" s="19"/>
      <c r="F720" s="19"/>
      <c r="G720" s="19"/>
      <c r="H720" s="19"/>
      <c r="I720" s="19"/>
      <c r="J720" s="19"/>
      <c r="K720" s="19"/>
      <c r="L720" s="19"/>
    </row>
    <row r="721">
      <c r="A721" s="66">
        <v>44550.0</v>
      </c>
      <c r="B721" s="19">
        <v>-0.04718024327312942</v>
      </c>
      <c r="C721" s="19">
        <v>0.009428681489328294</v>
      </c>
      <c r="D721" s="19"/>
      <c r="E721" s="19"/>
      <c r="F721" s="19"/>
      <c r="G721" s="19"/>
      <c r="H721" s="19"/>
      <c r="I721" s="19"/>
      <c r="J721" s="19"/>
      <c r="K721" s="19"/>
      <c r="L721" s="19"/>
    </row>
    <row r="722">
      <c r="A722" s="66">
        <v>44547.0</v>
      </c>
      <c r="B722" s="19">
        <v>-0.02912968794732318</v>
      </c>
      <c r="C722" s="19">
        <v>-0.021842545274709746</v>
      </c>
      <c r="D722" s="19"/>
      <c r="E722" s="19"/>
      <c r="F722" s="19"/>
      <c r="G722" s="19"/>
      <c r="H722" s="19"/>
      <c r="I722" s="19"/>
      <c r="J722" s="19"/>
      <c r="K722" s="19"/>
      <c r="L722" s="19"/>
    </row>
    <row r="723">
      <c r="A723" s="66">
        <v>44546.0</v>
      </c>
      <c r="B723" s="19">
        <v>-0.033815088859691644</v>
      </c>
      <c r="C723" s="19">
        <v>-0.015259386377866946</v>
      </c>
      <c r="D723" s="19"/>
      <c r="E723" s="19"/>
      <c r="F723" s="19"/>
      <c r="G723" s="19"/>
      <c r="H723" s="19"/>
      <c r="I723" s="19"/>
      <c r="J723" s="19"/>
      <c r="K723" s="19"/>
      <c r="L723" s="19"/>
    </row>
    <row r="724">
      <c r="A724" s="66">
        <v>44545.0</v>
      </c>
      <c r="B724" s="19">
        <v>0.011400195831585025</v>
      </c>
      <c r="C724" s="19">
        <v>0.001567816786091747</v>
      </c>
      <c r="D724" s="19"/>
      <c r="E724" s="19"/>
      <c r="F724" s="19"/>
      <c r="G724" s="19"/>
      <c r="H724" s="19"/>
      <c r="I724" s="19"/>
      <c r="J724" s="19"/>
      <c r="K724" s="19"/>
      <c r="L724" s="19"/>
    </row>
    <row r="725">
      <c r="A725" s="66">
        <v>44544.0</v>
      </c>
      <c r="B725" s="19">
        <v>-0.010655964572377719</v>
      </c>
      <c r="C725" s="19">
        <v>-0.0059740604563374156</v>
      </c>
      <c r="D725" s="19"/>
      <c r="E725" s="19"/>
      <c r="F725" s="19"/>
      <c r="G725" s="19"/>
      <c r="H725" s="19"/>
      <c r="I725" s="19"/>
      <c r="J725" s="19"/>
      <c r="K725" s="19"/>
      <c r="L725" s="19"/>
    </row>
    <row r="726">
      <c r="A726" s="66">
        <v>44543.0</v>
      </c>
      <c r="B726" s="19">
        <v>-0.012976369348449479</v>
      </c>
      <c r="C726" s="19">
        <v>-0.0024959336720740133</v>
      </c>
      <c r="D726" s="19"/>
      <c r="E726" s="19"/>
      <c r="F726" s="19"/>
      <c r="G726" s="19"/>
      <c r="H726" s="19"/>
      <c r="I726" s="19"/>
      <c r="J726" s="19"/>
      <c r="K726" s="19"/>
      <c r="L726" s="19"/>
    </row>
    <row r="727">
      <c r="A727" s="74">
        <v>44540.0</v>
      </c>
      <c r="B727" s="19">
        <v>0.04922966678609808</v>
      </c>
      <c r="C727" s="19">
        <v>-0.008169010867268511</v>
      </c>
      <c r="D727" s="19"/>
      <c r="E727" s="19"/>
      <c r="F727" s="19"/>
      <c r="G727" s="19"/>
      <c r="H727" s="19"/>
      <c r="I727" s="19"/>
      <c r="J727" s="19"/>
      <c r="K727" s="19"/>
      <c r="L727" s="19"/>
    </row>
    <row r="728">
      <c r="A728" s="75">
        <v>44539.0</v>
      </c>
      <c r="B728" s="19">
        <v>0.050037622272385285</v>
      </c>
      <c r="C728" s="19">
        <v>-3.168377876159312E-4</v>
      </c>
      <c r="D728" s="19"/>
      <c r="E728" s="19"/>
      <c r="F728" s="19"/>
      <c r="G728" s="19"/>
      <c r="H728" s="19"/>
      <c r="I728" s="19"/>
      <c r="J728" s="19"/>
      <c r="K728" s="19"/>
      <c r="L728" s="19"/>
    </row>
    <row r="729">
      <c r="A729" s="75">
        <v>44538.0</v>
      </c>
      <c r="B729" s="19">
        <v>0.04992889872017692</v>
      </c>
      <c r="C729" s="19">
        <v>0.002696088953762832</v>
      </c>
      <c r="D729" s="19"/>
      <c r="E729" s="19"/>
      <c r="F729" s="19"/>
      <c r="G729" s="19"/>
      <c r="H729" s="19"/>
      <c r="I729" s="19"/>
      <c r="J729" s="19"/>
      <c r="K729" s="19"/>
      <c r="L729" s="19"/>
    </row>
    <row r="730">
      <c r="A730" s="75">
        <v>44537.0</v>
      </c>
      <c r="B730" s="19">
        <v>0.04854208084824396</v>
      </c>
      <c r="C730" s="19">
        <v>0.017060902268771105</v>
      </c>
      <c r="D730" s="19"/>
      <c r="E730" s="19"/>
      <c r="F730" s="19"/>
      <c r="G730" s="19"/>
      <c r="H730" s="19"/>
      <c r="I730" s="19"/>
      <c r="J730" s="19"/>
      <c r="K730" s="19"/>
      <c r="L730" s="19"/>
    </row>
    <row r="731">
      <c r="A731" s="75">
        <v>44536.0</v>
      </c>
      <c r="B731" s="19">
        <v>0.04266712731041622</v>
      </c>
      <c r="C731" s="19">
        <v>0.01563659477597601</v>
      </c>
      <c r="D731" s="19"/>
      <c r="E731" s="19"/>
      <c r="F731" s="19"/>
      <c r="G731" s="19"/>
      <c r="H731" s="19"/>
      <c r="I731" s="19"/>
      <c r="J731" s="19"/>
      <c r="K731" s="19"/>
      <c r="L731" s="19"/>
    </row>
    <row r="732">
      <c r="A732" s="75">
        <v>44533.0</v>
      </c>
      <c r="B732" s="19">
        <v>0.01713080910129139</v>
      </c>
      <c r="C732" s="19">
        <v>-0.016540964254769808</v>
      </c>
      <c r="D732" s="19"/>
      <c r="E732" s="19"/>
      <c r="F732" s="19"/>
      <c r="G732" s="19"/>
      <c r="H732" s="19"/>
      <c r="I732" s="19"/>
      <c r="J732" s="19"/>
      <c r="K732" s="19"/>
      <c r="L732" s="19"/>
    </row>
    <row r="733">
      <c r="A733" s="75">
        <v>44532.0</v>
      </c>
      <c r="B733" s="19">
        <v>-0.008017429193899805</v>
      </c>
      <c r="C733" s="19">
        <v>-0.011777618789022948</v>
      </c>
      <c r="D733" s="19"/>
      <c r="E733" s="19"/>
      <c r="F733" s="19"/>
      <c r="G733" s="19"/>
      <c r="H733" s="19"/>
      <c r="I733" s="19"/>
      <c r="J733" s="19"/>
      <c r="K733" s="19"/>
      <c r="L733" s="19"/>
    </row>
    <row r="734">
      <c r="A734" s="75">
        <v>44531.0</v>
      </c>
      <c r="B734" s="19">
        <v>0.026478218087485406</v>
      </c>
      <c r="C734" s="19">
        <v>0.013674571413592407</v>
      </c>
      <c r="D734" s="19"/>
      <c r="E734" s="19"/>
      <c r="F734" s="19"/>
      <c r="G734" s="19"/>
      <c r="H734" s="19"/>
      <c r="I734" s="19"/>
      <c r="J734" s="19"/>
      <c r="K734" s="19"/>
      <c r="L734" s="19"/>
    </row>
    <row r="735">
      <c r="A735" s="66">
        <v>44530.0</v>
      </c>
      <c r="B735" s="19">
        <v>-5.364327223960075E-4</v>
      </c>
      <c r="C735" s="19">
        <v>0.010816571670827724</v>
      </c>
      <c r="D735" s="19"/>
      <c r="E735" s="19"/>
      <c r="F735" s="19"/>
      <c r="G735" s="19"/>
      <c r="H735" s="19"/>
      <c r="I735" s="19"/>
      <c r="J735" s="19"/>
      <c r="K735" s="19"/>
      <c r="L735" s="19"/>
    </row>
    <row r="736">
      <c r="A736" s="66">
        <v>44529.0</v>
      </c>
      <c r="B736" s="19">
        <v>-0.027306722323680366</v>
      </c>
      <c r="C736" s="19">
        <v>-0.004148599004922593</v>
      </c>
      <c r="D736" s="19"/>
      <c r="E736" s="19"/>
      <c r="F736" s="19"/>
      <c r="G736" s="19"/>
      <c r="H736" s="19"/>
      <c r="I736" s="19"/>
      <c r="J736" s="19"/>
      <c r="K736" s="19"/>
      <c r="L736" s="19"/>
    </row>
    <row r="737">
      <c r="A737" s="66">
        <v>44526.0</v>
      </c>
      <c r="B737" s="19">
        <v>-0.028308264323136823</v>
      </c>
      <c r="C737" s="19">
        <v>0.0016151341001793273</v>
      </c>
      <c r="D737" s="19"/>
      <c r="E737" s="19"/>
      <c r="F737" s="19"/>
      <c r="G737" s="19"/>
      <c r="H737" s="19"/>
      <c r="I737" s="19"/>
      <c r="J737" s="19"/>
      <c r="K737" s="19"/>
      <c r="L737" s="19"/>
    </row>
    <row r="738">
      <c r="A738" s="66">
        <v>44525.0</v>
      </c>
      <c r="B738" s="19">
        <v>0.0044987692046516425</v>
      </c>
      <c r="C738" s="19">
        <v>-0.02907120963718013</v>
      </c>
      <c r="D738" s="19"/>
      <c r="E738" s="19"/>
      <c r="F738" s="19"/>
      <c r="G738" s="19"/>
      <c r="H738" s="19"/>
      <c r="I738" s="19"/>
      <c r="J738" s="19"/>
      <c r="K738" s="19"/>
      <c r="L738" s="19"/>
    </row>
    <row r="739">
      <c r="A739" s="66">
        <v>44524.0</v>
      </c>
      <c r="B739" s="19">
        <v>8.488964346353711E-5</v>
      </c>
      <c r="C739" s="19">
        <v>0.006959497675860904</v>
      </c>
      <c r="D739" s="19"/>
      <c r="E739" s="19"/>
      <c r="F739" s="19"/>
      <c r="G739" s="19"/>
      <c r="H739" s="19"/>
      <c r="I739" s="19"/>
      <c r="J739" s="19"/>
      <c r="K739" s="19"/>
      <c r="L739" s="19"/>
    </row>
    <row r="740">
      <c r="A740" s="66">
        <v>44523.0</v>
      </c>
      <c r="B740" s="19">
        <v>0.02954029015906312</v>
      </c>
      <c r="C740" s="19">
        <v>-0.005044748576701008</v>
      </c>
      <c r="D740" s="19"/>
      <c r="E740" s="19"/>
      <c r="F740" s="19"/>
      <c r="G740" s="19"/>
      <c r="H740" s="19"/>
      <c r="I740" s="19"/>
      <c r="J740" s="19"/>
      <c r="K740" s="19"/>
      <c r="L740" s="19"/>
    </row>
    <row r="741">
      <c r="A741" s="66">
        <v>44522.0</v>
      </c>
      <c r="B741" s="19">
        <v>-0.04546592141486616</v>
      </c>
      <c r="C741" s="19">
        <v>0.004983765441491039</v>
      </c>
      <c r="D741" s="19"/>
      <c r="E741" s="19"/>
      <c r="F741" s="19"/>
      <c r="G741" s="19"/>
      <c r="H741" s="19"/>
      <c r="I741" s="19"/>
      <c r="J741" s="19"/>
      <c r="K741" s="19"/>
      <c r="L741" s="19"/>
    </row>
    <row r="742">
      <c r="A742" s="66">
        <v>44518.0</v>
      </c>
      <c r="B742" s="19">
        <v>0.004188657116528383</v>
      </c>
      <c r="C742" s="19">
        <v>-0.019603372962262444</v>
      </c>
      <c r="D742" s="19"/>
      <c r="E742" s="19"/>
      <c r="F742" s="19"/>
      <c r="G742" s="19"/>
      <c r="H742" s="19"/>
      <c r="I742" s="19"/>
      <c r="J742" s="19"/>
      <c r="K742" s="19"/>
      <c r="L742" s="19"/>
    </row>
    <row r="743">
      <c r="A743" s="66">
        <v>44517.0</v>
      </c>
      <c r="B743" s="19">
        <v>-0.02139695031972455</v>
      </c>
      <c r="C743" s="19">
        <v>-0.00747821763093881</v>
      </c>
      <c r="D743" s="19"/>
      <c r="E743" s="19"/>
      <c r="F743" s="19"/>
      <c r="G743" s="19"/>
      <c r="H743" s="19"/>
      <c r="I743" s="19"/>
      <c r="J743" s="19"/>
      <c r="K743" s="19"/>
      <c r="L743" s="19"/>
    </row>
    <row r="744">
      <c r="A744" s="66">
        <v>44516.0</v>
      </c>
      <c r="B744" s="19">
        <v>-0.01811156725428642</v>
      </c>
      <c r="C744" s="19">
        <v>-0.005586359393750739</v>
      </c>
      <c r="D744" s="19"/>
      <c r="E744" s="19"/>
      <c r="F744" s="19"/>
      <c r="G744" s="19"/>
      <c r="H744" s="19"/>
      <c r="I744" s="19"/>
      <c r="J744" s="19"/>
      <c r="K744" s="19"/>
      <c r="L744" s="19"/>
    </row>
    <row r="745">
      <c r="A745" s="66">
        <v>44515.0</v>
      </c>
      <c r="B745" s="19">
        <v>-0.016233766233766156</v>
      </c>
      <c r="C745" s="19">
        <v>-0.0060879816891180605</v>
      </c>
      <c r="D745" s="19"/>
      <c r="E745" s="19"/>
      <c r="F745" s="19"/>
      <c r="G745" s="19"/>
      <c r="H745" s="19"/>
      <c r="I745" s="19"/>
      <c r="J745" s="19"/>
      <c r="K745" s="19"/>
      <c r="L745" s="19"/>
    </row>
    <row r="746">
      <c r="A746" s="74">
        <v>44512.0</v>
      </c>
      <c r="B746" s="19">
        <v>0.01283285210137941</v>
      </c>
      <c r="C746" s="19">
        <v>3.7010951374805146E-4</v>
      </c>
      <c r="D746" s="19"/>
      <c r="E746" s="19"/>
      <c r="F746" s="19"/>
      <c r="G746" s="19"/>
      <c r="H746" s="19"/>
      <c r="I746" s="19"/>
      <c r="J746" s="19"/>
      <c r="K746" s="19"/>
      <c r="L746" s="19"/>
    </row>
    <row r="747">
      <c r="A747" s="74">
        <v>44511.0</v>
      </c>
      <c r="B747" s="19"/>
      <c r="C747" s="19"/>
      <c r="D747" s="19"/>
      <c r="E747" s="19"/>
      <c r="F747" s="19"/>
      <c r="G747" s="19"/>
      <c r="H747" s="19"/>
      <c r="I747" s="19"/>
      <c r="J747" s="19"/>
      <c r="K747" s="19"/>
      <c r="L747" s="19"/>
    </row>
  </sheetData>
  <mergeCells count="2">
    <mergeCell ref="D1:E1"/>
    <mergeCell ref="F10:G10"/>
  </mergeCells>
  <conditionalFormatting sqref="C2:C747 N2 G13:G18 G20:G21">
    <cfRule type="cellIs" dxfId="0" priority="1" operator="lessThan">
      <formula>0</formula>
    </cfRule>
  </conditionalFormatting>
  <drawing r:id="rId1"/>
  <tableParts count="1">
    <tablePart r:id="rId3"/>
  </tableParts>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5"/>
    <col customWidth="1" min="2" max="2" width="15.25"/>
    <col customWidth="1" min="3" max="3" width="15.5"/>
    <col customWidth="1" min="4" max="4" width="22.25"/>
  </cols>
  <sheetData>
    <row r="1">
      <c r="A1" s="14" t="s">
        <v>3508</v>
      </c>
      <c r="B1" s="14" t="s">
        <v>3509</v>
      </c>
      <c r="C1" s="14" t="s">
        <v>3510</v>
      </c>
      <c r="D1" s="14" t="s">
        <v>3511</v>
      </c>
      <c r="E1" s="77" t="s">
        <v>3512</v>
      </c>
      <c r="F1" s="78" t="s">
        <v>3513</v>
      </c>
      <c r="G1" s="79" t="s">
        <v>3514</v>
      </c>
    </row>
    <row r="2">
      <c r="A2" s="14" t="s">
        <v>3515</v>
      </c>
      <c r="B2" s="80">
        <v>0.335708271686598</v>
      </c>
      <c r="C2" s="31">
        <v>0.4575398548318859</v>
      </c>
      <c r="D2" s="31">
        <v>1.362909089291146</v>
      </c>
      <c r="E2" s="77">
        <v>3.0</v>
      </c>
      <c r="F2" s="78">
        <v>4.0</v>
      </c>
      <c r="G2" s="79">
        <v>4.0</v>
      </c>
    </row>
    <row r="3">
      <c r="A3" s="14" t="s">
        <v>3516</v>
      </c>
      <c r="B3" s="31">
        <f>1.18291625282801 -1</f>
        <v>0.1829162528</v>
      </c>
      <c r="C3" s="31">
        <v>0.20868282475002226</v>
      </c>
      <c r="D3" s="31">
        <v>1.1408654043785005</v>
      </c>
      <c r="E3" s="77">
        <v>4.0</v>
      </c>
      <c r="F3" s="78">
        <v>1.0</v>
      </c>
      <c r="G3" s="79">
        <v>3.0</v>
      </c>
    </row>
    <row r="4">
      <c r="A4" s="14" t="s">
        <v>3517</v>
      </c>
      <c r="B4" s="31">
        <f>1.16484653901546 -1</f>
        <v>0.164846539</v>
      </c>
      <c r="C4" s="31">
        <v>0.309689310091244</v>
      </c>
      <c r="D4" s="31">
        <v>1.8786521812399049</v>
      </c>
      <c r="E4" s="77">
        <v>5.0</v>
      </c>
      <c r="F4" s="78">
        <v>2.0</v>
      </c>
      <c r="G4" s="79">
        <v>5.0</v>
      </c>
    </row>
    <row r="5">
      <c r="A5" s="14" t="s">
        <v>3518</v>
      </c>
      <c r="B5" s="31">
        <f>1.62322319365258 -1</f>
        <v>0.6232231937</v>
      </c>
      <c r="C5" s="31">
        <v>0.46042008304837284</v>
      </c>
      <c r="D5" s="31">
        <v>0.7780500500100105</v>
      </c>
      <c r="E5" s="77">
        <v>2.0</v>
      </c>
      <c r="F5" s="78">
        <v>5.0</v>
      </c>
      <c r="G5" s="79">
        <v>2.0</v>
      </c>
    </row>
    <row r="6">
      <c r="A6" s="14" t="s">
        <v>3519</v>
      </c>
      <c r="B6" s="31">
        <f>1.91290541482761-1</f>
        <v>0.9129054148</v>
      </c>
      <c r="C6" s="31">
        <v>0.4481164871064478</v>
      </c>
      <c r="D6" s="31">
        <v>0.49086847314961607</v>
      </c>
      <c r="E6" s="77">
        <v>1.0</v>
      </c>
      <c r="F6" s="78">
        <v>3.0</v>
      </c>
      <c r="G6" s="79">
        <v>1.0</v>
      </c>
    </row>
    <row r="10">
      <c r="A10" s="81" t="s">
        <v>3520</v>
      </c>
    </row>
    <row r="31">
      <c r="A31" s="82" t="s">
        <v>3521</v>
      </c>
    </row>
    <row r="43">
      <c r="A43" s="82" t="s">
        <v>3522</v>
      </c>
    </row>
  </sheetData>
  <mergeCells count="3">
    <mergeCell ref="A10:X19"/>
    <mergeCell ref="A31:O39"/>
    <mergeCell ref="A43:O51"/>
  </mergeCells>
  <conditionalFormatting sqref="B2">
    <cfRule type="cellIs" dxfId="0" priority="1" operator="lessThan">
      <formula>0</formula>
    </cfRule>
  </conditionalFormatting>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5.13"/>
    <col customWidth="1" min="3" max="3" width="13.88"/>
    <col customWidth="1" min="4" max="4" width="15.5"/>
    <col customWidth="1" min="5" max="5" width="15.0"/>
    <col customWidth="1" min="6" max="6" width="17.0"/>
    <col customWidth="1" min="7" max="7" width="17.5"/>
    <col customWidth="1" min="8" max="8" width="16.38"/>
    <col customWidth="1" min="9" max="9" width="17.63"/>
    <col customWidth="1" min="10" max="10" width="15.63"/>
    <col customWidth="1" min="11" max="11" width="15.13"/>
    <col customWidth="1" min="12" max="12" width="15.5"/>
    <col customWidth="1" min="13" max="13" width="15.25"/>
    <col customWidth="1" min="14" max="14" width="15.38"/>
    <col customWidth="1" min="15" max="15" width="15.63"/>
    <col customWidth="1" min="16" max="16" width="15.13"/>
  </cols>
  <sheetData>
    <row r="1">
      <c r="A1" s="11" t="s">
        <v>24</v>
      </c>
      <c r="B1" s="14" t="s">
        <v>3523</v>
      </c>
      <c r="C1" s="14" t="s">
        <v>3516</v>
      </c>
      <c r="D1" s="14" t="s">
        <v>3517</v>
      </c>
      <c r="E1" s="14" t="s">
        <v>3524</v>
      </c>
      <c r="F1" s="14" t="s">
        <v>3525</v>
      </c>
      <c r="G1" s="14" t="s">
        <v>3526</v>
      </c>
      <c r="H1" s="83" t="s">
        <v>3527</v>
      </c>
      <c r="I1" s="83" t="s">
        <v>3528</v>
      </c>
      <c r="J1" s="83" t="s">
        <v>3529</v>
      </c>
      <c r="K1" s="83" t="s">
        <v>3530</v>
      </c>
      <c r="L1" s="83" t="s">
        <v>3531</v>
      </c>
      <c r="M1" s="83" t="s">
        <v>3532</v>
      </c>
      <c r="N1" s="83" t="s">
        <v>3533</v>
      </c>
      <c r="O1" s="83" t="s">
        <v>3534</v>
      </c>
      <c r="P1" s="83" t="s">
        <v>3535</v>
      </c>
      <c r="Q1" s="2"/>
      <c r="R1" s="2"/>
      <c r="S1" s="2"/>
      <c r="T1" s="2"/>
      <c r="U1" s="2"/>
      <c r="V1" s="2"/>
      <c r="W1" s="2"/>
      <c r="X1" s="2"/>
      <c r="Y1" s="2"/>
      <c r="Z1" s="2"/>
    </row>
    <row r="2">
      <c r="A2" s="15">
        <v>45608.0</v>
      </c>
      <c r="B2" s="19">
        <v>-6.460590398568167E-4</v>
      </c>
      <c r="C2" s="19">
        <v>0.008301227310640646</v>
      </c>
      <c r="D2" s="19">
        <v>-9.311564963684349E-4</v>
      </c>
      <c r="E2" s="19">
        <v>0.04999822373796592</v>
      </c>
      <c r="F2" s="19">
        <v>0.0032217951616551055</v>
      </c>
      <c r="G2" s="19">
        <f>covar(B2:B746,C2:C746)</f>
        <v>0.00001721073689</v>
      </c>
      <c r="H2" s="63">
        <f>covar(B2:B746,D2:D746)</f>
        <v>0.00004311546054</v>
      </c>
      <c r="I2" s="63">
        <f>covar(B2:B746,E2:E746)</f>
        <v>-0.00002563178865</v>
      </c>
      <c r="J2" s="63">
        <f>covar(B2:B746,F2:F746)</f>
        <v>0.0000753768436</v>
      </c>
      <c r="K2" s="63">
        <f>covar(C2:C746,D2:D746)</f>
        <v>0.00008265315468</v>
      </c>
      <c r="L2" s="63">
        <f>covar(C2:C746,E2:E746)</f>
        <v>0.00006726157744</v>
      </c>
      <c r="M2" s="63">
        <f>covar(C2:C746,F2:F746)</f>
        <v>0.0000628386863</v>
      </c>
      <c r="N2" s="63">
        <f>covar(D2:D746,E2:E746)</f>
        <v>0.0001326310046</v>
      </c>
      <c r="O2" s="63">
        <f>covar(D2:D746,F2:F746)</f>
        <v>0.0001435705591</v>
      </c>
      <c r="P2" s="63">
        <f>covar(E2:E746,F2:F746)</f>
        <v>0.0001028837507</v>
      </c>
    </row>
    <row r="3">
      <c r="A3" s="15">
        <v>45607.0</v>
      </c>
      <c r="B3" s="19">
        <v>1.9882692116524048E-4</v>
      </c>
      <c r="C3" s="19">
        <v>-0.015523578634550783</v>
      </c>
      <c r="D3" s="19">
        <v>-0.01744434278743512</v>
      </c>
      <c r="E3" s="19">
        <v>0.04999888095611116</v>
      </c>
      <c r="F3" s="19">
        <v>-0.036015910205415946</v>
      </c>
      <c r="G3" s="19"/>
      <c r="H3" s="19"/>
      <c r="I3" s="19"/>
      <c r="J3" s="19"/>
      <c r="K3" s="19"/>
      <c r="L3" s="19"/>
      <c r="M3" s="19"/>
      <c r="N3" s="19"/>
      <c r="O3" s="19"/>
      <c r="P3" s="19"/>
    </row>
    <row r="4">
      <c r="A4" s="21">
        <v>45604.0</v>
      </c>
      <c r="B4" s="19">
        <v>-0.05179808644011874</v>
      </c>
      <c r="C4" s="19">
        <v>-0.018159480938303774</v>
      </c>
      <c r="D4" s="19">
        <v>-0.023758485173276278</v>
      </c>
      <c r="E4" s="19">
        <v>0.04923563438823364</v>
      </c>
      <c r="F4" s="19">
        <v>-0.020912243264870622</v>
      </c>
      <c r="G4" s="19"/>
      <c r="H4" s="19"/>
      <c r="I4" s="19"/>
      <c r="J4" s="19"/>
      <c r="K4" s="19"/>
      <c r="L4" s="19"/>
      <c r="M4" s="19"/>
      <c r="N4" s="19"/>
      <c r="O4" s="19"/>
      <c r="P4" s="19"/>
    </row>
    <row r="5">
      <c r="A5" s="21">
        <v>45603.0</v>
      </c>
      <c r="B5" s="19">
        <v>0.012551302853870183</v>
      </c>
      <c r="C5" s="19">
        <v>0.004357214467494375</v>
      </c>
      <c r="D5" s="19">
        <v>0.004846526655896799</v>
      </c>
      <c r="E5" s="19">
        <v>0.017530584936918503</v>
      </c>
      <c r="F5" s="19">
        <v>0.030114854096829013</v>
      </c>
      <c r="G5" s="19"/>
      <c r="H5" s="84"/>
      <c r="I5" s="85" t="s">
        <v>3515</v>
      </c>
      <c r="J5" s="85" t="s">
        <v>3516</v>
      </c>
      <c r="K5" s="85" t="s">
        <v>3536</v>
      </c>
      <c r="L5" s="85" t="s">
        <v>3537</v>
      </c>
      <c r="M5" s="85" t="s">
        <v>3538</v>
      </c>
      <c r="N5" s="19"/>
      <c r="O5" s="19"/>
      <c r="P5" s="19"/>
    </row>
    <row r="6">
      <c r="A6" s="21">
        <v>45602.0</v>
      </c>
      <c r="B6" s="19">
        <v>0.036454469011228285</v>
      </c>
      <c r="C6" s="19">
        <v>0.0152677732539932</v>
      </c>
      <c r="D6" s="19">
        <v>0.014015289406625442</v>
      </c>
      <c r="E6" s="19">
        <v>-0.02236342116738299</v>
      </c>
      <c r="F6" s="19">
        <v>8.249917500824377E-4</v>
      </c>
      <c r="G6" s="19"/>
      <c r="H6" s="85" t="s">
        <v>3515</v>
      </c>
      <c r="I6" s="85">
        <f>0.00055631249621324*252</f>
        <v>0.140190749</v>
      </c>
      <c r="J6" s="84">
        <f>0.0000172107368862402*252</f>
        <v>0.004337105695</v>
      </c>
      <c r="K6" s="84">
        <f>0.0000431154605359546*252</f>
        <v>0.01086509606</v>
      </c>
      <c r="L6" s="84">
        <f>-0.0000256317886544098*252</f>
        <v>-0.006459210741</v>
      </c>
      <c r="M6" s="84">
        <f>0.0000753768436000777*252</f>
        <v>0.01899496459</v>
      </c>
      <c r="N6" s="19"/>
      <c r="O6" s="19"/>
      <c r="P6" s="19"/>
    </row>
    <row r="7">
      <c r="A7" s="21">
        <v>45601.0</v>
      </c>
      <c r="B7" s="19">
        <v>0.026347852573865405</v>
      </c>
      <c r="C7" s="19">
        <v>-0.011302059142281995</v>
      </c>
      <c r="D7" s="19">
        <v>-0.022941490307665013</v>
      </c>
      <c r="E7" s="19">
        <v>-0.0073353790976478095</v>
      </c>
      <c r="F7" s="19">
        <v>0.012868363879449785</v>
      </c>
      <c r="G7" s="19"/>
      <c r="H7" s="85" t="s">
        <v>3516</v>
      </c>
      <c r="I7" s="84">
        <f>0.0000172107368862402*252</f>
        <v>0.004337105695</v>
      </c>
      <c r="J7" s="85">
        <f>0.00016296194681309*252</f>
        <v>0.0410664106</v>
      </c>
      <c r="K7" s="84">
        <f>0.0000826531546769384*252</f>
        <v>0.02082859498</v>
      </c>
      <c r="L7" s="84">
        <f>0.000067261577443936*252</f>
        <v>0.01694991752</v>
      </c>
      <c r="M7" s="84">
        <f>0.0000628386863043669*252</f>
        <v>0.01583534895</v>
      </c>
      <c r="N7" s="19"/>
      <c r="O7" s="19"/>
      <c r="P7" s="19"/>
    </row>
    <row r="8">
      <c r="A8" s="21">
        <v>45600.0</v>
      </c>
      <c r="B8" s="19">
        <v>-0.027139152981849657</v>
      </c>
      <c r="C8" s="19">
        <v>-3.4822983168891763E-4</v>
      </c>
      <c r="D8" s="19">
        <v>0.011270307535519608</v>
      </c>
      <c r="E8" s="19">
        <v>0.04403789663965907</v>
      </c>
      <c r="F8" s="19">
        <v>0.010015191582737781</v>
      </c>
      <c r="G8" s="19"/>
      <c r="H8" s="85" t="s">
        <v>3536</v>
      </c>
      <c r="I8" s="84">
        <f>0.0000431154605359546*252</f>
        <v>0.01086509606</v>
      </c>
      <c r="J8" s="84">
        <f>0.0000826531546769384*252</f>
        <v>0.02082859498</v>
      </c>
      <c r="K8" s="85">
        <f>0.00037522007540067*252</f>
        <v>0.094555459</v>
      </c>
      <c r="L8" s="84">
        <f>0.000132631004636041*252</f>
        <v>0.03342301317</v>
      </c>
      <c r="M8" s="84">
        <f>0.00014357055907541*252</f>
        <v>0.03617978089</v>
      </c>
      <c r="N8" s="19"/>
      <c r="O8" s="19"/>
      <c r="P8" s="19"/>
    </row>
    <row r="9">
      <c r="A9" s="21">
        <v>45597.0</v>
      </c>
      <c r="B9" s="19">
        <v>-0.005232386754446372</v>
      </c>
      <c r="C9" s="19">
        <v>-0.015165949014975477</v>
      </c>
      <c r="D9" s="19">
        <v>-0.007319685789097918</v>
      </c>
      <c r="E9" s="19">
        <v>0.049993221258134435</v>
      </c>
      <c r="F9" s="19">
        <v>0.038931431577716724</v>
      </c>
      <c r="G9" s="19"/>
      <c r="H9" s="85" t="s">
        <v>3537</v>
      </c>
      <c r="I9" s="84">
        <f>-0.0000256317886544098*252</f>
        <v>-0.006459210741</v>
      </c>
      <c r="J9" s="84">
        <f>0.000067261577443936*252</f>
        <v>0.01694991752</v>
      </c>
      <c r="K9" s="84">
        <f>0.000132631004636041*252</f>
        <v>0.03342301317</v>
      </c>
      <c r="L9" s="85">
        <f>0.00088475006868231*252</f>
        <v>0.2229570173</v>
      </c>
      <c r="M9" s="84">
        <f>0.000102883750685936*252</f>
        <v>0.02592670517</v>
      </c>
      <c r="N9" s="19"/>
      <c r="O9" s="19"/>
      <c r="P9" s="19"/>
    </row>
    <row r="10">
      <c r="A10" s="22">
        <v>45596.0</v>
      </c>
      <c r="B10" s="19">
        <v>0.02823945440767872</v>
      </c>
      <c r="C10" s="19">
        <v>-0.014791455494237216</v>
      </c>
      <c r="D10" s="19">
        <v>-0.003025808365470173</v>
      </c>
      <c r="E10" s="19">
        <v>0.04699296480628834</v>
      </c>
      <c r="F10" s="19">
        <v>0.035156722739924984</v>
      </c>
      <c r="G10" s="19"/>
      <c r="H10" s="85" t="s">
        <v>3538</v>
      </c>
      <c r="I10" s="84">
        <f>0.0000753768436000777*252</f>
        <v>0.01899496459</v>
      </c>
      <c r="J10" s="84">
        <f>0.0000628386863043669*252</f>
        <v>0.01583534895</v>
      </c>
      <c r="K10" s="84">
        <f>0.00014357055907541*252</f>
        <v>0.03617978089</v>
      </c>
      <c r="L10" s="84">
        <f>0.000102883750685936*252</f>
        <v>0.02592670517</v>
      </c>
      <c r="M10" s="85">
        <f>0.00073457093024114*252</f>
        <v>0.1851118744</v>
      </c>
      <c r="N10" s="19"/>
      <c r="O10" s="19"/>
      <c r="P10" s="19"/>
    </row>
    <row r="11">
      <c r="A11" s="22">
        <v>45595.0</v>
      </c>
      <c r="B11" s="19">
        <v>0.05912252541466034</v>
      </c>
      <c r="C11" s="19">
        <v>0.030165912518853588</v>
      </c>
      <c r="D11" s="19">
        <v>-0.040639763219306735</v>
      </c>
      <c r="E11" s="19">
        <v>-0.04999536455655673</v>
      </c>
      <c r="F11" s="19">
        <v>-0.01124805552231678</v>
      </c>
      <c r="G11" s="19"/>
      <c r="H11" s="19"/>
      <c r="I11" s="19"/>
      <c r="J11" s="19"/>
      <c r="K11" s="19"/>
      <c r="L11" s="19"/>
      <c r="M11" s="19"/>
      <c r="N11" s="19"/>
      <c r="O11" s="19"/>
      <c r="P11" s="19"/>
    </row>
    <row r="12">
      <c r="A12" s="22">
        <v>45594.0</v>
      </c>
      <c r="B12" s="19">
        <v>0.03548574752763223</v>
      </c>
      <c r="C12" s="19">
        <v>0.029790115098171865</v>
      </c>
      <c r="D12" s="19">
        <v>0.016371630220988198</v>
      </c>
      <c r="E12" s="19">
        <v>-0.0727710353774137</v>
      </c>
      <c r="F12" s="19">
        <v>0.044886221555388905</v>
      </c>
      <c r="G12" s="19"/>
      <c r="H12" s="19"/>
      <c r="I12" s="19"/>
      <c r="J12" s="19"/>
      <c r="K12" s="19"/>
      <c r="L12" s="19"/>
      <c r="M12" s="19"/>
      <c r="N12" s="19"/>
      <c r="O12" s="19"/>
      <c r="P12" s="19"/>
    </row>
    <row r="13">
      <c r="A13" s="22">
        <v>45593.0</v>
      </c>
      <c r="B13" s="19">
        <v>0.00795778187301055</v>
      </c>
      <c r="C13" s="19">
        <v>0.0021552584314508128</v>
      </c>
      <c r="D13" s="19">
        <v>-0.017840909090909185</v>
      </c>
      <c r="E13" s="19">
        <v>-0.0889654632312632</v>
      </c>
      <c r="F13" s="19">
        <v>0.009848484848484773</v>
      </c>
      <c r="G13" s="19"/>
      <c r="H13" s="19"/>
      <c r="I13" s="19"/>
      <c r="J13" s="19"/>
      <c r="K13" s="19"/>
      <c r="L13" s="19"/>
      <c r="M13" s="19"/>
      <c r="N13" s="19"/>
      <c r="O13" s="19"/>
      <c r="P13" s="19"/>
    </row>
    <row r="14">
      <c r="A14" s="22">
        <v>45590.0</v>
      </c>
      <c r="B14" s="19">
        <v>-0.03955590120410846</v>
      </c>
      <c r="C14" s="19">
        <v>9.188239054012115E-4</v>
      </c>
      <c r="D14" s="19">
        <v>0.0026776049678118863</v>
      </c>
      <c r="E14" s="19">
        <v>-0.03496441036633957</v>
      </c>
      <c r="F14" s="19">
        <v>0.023388034629797216</v>
      </c>
      <c r="G14" s="19"/>
      <c r="H14" s="19"/>
      <c r="I14" s="19"/>
      <c r="J14" s="19"/>
      <c r="K14" s="19"/>
      <c r="L14" s="19"/>
      <c r="M14" s="19"/>
      <c r="N14" s="19"/>
      <c r="O14" s="19"/>
      <c r="P14" s="19"/>
    </row>
    <row r="15">
      <c r="A15" s="22">
        <v>45589.0</v>
      </c>
      <c r="B15" s="19">
        <v>0.01927071944019243</v>
      </c>
      <c r="C15" s="19">
        <v>-0.01254437869822489</v>
      </c>
      <c r="D15" s="19">
        <v>-0.0021034678794770167</v>
      </c>
      <c r="E15" s="19">
        <v>-0.006769482735089483</v>
      </c>
      <c r="F15" s="19">
        <v>0.03172910278629515</v>
      </c>
      <c r="G15" s="19"/>
      <c r="H15" s="19"/>
      <c r="I15" s="19"/>
      <c r="J15" s="19"/>
      <c r="K15" s="19"/>
      <c r="L15" s="19"/>
      <c r="M15" s="19"/>
      <c r="N15" s="19"/>
      <c r="O15" s="19"/>
      <c r="P15" s="19"/>
    </row>
    <row r="16">
      <c r="A16" s="22">
        <v>45588.0</v>
      </c>
      <c r="B16" s="19">
        <v>-0.023437082910682805</v>
      </c>
      <c r="C16" s="19">
        <v>0.006711409395973256</v>
      </c>
      <c r="D16" s="19">
        <v>-0.02634783571349486</v>
      </c>
      <c r="E16" s="19">
        <v>-0.05494647233329031</v>
      </c>
      <c r="F16" s="19">
        <v>-0.030628069268544778</v>
      </c>
      <c r="G16" s="19"/>
      <c r="H16" s="19"/>
      <c r="I16" s="19"/>
      <c r="J16" s="19"/>
      <c r="K16" s="19"/>
      <c r="L16" s="19"/>
      <c r="M16" s="19"/>
      <c r="N16" s="19"/>
      <c r="O16" s="19"/>
      <c r="P16" s="19"/>
    </row>
    <row r="17">
      <c r="A17" s="22">
        <v>45587.0</v>
      </c>
      <c r="B17" s="19">
        <v>-0.013067074134569867</v>
      </c>
      <c r="C17" s="19">
        <v>-0.004310003954132058</v>
      </c>
      <c r="D17" s="19">
        <v>-0.0075262319397901845</v>
      </c>
      <c r="E17" s="19">
        <v>0.0999971623960727</v>
      </c>
      <c r="F17" s="19">
        <v>-0.008901697086135196</v>
      </c>
      <c r="G17" s="19"/>
      <c r="H17" s="19"/>
      <c r="I17" s="19"/>
      <c r="J17" s="19"/>
      <c r="K17" s="19"/>
      <c r="L17" s="19"/>
      <c r="M17" s="19"/>
      <c r="N17" s="19"/>
      <c r="O17" s="19"/>
      <c r="P17" s="19"/>
    </row>
    <row r="18">
      <c r="A18" s="22">
        <v>45586.0</v>
      </c>
      <c r="B18" s="19">
        <v>-0.015050080440085156</v>
      </c>
      <c r="C18" s="19">
        <v>0.02700507614213188</v>
      </c>
      <c r="D18" s="19">
        <v>0.020805293853745965</v>
      </c>
      <c r="E18" s="19">
        <v>0.12744141406062548</v>
      </c>
      <c r="F18" s="19">
        <v>0.013895201610285124</v>
      </c>
      <c r="G18" s="19"/>
      <c r="H18" s="19"/>
      <c r="I18" s="19"/>
      <c r="J18" s="19"/>
      <c r="K18" s="19"/>
      <c r="L18" s="19"/>
      <c r="M18" s="19"/>
      <c r="N18" s="19"/>
      <c r="O18" s="19"/>
      <c r="P18" s="19"/>
    </row>
    <row r="19">
      <c r="A19" s="22">
        <v>45583.0</v>
      </c>
      <c r="B19" s="19">
        <v>0.028694979045992053</v>
      </c>
      <c r="C19" s="19">
        <v>-0.009572457064714657</v>
      </c>
      <c r="D19" s="19">
        <v>-0.017466527081381966</v>
      </c>
      <c r="E19" s="19">
        <v>0.07258362000188723</v>
      </c>
      <c r="F19" s="19">
        <v>-0.005745642349903268</v>
      </c>
      <c r="G19" s="19"/>
      <c r="H19" s="19"/>
      <c r="I19" s="19"/>
      <c r="J19" s="19"/>
      <c r="K19" s="19"/>
      <c r="L19" s="19"/>
      <c r="M19" s="19"/>
      <c r="N19" s="19"/>
      <c r="O19" s="19"/>
      <c r="P19" s="19"/>
    </row>
    <row r="20">
      <c r="A20" s="22">
        <v>45582.0</v>
      </c>
      <c r="B20" s="19">
        <v>-0.019139131800806397</v>
      </c>
      <c r="C20" s="19">
        <v>-0.009836718438868908</v>
      </c>
      <c r="D20" s="19">
        <v>-0.010738035539082036</v>
      </c>
      <c r="E20" s="19">
        <v>0.06714942234102939</v>
      </c>
      <c r="F20" s="19">
        <v>-0.06653007111003983</v>
      </c>
      <c r="G20" s="19"/>
      <c r="H20" s="19"/>
      <c r="I20" s="19"/>
      <c r="J20" s="19"/>
      <c r="K20" s="19"/>
      <c r="L20" s="19"/>
      <c r="M20" s="19"/>
      <c r="N20" s="19"/>
      <c r="O20" s="19"/>
      <c r="P20" s="19"/>
    </row>
    <row r="21">
      <c r="A21" s="22">
        <v>45581.0</v>
      </c>
      <c r="B21" s="19">
        <v>-0.006838806979223455</v>
      </c>
      <c r="C21" s="19">
        <v>0.01928151004668166</v>
      </c>
      <c r="D21" s="19">
        <v>-0.011796391058443323</v>
      </c>
      <c r="E21" s="19">
        <v>0.1156230531185849</v>
      </c>
      <c r="F21" s="19">
        <v>0.0035074987905177046</v>
      </c>
      <c r="G21" s="19"/>
      <c r="H21" s="19"/>
      <c r="I21" s="19"/>
      <c r="J21" s="19"/>
      <c r="K21" s="19"/>
      <c r="L21" s="19"/>
      <c r="M21" s="19"/>
      <c r="N21" s="19"/>
      <c r="O21" s="19"/>
      <c r="P21" s="19"/>
    </row>
    <row r="22">
      <c r="A22" s="22">
        <v>45580.0</v>
      </c>
      <c r="B22" s="19">
        <v>0.008787576727349089</v>
      </c>
      <c r="C22" s="19">
        <v>0.007154538021259205</v>
      </c>
      <c r="D22" s="19">
        <v>-0.002632427205329413</v>
      </c>
      <c r="E22" s="19">
        <v>-0.005929114592322704</v>
      </c>
      <c r="F22" s="19">
        <v>-0.002774092389337901</v>
      </c>
      <c r="G22" s="19"/>
      <c r="H22" s="19"/>
      <c r="I22" s="19"/>
      <c r="J22" s="19"/>
      <c r="K22" s="19"/>
      <c r="L22" s="19"/>
      <c r="M22" s="19"/>
      <c r="N22" s="19"/>
      <c r="O22" s="19"/>
      <c r="P22" s="19"/>
    </row>
    <row r="23">
      <c r="A23" s="22">
        <v>45579.0</v>
      </c>
      <c r="B23" s="19">
        <v>-1.8358729575917998E-4</v>
      </c>
      <c r="C23" s="19">
        <v>-0.016485725774024962</v>
      </c>
      <c r="D23" s="19">
        <v>0.002369413031771739</v>
      </c>
      <c r="E23" s="19">
        <v>0.025796709018954367</v>
      </c>
      <c r="F23" s="19">
        <v>0.024972184448015966</v>
      </c>
      <c r="G23" s="19"/>
      <c r="H23" s="19"/>
      <c r="I23" s="19"/>
      <c r="J23" s="19"/>
      <c r="K23" s="19"/>
      <c r="L23" s="19"/>
      <c r="M23" s="19"/>
      <c r="N23" s="19"/>
      <c r="O23" s="19"/>
      <c r="P23" s="19"/>
    </row>
    <row r="24">
      <c r="A24" s="15">
        <v>45576.0</v>
      </c>
      <c r="B24" s="19">
        <v>0.009852477686256966</v>
      </c>
      <c r="C24" s="19">
        <v>-5.224450428004124E-4</v>
      </c>
      <c r="D24" s="19">
        <v>-0.011340041526912592</v>
      </c>
      <c r="E24" s="19">
        <v>0.009005600916322631</v>
      </c>
      <c r="F24" s="19">
        <v>0.05490349504434011</v>
      </c>
      <c r="G24" s="19"/>
      <c r="H24" s="19"/>
      <c r="I24" s="19"/>
      <c r="J24" s="19"/>
      <c r="K24" s="19"/>
      <c r="L24" s="19"/>
      <c r="M24" s="19"/>
      <c r="N24" s="19"/>
      <c r="O24" s="19"/>
      <c r="P24" s="19"/>
    </row>
    <row r="25">
      <c r="A25" s="15">
        <v>45575.0</v>
      </c>
      <c r="B25" s="19">
        <v>-0.008377980880344582</v>
      </c>
      <c r="C25" s="19">
        <v>0.006105450428594672</v>
      </c>
      <c r="D25" s="19">
        <v>0.021037181996086174</v>
      </c>
      <c r="E25" s="19">
        <v>0.010319457272987664</v>
      </c>
      <c r="F25" s="19">
        <v>0.022331844543697077</v>
      </c>
      <c r="G25" s="19"/>
      <c r="H25" s="19"/>
      <c r="I25" s="19"/>
      <c r="J25" s="19"/>
      <c r="K25" s="19"/>
      <c r="L25" s="19"/>
      <c r="M25" s="19"/>
      <c r="N25" s="19"/>
      <c r="O25" s="19"/>
      <c r="P25" s="19"/>
    </row>
    <row r="26">
      <c r="A26" s="21">
        <v>45574.0</v>
      </c>
      <c r="B26" s="19">
        <v>-0.011064360292971753</v>
      </c>
      <c r="C26" s="19">
        <v>0.00218818380743957</v>
      </c>
      <c r="D26" s="19">
        <v>-0.008675971331573051</v>
      </c>
      <c r="E26" s="19">
        <v>0.015843057742499056</v>
      </c>
      <c r="F26" s="19">
        <v>0.062243308313270074</v>
      </c>
      <c r="G26" s="19"/>
      <c r="H26" s="19"/>
      <c r="I26" s="19"/>
      <c r="J26" s="19"/>
      <c r="K26" s="19"/>
      <c r="L26" s="19"/>
      <c r="M26" s="19"/>
      <c r="N26" s="19"/>
      <c r="O26" s="19"/>
      <c r="P26" s="19"/>
    </row>
    <row r="27">
      <c r="A27" s="21">
        <v>45573.0</v>
      </c>
      <c r="B27" s="19">
        <v>-0.00103782886202064</v>
      </c>
      <c r="C27" s="19">
        <v>-0.004718693284936459</v>
      </c>
      <c r="D27" s="19">
        <v>-0.003115766854687063</v>
      </c>
      <c r="E27" s="19">
        <v>-0.04501869341765097</v>
      </c>
      <c r="F27" s="19">
        <v>-0.017531654375956607</v>
      </c>
      <c r="G27" s="19"/>
      <c r="H27" s="19"/>
      <c r="I27" s="19"/>
      <c r="J27" s="19"/>
      <c r="K27" s="19"/>
      <c r="L27" s="19"/>
      <c r="M27" s="19"/>
      <c r="N27" s="19"/>
      <c r="O27" s="19"/>
      <c r="P27" s="19"/>
    </row>
    <row r="28">
      <c r="A28" s="21">
        <v>45572.0</v>
      </c>
      <c r="B28" s="19">
        <v>-0.02140408785070458</v>
      </c>
      <c r="C28" s="19">
        <v>-0.013212878576829623</v>
      </c>
      <c r="D28" s="19">
        <v>0.005455331100788552</v>
      </c>
      <c r="E28" s="19">
        <v>-0.03109501142611948</v>
      </c>
      <c r="F28" s="19">
        <v>-0.016557197591680173</v>
      </c>
      <c r="G28" s="19"/>
      <c r="H28" s="19"/>
      <c r="I28" s="19"/>
      <c r="J28" s="19"/>
      <c r="K28" s="19"/>
      <c r="L28" s="19"/>
      <c r="M28" s="19"/>
      <c r="N28" s="19"/>
      <c r="O28" s="19"/>
      <c r="P28" s="19"/>
    </row>
    <row r="29">
      <c r="A29" s="21">
        <v>45569.0</v>
      </c>
      <c r="B29" s="19">
        <v>-0.016088335956431554</v>
      </c>
      <c r="C29" s="19">
        <v>-0.014163527934714537</v>
      </c>
      <c r="D29" s="19">
        <v>-0.04092416079569006</v>
      </c>
      <c r="E29" s="19">
        <v>-0.007428758208777864</v>
      </c>
      <c r="F29" s="19">
        <v>0.03549415515409127</v>
      </c>
      <c r="G29" s="19"/>
      <c r="H29" s="19"/>
      <c r="I29" s="19"/>
      <c r="J29" s="19"/>
      <c r="K29" s="19"/>
      <c r="L29" s="19"/>
      <c r="M29" s="19"/>
      <c r="N29" s="19"/>
      <c r="O29" s="19"/>
      <c r="P29" s="19"/>
    </row>
    <row r="30">
      <c r="A30" s="21">
        <v>45568.0</v>
      </c>
      <c r="B30" s="19">
        <v>-0.03693099797902022</v>
      </c>
      <c r="C30" s="19">
        <v>0.0010997643362138376</v>
      </c>
      <c r="D30" s="19">
        <v>-0.00969578823167283</v>
      </c>
      <c r="E30" s="19">
        <v>0.02637116860671984</v>
      </c>
      <c r="F30" s="19">
        <v>0.016125548916564814</v>
      </c>
      <c r="G30" s="19"/>
      <c r="H30" s="19"/>
      <c r="I30" s="19"/>
      <c r="J30" s="19"/>
      <c r="K30" s="19"/>
      <c r="L30" s="19"/>
      <c r="M30" s="19"/>
      <c r="N30" s="19"/>
      <c r="O30" s="19"/>
      <c r="P30" s="19"/>
    </row>
    <row r="31">
      <c r="A31" s="21">
        <v>45566.0</v>
      </c>
      <c r="B31" s="19">
        <v>0.0949708896440895</v>
      </c>
      <c r="C31" s="19">
        <v>-0.02571559773457821</v>
      </c>
      <c r="D31" s="19">
        <v>-0.018479355488418947</v>
      </c>
      <c r="E31" s="19">
        <v>0.011288515118179854</v>
      </c>
      <c r="F31" s="19">
        <v>0.015127155802396874</v>
      </c>
      <c r="G31" s="19"/>
      <c r="H31" s="19"/>
      <c r="I31" s="19"/>
      <c r="J31" s="19"/>
      <c r="K31" s="19"/>
      <c r="L31" s="19"/>
      <c r="M31" s="19"/>
      <c r="N31" s="19"/>
      <c r="O31" s="19"/>
      <c r="P31" s="19"/>
    </row>
    <row r="32">
      <c r="A32" s="23">
        <v>45565.0</v>
      </c>
      <c r="B32" s="19">
        <v>-0.0075559506379418995</v>
      </c>
      <c r="C32" s="19">
        <v>-0.01689176479440202</v>
      </c>
      <c r="D32" s="19">
        <v>-1.5103458692034E-4</v>
      </c>
      <c r="E32" s="19">
        <v>-0.011383617754378128</v>
      </c>
      <c r="F32" s="19">
        <v>-0.025286701332003725</v>
      </c>
      <c r="G32" s="19"/>
      <c r="H32" s="19"/>
      <c r="I32" s="19"/>
      <c r="J32" s="19"/>
      <c r="K32" s="19"/>
      <c r="L32" s="19"/>
      <c r="M32" s="19"/>
      <c r="N32" s="19"/>
      <c r="O32" s="19"/>
      <c r="P32" s="19"/>
    </row>
    <row r="33">
      <c r="A33" s="23">
        <v>45562.0</v>
      </c>
      <c r="B33" s="19">
        <v>-0.0030496546331291174</v>
      </c>
      <c r="C33" s="19">
        <v>0.003927937455149744</v>
      </c>
      <c r="D33" s="19">
        <v>0.03066625155666247</v>
      </c>
      <c r="E33" s="19">
        <v>-0.003322696651977819</v>
      </c>
      <c r="F33" s="19">
        <v>8.554929778286091E-4</v>
      </c>
      <c r="G33" s="19"/>
      <c r="H33" s="19"/>
      <c r="I33" s="19"/>
      <c r="J33" s="19"/>
      <c r="K33" s="19"/>
      <c r="L33" s="19"/>
      <c r="M33" s="19"/>
      <c r="N33" s="19"/>
      <c r="O33" s="19"/>
      <c r="P33" s="19"/>
    </row>
    <row r="34">
      <c r="A34" s="23">
        <v>45561.0</v>
      </c>
      <c r="B34" s="19">
        <v>-0.01942492012779551</v>
      </c>
      <c r="C34" s="19">
        <v>0.003981495525557488</v>
      </c>
      <c r="D34" s="19">
        <v>-0.014018213445206151</v>
      </c>
      <c r="E34" s="19">
        <v>0.0270616143329796</v>
      </c>
      <c r="F34" s="19">
        <v>0.029277957147050282</v>
      </c>
      <c r="G34" s="19"/>
      <c r="H34" s="19"/>
      <c r="I34" s="19"/>
      <c r="J34" s="19"/>
      <c r="K34" s="19"/>
      <c r="L34" s="19"/>
      <c r="M34" s="19"/>
      <c r="N34" s="19"/>
      <c r="O34" s="19"/>
      <c r="P34" s="19"/>
    </row>
    <row r="35">
      <c r="A35" s="23">
        <v>45560.0</v>
      </c>
      <c r="B35" s="19">
        <v>0.010694634599984543</v>
      </c>
      <c r="C35" s="19">
        <v>-0.002496406687344077</v>
      </c>
      <c r="D35" s="19">
        <v>0.0056596007408931115</v>
      </c>
      <c r="E35" s="19">
        <v>0.04004847802798306</v>
      </c>
      <c r="F35" s="19">
        <v>8.078137622089532E-4</v>
      </c>
      <c r="G35" s="19"/>
      <c r="H35" s="19"/>
      <c r="I35" s="19"/>
      <c r="J35" s="19"/>
      <c r="K35" s="19"/>
      <c r="L35" s="19"/>
      <c r="M35" s="19"/>
      <c r="N35" s="19"/>
      <c r="O35" s="19"/>
      <c r="P35" s="19"/>
    </row>
    <row r="36">
      <c r="A36" s="23">
        <v>45559.0</v>
      </c>
      <c r="B36" s="19">
        <v>0.01670387393302697</v>
      </c>
      <c r="C36" s="19">
        <v>-0.012365049123986616</v>
      </c>
      <c r="D36" s="19">
        <v>9.78523973837353E-4</v>
      </c>
      <c r="E36" s="19">
        <v>0.019898465952985278</v>
      </c>
      <c r="F36" s="19">
        <v>-0.002417582417582387</v>
      </c>
      <c r="G36" s="19"/>
      <c r="H36" s="19"/>
      <c r="I36" s="19"/>
      <c r="J36" s="19"/>
      <c r="K36" s="19"/>
      <c r="L36" s="19"/>
      <c r="M36" s="19"/>
      <c r="N36" s="19"/>
      <c r="O36" s="19"/>
      <c r="P36" s="19"/>
    </row>
    <row r="37">
      <c r="A37" s="23">
        <v>45558.0</v>
      </c>
      <c r="B37" s="19">
        <v>-0.018483192410806315</v>
      </c>
      <c r="C37" s="19">
        <v>0.035952012383901</v>
      </c>
      <c r="D37" s="19">
        <v>0.003981385729058928</v>
      </c>
      <c r="E37" s="19">
        <v>0.009064991759098362</v>
      </c>
      <c r="F37" s="19">
        <v>0.005154639175257714</v>
      </c>
      <c r="G37" s="19"/>
      <c r="H37" s="19"/>
      <c r="I37" s="19"/>
      <c r="J37" s="19"/>
      <c r="K37" s="19"/>
      <c r="L37" s="19"/>
      <c r="M37" s="19"/>
      <c r="N37" s="19"/>
      <c r="O37" s="19"/>
      <c r="P37" s="19"/>
    </row>
    <row r="38">
      <c r="A38" s="23">
        <v>45555.0</v>
      </c>
      <c r="B38" s="19">
        <v>0.011077227825996294</v>
      </c>
      <c r="C38" s="19">
        <v>0.0028330810726899802</v>
      </c>
      <c r="D38" s="19">
        <v>0.005145262720232857</v>
      </c>
      <c r="E38" s="19">
        <v>-0.031023729106192888</v>
      </c>
      <c r="F38" s="19">
        <v>-4.416310908287313E-4</v>
      </c>
      <c r="G38" s="19"/>
      <c r="H38" s="19"/>
      <c r="I38" s="19"/>
      <c r="J38" s="19"/>
      <c r="K38" s="19"/>
      <c r="L38" s="19"/>
      <c r="M38" s="19"/>
      <c r="N38" s="19"/>
      <c r="O38" s="19"/>
      <c r="P38" s="19"/>
    </row>
    <row r="39">
      <c r="A39" s="23">
        <v>45554.0</v>
      </c>
      <c r="B39" s="19">
        <v>-0.023988806919359007</v>
      </c>
      <c r="C39" s="19">
        <v>0.015968772178850177</v>
      </c>
      <c r="D39" s="19">
        <v>-0.013231447766552273</v>
      </c>
      <c r="E39" s="19">
        <v>-0.022189630067318</v>
      </c>
      <c r="F39" s="19">
        <v>-0.004323928178820102</v>
      </c>
      <c r="G39" s="19"/>
      <c r="H39" s="19"/>
      <c r="I39" s="19"/>
      <c r="J39" s="19"/>
      <c r="K39" s="19"/>
      <c r="L39" s="19"/>
      <c r="M39" s="19"/>
      <c r="N39" s="19"/>
      <c r="O39" s="19"/>
      <c r="P39" s="19"/>
    </row>
    <row r="40">
      <c r="A40" s="23">
        <v>45553.0</v>
      </c>
      <c r="B40" s="19">
        <v>-0.021092213063724885</v>
      </c>
      <c r="C40" s="19">
        <v>0.004157263332937422</v>
      </c>
      <c r="D40" s="19">
        <v>-0.013607851072440225</v>
      </c>
      <c r="E40" s="19">
        <v>-0.0015802115376511994</v>
      </c>
      <c r="F40" s="19">
        <v>0.003087554215981836</v>
      </c>
      <c r="G40" s="19"/>
      <c r="H40" s="19"/>
      <c r="I40" s="19"/>
      <c r="J40" s="19"/>
      <c r="K40" s="19"/>
      <c r="L40" s="19"/>
      <c r="M40" s="19"/>
      <c r="N40" s="19"/>
      <c r="O40" s="19"/>
      <c r="P40" s="19"/>
    </row>
    <row r="41">
      <c r="A41" s="23">
        <v>45552.0</v>
      </c>
      <c r="B41" s="19">
        <v>0.025040841331427366</v>
      </c>
      <c r="C41" s="19">
        <v>0.009997200783780524</v>
      </c>
      <c r="D41" s="19">
        <v>-0.003729462755770685</v>
      </c>
      <c r="E41" s="19">
        <v>0.03131179244258053</v>
      </c>
      <c r="F41" s="19">
        <v>-0.01967425771115594</v>
      </c>
      <c r="G41" s="19"/>
      <c r="H41" s="19"/>
      <c r="I41" s="19"/>
      <c r="J41" s="19"/>
      <c r="K41" s="19"/>
      <c r="L41" s="19"/>
      <c r="M41" s="19"/>
      <c r="N41" s="19"/>
      <c r="O41" s="19"/>
      <c r="P41" s="19"/>
    </row>
    <row r="42">
      <c r="A42" s="23">
        <v>45551.0</v>
      </c>
      <c r="B42" s="19">
        <v>0.015211588794734165</v>
      </c>
      <c r="C42" s="19">
        <v>-0.001437527452781362</v>
      </c>
      <c r="D42" s="19">
        <v>0.006033564873497932</v>
      </c>
      <c r="E42" s="19">
        <v>0.012051107250456328</v>
      </c>
      <c r="F42" s="19">
        <v>-0.00821956972339366</v>
      </c>
      <c r="G42" s="19"/>
      <c r="H42" s="19"/>
      <c r="I42" s="19"/>
      <c r="J42" s="19"/>
      <c r="K42" s="19"/>
      <c r="L42" s="19"/>
      <c r="M42" s="19"/>
      <c r="N42" s="19"/>
      <c r="O42" s="19"/>
      <c r="P42" s="19"/>
    </row>
    <row r="43">
      <c r="A43" s="23">
        <v>45548.0</v>
      </c>
      <c r="B43" s="19">
        <v>-0.01851616349161933</v>
      </c>
      <c r="C43" s="19">
        <v>0.012779552715655118</v>
      </c>
      <c r="D43" s="19">
        <v>0.010089111953293095</v>
      </c>
      <c r="E43" s="19">
        <v>0.009916382574706173</v>
      </c>
      <c r="F43" s="19">
        <v>0.0039466130884040496</v>
      </c>
      <c r="G43" s="19"/>
      <c r="H43" s="19"/>
      <c r="I43" s="19"/>
      <c r="J43" s="19"/>
      <c r="K43" s="19"/>
      <c r="L43" s="19"/>
      <c r="M43" s="19"/>
      <c r="N43" s="19"/>
      <c r="O43" s="19"/>
      <c r="P43" s="19"/>
    </row>
    <row r="44">
      <c r="A44" s="21">
        <v>45547.0</v>
      </c>
      <c r="B44" s="19">
        <v>4.3256997455465296E-4</v>
      </c>
      <c r="C44" s="19">
        <v>-7.678008567041372E-4</v>
      </c>
      <c r="D44" s="19">
        <v>-0.057443521915427675</v>
      </c>
      <c r="E44" s="19">
        <v>-0.0012089350280607425</v>
      </c>
      <c r="F44" s="19">
        <v>-0.03537066519000498</v>
      </c>
      <c r="G44" s="19"/>
      <c r="H44" s="19"/>
      <c r="I44" s="19"/>
      <c r="J44" s="19"/>
      <c r="K44" s="19"/>
      <c r="L44" s="19"/>
      <c r="M44" s="19"/>
      <c r="N44" s="19"/>
      <c r="O44" s="19"/>
      <c r="P44" s="19"/>
    </row>
    <row r="45">
      <c r="A45" s="21">
        <v>45546.0</v>
      </c>
      <c r="B45" s="19">
        <v>-0.024499218110060283</v>
      </c>
      <c r="C45" s="19">
        <v>0.001862348178137685</v>
      </c>
      <c r="D45" s="19">
        <v>-0.0027919514778088628</v>
      </c>
      <c r="E45" s="19">
        <v>0.014994934143870431</v>
      </c>
      <c r="F45" s="19">
        <v>0.026138220044037208</v>
      </c>
      <c r="G45" s="19"/>
      <c r="H45" s="19"/>
      <c r="I45" s="19"/>
      <c r="J45" s="19"/>
      <c r="K45" s="19"/>
      <c r="L45" s="19"/>
      <c r="M45" s="19"/>
      <c r="N45" s="19"/>
      <c r="O45" s="19"/>
      <c r="P45" s="19"/>
    </row>
    <row r="46">
      <c r="A46" s="21">
        <v>45545.0</v>
      </c>
      <c r="B46" s="19">
        <v>0.0020893963137078586</v>
      </c>
      <c r="C46" s="19">
        <v>0.02222406158175705</v>
      </c>
      <c r="D46" s="19">
        <v>-0.010149139943774643</v>
      </c>
      <c r="E46" s="19">
        <v>-0.014095449500554968</v>
      </c>
      <c r="F46" s="19">
        <v>-0.02499999999999991</v>
      </c>
      <c r="G46" s="19"/>
      <c r="H46" s="19"/>
      <c r="I46" s="19"/>
      <c r="J46" s="19"/>
      <c r="K46" s="19"/>
      <c r="L46" s="19"/>
      <c r="M46" s="19"/>
      <c r="N46" s="19"/>
      <c r="O46" s="19"/>
      <c r="P46" s="19"/>
    </row>
    <row r="47">
      <c r="A47" s="21">
        <v>45544.0</v>
      </c>
      <c r="B47" s="19">
        <v>0.0029937878901280524</v>
      </c>
      <c r="C47" s="19">
        <v>-0.0224928192888062</v>
      </c>
      <c r="D47" s="19">
        <v>-0.018519384557826424</v>
      </c>
      <c r="E47" s="19">
        <v>-0.030818049803689518</v>
      </c>
      <c r="F47" s="19">
        <v>-0.01835486063902103</v>
      </c>
      <c r="G47" s="19"/>
      <c r="H47" s="19"/>
      <c r="I47" s="19"/>
      <c r="J47" s="19"/>
      <c r="K47" s="19"/>
      <c r="L47" s="19"/>
      <c r="M47" s="19"/>
      <c r="N47" s="19"/>
      <c r="O47" s="19"/>
      <c r="P47" s="19"/>
    </row>
    <row r="48">
      <c r="A48" s="21">
        <v>45541.0</v>
      </c>
      <c r="B48" s="19">
        <v>-0.05446782411775797</v>
      </c>
      <c r="C48" s="19">
        <v>-3.2353298014309306E-4</v>
      </c>
      <c r="D48" s="19">
        <v>-0.010458605210791783</v>
      </c>
      <c r="E48" s="19">
        <v>0.014049325348778785</v>
      </c>
      <c r="F48" s="19">
        <v>-0.007422402159244279</v>
      </c>
      <c r="G48" s="19"/>
      <c r="H48" s="19"/>
      <c r="I48" s="19"/>
      <c r="J48" s="19"/>
      <c r="K48" s="19"/>
      <c r="L48" s="19"/>
      <c r="M48" s="19"/>
      <c r="N48" s="19"/>
      <c r="O48" s="19"/>
      <c r="P48" s="19"/>
    </row>
    <row r="49">
      <c r="A49" s="21">
        <v>45540.0</v>
      </c>
      <c r="B49" s="19">
        <v>0.0765675394265688</v>
      </c>
      <c r="C49" s="19">
        <v>-0.009096737997916327</v>
      </c>
      <c r="D49" s="19">
        <v>-0.004285319325407655</v>
      </c>
      <c r="E49" s="19">
        <v>-0.007878361560521574</v>
      </c>
      <c r="F49" s="19">
        <v>0.009880749574105563</v>
      </c>
      <c r="G49" s="19"/>
      <c r="H49" s="19"/>
      <c r="I49" s="19"/>
      <c r="J49" s="19"/>
      <c r="K49" s="19"/>
      <c r="L49" s="19"/>
      <c r="M49" s="19"/>
      <c r="N49" s="19"/>
      <c r="O49" s="19"/>
      <c r="P49" s="19"/>
    </row>
    <row r="50">
      <c r="A50" s="21">
        <v>45539.0</v>
      </c>
      <c r="B50" s="19">
        <v>0.01823024410426144</v>
      </c>
      <c r="C50" s="19">
        <v>0.0144314809545103</v>
      </c>
      <c r="D50" s="19">
        <v>-0.006909806433899379</v>
      </c>
      <c r="E50" s="19">
        <v>0.007918934543352352</v>
      </c>
      <c r="F50" s="19">
        <v>-0.005219631236442535</v>
      </c>
      <c r="G50" s="19"/>
      <c r="H50" s="19"/>
      <c r="I50" s="19"/>
      <c r="J50" s="19"/>
      <c r="K50" s="19"/>
      <c r="L50" s="19"/>
      <c r="M50" s="19"/>
      <c r="N50" s="19"/>
      <c r="O50" s="19"/>
      <c r="P50" s="19"/>
    </row>
    <row r="51">
      <c r="A51" s="21">
        <v>45538.0</v>
      </c>
      <c r="B51" s="19">
        <v>0.025836914425168445</v>
      </c>
      <c r="C51" s="19">
        <v>6.101529450048826E-4</v>
      </c>
      <c r="D51" s="19">
        <v>-0.016826382327799316</v>
      </c>
      <c r="E51" s="19">
        <v>0.0026027711857918856</v>
      </c>
      <c r="F51" s="19">
        <v>-0.02019128586609975</v>
      </c>
      <c r="G51" s="19"/>
      <c r="H51" s="19"/>
      <c r="I51" s="19"/>
      <c r="J51" s="19"/>
      <c r="K51" s="19"/>
      <c r="L51" s="19"/>
      <c r="M51" s="19"/>
      <c r="N51" s="19"/>
      <c r="O51" s="19"/>
      <c r="P51" s="19"/>
    </row>
    <row r="52">
      <c r="A52" s="21">
        <v>45537.0</v>
      </c>
      <c r="B52" s="19">
        <v>-0.010551181102362195</v>
      </c>
      <c r="C52" s="19">
        <v>0.0059743023160652164</v>
      </c>
      <c r="D52" s="19">
        <v>-0.009182900191682108</v>
      </c>
      <c r="E52" s="19">
        <v>-0.0024110318343479875</v>
      </c>
      <c r="F52" s="19">
        <v>0.03641495146967699</v>
      </c>
      <c r="G52" s="19"/>
      <c r="H52" s="19"/>
      <c r="I52" s="19"/>
      <c r="J52" s="19"/>
      <c r="K52" s="19"/>
      <c r="L52" s="19"/>
      <c r="M52" s="19"/>
      <c r="N52" s="19"/>
      <c r="O52" s="19"/>
      <c r="P52" s="19"/>
    </row>
    <row r="53">
      <c r="A53" s="23">
        <v>45534.0</v>
      </c>
      <c r="B53" s="19">
        <v>0.06160662041293996</v>
      </c>
      <c r="C53" s="19">
        <v>-0.0015933325162396095</v>
      </c>
      <c r="D53" s="19">
        <v>0.04383230189381604</v>
      </c>
      <c r="E53" s="19">
        <v>-0.025069400865782354</v>
      </c>
      <c r="F53" s="19">
        <v>-0.01545238902067092</v>
      </c>
      <c r="G53" s="19"/>
      <c r="H53" s="19"/>
      <c r="I53" s="19"/>
      <c r="J53" s="19"/>
      <c r="K53" s="19"/>
      <c r="L53" s="19"/>
      <c r="M53" s="19"/>
      <c r="N53" s="19"/>
      <c r="O53" s="19"/>
      <c r="P53" s="19"/>
    </row>
    <row r="54">
      <c r="A54" s="23">
        <v>45533.0</v>
      </c>
      <c r="B54" s="19">
        <v>-0.02887217231302086</v>
      </c>
      <c r="C54" s="19">
        <v>-0.002038569739470808</v>
      </c>
      <c r="D54" s="19">
        <v>-0.00250638199118125</v>
      </c>
      <c r="E54" s="19">
        <v>0.012666544596792395</v>
      </c>
      <c r="F54" s="19">
        <v>-0.028061392530136287</v>
      </c>
      <c r="G54" s="19"/>
      <c r="H54" s="19"/>
      <c r="I54" s="19"/>
      <c r="J54" s="19"/>
      <c r="K54" s="19"/>
      <c r="L54" s="19"/>
      <c r="M54" s="19"/>
      <c r="N54" s="19"/>
      <c r="O54" s="19"/>
      <c r="P54" s="19"/>
    </row>
    <row r="55">
      <c r="A55" s="23">
        <v>45532.0</v>
      </c>
      <c r="B55" s="19">
        <v>-0.055896178213774794</v>
      </c>
      <c r="C55" s="19">
        <v>0.010755789994230547</v>
      </c>
      <c r="D55" s="19">
        <v>-0.013868546320029429</v>
      </c>
      <c r="E55" s="19">
        <v>-0.007875614447531598</v>
      </c>
      <c r="F55" s="19">
        <v>0.03082773137774142</v>
      </c>
      <c r="G55" s="19"/>
      <c r="H55" s="19"/>
      <c r="I55" s="19"/>
      <c r="J55" s="19"/>
      <c r="K55" s="19"/>
      <c r="L55" s="19"/>
      <c r="M55" s="19"/>
      <c r="N55" s="19"/>
      <c r="O55" s="19"/>
      <c r="P55" s="19"/>
    </row>
    <row r="56">
      <c r="A56" s="23">
        <v>45531.0</v>
      </c>
      <c r="B56" s="19">
        <v>0.06265609729612343</v>
      </c>
      <c r="C56" s="19">
        <v>0.00814291649356047</v>
      </c>
      <c r="D56" s="19">
        <v>0.006681103994839344</v>
      </c>
      <c r="E56" s="19">
        <v>0.002474584623295417</v>
      </c>
      <c r="F56" s="19">
        <v>-0.027984951488350562</v>
      </c>
      <c r="G56" s="19"/>
      <c r="H56" s="19"/>
      <c r="I56" s="19"/>
      <c r="J56" s="19"/>
      <c r="K56" s="19"/>
      <c r="L56" s="19"/>
      <c r="M56" s="19"/>
      <c r="N56" s="19"/>
      <c r="O56" s="19"/>
      <c r="P56" s="19"/>
    </row>
    <row r="57">
      <c r="A57" s="23">
        <v>45530.0</v>
      </c>
      <c r="B57" s="19">
        <v>0.05320943531093625</v>
      </c>
      <c r="C57" s="19">
        <v>0.010410544874485783</v>
      </c>
      <c r="D57" s="19">
        <v>0.01563011839580697</v>
      </c>
      <c r="E57" s="19">
        <v>-0.008655112357164096</v>
      </c>
      <c r="F57" s="19">
        <v>0.05464290686342754</v>
      </c>
      <c r="G57" s="19"/>
      <c r="H57" s="19"/>
      <c r="I57" s="19"/>
      <c r="J57" s="19"/>
      <c r="K57" s="19"/>
      <c r="L57" s="19"/>
      <c r="M57" s="19"/>
      <c r="N57" s="19"/>
      <c r="O57" s="19"/>
      <c r="P57" s="19"/>
    </row>
    <row r="58">
      <c r="A58" s="23">
        <v>45527.0</v>
      </c>
      <c r="B58" s="19">
        <v>-0.014400045088203806</v>
      </c>
      <c r="C58" s="19">
        <v>0.013831552964208127</v>
      </c>
      <c r="D58" s="19">
        <v>-0.015434942867674106</v>
      </c>
      <c r="E58" s="19">
        <v>0.0077698580877159085</v>
      </c>
      <c r="F58" s="19">
        <v>-0.01838059446532292</v>
      </c>
      <c r="G58" s="19"/>
      <c r="H58" s="19"/>
      <c r="I58" s="19"/>
      <c r="J58" s="19"/>
      <c r="K58" s="19"/>
      <c r="L58" s="19"/>
      <c r="M58" s="19"/>
      <c r="N58" s="19"/>
      <c r="O58" s="19"/>
      <c r="P58" s="19"/>
    </row>
    <row r="59">
      <c r="A59" s="23">
        <v>45526.0</v>
      </c>
      <c r="B59" s="19">
        <v>0.007123598694479982</v>
      </c>
      <c r="C59" s="19">
        <v>-0.003900122938657935</v>
      </c>
      <c r="D59" s="19">
        <v>-0.0015640813322292946</v>
      </c>
      <c r="E59" s="19">
        <v>0.05739764162687</v>
      </c>
      <c r="F59" s="19">
        <v>-0.02841399455619731</v>
      </c>
      <c r="G59" s="19"/>
      <c r="H59" s="19"/>
      <c r="I59" s="19"/>
      <c r="J59" s="19"/>
      <c r="K59" s="19"/>
      <c r="L59" s="19"/>
      <c r="M59" s="19"/>
      <c r="N59" s="19"/>
      <c r="O59" s="19"/>
      <c r="P59" s="19"/>
    </row>
    <row r="60">
      <c r="A60" s="23">
        <v>45525.0</v>
      </c>
      <c r="B60" s="19">
        <v>-0.009139482564679446</v>
      </c>
      <c r="C60" s="19">
        <v>0.0030189641976359205</v>
      </c>
      <c r="D60" s="19">
        <v>-7.354969201066597E-4</v>
      </c>
      <c r="E60" s="19">
        <v>0.004250386398763517</v>
      </c>
      <c r="F60" s="19">
        <v>-0.024543452920606224</v>
      </c>
      <c r="G60" s="19"/>
      <c r="H60" s="19"/>
      <c r="I60" s="19"/>
      <c r="J60" s="19"/>
      <c r="K60" s="19"/>
      <c r="L60" s="19"/>
      <c r="M60" s="19"/>
      <c r="N60" s="19"/>
      <c r="O60" s="19"/>
      <c r="P60" s="19"/>
    </row>
    <row r="61">
      <c r="A61" s="23">
        <v>45524.0</v>
      </c>
      <c r="B61" s="19">
        <v>-0.03681031447222305</v>
      </c>
      <c r="C61" s="19">
        <v>-0.00955990734891543</v>
      </c>
      <c r="D61" s="19">
        <v>-0.009696362725906904</v>
      </c>
      <c r="E61" s="19">
        <v>0.027835858379376077</v>
      </c>
      <c r="F61" s="19">
        <v>0.03748992206396129</v>
      </c>
      <c r="G61" s="19"/>
      <c r="H61" s="19"/>
      <c r="I61" s="19"/>
      <c r="J61" s="19"/>
      <c r="K61" s="19"/>
      <c r="L61" s="19"/>
      <c r="M61" s="19"/>
      <c r="N61" s="19"/>
      <c r="O61" s="19"/>
      <c r="P61" s="19"/>
    </row>
    <row r="62">
      <c r="A62" s="23">
        <v>45523.0</v>
      </c>
      <c r="B62" s="19">
        <v>0.1642699463891517</v>
      </c>
      <c r="C62" s="19">
        <v>0.022037618904144907</v>
      </c>
      <c r="D62" s="19">
        <v>0.033887137007577506</v>
      </c>
      <c r="E62" s="19">
        <v>0.0063123001692682035</v>
      </c>
      <c r="F62" s="19">
        <v>0.042808099208295536</v>
      </c>
      <c r="G62" s="19"/>
      <c r="H62" s="19"/>
      <c r="I62" s="19"/>
      <c r="J62" s="19"/>
      <c r="K62" s="19"/>
      <c r="L62" s="19"/>
      <c r="M62" s="19"/>
      <c r="N62" s="19"/>
      <c r="O62" s="19"/>
      <c r="P62" s="19"/>
    </row>
    <row r="63">
      <c r="A63" s="23">
        <v>45520.0</v>
      </c>
      <c r="B63" s="19">
        <v>0.016672010259698666</v>
      </c>
      <c r="C63" s="19">
        <v>-0.005734582958873524</v>
      </c>
      <c r="D63" s="19">
        <v>0.008448431344629359</v>
      </c>
      <c r="E63" s="19">
        <v>0.012605192053610992</v>
      </c>
      <c r="F63" s="19">
        <v>-0.013614374568071907</v>
      </c>
      <c r="G63" s="19"/>
      <c r="H63" s="19"/>
      <c r="I63" s="19"/>
      <c r="J63" s="19"/>
      <c r="K63" s="19"/>
      <c r="L63" s="19"/>
      <c r="M63" s="19"/>
      <c r="N63" s="19"/>
      <c r="O63" s="19"/>
      <c r="P63" s="19"/>
    </row>
    <row r="64">
      <c r="A64" s="23">
        <v>45518.0</v>
      </c>
      <c r="B64" s="19">
        <v>-0.008046306014057203</v>
      </c>
      <c r="C64" s="19">
        <v>-0.0037943383356071614</v>
      </c>
      <c r="D64" s="19">
        <v>-0.021093713701621608</v>
      </c>
      <c r="E64" s="19">
        <v>-0.030969572539158885</v>
      </c>
      <c r="F64" s="19">
        <v>-0.030615662892744755</v>
      </c>
      <c r="G64" s="19"/>
      <c r="H64" s="19"/>
      <c r="I64" s="19"/>
      <c r="J64" s="19"/>
      <c r="K64" s="19"/>
      <c r="L64" s="19"/>
      <c r="M64" s="19"/>
      <c r="N64" s="19"/>
      <c r="O64" s="19"/>
      <c r="P64" s="19"/>
    </row>
    <row r="65">
      <c r="A65" s="23">
        <v>45517.0</v>
      </c>
      <c r="B65" s="19">
        <v>0.009762677028806399</v>
      </c>
      <c r="C65" s="19">
        <v>0.001024240355069983</v>
      </c>
      <c r="D65" s="19">
        <v>0.007536747495552998</v>
      </c>
      <c r="E65" s="19">
        <v>0.009184136702790058</v>
      </c>
      <c r="F65" s="19">
        <v>0.0418789697773434</v>
      </c>
      <c r="G65" s="19"/>
      <c r="H65" s="19"/>
      <c r="I65" s="19"/>
      <c r="J65" s="19"/>
      <c r="K65" s="19"/>
      <c r="L65" s="19"/>
      <c r="M65" s="19"/>
      <c r="N65" s="19"/>
      <c r="O65" s="19"/>
      <c r="P65" s="19"/>
    </row>
    <row r="66">
      <c r="A66" s="21">
        <v>45516.0</v>
      </c>
      <c r="B66" s="19">
        <v>0.03755164600826344</v>
      </c>
      <c r="C66" s="19">
        <v>0.00601064743259494</v>
      </c>
      <c r="D66" s="19">
        <v>0.025293976481881364</v>
      </c>
      <c r="E66" s="19">
        <v>0.010278120773798971</v>
      </c>
      <c r="F66" s="19">
        <v>0.06362286562732011</v>
      </c>
      <c r="G66" s="19"/>
      <c r="H66" s="19"/>
      <c r="I66" s="19"/>
      <c r="J66" s="19"/>
      <c r="K66" s="19"/>
      <c r="L66" s="19"/>
      <c r="M66" s="19"/>
      <c r="N66" s="19"/>
      <c r="O66" s="19"/>
      <c r="P66" s="19"/>
    </row>
    <row r="67">
      <c r="A67" s="21">
        <v>45513.0</v>
      </c>
      <c r="B67" s="19">
        <v>0.01275561854626428</v>
      </c>
      <c r="C67" s="19">
        <v>-0.006695381466160666</v>
      </c>
      <c r="D67" s="19">
        <v>0.016044084658148883</v>
      </c>
      <c r="E67" s="19">
        <v>-0.01009289655654122</v>
      </c>
      <c r="F67" s="19">
        <v>0.04184391677623944</v>
      </c>
      <c r="G67" s="19"/>
      <c r="H67" s="19"/>
      <c r="I67" s="19"/>
      <c r="J67" s="19"/>
      <c r="K67" s="19"/>
      <c r="L67" s="19"/>
      <c r="M67" s="19"/>
      <c r="N67" s="19"/>
      <c r="O67" s="19"/>
      <c r="P67" s="19"/>
    </row>
    <row r="68">
      <c r="A68" s="21">
        <v>45512.0</v>
      </c>
      <c r="B68" s="19">
        <v>-0.06268977732793513</v>
      </c>
      <c r="C68" s="19">
        <v>0.004799245832797894</v>
      </c>
      <c r="D68" s="19">
        <v>0.01139334155363736</v>
      </c>
      <c r="E68" s="19">
        <v>0.030469518485640945</v>
      </c>
      <c r="F68" s="19">
        <v>0.05793306603387616</v>
      </c>
      <c r="G68" s="19"/>
      <c r="H68" s="19"/>
      <c r="I68" s="19"/>
      <c r="J68" s="19"/>
      <c r="K68" s="19"/>
      <c r="L68" s="19"/>
      <c r="M68" s="19"/>
      <c r="N68" s="19"/>
      <c r="O68" s="19"/>
      <c r="P68" s="19"/>
    </row>
    <row r="69">
      <c r="A69" s="21">
        <v>45511.0</v>
      </c>
      <c r="B69" s="19">
        <v>0.025394869133720244</v>
      </c>
      <c r="C69" s="19">
        <v>-0.0049036329524134725</v>
      </c>
      <c r="D69" s="19">
        <v>-0.0026563038024497443</v>
      </c>
      <c r="E69" s="19">
        <v>0.0022482717162610744</v>
      </c>
      <c r="F69" s="19">
        <v>0.015708111702127603</v>
      </c>
      <c r="G69" s="19"/>
      <c r="H69" s="19"/>
      <c r="I69" s="19"/>
      <c r="J69" s="19"/>
      <c r="K69" s="19"/>
      <c r="L69" s="19"/>
      <c r="M69" s="19"/>
      <c r="N69" s="19"/>
      <c r="O69" s="19"/>
      <c r="P69" s="19"/>
    </row>
    <row r="70">
      <c r="A70" s="21">
        <v>45510.0</v>
      </c>
      <c r="B70" s="19">
        <v>-0.002587907999870631</v>
      </c>
      <c r="C70" s="19">
        <v>-0.020015878985416458</v>
      </c>
      <c r="D70" s="19">
        <v>-0.07313181051383766</v>
      </c>
      <c r="E70" s="19">
        <v>-0.05251466651478043</v>
      </c>
      <c r="F70" s="19">
        <v>-0.027638597058348147</v>
      </c>
      <c r="G70" s="19"/>
      <c r="H70" s="19"/>
      <c r="I70" s="19"/>
      <c r="J70" s="19"/>
      <c r="K70" s="19"/>
      <c r="L70" s="19"/>
      <c r="M70" s="19"/>
      <c r="N70" s="19"/>
      <c r="O70" s="19"/>
      <c r="P70" s="19"/>
    </row>
    <row r="71">
      <c r="A71" s="21">
        <v>45509.0</v>
      </c>
      <c r="B71" s="19">
        <v>-0.057156799951200044</v>
      </c>
      <c r="C71" s="19">
        <v>-0.011197421700685828</v>
      </c>
      <c r="D71" s="19">
        <v>-0.04172492135616912</v>
      </c>
      <c r="E71" s="19">
        <v>-0.007686655739558068</v>
      </c>
      <c r="F71" s="19">
        <v>-0.02956630852482145</v>
      </c>
      <c r="G71" s="19"/>
      <c r="H71" s="19"/>
      <c r="I71" s="19"/>
      <c r="J71" s="19"/>
      <c r="K71" s="19"/>
      <c r="L71" s="19"/>
      <c r="M71" s="19"/>
      <c r="N71" s="19"/>
      <c r="O71" s="19"/>
      <c r="P71" s="19"/>
    </row>
    <row r="72">
      <c r="A72" s="21">
        <v>45506.0</v>
      </c>
      <c r="B72" s="19">
        <v>0.035041197083057085</v>
      </c>
      <c r="C72" s="19">
        <v>-0.003950942464400531</v>
      </c>
      <c r="D72" s="19">
        <v>-0.010590930705053347</v>
      </c>
      <c r="E72" s="19">
        <v>-0.023004373371029674</v>
      </c>
      <c r="F72" s="19">
        <v>0.012948840165236675</v>
      </c>
      <c r="G72" s="19"/>
      <c r="H72" s="19"/>
      <c r="I72" s="19"/>
      <c r="J72" s="19"/>
      <c r="K72" s="19"/>
      <c r="L72" s="19"/>
      <c r="M72" s="19"/>
      <c r="N72" s="19"/>
      <c r="O72" s="19"/>
      <c r="P72" s="19"/>
    </row>
    <row r="73">
      <c r="A73" s="21">
        <v>45505.0</v>
      </c>
      <c r="B73" s="19">
        <v>0.0062259775737745215</v>
      </c>
      <c r="C73" s="19">
        <v>0.00450618049526641</v>
      </c>
      <c r="D73" s="19">
        <v>-0.004475620777208644</v>
      </c>
      <c r="E73" s="19">
        <v>0.0019142461964039015</v>
      </c>
      <c r="F73" s="19">
        <v>-0.002772716469935821</v>
      </c>
      <c r="G73" s="19"/>
      <c r="H73" s="19"/>
      <c r="I73" s="19"/>
      <c r="J73" s="19"/>
      <c r="K73" s="19"/>
      <c r="L73" s="19"/>
      <c r="M73" s="19"/>
      <c r="N73" s="19"/>
      <c r="O73" s="19"/>
      <c r="P73" s="19"/>
    </row>
    <row r="74">
      <c r="A74" s="23">
        <v>45504.0</v>
      </c>
      <c r="B74" s="19">
        <v>0.012674108148100549</v>
      </c>
      <c r="C74" s="19">
        <v>-0.0026799703141749953</v>
      </c>
      <c r="D74" s="19">
        <v>0.03367437722419919</v>
      </c>
      <c r="E74" s="19">
        <v>0.02375450282063496</v>
      </c>
      <c r="F74" s="19">
        <v>0.05261841227484987</v>
      </c>
      <c r="G74" s="19"/>
      <c r="H74" s="19"/>
      <c r="I74" s="19"/>
      <c r="J74" s="19"/>
      <c r="K74" s="19"/>
      <c r="L74" s="19"/>
      <c r="M74" s="19"/>
      <c r="N74" s="19"/>
      <c r="O74" s="19"/>
      <c r="P74" s="19"/>
    </row>
    <row r="75">
      <c r="A75" s="23">
        <v>45503.0</v>
      </c>
      <c r="B75" s="19">
        <v>-0.002342747111681698</v>
      </c>
      <c r="C75" s="19">
        <v>0.00455599734923795</v>
      </c>
      <c r="D75" s="19">
        <v>0.005097022265939444</v>
      </c>
      <c r="E75" s="19">
        <v>-0.012307279196222765</v>
      </c>
      <c r="F75" s="19">
        <v>-0.03118435934722885</v>
      </c>
      <c r="G75" s="19"/>
      <c r="H75" s="19"/>
      <c r="I75" s="19"/>
      <c r="J75" s="19"/>
      <c r="K75" s="19"/>
      <c r="L75" s="19"/>
      <c r="M75" s="19"/>
      <c r="N75" s="19"/>
      <c r="O75" s="19"/>
      <c r="P75" s="19"/>
    </row>
    <row r="76">
      <c r="A76" s="23">
        <v>45502.0</v>
      </c>
      <c r="B76" s="19">
        <v>0.020034044781982452</v>
      </c>
      <c r="C76" s="19">
        <v>0.007763586275982837</v>
      </c>
      <c r="D76" s="19">
        <v>0.02506989321233788</v>
      </c>
      <c r="E76" s="19">
        <v>-0.0043778057501867584</v>
      </c>
      <c r="F76" s="19">
        <v>0.016172728019046012</v>
      </c>
      <c r="G76" s="19"/>
      <c r="H76" s="19"/>
      <c r="I76" s="19"/>
      <c r="J76" s="19"/>
      <c r="K76" s="19"/>
      <c r="L76" s="19"/>
      <c r="M76" s="19"/>
      <c r="N76" s="19"/>
      <c r="O76" s="19"/>
      <c r="P76" s="19"/>
    </row>
    <row r="77">
      <c r="A77" s="23">
        <v>45499.0</v>
      </c>
      <c r="B77" s="19">
        <v>0.01454666223845913</v>
      </c>
      <c r="C77" s="19">
        <v>-0.020523303352412037</v>
      </c>
      <c r="D77" s="19">
        <v>0.061545198014984814</v>
      </c>
      <c r="E77" s="19">
        <v>0.03727540585822409</v>
      </c>
      <c r="F77" s="19">
        <v>0.004535708395183802</v>
      </c>
      <c r="G77" s="19"/>
      <c r="H77" s="19"/>
      <c r="I77" s="19"/>
      <c r="J77" s="19"/>
      <c r="K77" s="19"/>
      <c r="L77" s="19"/>
      <c r="M77" s="19"/>
      <c r="N77" s="19"/>
      <c r="O77" s="19"/>
      <c r="P77" s="19"/>
    </row>
    <row r="78">
      <c r="A78" s="23">
        <v>45498.0</v>
      </c>
      <c r="B78" s="19">
        <v>-0.010027946736807514</v>
      </c>
      <c r="C78" s="19">
        <v>-0.0030568575504381634</v>
      </c>
      <c r="D78" s="19">
        <v>0.025853463765222795</v>
      </c>
      <c r="E78" s="19">
        <v>0.022639993382882917</v>
      </c>
      <c r="F78" s="19">
        <v>0.061449579831932555</v>
      </c>
      <c r="G78" s="19"/>
      <c r="H78" s="19"/>
      <c r="I78" s="19"/>
      <c r="J78" s="19"/>
      <c r="K78" s="19"/>
      <c r="L78" s="19"/>
      <c r="M78" s="19"/>
      <c r="N78" s="19"/>
      <c r="O78" s="19"/>
      <c r="P78" s="19"/>
    </row>
    <row r="79">
      <c r="A79" s="23">
        <v>45497.0</v>
      </c>
      <c r="B79" s="19">
        <v>0.027464360516181507</v>
      </c>
      <c r="C79" s="19">
        <v>-0.011602143173669699</v>
      </c>
      <c r="D79" s="19">
        <v>-0.0013457608533120613</v>
      </c>
      <c r="E79" s="19">
        <v>-0.009770195637929469</v>
      </c>
      <c r="F79" s="19">
        <v>0.04836193447737913</v>
      </c>
      <c r="G79" s="19"/>
      <c r="H79" s="19"/>
      <c r="I79" s="19"/>
      <c r="J79" s="19"/>
      <c r="K79" s="19"/>
      <c r="L79" s="19"/>
      <c r="M79" s="19"/>
      <c r="N79" s="19"/>
      <c r="O79" s="19"/>
      <c r="P79" s="19"/>
    </row>
    <row r="80">
      <c r="A80" s="23">
        <v>45496.0</v>
      </c>
      <c r="B80" s="19">
        <v>0.0018275348585350404</v>
      </c>
      <c r="C80" s="19">
        <v>-0.006006487005966399</v>
      </c>
      <c r="D80" s="19">
        <v>0.01328282828282834</v>
      </c>
      <c r="E80" s="19">
        <v>0.006975209727589693</v>
      </c>
      <c r="F80" s="19">
        <v>-0.013131679043651534</v>
      </c>
      <c r="G80" s="19"/>
      <c r="H80" s="19"/>
      <c r="I80" s="19"/>
      <c r="J80" s="19"/>
      <c r="K80" s="19"/>
      <c r="L80" s="19"/>
      <c r="M80" s="19"/>
      <c r="N80" s="19"/>
      <c r="O80" s="19"/>
      <c r="P80" s="19"/>
    </row>
    <row r="81">
      <c r="A81" s="23">
        <v>45495.0</v>
      </c>
      <c r="B81" s="19">
        <v>-0.013521183186992913</v>
      </c>
      <c r="C81" s="19">
        <v>-0.0013196832760136168</v>
      </c>
      <c r="D81" s="19">
        <v>-0.033722121907178715</v>
      </c>
      <c r="E81" s="19">
        <v>-0.035633124261430615</v>
      </c>
      <c r="F81" s="19">
        <v>-0.032761037140854876</v>
      </c>
      <c r="G81" s="19"/>
      <c r="H81" s="19"/>
      <c r="I81" s="19"/>
      <c r="J81" s="19"/>
      <c r="K81" s="19"/>
      <c r="L81" s="19"/>
      <c r="M81" s="19"/>
      <c r="N81" s="19"/>
      <c r="O81" s="19"/>
      <c r="P81" s="19"/>
    </row>
    <row r="82">
      <c r="A82" s="23">
        <v>45492.0</v>
      </c>
      <c r="B82" s="19">
        <v>-0.020022902012105326</v>
      </c>
      <c r="C82" s="19">
        <v>0.008387773207516602</v>
      </c>
      <c r="D82" s="19">
        <v>0.0033295793957792696</v>
      </c>
      <c r="E82" s="19">
        <v>-0.015482369787005679</v>
      </c>
      <c r="F82" s="19">
        <v>-0.030899830220713187</v>
      </c>
      <c r="G82" s="19"/>
      <c r="H82" s="19"/>
      <c r="I82" s="19"/>
      <c r="J82" s="19"/>
      <c r="K82" s="19"/>
      <c r="L82" s="19"/>
      <c r="M82" s="19"/>
      <c r="N82" s="19"/>
      <c r="O82" s="19"/>
      <c r="P82" s="19"/>
    </row>
    <row r="83">
      <c r="A83" s="23">
        <v>45491.0</v>
      </c>
      <c r="B83" s="19">
        <v>-0.0036834213442858976</v>
      </c>
      <c r="C83" s="19">
        <v>0.008089759746331193</v>
      </c>
      <c r="D83" s="19">
        <v>-0.0032212406657231574</v>
      </c>
      <c r="E83" s="19">
        <v>-0.013714348761515893</v>
      </c>
      <c r="F83" s="19">
        <v>0.031162464985994287</v>
      </c>
      <c r="G83" s="19"/>
      <c r="H83" s="19"/>
      <c r="I83" s="19"/>
      <c r="J83" s="19"/>
      <c r="K83" s="19"/>
      <c r="L83" s="19"/>
      <c r="M83" s="19"/>
      <c r="N83" s="19"/>
      <c r="O83" s="19"/>
      <c r="P83" s="19"/>
    </row>
    <row r="84">
      <c r="A84" s="23">
        <v>45489.0</v>
      </c>
      <c r="B84" s="19">
        <v>0.009576463619310971</v>
      </c>
      <c r="C84" s="19">
        <v>-0.0023927325817179046</v>
      </c>
      <c r="D84" s="19">
        <v>0.0075731497418245475</v>
      </c>
      <c r="E84" s="19">
        <v>0.01773041681638521</v>
      </c>
      <c r="F84" s="19">
        <v>0.039868924085199486</v>
      </c>
      <c r="G84" s="19"/>
      <c r="H84" s="19"/>
      <c r="I84" s="19"/>
      <c r="J84" s="19"/>
      <c r="K84" s="19"/>
      <c r="L84" s="19"/>
      <c r="M84" s="19"/>
      <c r="N84" s="19"/>
      <c r="O84" s="19"/>
      <c r="P84" s="19"/>
    </row>
    <row r="85">
      <c r="A85" s="23">
        <v>45488.0</v>
      </c>
      <c r="B85" s="19">
        <v>9.873617693512138E-5</v>
      </c>
      <c r="C85" s="19">
        <v>-0.004481408211877702</v>
      </c>
      <c r="D85" s="19">
        <v>-0.003967476489028177</v>
      </c>
      <c r="E85" s="19">
        <v>-0.009707658263741314</v>
      </c>
      <c r="F85" s="19">
        <v>0.04380047505938234</v>
      </c>
      <c r="G85" s="19"/>
      <c r="H85" s="19"/>
      <c r="I85" s="19"/>
      <c r="J85" s="19"/>
      <c r="K85" s="19"/>
      <c r="L85" s="19"/>
      <c r="M85" s="19"/>
      <c r="N85" s="19"/>
      <c r="O85" s="19"/>
      <c r="P85" s="19"/>
    </row>
    <row r="86">
      <c r="A86" s="21">
        <v>45485.0</v>
      </c>
      <c r="B86" s="19">
        <v>0.0013842198932174643</v>
      </c>
      <c r="C86" s="19">
        <v>-0.0038207850707850932</v>
      </c>
      <c r="D86" s="19">
        <v>0.015216310293386437</v>
      </c>
      <c r="E86" s="19">
        <v>0.018125622679105113</v>
      </c>
      <c r="F86" s="19">
        <v>0.0688534579059612</v>
      </c>
      <c r="G86" s="19"/>
      <c r="H86" s="19"/>
      <c r="I86" s="19"/>
      <c r="J86" s="19"/>
      <c r="K86" s="19"/>
      <c r="L86" s="19"/>
      <c r="M86" s="19"/>
      <c r="N86" s="19"/>
      <c r="O86" s="19"/>
      <c r="P86" s="19"/>
    </row>
    <row r="87">
      <c r="A87" s="21">
        <v>45484.0</v>
      </c>
      <c r="B87" s="19">
        <v>-0.011822178798241434</v>
      </c>
      <c r="C87" s="19">
        <v>-0.004045663929501231</v>
      </c>
      <c r="D87" s="19">
        <v>-0.009310803487856623</v>
      </c>
      <c r="E87" s="19">
        <v>-0.014262437783184256</v>
      </c>
      <c r="F87" s="19">
        <v>0.040909090909091006</v>
      </c>
      <c r="G87" s="19"/>
      <c r="H87" s="19"/>
      <c r="I87" s="19"/>
      <c r="J87" s="19"/>
      <c r="K87" s="19"/>
      <c r="L87" s="19"/>
      <c r="M87" s="19"/>
      <c r="N87" s="19"/>
      <c r="O87" s="19"/>
      <c r="P87" s="19"/>
    </row>
    <row r="88">
      <c r="A88" s="21">
        <v>45483.0</v>
      </c>
      <c r="B88" s="19">
        <v>0.01715970450856341</v>
      </c>
      <c r="C88" s="19">
        <v>0.010687826403789291</v>
      </c>
      <c r="D88" s="19">
        <v>0.01231797326949935</v>
      </c>
      <c r="E88" s="19">
        <v>-0.004831132484090617</v>
      </c>
      <c r="F88" s="19">
        <v>0.020056070735389175</v>
      </c>
      <c r="G88" s="19"/>
      <c r="H88" s="19"/>
      <c r="I88" s="19"/>
      <c r="J88" s="19"/>
      <c r="K88" s="19"/>
      <c r="L88" s="19"/>
      <c r="M88" s="19"/>
      <c r="N88" s="19"/>
      <c r="O88" s="19"/>
      <c r="P88" s="19"/>
    </row>
    <row r="89">
      <c r="A89" s="21">
        <v>45482.0</v>
      </c>
      <c r="B89" s="19">
        <v>0.06195032716527127</v>
      </c>
      <c r="C89" s="19">
        <v>0.0013377655261876953</v>
      </c>
      <c r="D89" s="19">
        <v>0.009007195692648295</v>
      </c>
      <c r="E89" s="19">
        <v>-0.008795684720387498</v>
      </c>
      <c r="F89" s="19">
        <v>0.01454983043430702</v>
      </c>
      <c r="G89" s="19"/>
      <c r="H89" s="19"/>
      <c r="I89" s="19"/>
      <c r="J89" s="19"/>
      <c r="K89" s="19"/>
      <c r="L89" s="19"/>
      <c r="M89" s="19"/>
      <c r="N89" s="19"/>
      <c r="O89" s="19"/>
      <c r="P89" s="19"/>
    </row>
    <row r="90">
      <c r="A90" s="21">
        <v>45481.0</v>
      </c>
      <c r="B90" s="19">
        <v>-0.023966488119763873</v>
      </c>
      <c r="C90" s="19">
        <v>3.2441200324417885E-4</v>
      </c>
      <c r="D90" s="19">
        <v>-0.004558204768583485</v>
      </c>
      <c r="E90" s="19">
        <v>7.711799052549928E-4</v>
      </c>
      <c r="F90" s="19">
        <v>-0.005980861244019087</v>
      </c>
      <c r="G90" s="19"/>
      <c r="H90" s="19"/>
      <c r="I90" s="19"/>
      <c r="J90" s="19"/>
      <c r="K90" s="19"/>
      <c r="L90" s="19"/>
      <c r="M90" s="19"/>
      <c r="N90" s="19"/>
      <c r="O90" s="19"/>
      <c r="P90" s="19"/>
    </row>
    <row r="91">
      <c r="A91" s="21">
        <v>45478.0</v>
      </c>
      <c r="B91" s="19">
        <v>0.017503406351535356</v>
      </c>
      <c r="C91" s="19">
        <v>0.02613182423435423</v>
      </c>
      <c r="D91" s="19">
        <v>0.023112796597140495</v>
      </c>
      <c r="E91" s="19">
        <v>-0.012005703525518885</v>
      </c>
      <c r="F91" s="19">
        <v>0.021210438645197227</v>
      </c>
      <c r="G91" s="19"/>
      <c r="H91" s="19"/>
      <c r="I91" s="19"/>
      <c r="J91" s="19"/>
      <c r="K91" s="19"/>
      <c r="L91" s="19"/>
      <c r="M91" s="19"/>
      <c r="N91" s="19"/>
      <c r="O91" s="19"/>
      <c r="P91" s="19"/>
    </row>
    <row r="92">
      <c r="A92" s="21">
        <v>45477.0</v>
      </c>
      <c r="B92" s="19">
        <v>0.0011542497376706429</v>
      </c>
      <c r="C92" s="19">
        <v>0.009239039139929517</v>
      </c>
      <c r="D92" s="19">
        <v>-0.005757668399062443</v>
      </c>
      <c r="E92" s="19">
        <v>-0.006359438033333054</v>
      </c>
      <c r="F92" s="19">
        <v>-0.005741415479739498</v>
      </c>
      <c r="G92" s="19"/>
      <c r="H92" s="19"/>
      <c r="I92" s="19"/>
      <c r="J92" s="19"/>
      <c r="K92" s="19"/>
      <c r="L92" s="19"/>
      <c r="M92" s="19"/>
      <c r="N92" s="19"/>
      <c r="O92" s="19"/>
      <c r="P92" s="19"/>
    </row>
    <row r="93">
      <c r="A93" s="21">
        <v>45476.0</v>
      </c>
      <c r="B93" s="19">
        <v>-0.014137931034482798</v>
      </c>
      <c r="C93" s="19">
        <v>-0.0175351734950695</v>
      </c>
      <c r="D93" s="19">
        <v>-0.020707549523476865</v>
      </c>
      <c r="E93" s="19">
        <v>0.0013971320885499683</v>
      </c>
      <c r="F93" s="19">
        <v>0.03662584411125103</v>
      </c>
      <c r="G93" s="19"/>
      <c r="H93" s="19"/>
      <c r="I93" s="19"/>
      <c r="J93" s="19"/>
      <c r="K93" s="19"/>
      <c r="L93" s="19"/>
      <c r="M93" s="19"/>
      <c r="N93" s="19"/>
      <c r="O93" s="19"/>
      <c r="P93" s="19"/>
    </row>
    <row r="94">
      <c r="A94" s="21">
        <v>45475.0</v>
      </c>
      <c r="B94" s="19">
        <v>-0.0016180672702860166</v>
      </c>
      <c r="C94" s="19">
        <v>0.010211737245748642</v>
      </c>
      <c r="D94" s="19">
        <v>0.012427380651679698</v>
      </c>
      <c r="E94" s="19">
        <v>0.05857399997707047</v>
      </c>
      <c r="F94" s="19">
        <v>0.06992407543472945</v>
      </c>
      <c r="G94" s="19"/>
      <c r="H94" s="19"/>
      <c r="I94" s="19"/>
      <c r="J94" s="19"/>
      <c r="K94" s="19"/>
      <c r="L94" s="19"/>
      <c r="M94" s="19"/>
      <c r="N94" s="19"/>
      <c r="O94" s="19"/>
      <c r="P94" s="19"/>
    </row>
    <row r="95">
      <c r="A95" s="21">
        <v>45474.0</v>
      </c>
      <c r="B95" s="19">
        <v>-0.013751188374304002</v>
      </c>
      <c r="C95" s="19">
        <v>-0.01664070825477515</v>
      </c>
      <c r="D95" s="19">
        <v>0.01815656825429479</v>
      </c>
      <c r="E95" s="19">
        <v>0.0520964006561806</v>
      </c>
      <c r="F95" s="19">
        <v>-0.02623419985690434</v>
      </c>
      <c r="G95" s="19"/>
      <c r="H95" s="19"/>
      <c r="I95" s="19"/>
      <c r="J95" s="19"/>
      <c r="K95" s="19"/>
      <c r="L95" s="19"/>
      <c r="M95" s="19"/>
      <c r="N95" s="19"/>
      <c r="O95" s="19"/>
      <c r="P95" s="19"/>
    </row>
    <row r="96">
      <c r="A96" s="23">
        <v>45471.0</v>
      </c>
      <c r="B96" s="19">
        <v>-0.0037883912867001657</v>
      </c>
      <c r="C96" s="19">
        <v>0.0015599343185550563</v>
      </c>
      <c r="D96" s="19">
        <v>0.02127436045595421</v>
      </c>
      <c r="E96" s="19">
        <v>-0.02614824386232828</v>
      </c>
      <c r="F96" s="19">
        <v>-0.04758659852356617</v>
      </c>
      <c r="G96" s="19"/>
      <c r="H96" s="19"/>
      <c r="I96" s="19"/>
      <c r="J96" s="19"/>
      <c r="K96" s="19"/>
      <c r="L96" s="19"/>
      <c r="M96" s="19"/>
      <c r="N96" s="19"/>
      <c r="O96" s="19"/>
      <c r="P96" s="19"/>
    </row>
    <row r="97">
      <c r="A97" s="23">
        <v>45470.0</v>
      </c>
      <c r="B97" s="19">
        <v>0.07088781830695123</v>
      </c>
      <c r="C97" s="19">
        <v>0.0167369255812011</v>
      </c>
      <c r="D97" s="19">
        <v>-0.003298429319371743</v>
      </c>
      <c r="E97" s="19">
        <v>-0.019036205664769268</v>
      </c>
      <c r="F97" s="19">
        <v>-0.03644123440577807</v>
      </c>
      <c r="G97" s="19"/>
      <c r="H97" s="19"/>
      <c r="I97" s="19"/>
      <c r="J97" s="19"/>
      <c r="K97" s="19"/>
      <c r="L97" s="19"/>
      <c r="M97" s="19"/>
      <c r="N97" s="19"/>
      <c r="O97" s="19"/>
      <c r="P97" s="19"/>
    </row>
    <row r="98">
      <c r="A98" s="23">
        <v>45469.0</v>
      </c>
      <c r="B98" s="19">
        <v>-0.015828312716124282</v>
      </c>
      <c r="C98" s="19">
        <v>0.023801384497051714</v>
      </c>
      <c r="D98" s="19">
        <v>-0.003183549919106521</v>
      </c>
      <c r="E98" s="19">
        <v>0.041900782788262925</v>
      </c>
      <c r="F98" s="19">
        <v>0.016349683016349648</v>
      </c>
      <c r="G98" s="19"/>
      <c r="H98" s="19"/>
      <c r="I98" s="19"/>
      <c r="J98" s="19"/>
      <c r="K98" s="19"/>
      <c r="L98" s="19"/>
      <c r="M98" s="19"/>
      <c r="N98" s="19"/>
      <c r="O98" s="19"/>
      <c r="P98" s="19"/>
    </row>
    <row r="99">
      <c r="A99" s="23">
        <v>45468.0</v>
      </c>
      <c r="B99" s="19">
        <v>-0.012879614315374543</v>
      </c>
      <c r="C99" s="19">
        <v>0.009882190480300146</v>
      </c>
      <c r="D99" s="19">
        <v>-0.0038989394884590967</v>
      </c>
      <c r="E99" s="19">
        <v>0.1973950920774572</v>
      </c>
      <c r="F99" s="19">
        <v>-0.03685056239957152</v>
      </c>
      <c r="G99" s="19"/>
      <c r="H99" s="19"/>
      <c r="I99" s="19"/>
      <c r="J99" s="19"/>
      <c r="K99" s="19"/>
      <c r="L99" s="19"/>
      <c r="M99" s="19"/>
      <c r="N99" s="19"/>
      <c r="O99" s="19"/>
      <c r="P99" s="19"/>
    </row>
    <row r="100">
      <c r="A100" s="23">
        <v>45467.0</v>
      </c>
      <c r="B100" s="19">
        <v>-0.0019667755417414057</v>
      </c>
      <c r="C100" s="19">
        <v>0.0015992392807746558</v>
      </c>
      <c r="D100" s="19">
        <v>-0.01681574239713779</v>
      </c>
      <c r="E100" s="19">
        <v>-0.004265735266751447</v>
      </c>
      <c r="F100" s="19">
        <v>0.031149895062410282</v>
      </c>
      <c r="G100" s="19"/>
      <c r="H100" s="19"/>
      <c r="I100" s="19"/>
      <c r="J100" s="19"/>
      <c r="K100" s="19"/>
      <c r="L100" s="19"/>
      <c r="M100" s="19"/>
      <c r="N100" s="19"/>
      <c r="O100" s="19"/>
      <c r="P100" s="19"/>
    </row>
    <row r="101">
      <c r="A101" s="23">
        <v>45464.0</v>
      </c>
      <c r="B101" s="19">
        <v>0.002111709428782582</v>
      </c>
      <c r="C101" s="19">
        <v>0.010791209751408903</v>
      </c>
      <c r="D101" s="19">
        <v>9.208574205761266E-4</v>
      </c>
      <c r="E101" s="19">
        <v>-0.004105663820263228</v>
      </c>
      <c r="F101" s="19">
        <v>0.0014380530973450156</v>
      </c>
      <c r="G101" s="19"/>
      <c r="H101" s="19"/>
      <c r="I101" s="19"/>
      <c r="J101" s="19"/>
      <c r="K101" s="19"/>
      <c r="L101" s="19"/>
      <c r="M101" s="19"/>
      <c r="N101" s="19"/>
      <c r="O101" s="19"/>
      <c r="P101" s="19"/>
    </row>
    <row r="102">
      <c r="A102" s="23">
        <v>45463.0</v>
      </c>
      <c r="B102" s="19">
        <v>0.013446996718504911</v>
      </c>
      <c r="C102" s="19">
        <v>0.019236763592643813</v>
      </c>
      <c r="D102" s="19">
        <v>-0.00867227913581492</v>
      </c>
      <c r="E102" s="19">
        <v>-0.0010680413545612888</v>
      </c>
      <c r="F102" s="19">
        <v>0.0133393117363525</v>
      </c>
      <c r="G102" s="19"/>
      <c r="H102" s="19"/>
      <c r="I102" s="19"/>
      <c r="J102" s="19"/>
      <c r="K102" s="19"/>
      <c r="L102" s="19"/>
      <c r="M102" s="19"/>
      <c r="N102" s="19"/>
      <c r="O102" s="19"/>
      <c r="P102" s="19"/>
    </row>
    <row r="103">
      <c r="A103" s="23">
        <v>45462.0</v>
      </c>
      <c r="B103" s="19">
        <v>0.0017150207231668713</v>
      </c>
      <c r="C103" s="19">
        <v>0.015556460000904382</v>
      </c>
      <c r="D103" s="19">
        <v>-0.007549828870545561</v>
      </c>
      <c r="E103" s="19">
        <v>0.009444404513764049</v>
      </c>
      <c r="F103" s="19">
        <v>-0.032953929539295324</v>
      </c>
      <c r="G103" s="19"/>
      <c r="H103" s="19"/>
      <c r="I103" s="19"/>
      <c r="J103" s="19"/>
      <c r="K103" s="19"/>
      <c r="L103" s="19"/>
      <c r="M103" s="19"/>
      <c r="N103" s="19"/>
      <c r="O103" s="19"/>
      <c r="P103" s="19"/>
    </row>
    <row r="104">
      <c r="A104" s="23">
        <v>45461.0</v>
      </c>
      <c r="B104" s="19">
        <v>0.012663723858455711</v>
      </c>
      <c r="C104" s="19">
        <v>-0.0015351966406284001</v>
      </c>
      <c r="D104" s="19">
        <v>0.0076583658771618435</v>
      </c>
      <c r="E104" s="19">
        <v>0.0018433976122240736</v>
      </c>
      <c r="F104" s="19">
        <v>0.016528925619834656</v>
      </c>
      <c r="G104" s="19"/>
      <c r="H104" s="19"/>
      <c r="I104" s="19"/>
      <c r="J104" s="19"/>
      <c r="K104" s="19"/>
      <c r="L104" s="19"/>
      <c r="M104" s="19"/>
      <c r="N104" s="19"/>
      <c r="O104" s="19"/>
      <c r="P104" s="19"/>
    </row>
    <row r="105">
      <c r="A105" s="23">
        <v>45457.0</v>
      </c>
      <c r="B105" s="19">
        <v>-0.011587153994707</v>
      </c>
      <c r="C105" s="19">
        <v>-0.010897235496404867</v>
      </c>
      <c r="D105" s="19">
        <v>-0.002882573075756012</v>
      </c>
      <c r="E105" s="19">
        <v>0.004615295581469336</v>
      </c>
      <c r="F105" s="19">
        <v>-0.026287553648068673</v>
      </c>
      <c r="G105" s="19"/>
      <c r="H105" s="19"/>
      <c r="I105" s="19"/>
      <c r="J105" s="19"/>
      <c r="K105" s="19"/>
      <c r="L105" s="19"/>
      <c r="M105" s="19"/>
      <c r="N105" s="19"/>
      <c r="O105" s="19"/>
      <c r="P105" s="19"/>
    </row>
    <row r="106">
      <c r="A106" s="23">
        <v>45456.0</v>
      </c>
      <c r="B106" s="19">
        <v>-0.043609125423265005</v>
      </c>
      <c r="C106" s="19">
        <v>0.001207297442317845</v>
      </c>
      <c r="D106" s="19">
        <v>0.0016209097355890378</v>
      </c>
      <c r="E106" s="19">
        <v>0.005338104173030267</v>
      </c>
      <c r="F106" s="19">
        <v>0.01062676209065283</v>
      </c>
      <c r="G106" s="19"/>
      <c r="H106" s="19"/>
      <c r="I106" s="19"/>
      <c r="J106" s="19"/>
      <c r="K106" s="19"/>
      <c r="L106" s="19"/>
      <c r="M106" s="19"/>
      <c r="N106" s="19"/>
      <c r="O106" s="19"/>
      <c r="P106" s="19"/>
    </row>
    <row r="107">
      <c r="A107" s="21">
        <v>45455.0</v>
      </c>
      <c r="B107" s="19">
        <v>0.0021251071122536658</v>
      </c>
      <c r="C107" s="19">
        <v>-0.004983093077059908</v>
      </c>
      <c r="D107" s="19">
        <v>0.015378285244046719</v>
      </c>
      <c r="E107" s="19">
        <v>0.00881878209831255</v>
      </c>
      <c r="F107" s="19">
        <v>0.01945611319920415</v>
      </c>
      <c r="G107" s="19"/>
      <c r="H107" s="19"/>
      <c r="I107" s="19"/>
      <c r="J107" s="19"/>
      <c r="K107" s="19"/>
      <c r="L107" s="19"/>
      <c r="M107" s="19"/>
      <c r="N107" s="19"/>
      <c r="O107" s="19"/>
      <c r="P107" s="19"/>
    </row>
    <row r="108">
      <c r="A108" s="21">
        <v>45454.0</v>
      </c>
      <c r="B108" s="19">
        <v>-0.011620028457212661</v>
      </c>
      <c r="C108" s="19">
        <v>0.0018721583311045453</v>
      </c>
      <c r="D108" s="19">
        <v>0.004785430792128231</v>
      </c>
      <c r="E108" s="19">
        <v>-0.009476468707305008</v>
      </c>
      <c r="F108" s="19">
        <v>0.017318938371569947</v>
      </c>
      <c r="G108" s="19"/>
      <c r="H108" s="19"/>
      <c r="I108" s="19"/>
      <c r="J108" s="19"/>
      <c r="K108" s="19"/>
      <c r="L108" s="19"/>
      <c r="M108" s="19"/>
      <c r="N108" s="19"/>
      <c r="O108" s="19"/>
      <c r="P108" s="19"/>
    </row>
    <row r="109">
      <c r="A109" s="21">
        <v>45453.0</v>
      </c>
      <c r="B109" s="19">
        <v>0.08080993006480908</v>
      </c>
      <c r="C109" s="19">
        <v>0.010176512968299578</v>
      </c>
      <c r="D109" s="19">
        <v>0.03438248374957231</v>
      </c>
      <c r="E109" s="19">
        <v>0.03115867092307001</v>
      </c>
      <c r="F109" s="19">
        <v>0.05355450236966841</v>
      </c>
      <c r="G109" s="19"/>
      <c r="H109" s="19"/>
      <c r="I109" s="19"/>
      <c r="J109" s="19"/>
      <c r="K109" s="19"/>
      <c r="L109" s="19"/>
      <c r="M109" s="19"/>
      <c r="N109" s="19"/>
      <c r="O109" s="19"/>
      <c r="P109" s="19"/>
    </row>
    <row r="110">
      <c r="A110" s="21">
        <v>45450.0</v>
      </c>
      <c r="B110" s="19">
        <v>0.04756242568370994</v>
      </c>
      <c r="C110" s="19">
        <v>0.001578496369458282</v>
      </c>
      <c r="D110" s="19">
        <v>0.008920385291611321</v>
      </c>
      <c r="E110" s="19">
        <v>0.0061524541958832835</v>
      </c>
      <c r="F110" s="19">
        <v>0.10326797385620923</v>
      </c>
      <c r="G110" s="19"/>
      <c r="H110" s="19"/>
      <c r="I110" s="19"/>
      <c r="J110" s="19"/>
      <c r="K110" s="19"/>
      <c r="L110" s="19"/>
      <c r="M110" s="19"/>
      <c r="N110" s="19"/>
      <c r="O110" s="19"/>
      <c r="P110" s="19"/>
    </row>
    <row r="111">
      <c r="A111" s="21">
        <v>45449.0</v>
      </c>
      <c r="B111" s="19">
        <v>0.012033694344163681</v>
      </c>
      <c r="C111" s="19">
        <v>0.0347193056138877</v>
      </c>
      <c r="D111" s="19">
        <v>0.028819691051136465</v>
      </c>
      <c r="E111" s="19">
        <v>0.05086760161635362</v>
      </c>
      <c r="F111" s="19">
        <v>0.03127527635481275</v>
      </c>
      <c r="G111" s="19"/>
      <c r="H111" s="19"/>
      <c r="I111" s="19"/>
      <c r="J111" s="19"/>
      <c r="K111" s="19"/>
      <c r="L111" s="19"/>
      <c r="M111" s="19"/>
      <c r="N111" s="19"/>
      <c r="O111" s="19"/>
      <c r="P111" s="19"/>
    </row>
    <row r="112">
      <c r="A112" s="21">
        <v>45448.0</v>
      </c>
      <c r="B112" s="19">
        <v>0.038415027410512614</v>
      </c>
      <c r="C112" s="19">
        <v>-0.07633620689655174</v>
      </c>
      <c r="D112" s="19">
        <v>-0.0489799795257142</v>
      </c>
      <c r="E112" s="19">
        <v>-0.08125382173951023</v>
      </c>
      <c r="F112" s="19">
        <v>-0.06949322629202215</v>
      </c>
      <c r="G112" s="19"/>
      <c r="H112" s="19"/>
      <c r="I112" s="19"/>
      <c r="J112" s="19"/>
      <c r="K112" s="19"/>
      <c r="L112" s="19"/>
      <c r="M112" s="19"/>
      <c r="N112" s="19"/>
      <c r="O112" s="19"/>
      <c r="P112" s="19"/>
    </row>
    <row r="113">
      <c r="A113" s="21">
        <v>45447.0</v>
      </c>
      <c r="B113" s="19">
        <v>-0.03512115436972496</v>
      </c>
      <c r="C113" s="19">
        <v>0.034744213014584524</v>
      </c>
      <c r="D113" s="19">
        <v>0.02974482698661096</v>
      </c>
      <c r="E113" s="19">
        <v>0.017058074451387517</v>
      </c>
      <c r="F113" s="19">
        <v>-0.04423929984414332</v>
      </c>
      <c r="G113" s="19"/>
      <c r="H113" s="19"/>
      <c r="I113" s="19"/>
      <c r="J113" s="19"/>
      <c r="K113" s="19"/>
      <c r="L113" s="19"/>
      <c r="M113" s="19"/>
      <c r="N113" s="19"/>
      <c r="O113" s="19"/>
      <c r="P113" s="19"/>
    </row>
    <row r="114">
      <c r="A114" s="21">
        <v>45446.0</v>
      </c>
      <c r="B114" s="19">
        <v>-0.0036813144230024575</v>
      </c>
      <c r="C114" s="19">
        <v>0.006599622878692646</v>
      </c>
      <c r="D114" s="19">
        <v>-0.0010313643321645527</v>
      </c>
      <c r="E114" s="19">
        <v>-0.008427791155224185</v>
      </c>
      <c r="F114" s="19">
        <v>-0.01708696676879562</v>
      </c>
      <c r="G114" s="19"/>
      <c r="H114" s="19"/>
      <c r="I114" s="19"/>
      <c r="J114" s="19"/>
      <c r="K114" s="19"/>
      <c r="L114" s="19"/>
      <c r="M114" s="19"/>
      <c r="N114" s="19"/>
      <c r="O114" s="19"/>
      <c r="P114" s="19"/>
    </row>
    <row r="115">
      <c r="A115" s="23">
        <v>45443.0</v>
      </c>
      <c r="B115" s="19">
        <v>-8.904719501335867E-4</v>
      </c>
      <c r="C115" s="19">
        <v>0.010617059891107061</v>
      </c>
      <c r="D115" s="19">
        <v>-0.020824917614542415</v>
      </c>
      <c r="E115" s="19">
        <v>-0.010777051561365214</v>
      </c>
      <c r="F115" s="19">
        <v>-0.0202055189931879</v>
      </c>
      <c r="G115" s="19"/>
      <c r="H115" s="19"/>
      <c r="I115" s="19"/>
      <c r="J115" s="19"/>
      <c r="K115" s="19"/>
      <c r="L115" s="19"/>
      <c r="M115" s="19"/>
      <c r="N115" s="19"/>
      <c r="O115" s="19"/>
      <c r="P115" s="19"/>
    </row>
    <row r="116">
      <c r="A116" s="23">
        <v>45442.0</v>
      </c>
      <c r="B116" s="19">
        <v>-0.011746250382613899</v>
      </c>
      <c r="C116" s="19">
        <v>-0.022139402812902165</v>
      </c>
      <c r="D116" s="19">
        <v>-0.0041709010840107474</v>
      </c>
      <c r="E116" s="19">
        <v>-0.009950821086537553</v>
      </c>
      <c r="F116" s="19">
        <v>0.03451982799808895</v>
      </c>
      <c r="G116" s="19"/>
      <c r="H116" s="19"/>
      <c r="I116" s="19"/>
      <c r="J116" s="19"/>
      <c r="K116" s="19"/>
      <c r="L116" s="19"/>
      <c r="M116" s="19"/>
      <c r="N116" s="19"/>
      <c r="O116" s="19"/>
      <c r="P116" s="19"/>
    </row>
    <row r="117">
      <c r="A117" s="23">
        <v>45441.0</v>
      </c>
      <c r="B117" s="19">
        <v>0.012983992868493388</v>
      </c>
      <c r="C117" s="19">
        <v>-0.0025225703664364385</v>
      </c>
      <c r="D117" s="19">
        <v>-0.011417508241326924</v>
      </c>
      <c r="E117" s="19">
        <v>-0.02464270186117612</v>
      </c>
      <c r="F117" s="19">
        <v>-0.017832003754105985</v>
      </c>
      <c r="G117" s="19"/>
      <c r="H117" s="19"/>
      <c r="I117" s="19"/>
      <c r="J117" s="19"/>
      <c r="K117" s="19"/>
      <c r="L117" s="19"/>
      <c r="M117" s="19"/>
      <c r="N117" s="19"/>
      <c r="O117" s="19"/>
      <c r="P117" s="19"/>
    </row>
    <row r="118">
      <c r="A118" s="23">
        <v>45440.0</v>
      </c>
      <c r="B118" s="19">
        <v>-0.003129588130747152</v>
      </c>
      <c r="C118" s="19">
        <v>-0.0018993771809709958</v>
      </c>
      <c r="D118" s="19">
        <v>-0.002130348061278875</v>
      </c>
      <c r="E118" s="19">
        <v>0.019795465922906264</v>
      </c>
      <c r="F118" s="19">
        <v>-0.004903105300023358</v>
      </c>
      <c r="G118" s="19"/>
      <c r="H118" s="19"/>
      <c r="I118" s="19"/>
      <c r="J118" s="19"/>
      <c r="K118" s="19"/>
      <c r="L118" s="19"/>
      <c r="M118" s="19"/>
      <c r="N118" s="19"/>
      <c r="O118" s="19"/>
      <c r="P118" s="19"/>
    </row>
    <row r="119">
      <c r="A119" s="23">
        <v>45439.0</v>
      </c>
      <c r="B119" s="19">
        <v>-0.007097095945064691</v>
      </c>
      <c r="C119" s="19">
        <v>-0.002247686205376742</v>
      </c>
      <c r="D119" s="19">
        <v>-0.0018761921637706624</v>
      </c>
      <c r="E119" s="19">
        <v>0.02167114800093528</v>
      </c>
      <c r="F119" s="19">
        <v>0.034291234001448956</v>
      </c>
      <c r="G119" s="19"/>
      <c r="H119" s="19"/>
      <c r="I119" s="19"/>
      <c r="J119" s="19"/>
      <c r="K119" s="19"/>
      <c r="L119" s="19"/>
      <c r="M119" s="19"/>
      <c r="N119" s="19"/>
      <c r="O119" s="19"/>
      <c r="P119" s="19"/>
    </row>
    <row r="120">
      <c r="A120" s="23">
        <v>45436.0</v>
      </c>
      <c r="B120" s="19">
        <v>-0.004430355574227662</v>
      </c>
      <c r="C120" s="19">
        <v>0.021060210602106055</v>
      </c>
      <c r="D120" s="19">
        <v>0.01566817349326155</v>
      </c>
      <c r="E120" s="19">
        <v>-0.0034948741845293174</v>
      </c>
      <c r="F120" s="19">
        <v>-0.023233871918858284</v>
      </c>
      <c r="G120" s="19"/>
      <c r="H120" s="19"/>
      <c r="I120" s="19"/>
      <c r="J120" s="19"/>
      <c r="K120" s="19"/>
      <c r="L120" s="19"/>
      <c r="M120" s="19"/>
      <c r="N120" s="19"/>
      <c r="O120" s="19"/>
      <c r="P120" s="19"/>
    </row>
    <row r="121">
      <c r="A121" s="23">
        <v>45435.0</v>
      </c>
      <c r="B121" s="19">
        <v>0.012333745746984315</v>
      </c>
      <c r="C121" s="19">
        <v>-0.008787189437530762</v>
      </c>
      <c r="D121" s="19">
        <v>-0.003985786138321568</v>
      </c>
      <c r="E121" s="19">
        <v>0.007393498415678934</v>
      </c>
      <c r="F121" s="19">
        <v>-0.012001864367280457</v>
      </c>
      <c r="G121" s="19"/>
      <c r="H121" s="19"/>
      <c r="I121" s="19"/>
      <c r="J121" s="19"/>
      <c r="K121" s="19"/>
      <c r="L121" s="19"/>
      <c r="M121" s="19"/>
      <c r="N121" s="19"/>
      <c r="O121" s="19"/>
      <c r="P121" s="19"/>
    </row>
    <row r="122">
      <c r="A122" s="23">
        <v>45434.0</v>
      </c>
      <c r="B122" s="19">
        <v>0.0019757486537790303</v>
      </c>
      <c r="C122" s="19">
        <v>-0.008666814061463635</v>
      </c>
      <c r="D122" s="19">
        <v>-0.005849363174170619</v>
      </c>
      <c r="E122" s="19">
        <v>-0.013972864292533305</v>
      </c>
      <c r="F122" s="19">
        <v>-0.02819612727890386</v>
      </c>
      <c r="G122" s="19"/>
      <c r="H122" s="19"/>
      <c r="I122" s="19"/>
      <c r="J122" s="19"/>
      <c r="K122" s="19"/>
      <c r="L122" s="19"/>
      <c r="M122" s="19"/>
      <c r="N122" s="19"/>
      <c r="O122" s="19"/>
      <c r="P122" s="19"/>
    </row>
    <row r="123">
      <c r="A123" s="23">
        <v>45433.0</v>
      </c>
      <c r="B123" s="19">
        <v>-0.01847979010608769</v>
      </c>
      <c r="C123" s="19">
        <v>2.211410880141873E-4</v>
      </c>
      <c r="D123" s="19">
        <v>0.011837206588954041</v>
      </c>
      <c r="E123" s="19">
        <v>-0.0017327518988072832</v>
      </c>
      <c r="F123" s="19">
        <v>-0.002485033322037644</v>
      </c>
      <c r="G123" s="19"/>
      <c r="H123" s="19"/>
      <c r="I123" s="19"/>
      <c r="J123" s="19"/>
      <c r="K123" s="19"/>
      <c r="L123" s="19"/>
      <c r="M123" s="19"/>
      <c r="N123" s="19"/>
      <c r="O123" s="19"/>
      <c r="P123" s="19"/>
    </row>
    <row r="124">
      <c r="A124" s="23">
        <v>45430.0</v>
      </c>
      <c r="B124" s="19">
        <v>-0.019645120405576644</v>
      </c>
      <c r="C124" s="19">
        <v>-4.862738163652347E-4</v>
      </c>
      <c r="D124" s="19">
        <v>0.009930156825777692</v>
      </c>
      <c r="E124" s="19">
        <v>4.6228077778742716E-4</v>
      </c>
      <c r="F124" s="19">
        <v>0.00785519125683054</v>
      </c>
      <c r="G124" s="19"/>
      <c r="H124" s="19"/>
      <c r="I124" s="19"/>
      <c r="J124" s="19"/>
      <c r="K124" s="19"/>
      <c r="L124" s="19"/>
      <c r="M124" s="19"/>
      <c r="N124" s="19"/>
      <c r="O124" s="19"/>
      <c r="P124" s="19"/>
    </row>
    <row r="125">
      <c r="A125" s="23">
        <v>45429.0</v>
      </c>
      <c r="B125" s="19">
        <v>-0.01649802023757152</v>
      </c>
      <c r="C125" s="19">
        <v>0.005958998532485493</v>
      </c>
      <c r="D125" s="19">
        <v>-0.011510075286693011</v>
      </c>
      <c r="E125" s="19">
        <v>-0.0011399546904086177</v>
      </c>
      <c r="F125" s="19">
        <v>-2.2763487366272983E-4</v>
      </c>
      <c r="G125" s="19"/>
      <c r="H125" s="19"/>
      <c r="I125" s="19"/>
      <c r="J125" s="19"/>
      <c r="K125" s="19"/>
      <c r="L125" s="19"/>
      <c r="M125" s="19"/>
      <c r="N125" s="19"/>
      <c r="O125" s="19"/>
      <c r="P125" s="19"/>
    </row>
    <row r="126">
      <c r="A126" s="23">
        <v>45428.0</v>
      </c>
      <c r="B126" s="19">
        <v>0.010708859821395578</v>
      </c>
      <c r="C126" s="19">
        <v>0.0033911918254427853</v>
      </c>
      <c r="D126" s="19">
        <v>-0.017978953498045014</v>
      </c>
      <c r="E126" s="19">
        <v>-0.0031645114425856713</v>
      </c>
      <c r="F126" s="19">
        <v>-0.00419358494843014</v>
      </c>
      <c r="G126" s="19"/>
      <c r="H126" s="19"/>
      <c r="I126" s="19"/>
      <c r="J126" s="19"/>
      <c r="K126" s="19"/>
      <c r="L126" s="19"/>
      <c r="M126" s="19"/>
      <c r="N126" s="19"/>
      <c r="O126" s="19"/>
      <c r="P126" s="19"/>
    </row>
    <row r="127">
      <c r="A127" s="23">
        <v>45427.0</v>
      </c>
      <c r="B127" s="19">
        <v>0.01500676997141559</v>
      </c>
      <c r="C127" s="19">
        <v>-0.006604609929078076</v>
      </c>
      <c r="D127" s="19">
        <v>0.005100334448160604</v>
      </c>
      <c r="E127" s="19">
        <v>-0.0011350574712643002</v>
      </c>
      <c r="F127" s="19">
        <v>0.020353879958366905</v>
      </c>
      <c r="G127" s="19"/>
      <c r="H127" s="19"/>
      <c r="I127" s="19"/>
      <c r="J127" s="19"/>
      <c r="K127" s="19"/>
      <c r="L127" s="19"/>
      <c r="M127" s="19"/>
      <c r="N127" s="19"/>
      <c r="O127" s="19"/>
      <c r="P127" s="19"/>
    </row>
    <row r="128">
      <c r="A128" s="23">
        <v>45426.0</v>
      </c>
      <c r="B128" s="19">
        <v>0.018112196055906526</v>
      </c>
      <c r="C128" s="19">
        <v>0.009802605075869497</v>
      </c>
      <c r="D128" s="19">
        <v>-0.08302425653853163</v>
      </c>
      <c r="E128" s="19">
        <v>0.006405714533597395</v>
      </c>
      <c r="F128" s="19">
        <v>0.01909251620506791</v>
      </c>
      <c r="G128" s="19"/>
      <c r="H128" s="19"/>
      <c r="I128" s="19"/>
      <c r="J128" s="19"/>
      <c r="K128" s="19"/>
      <c r="L128" s="19"/>
      <c r="M128" s="19"/>
      <c r="N128" s="19"/>
      <c r="O128" s="19"/>
      <c r="P128" s="19"/>
    </row>
    <row r="129">
      <c r="A129" s="23">
        <v>45425.0</v>
      </c>
      <c r="B129" s="19">
        <v>0.019002653347900633</v>
      </c>
      <c r="C129" s="19">
        <v>0.0012100026888948179</v>
      </c>
      <c r="D129" s="19">
        <v>0.015869461509253835</v>
      </c>
      <c r="E129" s="19">
        <v>0.0044589687726941385</v>
      </c>
      <c r="F129" s="19">
        <v>-0.017484946734599327</v>
      </c>
      <c r="G129" s="19"/>
      <c r="H129" s="19"/>
      <c r="I129" s="19"/>
      <c r="J129" s="19"/>
      <c r="K129" s="19"/>
      <c r="L129" s="19"/>
      <c r="M129" s="19"/>
      <c r="N129" s="19"/>
      <c r="O129" s="19"/>
      <c r="P129" s="19"/>
    </row>
    <row r="130">
      <c r="A130" s="21">
        <v>45422.0</v>
      </c>
      <c r="B130" s="19">
        <v>0.007073247406475858</v>
      </c>
      <c r="C130" s="19">
        <v>-0.006500445235975039</v>
      </c>
      <c r="D130" s="19">
        <v>0.01797837441401806</v>
      </c>
      <c r="E130" s="19">
        <v>-7.546950741632585E-4</v>
      </c>
      <c r="F130" s="19">
        <v>0.011715089034676662</v>
      </c>
      <c r="G130" s="19"/>
      <c r="H130" s="19"/>
      <c r="I130" s="19"/>
      <c r="J130" s="19"/>
      <c r="K130" s="19"/>
      <c r="L130" s="19"/>
      <c r="M130" s="19"/>
      <c r="N130" s="19"/>
      <c r="O130" s="19"/>
      <c r="P130" s="19"/>
    </row>
    <row r="131">
      <c r="A131" s="21">
        <v>45421.0</v>
      </c>
      <c r="B131" s="19">
        <v>-0.020326455189405457</v>
      </c>
      <c r="C131" s="19">
        <v>-0.007862885413905896</v>
      </c>
      <c r="D131" s="19">
        <v>0.023825227547158434</v>
      </c>
      <c r="E131" s="19">
        <v>-0.011165327210103326</v>
      </c>
      <c r="F131" s="19">
        <v>0.02596153846153859</v>
      </c>
      <c r="G131" s="19"/>
      <c r="H131" s="19"/>
      <c r="I131" s="19"/>
      <c r="J131" s="19"/>
      <c r="K131" s="19"/>
      <c r="L131" s="19"/>
      <c r="M131" s="19"/>
      <c r="N131" s="19"/>
      <c r="O131" s="19"/>
      <c r="P131" s="19"/>
    </row>
    <row r="132">
      <c r="A132" s="21">
        <v>45420.0</v>
      </c>
      <c r="B132" s="19">
        <v>0.00460223537146609</v>
      </c>
      <c r="C132" s="19">
        <v>-0.012562156503532984</v>
      </c>
      <c r="D132" s="19">
        <v>-0.027204437995400177</v>
      </c>
      <c r="E132" s="19">
        <v>-0.022844241259868947</v>
      </c>
      <c r="F132" s="19">
        <v>-0.028150916948954552</v>
      </c>
      <c r="G132" s="19"/>
      <c r="H132" s="19"/>
      <c r="I132" s="19"/>
      <c r="J132" s="19"/>
      <c r="K132" s="19"/>
      <c r="L132" s="19"/>
      <c r="M132" s="19"/>
      <c r="N132" s="19"/>
      <c r="O132" s="19"/>
      <c r="P132" s="19"/>
    </row>
    <row r="133">
      <c r="A133" s="21">
        <v>45419.0</v>
      </c>
      <c r="B133" s="19">
        <v>-0.01245082687239829</v>
      </c>
      <c r="C133" s="19">
        <v>0.003721378223370264</v>
      </c>
      <c r="D133" s="19">
        <v>0.002761610642594281</v>
      </c>
      <c r="E133" s="19">
        <v>0.012063753388495524</v>
      </c>
      <c r="F133" s="19">
        <v>-0.030574113916883694</v>
      </c>
      <c r="G133" s="19"/>
      <c r="H133" s="19"/>
      <c r="I133" s="19"/>
      <c r="J133" s="19"/>
      <c r="K133" s="19"/>
      <c r="L133" s="19"/>
      <c r="M133" s="19"/>
      <c r="N133" s="19"/>
      <c r="O133" s="19"/>
      <c r="P133" s="19"/>
    </row>
    <row r="134">
      <c r="A134" s="21">
        <v>45418.0</v>
      </c>
      <c r="B134" s="19">
        <v>0.008007699711260807</v>
      </c>
      <c r="C134" s="19">
        <v>0.0022818026240729594</v>
      </c>
      <c r="D134" s="19">
        <v>-0.014014678326046304</v>
      </c>
      <c r="E134" s="19">
        <v>-0.01812987736900784</v>
      </c>
      <c r="F134" s="19">
        <v>-0.0069717755538062365</v>
      </c>
      <c r="G134" s="19"/>
      <c r="H134" s="19"/>
      <c r="I134" s="19"/>
      <c r="J134" s="19"/>
      <c r="K134" s="19"/>
      <c r="L134" s="19"/>
      <c r="M134" s="19"/>
      <c r="N134" s="19"/>
      <c r="O134" s="19"/>
      <c r="P134" s="19"/>
    </row>
    <row r="135">
      <c r="A135" s="21">
        <v>45415.0</v>
      </c>
      <c r="B135" s="19">
        <v>-0.025255178625037566</v>
      </c>
      <c r="C135" s="19">
        <v>-0.009518428372739973</v>
      </c>
      <c r="D135" s="19">
        <v>0.019745222929936412</v>
      </c>
      <c r="E135" s="19">
        <v>-0.0037346068944452693</v>
      </c>
      <c r="F135" s="19">
        <v>-0.03713728886964063</v>
      </c>
      <c r="G135" s="19"/>
      <c r="H135" s="19"/>
      <c r="I135" s="19"/>
      <c r="J135" s="19"/>
      <c r="K135" s="19"/>
      <c r="L135" s="19"/>
      <c r="M135" s="19"/>
      <c r="N135" s="19"/>
      <c r="O135" s="19"/>
      <c r="P135" s="19"/>
    </row>
    <row r="136">
      <c r="A136" s="21">
        <v>45414.0</v>
      </c>
      <c r="B136" s="19">
        <v>-0.017730104316414086</v>
      </c>
      <c r="C136" s="19">
        <v>-0.00840408567857609</v>
      </c>
      <c r="D136" s="19">
        <v>0.007298099286229931</v>
      </c>
      <c r="E136" s="19">
        <v>-9.985991872513145E-4</v>
      </c>
      <c r="F136" s="19">
        <v>-0.014511310285958201</v>
      </c>
      <c r="G136" s="19"/>
      <c r="H136" s="19"/>
      <c r="I136" s="19"/>
      <c r="J136" s="19"/>
      <c r="K136" s="19"/>
      <c r="L136" s="19"/>
      <c r="M136" s="19"/>
      <c r="N136" s="19"/>
      <c r="O136" s="19"/>
      <c r="P136" s="19"/>
    </row>
    <row r="137">
      <c r="A137" s="23">
        <v>45412.0</v>
      </c>
      <c r="B137" s="19">
        <v>0.008138238573021317</v>
      </c>
      <c r="C137" s="19">
        <v>0.04716129614586162</v>
      </c>
      <c r="D137" s="19">
        <v>0.0010939052417129336</v>
      </c>
      <c r="E137" s="19">
        <v>4.995490182475582E-4</v>
      </c>
      <c r="F137" s="19">
        <v>0.019582245430809442</v>
      </c>
      <c r="G137" s="19"/>
      <c r="H137" s="19"/>
      <c r="I137" s="19"/>
      <c r="J137" s="19"/>
      <c r="K137" s="19"/>
      <c r="L137" s="19"/>
      <c r="M137" s="19"/>
      <c r="N137" s="19"/>
      <c r="O137" s="19"/>
      <c r="P137" s="19"/>
    </row>
    <row r="138">
      <c r="A138" s="23">
        <v>45411.0</v>
      </c>
      <c r="B138" s="19">
        <v>-0.007377351530800436</v>
      </c>
      <c r="C138" s="19">
        <v>-0.005252525252525175</v>
      </c>
      <c r="D138" s="19">
        <v>-0.0017431900377691267</v>
      </c>
      <c r="E138" s="19">
        <v>0.008438050992135793</v>
      </c>
      <c r="F138" s="19">
        <v>-0.004117009750812528</v>
      </c>
      <c r="G138" s="19"/>
      <c r="H138" s="19"/>
      <c r="I138" s="19"/>
      <c r="J138" s="19"/>
      <c r="K138" s="19"/>
      <c r="L138" s="19"/>
      <c r="M138" s="19"/>
      <c r="N138" s="19"/>
      <c r="O138" s="19"/>
      <c r="P138" s="19"/>
    </row>
    <row r="139">
      <c r="A139" s="23">
        <v>45408.0</v>
      </c>
      <c r="B139" s="19">
        <v>-0.001215783074825949</v>
      </c>
      <c r="C139" s="19">
        <v>0.015500341919306937</v>
      </c>
      <c r="D139" s="19">
        <v>0.00968035605907347</v>
      </c>
      <c r="E139" s="19">
        <v>-0.006257648236733804</v>
      </c>
      <c r="F139" s="19">
        <v>-0.002054276137960831</v>
      </c>
      <c r="G139" s="19"/>
      <c r="H139" s="19"/>
      <c r="I139" s="19"/>
      <c r="J139" s="19"/>
      <c r="K139" s="19"/>
      <c r="L139" s="19"/>
      <c r="M139" s="19"/>
      <c r="N139" s="19"/>
      <c r="O139" s="19"/>
      <c r="P139" s="19"/>
    </row>
    <row r="140">
      <c r="A140" s="23">
        <v>45407.0</v>
      </c>
      <c r="B140" s="19">
        <v>0.015830838323353413</v>
      </c>
      <c r="C140" s="19">
        <v>0.005961935335932145</v>
      </c>
      <c r="D140" s="19">
        <v>0.004960761192209118</v>
      </c>
      <c r="E140" s="19">
        <v>-0.005022483569699143</v>
      </c>
      <c r="F140" s="19">
        <v>0.004016500217107977</v>
      </c>
      <c r="G140" s="19"/>
      <c r="H140" s="19"/>
      <c r="I140" s="19"/>
      <c r="J140" s="19"/>
      <c r="K140" s="19"/>
      <c r="L140" s="19"/>
      <c r="M140" s="19"/>
      <c r="N140" s="19"/>
      <c r="O140" s="19"/>
      <c r="P140" s="19"/>
    </row>
    <row r="141">
      <c r="A141" s="23">
        <v>45406.0</v>
      </c>
      <c r="B141" s="19">
        <v>9.740016483104075E-4</v>
      </c>
      <c r="C141" s="19">
        <v>0.0033129342474575996</v>
      </c>
      <c r="D141" s="19">
        <v>0.013569625470094326</v>
      </c>
      <c r="E141" s="19">
        <v>-0.00505217367363231</v>
      </c>
      <c r="F141" s="19">
        <v>-0.008716238028623646</v>
      </c>
      <c r="G141" s="19"/>
      <c r="H141" s="19"/>
      <c r="I141" s="19"/>
      <c r="J141" s="19"/>
      <c r="K141" s="19"/>
      <c r="L141" s="19"/>
      <c r="M141" s="19"/>
      <c r="N141" s="19"/>
      <c r="O141" s="19"/>
      <c r="P141" s="19"/>
    </row>
    <row r="142">
      <c r="A142" s="23">
        <v>45405.0</v>
      </c>
      <c r="B142" s="19">
        <v>-0.002391808057403466</v>
      </c>
      <c r="C142" s="19">
        <v>0.018177559147341427</v>
      </c>
      <c r="D142" s="19">
        <v>0.01073689910855613</v>
      </c>
      <c r="E142" s="19">
        <v>0.08327119806734462</v>
      </c>
      <c r="F142" s="19">
        <v>5.383290267011454E-4</v>
      </c>
      <c r="G142" s="19"/>
      <c r="H142" s="19"/>
      <c r="I142" s="19"/>
      <c r="J142" s="19"/>
      <c r="K142" s="19"/>
      <c r="L142" s="19"/>
      <c r="M142" s="19"/>
      <c r="N142" s="19"/>
      <c r="O142" s="19"/>
      <c r="P142" s="19"/>
    </row>
    <row r="143">
      <c r="A143" s="23">
        <v>45404.0</v>
      </c>
      <c r="B143" s="19">
        <v>0.019974079438896064</v>
      </c>
      <c r="C143" s="19">
        <v>0.011180065374958525</v>
      </c>
      <c r="D143" s="19">
        <v>-0.008385311247882998</v>
      </c>
      <c r="E143" s="19">
        <v>-0.0075773272162201755</v>
      </c>
      <c r="F143" s="19">
        <v>0.010224059169023247</v>
      </c>
      <c r="G143" s="19"/>
      <c r="H143" s="19"/>
      <c r="I143" s="19"/>
      <c r="J143" s="19"/>
      <c r="K143" s="19"/>
      <c r="L143" s="19"/>
      <c r="M143" s="19"/>
      <c r="N143" s="19"/>
      <c r="O143" s="19"/>
      <c r="P143" s="19"/>
    </row>
    <row r="144">
      <c r="A144" s="23">
        <v>45401.0</v>
      </c>
      <c r="B144" s="19">
        <v>-0.0036460311431826264</v>
      </c>
      <c r="C144" s="19">
        <v>-0.010871093200880866</v>
      </c>
      <c r="D144" s="19">
        <v>-0.021611518060116186</v>
      </c>
      <c r="E144" s="19">
        <v>0.0016305959086866384</v>
      </c>
      <c r="F144" s="19">
        <v>-0.00238715277777779</v>
      </c>
      <c r="G144" s="19"/>
      <c r="H144" s="19"/>
      <c r="I144" s="19"/>
      <c r="J144" s="19"/>
      <c r="K144" s="19"/>
      <c r="L144" s="19"/>
      <c r="M144" s="19"/>
      <c r="N144" s="19"/>
      <c r="O144" s="19"/>
      <c r="P144" s="19"/>
    </row>
    <row r="145">
      <c r="A145" s="23">
        <v>45400.0</v>
      </c>
      <c r="B145" s="19">
        <v>2.2792888618750062E-4</v>
      </c>
      <c r="C145" s="19">
        <v>-0.010478972504288864</v>
      </c>
      <c r="D145" s="19">
        <v>-0.006005644100308349</v>
      </c>
      <c r="E145" s="19">
        <v>0.005245276271085286</v>
      </c>
      <c r="F145" s="19">
        <v>0.009419496166484187</v>
      </c>
      <c r="G145" s="19"/>
      <c r="H145" s="19"/>
      <c r="I145" s="19"/>
      <c r="J145" s="19"/>
      <c r="K145" s="19"/>
      <c r="L145" s="19"/>
      <c r="M145" s="19"/>
      <c r="N145" s="19"/>
      <c r="O145" s="19"/>
      <c r="P145" s="19"/>
    </row>
    <row r="146">
      <c r="A146" s="23">
        <v>45398.0</v>
      </c>
      <c r="B146" s="19">
        <v>0.011994464093495472</v>
      </c>
      <c r="C146" s="19">
        <v>-0.023587468308584048</v>
      </c>
      <c r="D146" s="19">
        <v>-0.019342702660114064</v>
      </c>
      <c r="E146" s="19">
        <v>-0.0191900147615498</v>
      </c>
      <c r="F146" s="19">
        <v>-0.023633835953373983</v>
      </c>
      <c r="G146" s="19"/>
      <c r="H146" s="19"/>
      <c r="I146" s="19"/>
      <c r="J146" s="19"/>
      <c r="K146" s="19"/>
      <c r="L146" s="19"/>
      <c r="M146" s="19"/>
      <c r="N146" s="19"/>
      <c r="O146" s="19"/>
      <c r="P146" s="19"/>
    </row>
    <row r="147">
      <c r="A147" s="23">
        <v>45397.0</v>
      </c>
      <c r="B147" s="19">
        <v>0.005722239406124263</v>
      </c>
      <c r="C147" s="19">
        <v>-0.004506940688660532</v>
      </c>
      <c r="D147" s="19">
        <v>0.004938735921138582</v>
      </c>
      <c r="E147" s="19">
        <v>-0.015978254616579313</v>
      </c>
      <c r="F147" s="19">
        <v>0.005267684368952974</v>
      </c>
      <c r="G147" s="19"/>
      <c r="H147" s="19"/>
      <c r="I147" s="19"/>
      <c r="J147" s="19"/>
      <c r="K147" s="19"/>
      <c r="L147" s="19"/>
      <c r="M147" s="19"/>
      <c r="N147" s="19"/>
      <c r="O147" s="19"/>
      <c r="P147" s="19"/>
    </row>
    <row r="148">
      <c r="A148" s="21">
        <v>45394.0</v>
      </c>
      <c r="B148" s="19">
        <v>-0.014742295531598781</v>
      </c>
      <c r="C148" s="19">
        <v>0.002122758682986392</v>
      </c>
      <c r="D148" s="19">
        <v>0.004953252436840971</v>
      </c>
      <c r="E148" s="19">
        <v>-0.007040342734737637</v>
      </c>
      <c r="F148" s="19">
        <v>0.0019388194743645837</v>
      </c>
      <c r="G148" s="19"/>
      <c r="H148" s="19"/>
      <c r="I148" s="19"/>
      <c r="J148" s="19"/>
      <c r="K148" s="19"/>
      <c r="L148" s="19"/>
      <c r="M148" s="19"/>
      <c r="N148" s="19"/>
      <c r="O148" s="19"/>
      <c r="P148" s="19"/>
    </row>
    <row r="149">
      <c r="A149" s="21">
        <v>45392.0</v>
      </c>
      <c r="B149" s="19">
        <v>0.016298877274486978</v>
      </c>
      <c r="C149" s="19">
        <v>0.018304741755967413</v>
      </c>
      <c r="D149" s="19">
        <v>-0.004633296372564599</v>
      </c>
      <c r="E149" s="19">
        <v>-0.008944619782894847</v>
      </c>
      <c r="F149" s="19">
        <v>0.008034744842562391</v>
      </c>
      <c r="G149" s="19"/>
      <c r="H149" s="19"/>
      <c r="I149" s="19"/>
      <c r="J149" s="19"/>
      <c r="K149" s="19"/>
      <c r="L149" s="19"/>
      <c r="M149" s="19"/>
      <c r="N149" s="19"/>
      <c r="O149" s="19"/>
      <c r="P149" s="19"/>
    </row>
    <row r="150">
      <c r="A150" s="21">
        <v>45391.0</v>
      </c>
      <c r="B150" s="19">
        <v>-0.004355702887098745</v>
      </c>
      <c r="C150" s="19">
        <v>0.003461325456894926</v>
      </c>
      <c r="D150" s="19">
        <v>0.006055776892430309</v>
      </c>
      <c r="E150" s="19">
        <v>0.0019285035663134664</v>
      </c>
      <c r="F150" s="19">
        <v>-0.021045918367346927</v>
      </c>
      <c r="G150" s="19"/>
      <c r="H150" s="19"/>
      <c r="I150" s="19"/>
      <c r="J150" s="19"/>
      <c r="K150" s="19"/>
      <c r="L150" s="19"/>
      <c r="M150" s="19"/>
      <c r="N150" s="19"/>
      <c r="O150" s="19"/>
      <c r="P150" s="19"/>
    </row>
    <row r="151">
      <c r="A151" s="21">
        <v>45390.0</v>
      </c>
      <c r="B151" s="19">
        <v>0.012686392380357514</v>
      </c>
      <c r="C151" s="19">
        <v>0.004217453770218427</v>
      </c>
      <c r="D151" s="19">
        <v>-0.004452200815080021</v>
      </c>
      <c r="E151" s="19">
        <v>0.00465851782203619</v>
      </c>
      <c r="F151" s="19">
        <v>-0.003073010490622141</v>
      </c>
      <c r="G151" s="19"/>
      <c r="H151" s="19"/>
      <c r="I151" s="19"/>
      <c r="J151" s="19"/>
      <c r="K151" s="19"/>
      <c r="L151" s="19"/>
      <c r="M151" s="19"/>
      <c r="N151" s="19"/>
      <c r="O151" s="19"/>
      <c r="P151" s="19"/>
    </row>
    <row r="152">
      <c r="A152" s="21">
        <v>45387.0</v>
      </c>
      <c r="B152" s="19">
        <v>-0.017865358073914983</v>
      </c>
      <c r="C152" s="19">
        <v>0.0015317489788337912</v>
      </c>
      <c r="D152" s="19">
        <v>0.0024253267730232064</v>
      </c>
      <c r="E152" s="19">
        <v>0.004550918770393153</v>
      </c>
      <c r="F152" s="19">
        <v>-1.0595465140905702E-4</v>
      </c>
      <c r="G152" s="19"/>
      <c r="H152" s="19"/>
      <c r="I152" s="19"/>
      <c r="J152" s="19"/>
      <c r="K152" s="19"/>
      <c r="L152" s="19"/>
      <c r="M152" s="19"/>
      <c r="N152" s="19"/>
      <c r="O152" s="19"/>
      <c r="P152" s="19"/>
    </row>
    <row r="153">
      <c r="A153" s="21">
        <v>45386.0</v>
      </c>
      <c r="B153" s="19">
        <v>-0.008514520298008255</v>
      </c>
      <c r="C153" s="19">
        <v>-0.0036995930447650816</v>
      </c>
      <c r="D153" s="19">
        <v>0.004483006509844678</v>
      </c>
      <c r="E153" s="19">
        <v>0.01238753422871297</v>
      </c>
      <c r="F153" s="19">
        <v>0.004042553191489384</v>
      </c>
      <c r="G153" s="19"/>
      <c r="H153" s="19"/>
      <c r="I153" s="19"/>
      <c r="J153" s="19"/>
      <c r="K153" s="19"/>
      <c r="L153" s="19"/>
      <c r="M153" s="19"/>
      <c r="N153" s="19"/>
      <c r="O153" s="19"/>
      <c r="P153" s="19"/>
    </row>
    <row r="154">
      <c r="A154" s="21">
        <v>45385.0</v>
      </c>
      <c r="B154" s="19">
        <v>0.0018660268860200002</v>
      </c>
      <c r="C154" s="19">
        <v>-0.016778065748192628</v>
      </c>
      <c r="D154" s="19">
        <v>0.012494945410432612</v>
      </c>
      <c r="E154" s="19">
        <v>-0.01473170313905181</v>
      </c>
      <c r="F154" s="19">
        <v>-1.063716625890887E-4</v>
      </c>
      <c r="G154" s="19"/>
      <c r="H154" s="19"/>
      <c r="I154" s="19"/>
      <c r="J154" s="19"/>
      <c r="K154" s="19"/>
      <c r="L154" s="19"/>
      <c r="M154" s="19"/>
      <c r="N154" s="19"/>
      <c r="O154" s="19"/>
      <c r="P154" s="19"/>
    </row>
    <row r="155">
      <c r="A155" s="21">
        <v>45384.0</v>
      </c>
      <c r="B155" s="19">
        <v>-0.0428649535265172</v>
      </c>
      <c r="C155" s="19">
        <v>0.005808103905607043</v>
      </c>
      <c r="D155" s="19">
        <v>-5.556958827986902E-4</v>
      </c>
      <c r="E155" s="19">
        <v>0.0472709333094139</v>
      </c>
      <c r="F155" s="19">
        <v>0.020405948116791528</v>
      </c>
      <c r="G155" s="19"/>
      <c r="H155" s="19"/>
      <c r="I155" s="19"/>
      <c r="J155" s="19"/>
      <c r="K155" s="19"/>
      <c r="L155" s="19"/>
      <c r="M155" s="19"/>
      <c r="N155" s="19"/>
      <c r="O155" s="19"/>
      <c r="P155" s="19"/>
    </row>
    <row r="156">
      <c r="A156" s="21">
        <v>45383.0</v>
      </c>
      <c r="B156" s="19">
        <v>0.042878321359334004</v>
      </c>
      <c r="C156" s="19">
        <v>0.008811995386389881</v>
      </c>
      <c r="D156" s="19">
        <v>0.014462301668648259</v>
      </c>
      <c r="E156" s="19">
        <v>0.018174345860541674</v>
      </c>
      <c r="F156" s="19">
        <v>-0.009248306269491358</v>
      </c>
      <c r="G156" s="19"/>
      <c r="H156" s="19"/>
      <c r="I156" s="19"/>
      <c r="J156" s="19"/>
      <c r="K156" s="19"/>
      <c r="L156" s="19"/>
      <c r="M156" s="19"/>
      <c r="N156" s="19"/>
      <c r="O156" s="19"/>
      <c r="P156" s="19"/>
    </row>
    <row r="157">
      <c r="A157" s="23">
        <v>45379.0</v>
      </c>
      <c r="B157" s="19">
        <v>0.041366479296967684</v>
      </c>
      <c r="C157" s="19">
        <v>4.613823013754903E-5</v>
      </c>
      <c r="D157" s="19">
        <v>-0.007658899274794795</v>
      </c>
      <c r="E157" s="19">
        <v>-0.02825151241735324</v>
      </c>
      <c r="F157" s="19">
        <v>-0.015770533446232027</v>
      </c>
      <c r="G157" s="19"/>
      <c r="H157" s="19"/>
      <c r="I157" s="19"/>
      <c r="J157" s="19"/>
      <c r="K157" s="19"/>
      <c r="L157" s="19"/>
      <c r="M157" s="19"/>
      <c r="N157" s="19"/>
      <c r="O157" s="19"/>
      <c r="P157" s="19"/>
    </row>
    <row r="158">
      <c r="A158" s="23">
        <v>45378.0</v>
      </c>
      <c r="B158" s="19">
        <v>0.005532778728654764</v>
      </c>
      <c r="C158" s="19">
        <v>-0.006053379803723669</v>
      </c>
      <c r="D158" s="19">
        <v>0.006531598398836991</v>
      </c>
      <c r="E158" s="19">
        <v>0.0015703471059687057</v>
      </c>
      <c r="F158" s="19">
        <v>-0.01078421107737415</v>
      </c>
      <c r="G158" s="19"/>
      <c r="H158" s="19"/>
      <c r="I158" s="19"/>
      <c r="J158" s="19"/>
      <c r="K158" s="19"/>
      <c r="L158" s="19"/>
      <c r="M158" s="19"/>
      <c r="N158" s="19"/>
      <c r="O158" s="19"/>
      <c r="P158" s="19"/>
    </row>
    <row r="159">
      <c r="A159" s="23">
        <v>45377.0</v>
      </c>
      <c r="B159" s="19">
        <v>-0.009892015448884628</v>
      </c>
      <c r="C159" s="19">
        <v>0.007857274912183465</v>
      </c>
      <c r="D159" s="19">
        <v>0.01544810952979958</v>
      </c>
      <c r="E159" s="19">
        <v>0.02572635545830293</v>
      </c>
      <c r="F159" s="19">
        <v>0.0014679668658907907</v>
      </c>
      <c r="G159" s="19"/>
      <c r="H159" s="19"/>
      <c r="I159" s="19"/>
      <c r="J159" s="19"/>
      <c r="K159" s="19"/>
      <c r="L159" s="19"/>
      <c r="M159" s="19"/>
      <c r="N159" s="19"/>
      <c r="O159" s="19"/>
      <c r="P159" s="19"/>
    </row>
    <row r="160">
      <c r="A160" s="23">
        <v>45373.0</v>
      </c>
      <c r="B160" s="19">
        <v>0.0013417521704814916</v>
      </c>
      <c r="C160" s="19">
        <v>-0.0024896265560165887</v>
      </c>
      <c r="D160" s="19">
        <v>0.025993003114467284</v>
      </c>
      <c r="E160" s="19">
        <v>0.023118421666329825</v>
      </c>
      <c r="F160" s="19">
        <v>0.010061427663630607</v>
      </c>
      <c r="G160" s="19"/>
      <c r="H160" s="19"/>
      <c r="I160" s="19"/>
      <c r="J160" s="19"/>
      <c r="K160" s="19"/>
      <c r="L160" s="19"/>
      <c r="M160" s="19"/>
      <c r="N160" s="19"/>
      <c r="O160" s="19"/>
      <c r="P160" s="19"/>
    </row>
    <row r="161">
      <c r="A161" s="23">
        <v>45372.0</v>
      </c>
      <c r="B161" s="19">
        <v>0.0018582216423514986</v>
      </c>
      <c r="C161" s="19">
        <v>5.074034780201409E-4</v>
      </c>
      <c r="D161" s="19">
        <v>-0.018056137410976114</v>
      </c>
      <c r="E161" s="19">
        <v>0.005455511786406575</v>
      </c>
      <c r="F161" s="19">
        <v>-0.02104717470191808</v>
      </c>
      <c r="G161" s="19"/>
      <c r="H161" s="19"/>
      <c r="I161" s="19"/>
      <c r="J161" s="19"/>
      <c r="K161" s="19"/>
      <c r="L161" s="19"/>
      <c r="M161" s="19"/>
      <c r="N161" s="19"/>
      <c r="O161" s="19"/>
      <c r="P161" s="19"/>
    </row>
    <row r="162">
      <c r="A162" s="23">
        <v>45371.0</v>
      </c>
      <c r="B162" s="19">
        <v>-0.008933819207711191</v>
      </c>
      <c r="C162" s="19">
        <v>0.002543470218276056</v>
      </c>
      <c r="D162" s="19">
        <v>-0.015121820394859098</v>
      </c>
      <c r="E162" s="19">
        <v>0.00654540877336518</v>
      </c>
      <c r="F162" s="19">
        <v>0.02421153233513862</v>
      </c>
      <c r="G162" s="19"/>
      <c r="H162" s="19"/>
      <c r="I162" s="19"/>
      <c r="J162" s="19"/>
      <c r="K162" s="19"/>
      <c r="L162" s="19"/>
      <c r="M162" s="19"/>
      <c r="N162" s="19"/>
      <c r="O162" s="19"/>
      <c r="P162" s="19"/>
    </row>
    <row r="163">
      <c r="A163" s="23">
        <v>45370.0</v>
      </c>
      <c r="B163" s="19">
        <v>-0.006539764101366363</v>
      </c>
      <c r="C163" s="19">
        <v>7.867820613691734E-4</v>
      </c>
      <c r="D163" s="19">
        <v>0.028124801153837975</v>
      </c>
      <c r="E163" s="19">
        <v>-0.004479809529776557</v>
      </c>
      <c r="F163" s="19">
        <v>0.04610086647411693</v>
      </c>
      <c r="G163" s="19"/>
      <c r="H163" s="19"/>
      <c r="I163" s="19"/>
      <c r="J163" s="19"/>
      <c r="K163" s="19"/>
      <c r="L163" s="19"/>
      <c r="M163" s="19"/>
      <c r="N163" s="19"/>
      <c r="O163" s="19"/>
      <c r="P163" s="19"/>
    </row>
    <row r="164">
      <c r="A164" s="23">
        <v>45369.0</v>
      </c>
      <c r="B164" s="19">
        <v>-1.1676786548331375E-4</v>
      </c>
      <c r="C164" s="19">
        <v>-0.002999261720191937</v>
      </c>
      <c r="D164" s="19">
        <v>-0.022627154658623194</v>
      </c>
      <c r="E164" s="19">
        <v>-0.005405910670052472</v>
      </c>
      <c r="F164" s="19">
        <v>-0.00902686041391454</v>
      </c>
      <c r="G164" s="19"/>
      <c r="H164" s="19"/>
      <c r="I164" s="19"/>
      <c r="J164" s="19"/>
      <c r="K164" s="19"/>
      <c r="L164" s="19"/>
      <c r="M164" s="19"/>
      <c r="N164" s="19"/>
      <c r="O164" s="19"/>
      <c r="P164" s="19"/>
    </row>
    <row r="165">
      <c r="A165" s="23">
        <v>45366.0</v>
      </c>
      <c r="B165" s="19">
        <v>0.0035545486504433565</v>
      </c>
      <c r="C165" s="19">
        <v>-3.2289312237665513E-4</v>
      </c>
      <c r="D165" s="19">
        <v>-0.005607033528823746</v>
      </c>
      <c r="E165" s="19">
        <v>0.037381214040985045</v>
      </c>
      <c r="F165" s="19">
        <v>0.0596057389478597</v>
      </c>
      <c r="G165" s="19"/>
      <c r="H165" s="19"/>
      <c r="I165" s="19"/>
      <c r="J165" s="19"/>
      <c r="K165" s="19"/>
      <c r="L165" s="19"/>
      <c r="M165" s="19"/>
      <c r="N165" s="19"/>
      <c r="O165" s="19"/>
      <c r="P165" s="19"/>
    </row>
    <row r="166">
      <c r="A166" s="23">
        <v>45365.0</v>
      </c>
      <c r="B166" s="19">
        <v>0.006566013997011844</v>
      </c>
      <c r="C166" s="19">
        <v>0.006593304545665646</v>
      </c>
      <c r="D166" s="19">
        <v>-0.04259056415721796</v>
      </c>
      <c r="E166" s="19">
        <v>-0.06682552370036343</v>
      </c>
      <c r="F166" s="19">
        <v>-0.1091135820430219</v>
      </c>
      <c r="G166" s="19"/>
      <c r="H166" s="19"/>
      <c r="I166" s="19"/>
      <c r="J166" s="19"/>
      <c r="K166" s="19"/>
      <c r="L166" s="19"/>
      <c r="M166" s="19"/>
      <c r="N166" s="19"/>
      <c r="O166" s="19"/>
      <c r="P166" s="19"/>
    </row>
    <row r="167">
      <c r="A167" s="23">
        <v>45364.0</v>
      </c>
      <c r="B167" s="19">
        <v>-0.03090112402362355</v>
      </c>
      <c r="C167" s="19">
        <v>-0.0017150273477335443</v>
      </c>
      <c r="D167" s="19">
        <v>-0.011191990944927954</v>
      </c>
      <c r="E167" s="19">
        <v>-0.03360879133691874</v>
      </c>
      <c r="F167" s="19">
        <v>-0.030232792502267514</v>
      </c>
      <c r="G167" s="19"/>
      <c r="H167" s="19"/>
      <c r="I167" s="19"/>
      <c r="J167" s="19"/>
      <c r="K167" s="19"/>
      <c r="L167" s="19"/>
      <c r="M167" s="19"/>
      <c r="N167" s="19"/>
      <c r="O167" s="19"/>
      <c r="P167" s="19"/>
    </row>
    <row r="168">
      <c r="A168" s="21">
        <v>45363.0</v>
      </c>
      <c r="B168" s="19">
        <v>-0.02293287666133048</v>
      </c>
      <c r="C168" s="19">
        <v>-0.00850222896272812</v>
      </c>
      <c r="D168" s="19">
        <v>-0.01086767686516743</v>
      </c>
      <c r="E168" s="19">
        <v>-0.04477300254771743</v>
      </c>
      <c r="F168" s="19">
        <v>0.010797596006926646</v>
      </c>
      <c r="G168" s="19"/>
      <c r="H168" s="19"/>
      <c r="I168" s="19"/>
      <c r="J168" s="19"/>
      <c r="K168" s="19"/>
      <c r="L168" s="19"/>
      <c r="M168" s="19"/>
      <c r="N168" s="19"/>
      <c r="O168" s="19"/>
      <c r="P168" s="19"/>
    </row>
    <row r="169">
      <c r="A169" s="21">
        <v>45362.0</v>
      </c>
      <c r="B169" s="19">
        <v>-0.019134562716815795</v>
      </c>
      <c r="C169" s="19">
        <v>-0.008340169537872422</v>
      </c>
      <c r="D169" s="19">
        <v>0.0212711430035879</v>
      </c>
      <c r="E169" s="19">
        <v>0.004025663605484953</v>
      </c>
      <c r="F169" s="19">
        <v>0.011436225015454271</v>
      </c>
      <c r="G169" s="19"/>
      <c r="H169" s="19"/>
      <c r="I169" s="19"/>
      <c r="J169" s="19"/>
      <c r="K169" s="19"/>
      <c r="L169" s="19"/>
      <c r="M169" s="19"/>
      <c r="N169" s="19"/>
      <c r="O169" s="19"/>
      <c r="P169" s="19"/>
    </row>
    <row r="170">
      <c r="A170" s="21">
        <v>45358.0</v>
      </c>
      <c r="B170" s="19">
        <v>-0.0026586058707845917</v>
      </c>
      <c r="C170" s="19">
        <v>0.008317632461743552</v>
      </c>
      <c r="D170" s="19">
        <v>-0.004161922336958668</v>
      </c>
      <c r="E170" s="19">
        <v>-0.02556593750851288</v>
      </c>
      <c r="F170" s="19">
        <v>-0.02559983937355692</v>
      </c>
      <c r="G170" s="19"/>
      <c r="H170" s="19"/>
      <c r="I170" s="19"/>
      <c r="J170" s="19"/>
      <c r="K170" s="19"/>
      <c r="L170" s="19"/>
      <c r="M170" s="19"/>
      <c r="N170" s="19"/>
      <c r="O170" s="19"/>
      <c r="P170" s="19"/>
    </row>
    <row r="171">
      <c r="A171" s="21">
        <v>45357.0</v>
      </c>
      <c r="B171" s="19">
        <v>-0.03999720299279763</v>
      </c>
      <c r="C171" s="19">
        <v>-0.003936467249507913</v>
      </c>
      <c r="D171" s="19">
        <v>0.035156885059340004</v>
      </c>
      <c r="E171" s="19">
        <v>-0.029144957816508388</v>
      </c>
      <c r="F171" s="19">
        <v>9.043408360127625E-4</v>
      </c>
      <c r="G171" s="19"/>
      <c r="H171" s="19"/>
      <c r="I171" s="19"/>
      <c r="J171" s="19"/>
      <c r="K171" s="19"/>
      <c r="L171" s="19"/>
      <c r="M171" s="19"/>
      <c r="N171" s="19"/>
      <c r="O171" s="19"/>
      <c r="P171" s="19"/>
    </row>
    <row r="172">
      <c r="A172" s="21">
        <v>45356.0</v>
      </c>
      <c r="B172" s="19">
        <v>-0.04129516658845622</v>
      </c>
      <c r="C172" s="19">
        <v>0.00709906421426254</v>
      </c>
      <c r="D172" s="19">
        <v>-0.004239388880457384</v>
      </c>
      <c r="E172" s="19">
        <v>0.09520912988066277</v>
      </c>
      <c r="F172" s="19">
        <v>-0.009356957993231108</v>
      </c>
      <c r="G172" s="19"/>
      <c r="H172" s="19"/>
      <c r="I172" s="19"/>
      <c r="J172" s="19"/>
      <c r="K172" s="19"/>
      <c r="L172" s="19"/>
      <c r="M172" s="19"/>
      <c r="N172" s="19"/>
      <c r="O172" s="19"/>
      <c r="P172" s="19"/>
    </row>
    <row r="173">
      <c r="A173" s="21">
        <v>45355.0</v>
      </c>
      <c r="B173" s="19">
        <v>-0.027004109320983516</v>
      </c>
      <c r="C173" s="19">
        <v>-0.002070107645597563</v>
      </c>
      <c r="D173" s="19">
        <v>0.01432691222200555</v>
      </c>
      <c r="E173" s="19">
        <v>0.008161894610813514</v>
      </c>
      <c r="F173" s="19">
        <v>-0.009856100926473488</v>
      </c>
      <c r="G173" s="19"/>
      <c r="H173" s="19"/>
      <c r="I173" s="19"/>
      <c r="J173" s="19"/>
      <c r="K173" s="19"/>
      <c r="L173" s="19"/>
      <c r="M173" s="19"/>
      <c r="N173" s="19"/>
      <c r="O173" s="19"/>
      <c r="P173" s="19"/>
    </row>
    <row r="174">
      <c r="A174" s="21">
        <v>45353.0</v>
      </c>
      <c r="B174" s="19">
        <v>0.003961887299040567</v>
      </c>
      <c r="C174" s="19">
        <v>0.03297852119368949</v>
      </c>
      <c r="D174" s="19">
        <v>0.02861878219744951</v>
      </c>
      <c r="E174" s="19">
        <v>0.05777784641996653</v>
      </c>
      <c r="F174" s="19">
        <v>-0.02141203703703698</v>
      </c>
      <c r="G174" s="19"/>
      <c r="H174" s="19"/>
      <c r="I174" s="19"/>
      <c r="J174" s="19"/>
      <c r="K174" s="19"/>
      <c r="L174" s="19"/>
      <c r="M174" s="19"/>
      <c r="N174" s="19"/>
      <c r="O174" s="19"/>
      <c r="P174" s="19"/>
    </row>
    <row r="175">
      <c r="A175" s="21">
        <v>45352.0</v>
      </c>
      <c r="B175" s="19">
        <v>0.029703304113283924</v>
      </c>
      <c r="C175" s="19">
        <v>0.00573504110112788</v>
      </c>
      <c r="D175" s="19">
        <v>-0.00818762433253073</v>
      </c>
      <c r="E175" s="19">
        <v>-0.017674813769666065</v>
      </c>
      <c r="F175" s="19">
        <v>0.022888713496448165</v>
      </c>
      <c r="G175" s="19"/>
      <c r="H175" s="19"/>
      <c r="I175" s="19"/>
      <c r="J175" s="19"/>
      <c r="K175" s="19"/>
      <c r="L175" s="19"/>
      <c r="M175" s="19"/>
      <c r="N175" s="19"/>
      <c r="O175" s="19"/>
      <c r="P175" s="19"/>
    </row>
    <row r="176">
      <c r="A176" s="23">
        <v>45351.0</v>
      </c>
      <c r="B176" s="19">
        <v>0.02120919983473346</v>
      </c>
      <c r="C176" s="19">
        <v>-0.013205055649877395</v>
      </c>
      <c r="D176" s="19">
        <v>-0.0048346427157355265</v>
      </c>
      <c r="E176" s="19">
        <v>-0.0410701815642458</v>
      </c>
      <c r="F176" s="19">
        <v>-0.01477449455676505</v>
      </c>
      <c r="G176" s="19"/>
      <c r="H176" s="19"/>
      <c r="I176" s="19"/>
      <c r="J176" s="19"/>
      <c r="K176" s="19"/>
      <c r="L176" s="19"/>
      <c r="M176" s="19"/>
      <c r="N176" s="19"/>
      <c r="O176" s="19"/>
      <c r="P176" s="19"/>
    </row>
    <row r="177">
      <c r="A177" s="23">
        <v>45350.0</v>
      </c>
      <c r="B177" s="19">
        <v>0.013044994768050211</v>
      </c>
      <c r="C177" s="19">
        <v>0.00569151963574277</v>
      </c>
      <c r="D177" s="19">
        <v>0.027481880372991263</v>
      </c>
      <c r="E177" s="19">
        <v>-0.016173818452466127</v>
      </c>
      <c r="F177" s="19">
        <v>-0.008289955658376869</v>
      </c>
      <c r="G177" s="19"/>
      <c r="H177" s="19"/>
      <c r="I177" s="19"/>
      <c r="J177" s="19"/>
      <c r="K177" s="19"/>
      <c r="L177" s="19"/>
      <c r="M177" s="19"/>
      <c r="N177" s="19"/>
      <c r="O177" s="19"/>
      <c r="P177" s="19"/>
    </row>
    <row r="178">
      <c r="A178" s="23">
        <v>45349.0</v>
      </c>
      <c r="B178" s="19">
        <v>-0.026981164092991672</v>
      </c>
      <c r="C178" s="19">
        <v>-0.0066899086026570576</v>
      </c>
      <c r="D178" s="19">
        <v>-4.8153062534772584E-4</v>
      </c>
      <c r="E178" s="19">
        <v>0.023003148107475058</v>
      </c>
      <c r="F178" s="19">
        <v>0.041148133279807375</v>
      </c>
      <c r="G178" s="19"/>
      <c r="H178" s="19"/>
      <c r="I178" s="19"/>
      <c r="J178" s="19"/>
      <c r="K178" s="19"/>
      <c r="L178" s="19"/>
      <c r="M178" s="19"/>
      <c r="N178" s="19"/>
      <c r="O178" s="19"/>
      <c r="P178" s="19"/>
    </row>
    <row r="179">
      <c r="A179" s="23">
        <v>45348.0</v>
      </c>
      <c r="B179" s="19">
        <v>-0.017342004335501038</v>
      </c>
      <c r="C179" s="19">
        <v>-0.0013173990778206912</v>
      </c>
      <c r="D179" s="19">
        <v>0.005476474828658429</v>
      </c>
      <c r="E179" s="19">
        <v>0.029857498303551333</v>
      </c>
      <c r="F179" s="19">
        <v>0.017981201471189312</v>
      </c>
      <c r="G179" s="19"/>
      <c r="H179" s="19"/>
      <c r="I179" s="19"/>
      <c r="J179" s="19"/>
      <c r="K179" s="19"/>
      <c r="L179" s="19"/>
      <c r="M179" s="19"/>
      <c r="N179" s="19"/>
      <c r="O179" s="19"/>
      <c r="P179" s="19"/>
    </row>
    <row r="180">
      <c r="A180" s="23">
        <v>45345.0</v>
      </c>
      <c r="B180" s="19">
        <v>-0.01462372658560629</v>
      </c>
      <c r="C180" s="19">
        <v>0.010219116878178669</v>
      </c>
      <c r="D180" s="19">
        <v>0.012208403214915675</v>
      </c>
      <c r="E180" s="19">
        <v>-6.028181749679895E-4</v>
      </c>
      <c r="F180" s="19">
        <v>0.0064781491002570135</v>
      </c>
      <c r="G180" s="19"/>
      <c r="H180" s="19"/>
      <c r="I180" s="19"/>
      <c r="J180" s="19"/>
      <c r="K180" s="19"/>
      <c r="L180" s="19"/>
      <c r="M180" s="19"/>
      <c r="N180" s="19"/>
      <c r="O180" s="19"/>
      <c r="P180" s="19"/>
    </row>
    <row r="181">
      <c r="A181" s="23">
        <v>45344.0</v>
      </c>
      <c r="B181" s="19">
        <v>-0.015497104403248252</v>
      </c>
      <c r="C181" s="19">
        <v>0.0030512514898688448</v>
      </c>
      <c r="D181" s="19">
        <v>-0.005717379534380007</v>
      </c>
      <c r="E181" s="19">
        <v>0.001131563065781549</v>
      </c>
      <c r="F181" s="19">
        <v>0.01354872329338197</v>
      </c>
      <c r="G181" s="19"/>
      <c r="H181" s="19"/>
      <c r="I181" s="19"/>
      <c r="J181" s="19"/>
      <c r="K181" s="19"/>
      <c r="L181" s="19"/>
      <c r="M181" s="19"/>
      <c r="N181" s="19"/>
      <c r="O181" s="19"/>
      <c r="P181" s="19"/>
    </row>
    <row r="182">
      <c r="A182" s="23">
        <v>45343.0</v>
      </c>
      <c r="B182" s="19">
        <v>-0.01059539052496794</v>
      </c>
      <c r="C182" s="19">
        <v>0.004790419161676551</v>
      </c>
      <c r="D182" s="19">
        <v>-0.006700870145095905</v>
      </c>
      <c r="E182" s="19">
        <v>0.0061632814160368365</v>
      </c>
      <c r="F182" s="19">
        <v>-0.003013300083125503</v>
      </c>
      <c r="G182" s="19"/>
      <c r="H182" s="19"/>
      <c r="I182" s="19"/>
      <c r="J182" s="19"/>
      <c r="K182" s="19"/>
      <c r="L182" s="19"/>
      <c r="M182" s="19"/>
      <c r="N182" s="19"/>
      <c r="O182" s="19"/>
      <c r="P182" s="19"/>
    </row>
    <row r="183">
      <c r="A183" s="23">
        <v>45342.0</v>
      </c>
      <c r="B183" s="19">
        <v>-0.022344620391813286</v>
      </c>
      <c r="C183" s="19">
        <v>0.020034204739799666</v>
      </c>
      <c r="D183" s="19">
        <v>-0.006390868965812091</v>
      </c>
      <c r="E183" s="19">
        <v>0.023603449615414496</v>
      </c>
      <c r="F183" s="19">
        <v>-0.006298399586990189</v>
      </c>
      <c r="G183" s="19"/>
      <c r="H183" s="19"/>
      <c r="I183" s="19"/>
      <c r="J183" s="19"/>
      <c r="K183" s="19"/>
      <c r="L183" s="19"/>
      <c r="M183" s="19"/>
      <c r="N183" s="19"/>
      <c r="O183" s="19"/>
      <c r="P183" s="19"/>
    </row>
    <row r="184">
      <c r="A184" s="23">
        <v>45341.0</v>
      </c>
      <c r="B184" s="19">
        <v>0.016122364613476714</v>
      </c>
      <c r="C184" s="19">
        <v>0.006491909703437715</v>
      </c>
      <c r="D184" s="19">
        <v>0.019602928997951352</v>
      </c>
      <c r="E184" s="19">
        <v>-0.019830330353199144</v>
      </c>
      <c r="F184" s="19">
        <v>0.02541026998411855</v>
      </c>
      <c r="G184" s="19"/>
      <c r="H184" s="19"/>
      <c r="I184" s="19"/>
      <c r="J184" s="19"/>
      <c r="K184" s="19"/>
      <c r="L184" s="19"/>
      <c r="M184" s="19"/>
      <c r="N184" s="19"/>
      <c r="O184" s="19"/>
      <c r="P184" s="19"/>
    </row>
    <row r="185">
      <c r="A185" s="23">
        <v>45338.0</v>
      </c>
      <c r="B185" s="19">
        <v>0.018658287713387844</v>
      </c>
      <c r="C185" s="19">
        <v>-0.0059157133079105195</v>
      </c>
      <c r="D185" s="19">
        <v>0.0024577539405987725</v>
      </c>
      <c r="E185" s="19">
        <v>0.02105656034710668</v>
      </c>
      <c r="F185" s="19">
        <v>0.1197391819798459</v>
      </c>
      <c r="G185" s="19"/>
      <c r="H185" s="19"/>
      <c r="I185" s="19"/>
      <c r="J185" s="19"/>
      <c r="K185" s="19"/>
      <c r="L185" s="19"/>
      <c r="M185" s="19"/>
      <c r="N185" s="19"/>
      <c r="O185" s="19"/>
      <c r="P185" s="19"/>
    </row>
    <row r="186">
      <c r="A186" s="23">
        <v>45337.0</v>
      </c>
      <c r="B186" s="19">
        <v>0.017032351584634675</v>
      </c>
      <c r="C186" s="19">
        <v>0.0028436948421259878</v>
      </c>
      <c r="D186" s="19">
        <v>0.012564842773556295</v>
      </c>
      <c r="E186" s="19">
        <v>-9.322126066217962E-4</v>
      </c>
      <c r="F186" s="19">
        <v>0.011148405658115479</v>
      </c>
      <c r="G186" s="19"/>
      <c r="H186" s="19"/>
      <c r="I186" s="19"/>
      <c r="J186" s="19"/>
      <c r="K186" s="19"/>
      <c r="L186" s="19"/>
      <c r="M186" s="19"/>
      <c r="N186" s="19"/>
      <c r="O186" s="19"/>
      <c r="P186" s="19"/>
    </row>
    <row r="187">
      <c r="A187" s="23">
        <v>45336.0</v>
      </c>
      <c r="B187" s="19">
        <v>-0.006187997249779031</v>
      </c>
      <c r="C187" s="19">
        <v>0.023792791888364473</v>
      </c>
      <c r="D187" s="19">
        <v>-0.005160651408450678</v>
      </c>
      <c r="E187" s="19">
        <v>-0.04879923150816523</v>
      </c>
      <c r="F187" s="19">
        <v>0.02494163902199298</v>
      </c>
      <c r="G187" s="19"/>
      <c r="H187" s="19"/>
      <c r="I187" s="19"/>
      <c r="J187" s="19"/>
      <c r="K187" s="19"/>
      <c r="L187" s="19"/>
      <c r="M187" s="19"/>
      <c r="N187" s="19"/>
      <c r="O187" s="19"/>
      <c r="P187" s="19"/>
    </row>
    <row r="188">
      <c r="A188" s="23">
        <v>45335.0</v>
      </c>
      <c r="B188" s="19">
        <v>0.030917743949775645</v>
      </c>
      <c r="C188" s="19">
        <v>-0.014445433857722345</v>
      </c>
      <c r="D188" s="19">
        <v>-0.003705409020149486</v>
      </c>
      <c r="E188" s="19">
        <v>-0.03880847195192971</v>
      </c>
      <c r="F188" s="19">
        <v>-0.025502873563218453</v>
      </c>
      <c r="G188" s="19"/>
      <c r="H188" s="19"/>
      <c r="I188" s="19"/>
      <c r="J188" s="19"/>
      <c r="K188" s="19"/>
      <c r="L188" s="19"/>
      <c r="M188" s="19"/>
      <c r="N188" s="19"/>
      <c r="O188" s="19"/>
      <c r="P188" s="19"/>
    </row>
    <row r="189">
      <c r="A189" s="21">
        <v>45334.0</v>
      </c>
      <c r="B189" s="19">
        <v>0.03677911534154532</v>
      </c>
      <c r="C189" s="19">
        <v>0.021631456585464504</v>
      </c>
      <c r="D189" s="19">
        <v>-0.010070974323356463</v>
      </c>
      <c r="E189" s="19">
        <v>0.049683143219264814</v>
      </c>
      <c r="F189" s="19">
        <v>0.006143838091796194</v>
      </c>
      <c r="G189" s="19"/>
      <c r="H189" s="19"/>
      <c r="I189" s="19"/>
      <c r="J189" s="19"/>
      <c r="K189" s="19"/>
      <c r="L189" s="19"/>
      <c r="M189" s="19"/>
      <c r="N189" s="19"/>
      <c r="O189" s="19"/>
      <c r="P189" s="19"/>
    </row>
    <row r="190">
      <c r="A190" s="21">
        <v>45331.0</v>
      </c>
      <c r="B190" s="19">
        <v>-0.007708868671435609</v>
      </c>
      <c r="C190" s="19">
        <v>-0.03213814019468764</v>
      </c>
      <c r="D190" s="19">
        <v>-0.010172623075848763</v>
      </c>
      <c r="E190" s="19">
        <v>0.017601092481602354</v>
      </c>
      <c r="F190" s="19">
        <v>-0.023871119473188984</v>
      </c>
      <c r="G190" s="19"/>
      <c r="H190" s="19"/>
      <c r="I190" s="19"/>
      <c r="J190" s="19"/>
      <c r="K190" s="19"/>
      <c r="L190" s="19"/>
      <c r="M190" s="19"/>
      <c r="N190" s="19"/>
      <c r="O190" s="19"/>
      <c r="P190" s="19"/>
    </row>
    <row r="191">
      <c r="A191" s="21">
        <v>45330.0</v>
      </c>
      <c r="B191" s="19">
        <v>0.028426540961359992</v>
      </c>
      <c r="C191" s="19">
        <v>-0.004140685892439655</v>
      </c>
      <c r="D191" s="19">
        <v>-0.006117481263211877</v>
      </c>
      <c r="E191" s="19">
        <v>0.019286089888335578</v>
      </c>
      <c r="F191" s="19">
        <v>0.005200945626477438</v>
      </c>
      <c r="G191" s="19"/>
      <c r="H191" s="19"/>
      <c r="I191" s="19"/>
      <c r="J191" s="19"/>
      <c r="K191" s="19"/>
      <c r="L191" s="19"/>
      <c r="M191" s="19"/>
      <c r="N191" s="19"/>
      <c r="O191" s="19"/>
      <c r="P191" s="19"/>
    </row>
    <row r="192">
      <c r="A192" s="21">
        <v>45329.0</v>
      </c>
      <c r="B192" s="19">
        <v>-0.00804137589004228</v>
      </c>
      <c r="C192" s="19">
        <v>0.0028334147532975695</v>
      </c>
      <c r="D192" s="19">
        <v>0.01375615563612742</v>
      </c>
      <c r="E192" s="19">
        <v>-0.0066827462246324965</v>
      </c>
      <c r="F192" s="19">
        <v>0.022727272727272707</v>
      </c>
      <c r="G192" s="19"/>
      <c r="H192" s="19"/>
      <c r="I192" s="19"/>
      <c r="J192" s="19"/>
      <c r="K192" s="19"/>
      <c r="L192" s="19"/>
      <c r="M192" s="19"/>
      <c r="N192" s="19"/>
      <c r="O192" s="19"/>
      <c r="P192" s="19"/>
    </row>
    <row r="193">
      <c r="A193" s="21">
        <v>45328.0</v>
      </c>
      <c r="B193" s="19">
        <v>0.006381461675579292</v>
      </c>
      <c r="C193" s="19">
        <v>-4.8828125E-4</v>
      </c>
      <c r="D193" s="19">
        <v>0.054677244449517826</v>
      </c>
      <c r="E193" s="19">
        <v>0.02017051687929028</v>
      </c>
      <c r="F193" s="19">
        <v>-0.039814277423099176</v>
      </c>
      <c r="G193" s="19"/>
      <c r="H193" s="19"/>
      <c r="I193" s="19"/>
      <c r="J193" s="19"/>
      <c r="K193" s="19"/>
      <c r="L193" s="19"/>
      <c r="M193" s="19"/>
      <c r="N193" s="19"/>
      <c r="O193" s="19"/>
      <c r="P193" s="19"/>
    </row>
    <row r="194">
      <c r="A194" s="21">
        <v>45327.0</v>
      </c>
      <c r="B194" s="19">
        <v>0.0010349380821526033</v>
      </c>
      <c r="C194" s="19">
        <v>-0.0011217870555528808</v>
      </c>
      <c r="D194" s="19">
        <v>2.854532998401993E-4</v>
      </c>
      <c r="E194" s="19">
        <v>-0.03223066539260744</v>
      </c>
      <c r="F194" s="19">
        <v>0.0071311667056348504</v>
      </c>
      <c r="G194" s="19"/>
      <c r="H194" s="19"/>
      <c r="I194" s="19"/>
      <c r="J194" s="19"/>
      <c r="K194" s="19"/>
      <c r="L194" s="19"/>
      <c r="M194" s="19"/>
      <c r="N194" s="19"/>
      <c r="O194" s="19"/>
      <c r="P194" s="19"/>
    </row>
    <row r="195">
      <c r="A195" s="21">
        <v>45324.0</v>
      </c>
      <c r="B195" s="19">
        <v>4.998750312421585E-4</v>
      </c>
      <c r="C195" s="19">
        <v>-0.0029178621796430715</v>
      </c>
      <c r="D195" s="19">
        <v>-0.006443708308753515</v>
      </c>
      <c r="E195" s="19">
        <v>-0.016850330296297344</v>
      </c>
      <c r="F195" s="19">
        <v>0.00117041198501866</v>
      </c>
      <c r="G195" s="19"/>
      <c r="H195" s="19"/>
      <c r="I195" s="19"/>
      <c r="J195" s="19"/>
      <c r="K195" s="19"/>
      <c r="L195" s="19"/>
      <c r="M195" s="19"/>
      <c r="N195" s="19"/>
      <c r="O195" s="19"/>
      <c r="P195" s="19"/>
    </row>
    <row r="196">
      <c r="A196" s="21">
        <v>45323.0</v>
      </c>
      <c r="B196" s="19">
        <v>-0.03314116063106298</v>
      </c>
      <c r="C196" s="19">
        <v>0.011063034713344688</v>
      </c>
      <c r="D196" s="19">
        <v>0.02951378750540168</v>
      </c>
      <c r="E196" s="19">
        <v>-0.01331548127004678</v>
      </c>
      <c r="F196" s="19">
        <v>-0.014760147601476148</v>
      </c>
      <c r="G196" s="19"/>
      <c r="H196" s="19"/>
      <c r="I196" s="19"/>
      <c r="J196" s="19"/>
      <c r="K196" s="19"/>
      <c r="L196" s="19"/>
      <c r="M196" s="19"/>
      <c r="N196" s="19"/>
      <c r="O196" s="19"/>
      <c r="P196" s="19"/>
    </row>
    <row r="197">
      <c r="A197" s="23">
        <v>45322.0</v>
      </c>
      <c r="B197" s="19">
        <v>-6.90393178915949E-5</v>
      </c>
      <c r="C197" s="19">
        <v>4.919323101140183E-4</v>
      </c>
      <c r="D197" s="19">
        <v>0.021230662802208977</v>
      </c>
      <c r="E197" s="19">
        <v>0.07916798983804396</v>
      </c>
      <c r="F197" s="19">
        <v>0.006032482598608002</v>
      </c>
      <c r="G197" s="19"/>
      <c r="H197" s="19"/>
      <c r="I197" s="19"/>
      <c r="J197" s="19"/>
      <c r="K197" s="19"/>
      <c r="L197" s="19"/>
      <c r="M197" s="19"/>
      <c r="N197" s="19"/>
      <c r="O197" s="19"/>
      <c r="P197" s="19"/>
    </row>
    <row r="198">
      <c r="A198" s="23">
        <v>45321.0</v>
      </c>
      <c r="B198" s="19">
        <v>0.01978385609180844</v>
      </c>
      <c r="C198" s="19">
        <v>0.006386454774988781</v>
      </c>
      <c r="D198" s="19">
        <v>0.0359053561499969</v>
      </c>
      <c r="E198" s="19">
        <v>0.020861361904916276</v>
      </c>
      <c r="F198" s="19">
        <v>0.05495043446334602</v>
      </c>
      <c r="G198" s="19"/>
      <c r="H198" s="19"/>
      <c r="I198" s="19"/>
      <c r="J198" s="19"/>
      <c r="K198" s="19"/>
      <c r="L198" s="19"/>
      <c r="M198" s="19"/>
      <c r="N198" s="19"/>
      <c r="O198" s="19"/>
      <c r="P198" s="19"/>
    </row>
    <row r="199">
      <c r="A199" s="23">
        <v>45320.0</v>
      </c>
      <c r="B199" s="19">
        <v>-0.01807811959903216</v>
      </c>
      <c r="C199" s="19">
        <v>0.010758606885508337</v>
      </c>
      <c r="D199" s="19">
        <v>0.001162776313999192</v>
      </c>
      <c r="E199" s="19">
        <v>-0.0016021491455203707</v>
      </c>
      <c r="F199" s="19">
        <v>-0.015186211883813416</v>
      </c>
      <c r="G199" s="19"/>
      <c r="H199" s="19"/>
      <c r="I199" s="19"/>
      <c r="J199" s="19"/>
      <c r="K199" s="19"/>
      <c r="L199" s="19"/>
      <c r="M199" s="19"/>
      <c r="N199" s="19"/>
      <c r="O199" s="19"/>
      <c r="P199" s="19"/>
    </row>
    <row r="200">
      <c r="A200" s="23">
        <v>45316.0</v>
      </c>
      <c r="B200" s="19">
        <v>-0.022503040951479925</v>
      </c>
      <c r="C200" s="19">
        <v>-0.029007336864097844</v>
      </c>
      <c r="D200" s="19">
        <v>0.013057807741951644</v>
      </c>
      <c r="E200" s="19">
        <v>0.006974773482823826</v>
      </c>
      <c r="F200" s="19">
        <v>0.08457516339869287</v>
      </c>
      <c r="G200" s="19"/>
      <c r="H200" s="19"/>
      <c r="I200" s="19"/>
      <c r="J200" s="19"/>
      <c r="K200" s="19"/>
      <c r="L200" s="19"/>
      <c r="M200" s="19"/>
      <c r="N200" s="19"/>
      <c r="O200" s="19"/>
      <c r="P200" s="19"/>
    </row>
    <row r="201">
      <c r="A201" s="23">
        <v>45315.0</v>
      </c>
      <c r="B201" s="19">
        <v>-0.01615584070208098</v>
      </c>
      <c r="C201" s="19">
        <v>0.020174482006543037</v>
      </c>
      <c r="D201" s="19">
        <v>-0.0255342532665771</v>
      </c>
      <c r="E201" s="19">
        <v>-0.039687010954616686</v>
      </c>
      <c r="F201" s="19">
        <v>0.006314127861089203</v>
      </c>
      <c r="G201" s="19"/>
      <c r="H201" s="19"/>
      <c r="I201" s="19"/>
      <c r="J201" s="19"/>
      <c r="K201" s="19"/>
      <c r="L201" s="19"/>
      <c r="M201" s="19"/>
      <c r="N201" s="19"/>
      <c r="O201" s="19"/>
      <c r="P201" s="19"/>
    </row>
    <row r="202">
      <c r="A202" s="23">
        <v>45314.0</v>
      </c>
      <c r="B202" s="19">
        <v>0.045239749826268216</v>
      </c>
      <c r="C202" s="19">
        <v>0.009507606084868003</v>
      </c>
      <c r="D202" s="19">
        <v>-0.002582153906116824</v>
      </c>
      <c r="E202" s="19">
        <v>0.028455546256357378</v>
      </c>
      <c r="F202" s="19">
        <v>-0.021495687990732315</v>
      </c>
      <c r="G202" s="19"/>
      <c r="H202" s="19"/>
      <c r="I202" s="19"/>
      <c r="J202" s="19"/>
      <c r="K202" s="19"/>
      <c r="L202" s="19"/>
      <c r="M202" s="19"/>
      <c r="N202" s="19"/>
      <c r="O202" s="19"/>
      <c r="P202" s="19"/>
    </row>
    <row r="203">
      <c r="A203" s="23">
        <v>45311.0</v>
      </c>
      <c r="B203" s="19">
        <v>-0.02585973463308966</v>
      </c>
      <c r="C203" s="19">
        <v>0.013027829877832353</v>
      </c>
      <c r="D203" s="19">
        <v>0.005498879404308488</v>
      </c>
      <c r="E203" s="19">
        <v>0.0077202543142596</v>
      </c>
      <c r="F203" s="19">
        <v>0.0163526949241235</v>
      </c>
      <c r="G203" s="19"/>
      <c r="H203" s="19"/>
      <c r="I203" s="19"/>
      <c r="J203" s="19"/>
      <c r="K203" s="19"/>
      <c r="L203" s="19"/>
      <c r="M203" s="19"/>
      <c r="N203" s="19"/>
      <c r="O203" s="19"/>
      <c r="P203" s="19"/>
    </row>
    <row r="204">
      <c r="A204" s="23">
        <v>45310.0</v>
      </c>
      <c r="B204" s="19">
        <v>0.01833723976285695</v>
      </c>
      <c r="C204" s="19">
        <v>0.004685510567863593</v>
      </c>
      <c r="D204" s="19">
        <v>0.016760680887095702</v>
      </c>
      <c r="E204" s="19">
        <v>-0.015268638599629347</v>
      </c>
      <c r="F204" s="19">
        <v>-0.015709502961627653</v>
      </c>
      <c r="G204" s="19"/>
      <c r="H204" s="19"/>
      <c r="I204" s="19"/>
      <c r="J204" s="19"/>
      <c r="K204" s="19"/>
      <c r="L204" s="19"/>
      <c r="M204" s="19"/>
      <c r="N204" s="19"/>
      <c r="O204" s="19"/>
      <c r="P204" s="19"/>
    </row>
    <row r="205">
      <c r="A205" s="23">
        <v>45309.0</v>
      </c>
      <c r="B205" s="19">
        <v>-0.01986486486486494</v>
      </c>
      <c r="C205" s="19">
        <v>-0.027055150884495283</v>
      </c>
      <c r="D205" s="19">
        <v>-0.01624343096541836</v>
      </c>
      <c r="E205" s="19">
        <v>-0.018112816974297008</v>
      </c>
      <c r="F205" s="19">
        <v>-0.005761106132377458</v>
      </c>
      <c r="G205" s="19"/>
      <c r="H205" s="19"/>
      <c r="I205" s="19"/>
      <c r="J205" s="19"/>
      <c r="K205" s="19"/>
      <c r="L205" s="19"/>
      <c r="M205" s="19"/>
      <c r="N205" s="19"/>
      <c r="O205" s="19"/>
      <c r="P205" s="19"/>
    </row>
    <row r="206">
      <c r="A206" s="23">
        <v>45308.0</v>
      </c>
      <c r="B206" s="19">
        <v>0.0031517944894432492</v>
      </c>
      <c r="C206" s="19">
        <v>-7.921968609200247E-4</v>
      </c>
      <c r="D206" s="19">
        <v>0.007877029446262007</v>
      </c>
      <c r="E206" s="19">
        <v>-0.0037340249351623944</v>
      </c>
      <c r="F206" s="19">
        <v>0.007091284167096479</v>
      </c>
      <c r="G206" s="19"/>
      <c r="H206" s="19"/>
      <c r="I206" s="19"/>
      <c r="J206" s="19"/>
      <c r="K206" s="19"/>
      <c r="L206" s="19"/>
      <c r="M206" s="19"/>
      <c r="N206" s="19"/>
      <c r="O206" s="19"/>
      <c r="P206" s="19"/>
    </row>
    <row r="207">
      <c r="A207" s="23">
        <v>45307.0</v>
      </c>
      <c r="B207" s="19">
        <v>0.012246998284733968</v>
      </c>
      <c r="C207" s="19">
        <v>0.0063278525161933885</v>
      </c>
      <c r="D207" s="19">
        <v>-0.004902081234488986</v>
      </c>
      <c r="E207" s="19">
        <v>0.009001339954283871</v>
      </c>
      <c r="F207" s="19">
        <v>-0.010082961072112262</v>
      </c>
      <c r="G207" s="19"/>
      <c r="H207" s="19"/>
      <c r="I207" s="19"/>
      <c r="J207" s="19"/>
      <c r="K207" s="19"/>
      <c r="L207" s="19"/>
      <c r="M207" s="19"/>
      <c r="N207" s="19"/>
      <c r="O207" s="19"/>
      <c r="P207" s="19"/>
    </row>
    <row r="208">
      <c r="A208" s="23">
        <v>45306.0</v>
      </c>
      <c r="B208" s="19">
        <v>0.0106438303921228</v>
      </c>
      <c r="C208" s="19">
        <v>0.012460273419764967</v>
      </c>
      <c r="D208" s="19">
        <v>9.838404210837925E-4</v>
      </c>
      <c r="E208" s="19">
        <v>-0.006421802803665111</v>
      </c>
      <c r="F208" s="19">
        <v>0.006164119686657088</v>
      </c>
      <c r="G208" s="19"/>
      <c r="H208" s="19"/>
      <c r="I208" s="19"/>
      <c r="J208" s="19"/>
      <c r="K208" s="19"/>
      <c r="L208" s="19"/>
      <c r="M208" s="19"/>
      <c r="N208" s="19"/>
      <c r="O208" s="19"/>
      <c r="P208" s="19"/>
    </row>
    <row r="209">
      <c r="A209" s="21">
        <v>45303.0</v>
      </c>
      <c r="B209" s="19">
        <v>0.008637571688348222</v>
      </c>
      <c r="C209" s="19">
        <v>-0.0019132974170484873</v>
      </c>
      <c r="D209" s="19">
        <v>0.008908630701275344</v>
      </c>
      <c r="E209" s="19">
        <v>0.011277778657754256</v>
      </c>
      <c r="F209" s="19">
        <v>0.05486318070983476</v>
      </c>
      <c r="G209" s="19"/>
      <c r="H209" s="19"/>
      <c r="I209" s="19"/>
      <c r="J209" s="19"/>
      <c r="K209" s="19"/>
      <c r="L209" s="19"/>
      <c r="M209" s="19"/>
      <c r="N209" s="19"/>
      <c r="O209" s="19"/>
      <c r="P209" s="19"/>
    </row>
    <row r="210">
      <c r="A210" s="21">
        <v>45302.0</v>
      </c>
      <c r="B210" s="19">
        <v>-0.005771504067867306</v>
      </c>
      <c r="C210" s="19">
        <v>0.013574891553967738</v>
      </c>
      <c r="D210" s="19">
        <v>0.010810946396769161</v>
      </c>
      <c r="E210" s="19">
        <v>0.0032576913297737153</v>
      </c>
      <c r="F210" s="19">
        <v>-0.015076717811874474</v>
      </c>
      <c r="G210" s="19"/>
      <c r="H210" s="19"/>
      <c r="I210" s="19"/>
      <c r="J210" s="19"/>
      <c r="K210" s="19"/>
      <c r="L210" s="19"/>
      <c r="M210" s="19"/>
      <c r="N210" s="19"/>
      <c r="O210" s="19"/>
      <c r="P210" s="19"/>
    </row>
    <row r="211">
      <c r="A211" s="21">
        <v>45301.0</v>
      </c>
      <c r="B211" s="19">
        <v>-0.0048783863266790295</v>
      </c>
      <c r="C211" s="19">
        <v>-0.0022912423625254252</v>
      </c>
      <c r="D211" s="19">
        <v>0.01356350184956856</v>
      </c>
      <c r="E211" s="19">
        <v>0.0031244022189633736</v>
      </c>
      <c r="F211" s="19">
        <v>0.03493510080088358</v>
      </c>
      <c r="G211" s="19"/>
      <c r="H211" s="19"/>
      <c r="I211" s="19"/>
      <c r="J211" s="19"/>
      <c r="K211" s="19"/>
      <c r="L211" s="19"/>
      <c r="M211" s="19"/>
      <c r="N211" s="19"/>
      <c r="O211" s="19"/>
      <c r="P211" s="19"/>
    </row>
    <row r="212">
      <c r="A212" s="21">
        <v>45300.0</v>
      </c>
      <c r="B212" s="19">
        <v>0.03997553252734609</v>
      </c>
      <c r="C212" s="19">
        <v>-0.011774177317097734</v>
      </c>
      <c r="D212" s="19">
        <v>-0.0023461675036777763</v>
      </c>
      <c r="E212" s="19">
        <v>-0.0062414852834015155</v>
      </c>
      <c r="F212" s="19">
        <v>-0.017367706919945713</v>
      </c>
      <c r="G212" s="19"/>
      <c r="H212" s="19"/>
      <c r="I212" s="19"/>
      <c r="J212" s="19"/>
      <c r="K212" s="19"/>
      <c r="L212" s="19"/>
      <c r="M212" s="19"/>
      <c r="N212" s="19"/>
      <c r="O212" s="19"/>
      <c r="P212" s="19"/>
    </row>
    <row r="213">
      <c r="A213" s="21">
        <v>45299.0</v>
      </c>
      <c r="B213" s="19">
        <v>-0.007251294874084713</v>
      </c>
      <c r="C213" s="19">
        <v>0.006635263131236524</v>
      </c>
      <c r="D213" s="19">
        <v>-0.006025463254758612</v>
      </c>
      <c r="E213" s="19">
        <v>-0.011044790148987182</v>
      </c>
      <c r="F213" s="19">
        <v>0.0320683377678197</v>
      </c>
      <c r="G213" s="19"/>
      <c r="H213" s="19"/>
      <c r="I213" s="19"/>
      <c r="J213" s="19"/>
      <c r="K213" s="19"/>
      <c r="L213" s="19"/>
      <c r="M213" s="19"/>
      <c r="N213" s="19"/>
      <c r="O213" s="19"/>
      <c r="P213" s="19"/>
    </row>
    <row r="214">
      <c r="A214" s="21">
        <v>45296.0</v>
      </c>
      <c r="B214" s="19">
        <v>-0.005046735615026443</v>
      </c>
      <c r="C214" s="19">
        <v>0.0031502464305674938</v>
      </c>
      <c r="D214" s="19">
        <v>0.018291508889031416</v>
      </c>
      <c r="E214" s="19">
        <v>0.007799548447195326</v>
      </c>
      <c r="F214" s="19">
        <v>0.02247995418098525</v>
      </c>
      <c r="G214" s="19"/>
      <c r="H214" s="19"/>
      <c r="I214" s="19"/>
      <c r="J214" s="19"/>
      <c r="K214" s="19"/>
      <c r="L214" s="19"/>
      <c r="M214" s="19"/>
      <c r="N214" s="19"/>
      <c r="O214" s="19"/>
      <c r="P214" s="19"/>
    </row>
    <row r="215">
      <c r="A215" s="21">
        <v>45295.0</v>
      </c>
      <c r="B215" s="19">
        <v>0.005108237479459765</v>
      </c>
      <c r="C215" s="19">
        <v>0.0018325273606514259</v>
      </c>
      <c r="D215" s="19">
        <v>-0.003759638870062365</v>
      </c>
      <c r="E215" s="19">
        <v>-0.006275789572775636</v>
      </c>
      <c r="F215" s="19">
        <v>0.0038809831824060392</v>
      </c>
      <c r="G215" s="19"/>
      <c r="H215" s="19"/>
      <c r="I215" s="19"/>
      <c r="J215" s="19"/>
      <c r="K215" s="19"/>
      <c r="L215" s="19"/>
      <c r="M215" s="19"/>
      <c r="N215" s="19"/>
      <c r="O215" s="19"/>
      <c r="P215" s="19"/>
    </row>
    <row r="216">
      <c r="A216" s="21">
        <v>45294.0</v>
      </c>
      <c r="B216" s="19">
        <v>0.004124968614369173</v>
      </c>
      <c r="C216" s="19">
        <v>-0.017160296177706647</v>
      </c>
      <c r="D216" s="19">
        <v>-0.007840948018828398</v>
      </c>
      <c r="E216" s="19">
        <v>-0.003673482148439988</v>
      </c>
      <c r="F216" s="19">
        <v>-0.01723407260912546</v>
      </c>
      <c r="G216" s="19"/>
      <c r="H216" s="19"/>
      <c r="I216" s="19"/>
      <c r="J216" s="19"/>
      <c r="K216" s="19"/>
      <c r="L216" s="19"/>
      <c r="M216" s="19"/>
      <c r="N216" s="19"/>
      <c r="O216" s="19"/>
      <c r="P216" s="19"/>
    </row>
    <row r="217">
      <c r="A217" s="21">
        <v>45293.0</v>
      </c>
      <c r="B217" s="19">
        <v>0.02802463217670259</v>
      </c>
      <c r="C217" s="19">
        <v>0.0028095524784266246</v>
      </c>
      <c r="D217" s="19">
        <v>0.013658285640794743</v>
      </c>
      <c r="E217" s="19">
        <v>-0.017749662203660588</v>
      </c>
      <c r="F217" s="19">
        <v>0.03524422345715128</v>
      </c>
      <c r="G217" s="19"/>
      <c r="H217" s="19"/>
      <c r="I217" s="19"/>
      <c r="J217" s="19"/>
      <c r="K217" s="19"/>
      <c r="L217" s="19"/>
      <c r="M217" s="19"/>
      <c r="N217" s="19"/>
      <c r="O217" s="19"/>
      <c r="P217" s="19"/>
    </row>
    <row r="218">
      <c r="A218" s="21">
        <v>45292.0</v>
      </c>
      <c r="B218" s="19">
        <v>-1.474763116174893E-4</v>
      </c>
      <c r="C218" s="19">
        <v>-0.009245451834178353</v>
      </c>
      <c r="D218" s="19">
        <v>0.03455387317384706</v>
      </c>
      <c r="E218" s="19">
        <v>-0.005633845824999595</v>
      </c>
      <c r="F218" s="19">
        <v>-0.0042230959662153955</v>
      </c>
      <c r="G218" s="19"/>
      <c r="H218" s="19"/>
      <c r="I218" s="19"/>
      <c r="J218" s="19"/>
      <c r="K218" s="19"/>
      <c r="L218" s="19"/>
      <c r="M218" s="19"/>
      <c r="N218" s="19"/>
      <c r="O218" s="19"/>
      <c r="P218" s="19"/>
    </row>
    <row r="219">
      <c r="A219" s="22">
        <v>45289.0</v>
      </c>
      <c r="B219" s="19">
        <v>-0.012667904335480928</v>
      </c>
      <c r="C219" s="19">
        <v>0.0036418059366425393</v>
      </c>
      <c r="D219" s="19">
        <v>0.017546234870434052</v>
      </c>
      <c r="E219" s="19">
        <v>-0.003468999619627211</v>
      </c>
      <c r="F219" s="19">
        <v>-0.010661287998847357</v>
      </c>
      <c r="G219" s="19"/>
      <c r="H219" s="19"/>
      <c r="I219" s="19"/>
      <c r="J219" s="19"/>
      <c r="K219" s="19"/>
      <c r="L219" s="19"/>
      <c r="M219" s="19"/>
      <c r="N219" s="19"/>
      <c r="O219" s="19"/>
      <c r="P219" s="19"/>
    </row>
    <row r="220">
      <c r="A220" s="22">
        <v>45288.0</v>
      </c>
      <c r="B220" s="19">
        <v>-0.013289752523257037</v>
      </c>
      <c r="C220" s="19">
        <v>0.0071852075168323815</v>
      </c>
      <c r="D220" s="19">
        <v>0.029665151810856827</v>
      </c>
      <c r="E220" s="19">
        <v>-0.0146915523573945</v>
      </c>
      <c r="F220" s="19">
        <v>-0.01350198976691297</v>
      </c>
      <c r="G220" s="19"/>
      <c r="H220" s="19"/>
      <c r="I220" s="19"/>
      <c r="J220" s="19"/>
      <c r="K220" s="19"/>
      <c r="L220" s="19"/>
      <c r="M220" s="19"/>
      <c r="N220" s="19"/>
      <c r="O220" s="19"/>
      <c r="P220" s="19"/>
    </row>
    <row r="221">
      <c r="A221" s="22">
        <v>45287.0</v>
      </c>
      <c r="B221" s="19">
        <v>-0.02044191119555272</v>
      </c>
      <c r="C221" s="19">
        <v>8.045861410037602E-4</v>
      </c>
      <c r="D221" s="19">
        <v>-0.007100640857059748</v>
      </c>
      <c r="E221" s="19">
        <v>0.01877023642250597</v>
      </c>
      <c r="F221" s="19">
        <v>0.0012807741568237052</v>
      </c>
      <c r="G221" s="19"/>
      <c r="H221" s="19"/>
      <c r="I221" s="19"/>
      <c r="J221" s="19"/>
      <c r="K221" s="19"/>
      <c r="L221" s="19"/>
      <c r="M221" s="19"/>
      <c r="N221" s="19"/>
      <c r="O221" s="19"/>
      <c r="P221" s="19"/>
    </row>
    <row r="222">
      <c r="A222" s="22">
        <v>45286.0</v>
      </c>
      <c r="B222" s="19">
        <v>0.010883482714468595</v>
      </c>
      <c r="C222" s="19">
        <v>-0.010055754679410667</v>
      </c>
      <c r="D222" s="19">
        <v>0.02235838510195709</v>
      </c>
      <c r="E222" s="19">
        <v>0.07593459863610219</v>
      </c>
      <c r="F222" s="19">
        <v>-0.0019883539269989203</v>
      </c>
      <c r="G222" s="19"/>
      <c r="H222" s="19"/>
      <c r="I222" s="19"/>
      <c r="J222" s="19"/>
      <c r="K222" s="19"/>
      <c r="L222" s="19"/>
      <c r="M222" s="19"/>
      <c r="N222" s="19"/>
      <c r="O222" s="19"/>
      <c r="P222" s="19"/>
    </row>
    <row r="223">
      <c r="A223" s="22">
        <v>45282.0</v>
      </c>
      <c r="B223" s="19">
        <v>0.08063648243523702</v>
      </c>
      <c r="C223" s="19">
        <v>-0.002235136343316957</v>
      </c>
      <c r="D223" s="19">
        <v>0.005106104568469938</v>
      </c>
      <c r="E223" s="19">
        <v>-0.004189098525633761</v>
      </c>
      <c r="F223" s="19">
        <v>0.0272833381966735</v>
      </c>
      <c r="G223" s="19"/>
      <c r="H223" s="19"/>
      <c r="I223" s="19"/>
      <c r="J223" s="19"/>
      <c r="K223" s="19"/>
      <c r="L223" s="19"/>
      <c r="M223" s="19"/>
      <c r="N223" s="19"/>
      <c r="O223" s="19"/>
      <c r="P223" s="19"/>
    </row>
    <row r="224">
      <c r="A224" s="22">
        <v>45281.0</v>
      </c>
      <c r="B224" s="19">
        <v>0.010957413739508981</v>
      </c>
      <c r="C224" s="19">
        <v>-0.0086661086217934</v>
      </c>
      <c r="D224" s="19">
        <v>-0.03251640957190627</v>
      </c>
      <c r="E224" s="19">
        <v>-0.055675742497759306</v>
      </c>
      <c r="F224" s="19">
        <v>-0.06199534692760378</v>
      </c>
      <c r="G224" s="19"/>
      <c r="H224" s="19"/>
      <c r="I224" s="19"/>
      <c r="J224" s="19"/>
      <c r="K224" s="19"/>
      <c r="L224" s="19"/>
      <c r="M224" s="19"/>
      <c r="N224" s="19"/>
      <c r="O224" s="19"/>
      <c r="P224" s="19"/>
    </row>
    <row r="225">
      <c r="A225" s="22">
        <v>45280.0</v>
      </c>
      <c r="B225" s="19">
        <v>-0.0077878016809315165</v>
      </c>
      <c r="C225" s="19">
        <v>-0.005874002643301179</v>
      </c>
      <c r="D225" s="19">
        <v>-0.0025255644773864994</v>
      </c>
      <c r="E225" s="19">
        <v>0.030986633529289875</v>
      </c>
      <c r="F225" s="19">
        <v>-0.0024573378839589655</v>
      </c>
      <c r="G225" s="19"/>
      <c r="H225" s="19"/>
      <c r="I225" s="19"/>
      <c r="J225" s="19"/>
      <c r="K225" s="19"/>
      <c r="L225" s="19"/>
      <c r="M225" s="19"/>
      <c r="N225" s="19"/>
      <c r="O225" s="19"/>
      <c r="P225" s="19"/>
    </row>
    <row r="226">
      <c r="A226" s="22">
        <v>45279.0</v>
      </c>
      <c r="B226" s="19">
        <v>0.0011579434923576493</v>
      </c>
      <c r="C226" s="19">
        <v>-0.015374975901291776</v>
      </c>
      <c r="D226" s="19">
        <v>-0.0021913305485175005</v>
      </c>
      <c r="E226" s="19">
        <v>-0.02044351503612729</v>
      </c>
      <c r="F226" s="19">
        <v>-4.0938864628814464E-4</v>
      </c>
      <c r="G226" s="19"/>
      <c r="H226" s="19"/>
      <c r="I226" s="19"/>
      <c r="J226" s="19"/>
      <c r="K226" s="19"/>
      <c r="L226" s="19"/>
      <c r="M226" s="19"/>
      <c r="N226" s="19"/>
      <c r="O226" s="19"/>
      <c r="P226" s="19"/>
    </row>
    <row r="227">
      <c r="A227" s="22">
        <v>45278.0</v>
      </c>
      <c r="B227" s="19">
        <v>0.02024100181145161</v>
      </c>
      <c r="C227" s="19">
        <v>0.0036279204759832595</v>
      </c>
      <c r="D227" s="19">
        <v>0.017573933160520694</v>
      </c>
      <c r="E227" s="19">
        <v>-0.005432336370268076</v>
      </c>
      <c r="F227" s="19">
        <v>-0.01386085318261343</v>
      </c>
      <c r="G227" s="19"/>
      <c r="H227" s="19"/>
      <c r="I227" s="19"/>
      <c r="J227" s="19"/>
      <c r="K227" s="19"/>
      <c r="L227" s="19"/>
      <c r="M227" s="19"/>
      <c r="N227" s="19"/>
      <c r="O227" s="19"/>
      <c r="P227" s="19"/>
    </row>
    <row r="228">
      <c r="A228" s="22">
        <v>45275.0</v>
      </c>
      <c r="B228" s="19">
        <v>0.014502017498302155</v>
      </c>
      <c r="C228" s="19">
        <v>0.01947923858368683</v>
      </c>
      <c r="D228" s="19">
        <v>-7.520053475936761E-4</v>
      </c>
      <c r="E228" s="19">
        <v>3.7264187563068596E-4</v>
      </c>
      <c r="F228" s="19">
        <v>0.035102381947346384</v>
      </c>
      <c r="G228" s="19"/>
      <c r="H228" s="19"/>
      <c r="I228" s="19"/>
      <c r="J228" s="19"/>
      <c r="K228" s="19"/>
      <c r="L228" s="19"/>
      <c r="M228" s="19"/>
      <c r="N228" s="19"/>
      <c r="O228" s="19"/>
      <c r="P228" s="19"/>
    </row>
    <row r="229">
      <c r="A229" s="22">
        <v>45274.0</v>
      </c>
      <c r="B229" s="19">
        <v>0.024768689101776875</v>
      </c>
      <c r="C229" s="19">
        <v>-0.0017721768238654345</v>
      </c>
      <c r="D229" s="19">
        <v>0.006842400448682007</v>
      </c>
      <c r="E229" s="19">
        <v>0.017440482772783872</v>
      </c>
      <c r="F229" s="19">
        <v>-0.01549643444871096</v>
      </c>
      <c r="G229" s="19"/>
      <c r="H229" s="19"/>
      <c r="I229" s="19"/>
      <c r="J229" s="19"/>
      <c r="K229" s="19"/>
      <c r="L229" s="19"/>
      <c r="M229" s="19"/>
      <c r="N229" s="19"/>
      <c r="O229" s="19"/>
      <c r="P229" s="19"/>
    </row>
    <row r="230">
      <c r="A230" s="22">
        <v>45273.0</v>
      </c>
      <c r="B230" s="19">
        <v>0.019449081803004864</v>
      </c>
      <c r="C230" s="19">
        <v>-0.0013764624913971124</v>
      </c>
      <c r="D230" s="19">
        <v>-0.007486988226780622</v>
      </c>
      <c r="E230" s="19">
        <v>0.00568768568387279</v>
      </c>
      <c r="F230" s="19">
        <v>0.0</v>
      </c>
      <c r="G230" s="19"/>
      <c r="H230" s="19"/>
      <c r="I230" s="19"/>
      <c r="J230" s="19"/>
      <c r="K230" s="19"/>
      <c r="L230" s="19"/>
      <c r="M230" s="19"/>
      <c r="N230" s="19"/>
      <c r="O230" s="19"/>
      <c r="P230" s="19"/>
    </row>
    <row r="231">
      <c r="A231" s="15">
        <v>45272.0</v>
      </c>
      <c r="B231" s="19">
        <v>-0.004073489068085578</v>
      </c>
      <c r="C231" s="19">
        <v>0.006182915368254438</v>
      </c>
      <c r="D231" s="19">
        <v>0.008745700849301707</v>
      </c>
      <c r="E231" s="19">
        <v>-3.65276498427769E-4</v>
      </c>
      <c r="F231" s="19">
        <v>0.019860139860139903</v>
      </c>
      <c r="G231" s="19"/>
      <c r="H231" s="19"/>
      <c r="I231" s="19"/>
      <c r="J231" s="19"/>
      <c r="K231" s="19"/>
      <c r="L231" s="19"/>
      <c r="M231" s="19"/>
      <c r="N231" s="19"/>
      <c r="O231" s="19"/>
      <c r="P231" s="19"/>
    </row>
    <row r="232">
      <c r="A232" s="15">
        <v>45271.0</v>
      </c>
      <c r="B232" s="19">
        <v>-0.0057856021158773085</v>
      </c>
      <c r="C232" s="19">
        <v>0.011861861861861778</v>
      </c>
      <c r="D232" s="19">
        <v>-0.010253845191946942</v>
      </c>
      <c r="E232" s="19">
        <v>-0.00642229340570899</v>
      </c>
      <c r="F232" s="19">
        <v>0.010172365074879952</v>
      </c>
      <c r="G232" s="19"/>
      <c r="H232" s="19"/>
      <c r="I232" s="19"/>
      <c r="J232" s="19"/>
      <c r="K232" s="19"/>
      <c r="L232" s="19"/>
      <c r="M232" s="19"/>
      <c r="N232" s="19"/>
      <c r="O232" s="19"/>
      <c r="P232" s="19"/>
    </row>
    <row r="233">
      <c r="A233" s="21">
        <v>45268.0</v>
      </c>
      <c r="B233" s="19">
        <v>-0.01710061334741453</v>
      </c>
      <c r="C233" s="19">
        <v>-0.0042362322452030865</v>
      </c>
      <c r="D233" s="19">
        <v>-6.942226788664296E-4</v>
      </c>
      <c r="E233" s="19">
        <v>-0.0070663073451991965</v>
      </c>
      <c r="F233" s="19">
        <v>-0.0025366403607667287</v>
      </c>
      <c r="G233" s="19"/>
      <c r="H233" s="19"/>
      <c r="I233" s="19"/>
      <c r="J233" s="19"/>
      <c r="K233" s="19"/>
      <c r="L233" s="19"/>
      <c r="M233" s="19"/>
      <c r="N233" s="19"/>
      <c r="O233" s="19"/>
      <c r="P233" s="19"/>
    </row>
    <row r="234">
      <c r="A234" s="21">
        <v>45267.0</v>
      </c>
      <c r="B234" s="19">
        <v>0.021111571961841546</v>
      </c>
      <c r="C234" s="19">
        <v>-0.010064630716858258</v>
      </c>
      <c r="D234" s="19">
        <v>0.019044385019171717</v>
      </c>
      <c r="E234" s="19">
        <v>0.013610303809932223</v>
      </c>
      <c r="F234" s="19">
        <v>0.00623936471922848</v>
      </c>
      <c r="G234" s="19"/>
      <c r="H234" s="19"/>
      <c r="I234" s="19"/>
      <c r="J234" s="19"/>
      <c r="K234" s="19"/>
      <c r="L234" s="19"/>
      <c r="M234" s="19"/>
      <c r="N234" s="19"/>
      <c r="O234" s="19"/>
      <c r="P234" s="19"/>
    </row>
    <row r="235">
      <c r="A235" s="21">
        <v>45266.0</v>
      </c>
      <c r="B235" s="19">
        <v>-0.035599999999999965</v>
      </c>
      <c r="C235" s="19">
        <v>0.02244753833736879</v>
      </c>
      <c r="D235" s="19">
        <v>0.0047481625748120315</v>
      </c>
      <c r="E235" s="19">
        <v>-0.015802307043046082</v>
      </c>
      <c r="F235" s="19">
        <v>-0.021371079655842284</v>
      </c>
      <c r="G235" s="19"/>
      <c r="H235" s="19"/>
      <c r="I235" s="19"/>
      <c r="J235" s="19"/>
      <c r="K235" s="19"/>
      <c r="L235" s="19"/>
      <c r="M235" s="19"/>
      <c r="N235" s="19"/>
      <c r="O235" s="19"/>
      <c r="P235" s="19"/>
    </row>
    <row r="236">
      <c r="A236" s="21">
        <v>45265.0</v>
      </c>
      <c r="B236" s="19">
        <v>-0.006398791780930724</v>
      </c>
      <c r="C236" s="19">
        <v>0.04700538713425573</v>
      </c>
      <c r="D236" s="19">
        <v>2.1328631554995425E-4</v>
      </c>
      <c r="E236" s="19">
        <v>0.022029105896260504</v>
      </c>
      <c r="F236" s="19">
        <v>0.0074094785404725805</v>
      </c>
      <c r="G236" s="19"/>
      <c r="H236" s="19"/>
      <c r="I236" s="19"/>
      <c r="J236" s="19"/>
      <c r="K236" s="19"/>
      <c r="L236" s="19"/>
      <c r="M236" s="19"/>
      <c r="N236" s="19"/>
      <c r="O236" s="19"/>
      <c r="P236" s="19"/>
    </row>
    <row r="237">
      <c r="A237" s="21">
        <v>45264.0</v>
      </c>
      <c r="B237" s="19">
        <v>-0.02812005098690573</v>
      </c>
      <c r="C237" s="19">
        <v>0.012567516979517634</v>
      </c>
      <c r="D237" s="19">
        <v>-0.0013489910966588692</v>
      </c>
      <c r="E237" s="19">
        <v>0.009498467989033976</v>
      </c>
      <c r="F237" s="19">
        <v>-0.010376314333148895</v>
      </c>
      <c r="G237" s="19"/>
      <c r="H237" s="19"/>
      <c r="I237" s="19"/>
      <c r="J237" s="19"/>
      <c r="K237" s="19"/>
      <c r="L237" s="19"/>
      <c r="M237" s="19"/>
      <c r="N237" s="19"/>
      <c r="O237" s="19"/>
      <c r="P237" s="19"/>
    </row>
    <row r="238">
      <c r="A238" s="21">
        <v>45261.0</v>
      </c>
      <c r="B238" s="19">
        <v>0.03143426294820717</v>
      </c>
      <c r="C238" s="19">
        <v>-0.004948914431673002</v>
      </c>
      <c r="D238" s="19">
        <v>-0.008350230933873992</v>
      </c>
      <c r="E238" s="19">
        <v>-0.007284079084287187</v>
      </c>
      <c r="F238" s="19">
        <v>-0.0071428571428572285</v>
      </c>
      <c r="G238" s="19"/>
      <c r="H238" s="19"/>
      <c r="I238" s="19"/>
      <c r="J238" s="19"/>
      <c r="K238" s="19"/>
      <c r="L238" s="19"/>
      <c r="M238" s="19"/>
      <c r="N238" s="19"/>
      <c r="O238" s="19"/>
      <c r="P238" s="19"/>
    </row>
    <row r="239">
      <c r="A239" s="22">
        <v>45260.0</v>
      </c>
      <c r="B239" s="19">
        <v>-0.0011937922801432688</v>
      </c>
      <c r="C239" s="19">
        <v>0.015235008103727798</v>
      </c>
      <c r="D239" s="19">
        <v>0.021298626590925407</v>
      </c>
      <c r="E239" s="19">
        <v>-0.031099736311462678</v>
      </c>
      <c r="F239" s="19">
        <v>0.020465377067563795</v>
      </c>
      <c r="G239" s="19"/>
      <c r="H239" s="19"/>
      <c r="I239" s="19"/>
      <c r="J239" s="19"/>
      <c r="K239" s="19"/>
      <c r="L239" s="19"/>
      <c r="M239" s="19"/>
      <c r="N239" s="19"/>
      <c r="O239" s="19"/>
      <c r="P239" s="19"/>
    </row>
    <row r="240">
      <c r="A240" s="22">
        <v>45259.0</v>
      </c>
      <c r="B240" s="19">
        <v>0.0038347846928177276</v>
      </c>
      <c r="C240" s="19">
        <v>-0.004196255648805658</v>
      </c>
      <c r="D240" s="19">
        <v>0.0353170644551315</v>
      </c>
      <c r="E240" s="19">
        <v>-0.0407106508347469</v>
      </c>
      <c r="F240" s="19">
        <v>-0.033333333333333326</v>
      </c>
      <c r="G240" s="19"/>
      <c r="H240" s="19"/>
      <c r="I240" s="19"/>
      <c r="J240" s="19"/>
      <c r="K240" s="19"/>
      <c r="L240" s="19"/>
      <c r="M240" s="19"/>
      <c r="N240" s="19"/>
      <c r="O240" s="19"/>
      <c r="P240" s="19"/>
    </row>
    <row r="241">
      <c r="A241" s="22">
        <v>45258.0</v>
      </c>
      <c r="B241" s="19">
        <v>0.0180975232827687</v>
      </c>
      <c r="C241" s="19">
        <v>0.0069339111592632285</v>
      </c>
      <c r="D241" s="19">
        <v>-0.009190688342725628</v>
      </c>
      <c r="E241" s="19">
        <v>0.010707733028544109</v>
      </c>
      <c r="F241" s="19">
        <v>-0.005256773150020155</v>
      </c>
      <c r="G241" s="19"/>
      <c r="H241" s="19"/>
      <c r="I241" s="19"/>
      <c r="J241" s="19"/>
      <c r="K241" s="19"/>
      <c r="L241" s="19"/>
      <c r="M241" s="19"/>
      <c r="N241" s="19"/>
      <c r="O241" s="19"/>
      <c r="P241" s="19"/>
    </row>
    <row r="242">
      <c r="A242" s="22">
        <v>45254.0</v>
      </c>
      <c r="B242" s="19">
        <v>3.6615134255502113E-4</v>
      </c>
      <c r="C242" s="19">
        <v>2.7092928745586775E-4</v>
      </c>
      <c r="D242" s="19">
        <v>-0.0018259461051391979</v>
      </c>
      <c r="E242" s="19">
        <v>0.04423889316393681</v>
      </c>
      <c r="F242" s="19">
        <v>-0.01119552179128347</v>
      </c>
      <c r="G242" s="19"/>
      <c r="H242" s="19"/>
      <c r="I242" s="19"/>
      <c r="J242" s="19"/>
      <c r="K242" s="19"/>
      <c r="L242" s="19"/>
      <c r="M242" s="19"/>
      <c r="N242" s="19"/>
      <c r="O242" s="19"/>
      <c r="P242" s="19"/>
    </row>
    <row r="243">
      <c r="A243" s="22">
        <v>45253.0</v>
      </c>
      <c r="B243" s="19">
        <v>0.00700561268384603</v>
      </c>
      <c r="C243" s="19">
        <v>-0.0036173199438506165</v>
      </c>
      <c r="D243" s="19">
        <v>-7.357268981753595E-4</v>
      </c>
      <c r="E243" s="19">
        <v>-0.00628901373283397</v>
      </c>
      <c r="F243" s="19">
        <v>-0.027982899339292655</v>
      </c>
      <c r="G243" s="19"/>
      <c r="H243" s="19"/>
      <c r="I243" s="19"/>
      <c r="J243" s="19"/>
      <c r="K243" s="19"/>
      <c r="L243" s="19"/>
      <c r="M243" s="19"/>
      <c r="N243" s="19"/>
      <c r="O243" s="19"/>
      <c r="P243" s="19"/>
    </row>
    <row r="244">
      <c r="A244" s="22">
        <v>45252.0</v>
      </c>
      <c r="B244" s="19">
        <v>-0.024537425568477045</v>
      </c>
      <c r="C244" s="19">
        <v>0.0050463942699006115</v>
      </c>
      <c r="D244" s="19">
        <v>0.01096350951311309</v>
      </c>
      <c r="E244" s="19">
        <v>-0.03850193560003612</v>
      </c>
      <c r="F244" s="19">
        <v>-2.5903380391145703E-4</v>
      </c>
      <c r="G244" s="19"/>
      <c r="H244" s="19"/>
      <c r="I244" s="19"/>
      <c r="J244" s="19"/>
      <c r="K244" s="19"/>
      <c r="L244" s="19"/>
      <c r="M244" s="19"/>
      <c r="N244" s="19"/>
      <c r="O244" s="19"/>
      <c r="P244" s="19"/>
    </row>
    <row r="245">
      <c r="A245" s="22">
        <v>45251.0</v>
      </c>
      <c r="B245" s="19">
        <v>-0.014532136105860016</v>
      </c>
      <c r="C245" s="19">
        <v>-4.339100721375555E-4</v>
      </c>
      <c r="D245" s="19">
        <v>-0.010626241813231352</v>
      </c>
      <c r="E245" s="19">
        <v>0.06847294589178365</v>
      </c>
      <c r="F245" s="19">
        <v>0.017527675276752808</v>
      </c>
      <c r="G245" s="19"/>
      <c r="H245" s="19"/>
      <c r="I245" s="19"/>
      <c r="J245" s="19"/>
      <c r="K245" s="19"/>
      <c r="L245" s="19"/>
      <c r="M245" s="19"/>
      <c r="N245" s="19"/>
      <c r="O245" s="19"/>
      <c r="P245" s="19"/>
    </row>
    <row r="246">
      <c r="A246" s="22">
        <v>45250.0</v>
      </c>
      <c r="B246" s="19">
        <v>-0.012982974422762972</v>
      </c>
      <c r="C246" s="19">
        <v>-0.015117521367521314</v>
      </c>
      <c r="D246" s="19">
        <v>0.00168064749156005</v>
      </c>
      <c r="E246" s="19">
        <v>0.13574289876183543</v>
      </c>
      <c r="F246" s="19">
        <v>0.0038364863077127165</v>
      </c>
      <c r="G246" s="19"/>
      <c r="H246" s="19"/>
      <c r="I246" s="19"/>
      <c r="J246" s="19"/>
      <c r="K246" s="19"/>
      <c r="L246" s="19"/>
      <c r="M246" s="19"/>
      <c r="N246" s="19"/>
      <c r="O246" s="19"/>
      <c r="P246" s="19"/>
    </row>
    <row r="247">
      <c r="A247" s="22">
        <v>45247.0</v>
      </c>
      <c r="B247" s="19">
        <v>0.0014013234721681478</v>
      </c>
      <c r="C247" s="19">
        <v>-0.005419190309212674</v>
      </c>
      <c r="D247" s="19">
        <v>0.013189340981059727</v>
      </c>
      <c r="E247" s="19">
        <v>-0.007517709989880106</v>
      </c>
      <c r="F247" s="19">
        <v>0.007732302359685361</v>
      </c>
      <c r="G247" s="19"/>
      <c r="H247" s="19"/>
      <c r="I247" s="19"/>
      <c r="J247" s="19"/>
      <c r="K247" s="19"/>
      <c r="L247" s="19"/>
      <c r="M247" s="19"/>
      <c r="N247" s="19"/>
      <c r="O247" s="19"/>
      <c r="P247" s="19"/>
    </row>
    <row r="248">
      <c r="A248" s="22">
        <v>45246.0</v>
      </c>
      <c r="B248" s="19">
        <v>-0.021817766439477637</v>
      </c>
      <c r="C248" s="19">
        <v>0.007116485633260172</v>
      </c>
      <c r="D248" s="19">
        <v>0.028008107610097754</v>
      </c>
      <c r="E248" s="19">
        <v>-0.019699546485260733</v>
      </c>
      <c r="F248" s="19">
        <v>9.340805978117483E-4</v>
      </c>
      <c r="G248" s="19"/>
      <c r="H248" s="19"/>
      <c r="I248" s="19"/>
      <c r="J248" s="19"/>
      <c r="K248" s="19"/>
      <c r="L248" s="19"/>
      <c r="M248" s="19"/>
      <c r="N248" s="19"/>
      <c r="O248" s="19"/>
      <c r="P248" s="19"/>
    </row>
    <row r="249">
      <c r="A249" s="22">
        <v>45245.0</v>
      </c>
      <c r="B249" s="19">
        <v>0.040489679489719155</v>
      </c>
      <c r="C249" s="19">
        <v>-0.008383297076457796</v>
      </c>
      <c r="D249" s="19">
        <v>-0.003534542116134909</v>
      </c>
      <c r="E249" s="19">
        <v>0.0032881289657500368</v>
      </c>
      <c r="F249" s="19">
        <v>0.012702702702702684</v>
      </c>
      <c r="G249" s="19"/>
      <c r="H249" s="19"/>
      <c r="I249" s="19"/>
      <c r="J249" s="19"/>
      <c r="K249" s="19"/>
      <c r="L249" s="19"/>
      <c r="M249" s="19"/>
      <c r="N249" s="19"/>
      <c r="O249" s="19"/>
      <c r="P249" s="19"/>
    </row>
    <row r="250">
      <c r="A250" s="22">
        <v>45243.0</v>
      </c>
      <c r="B250" s="19">
        <v>-0.024162993891595153</v>
      </c>
      <c r="C250" s="19">
        <v>0.0039953121670572855</v>
      </c>
      <c r="D250" s="19">
        <v>0.00693321007626535</v>
      </c>
      <c r="E250" s="19">
        <v>0.0048220313253442</v>
      </c>
      <c r="F250" s="19">
        <v>0.012035010940919078</v>
      </c>
      <c r="G250" s="19"/>
      <c r="H250" s="19"/>
      <c r="I250" s="19"/>
      <c r="J250" s="19"/>
      <c r="K250" s="19"/>
      <c r="L250" s="19"/>
      <c r="M250" s="19"/>
      <c r="N250" s="19"/>
      <c r="O250" s="19"/>
      <c r="P250" s="19"/>
    </row>
    <row r="251">
      <c r="A251" s="15">
        <v>45242.0</v>
      </c>
      <c r="B251" s="19">
        <v>0.07864887406171817</v>
      </c>
      <c r="C251" s="19">
        <v>0.0013335467008055435</v>
      </c>
      <c r="D251" s="19">
        <v>0.0026260909863287107</v>
      </c>
      <c r="E251" s="19">
        <v>0.01515673441267662</v>
      </c>
      <c r="F251" s="19">
        <v>0.00813456500758325</v>
      </c>
      <c r="G251" s="19"/>
      <c r="H251" s="19"/>
      <c r="I251" s="19"/>
      <c r="J251" s="19"/>
      <c r="K251" s="19"/>
      <c r="L251" s="19"/>
      <c r="M251" s="19"/>
      <c r="N251" s="19"/>
      <c r="O251" s="19"/>
      <c r="P251" s="19"/>
    </row>
    <row r="252">
      <c r="A252" s="15">
        <v>45240.0</v>
      </c>
      <c r="B252" s="19">
        <v>0.0836458945275429</v>
      </c>
      <c r="C252" s="19">
        <v>0.001709858402351161</v>
      </c>
      <c r="D252" s="19">
        <v>0.010584323337027968</v>
      </c>
      <c r="E252" s="19">
        <v>0.002107519848839834</v>
      </c>
      <c r="F252" s="19">
        <v>0.01341344138605538</v>
      </c>
      <c r="G252" s="19"/>
      <c r="H252" s="19"/>
      <c r="I252" s="19"/>
      <c r="J252" s="19"/>
      <c r="K252" s="19"/>
      <c r="L252" s="19"/>
      <c r="M252" s="19"/>
      <c r="N252" s="19"/>
      <c r="O252" s="19"/>
      <c r="P252" s="19"/>
    </row>
    <row r="253">
      <c r="A253" s="21">
        <v>45239.0</v>
      </c>
      <c r="B253" s="19">
        <v>0.008154897494305313</v>
      </c>
      <c r="C253" s="19">
        <v>-0.013026052104208485</v>
      </c>
      <c r="D253" s="19">
        <v>-0.003810145874156179</v>
      </c>
      <c r="E253" s="19">
        <v>0.07668081610297128</v>
      </c>
      <c r="F253" s="19">
        <v>0.014170327334561472</v>
      </c>
      <c r="G253" s="19"/>
      <c r="H253" s="19"/>
      <c r="I253" s="19"/>
      <c r="J253" s="19"/>
      <c r="K253" s="19"/>
      <c r="L253" s="19"/>
      <c r="M253" s="19"/>
      <c r="N253" s="19"/>
      <c r="O253" s="19"/>
      <c r="P253" s="19"/>
    </row>
    <row r="254">
      <c r="A254" s="21">
        <v>45238.0</v>
      </c>
      <c r="B254" s="19">
        <v>0.020028811747757835</v>
      </c>
      <c r="C254" s="19">
        <v>0.0028028980908560985</v>
      </c>
      <c r="D254" s="19">
        <v>-0.0016147563891562022</v>
      </c>
      <c r="E254" s="19">
        <v>0.004637909010513974</v>
      </c>
      <c r="F254" s="19">
        <v>0.014957572270962283</v>
      </c>
      <c r="G254" s="19"/>
      <c r="H254" s="19"/>
      <c r="I254" s="19"/>
      <c r="J254" s="19"/>
      <c r="K254" s="19"/>
      <c r="L254" s="19"/>
      <c r="M254" s="19"/>
      <c r="N254" s="19"/>
      <c r="O254" s="19"/>
      <c r="P254" s="19"/>
    </row>
    <row r="255">
      <c r="A255" s="21">
        <v>45237.0</v>
      </c>
      <c r="B255" s="19">
        <v>-0.014201291859453069</v>
      </c>
      <c r="C255" s="19">
        <v>0.012475904904690527</v>
      </c>
      <c r="D255" s="19">
        <v>-0.0022462858824805476</v>
      </c>
      <c r="E255" s="19">
        <v>0.007563907094628064</v>
      </c>
      <c r="F255" s="19">
        <v>-0.0011492601637697053</v>
      </c>
      <c r="G255" s="19"/>
      <c r="H255" s="19"/>
      <c r="I255" s="19"/>
      <c r="J255" s="19"/>
      <c r="K255" s="19"/>
      <c r="L255" s="19"/>
      <c r="M255" s="19"/>
      <c r="N255" s="19"/>
      <c r="O255" s="19"/>
      <c r="P255" s="19"/>
    </row>
    <row r="256">
      <c r="A256" s="21">
        <v>45236.0</v>
      </c>
      <c r="B256" s="19">
        <v>0.036367089208564796</v>
      </c>
      <c r="C256" s="19">
        <v>0.015055166041632706</v>
      </c>
      <c r="D256" s="19">
        <v>0.01736828003593427</v>
      </c>
      <c r="E256" s="19">
        <v>0.016034281575664888</v>
      </c>
      <c r="F256" s="19">
        <v>-0.03399944490702189</v>
      </c>
      <c r="G256" s="19"/>
      <c r="H256" s="19"/>
      <c r="I256" s="19"/>
      <c r="J256" s="19"/>
      <c r="K256" s="19"/>
      <c r="L256" s="19"/>
      <c r="M256" s="19"/>
      <c r="N256" s="19"/>
      <c r="O256" s="19"/>
      <c r="P256" s="19"/>
    </row>
    <row r="257">
      <c r="A257" s="21">
        <v>45233.0</v>
      </c>
      <c r="B257" s="19">
        <v>0.043963124504361684</v>
      </c>
      <c r="C257" s="19">
        <v>0.006454789125321492</v>
      </c>
      <c r="D257" s="19">
        <v>0.013934832286622845</v>
      </c>
      <c r="E257" s="19">
        <v>0.0066630212447091886</v>
      </c>
      <c r="F257" s="19">
        <v>0.03698373866743432</v>
      </c>
      <c r="G257" s="19"/>
      <c r="H257" s="19"/>
      <c r="I257" s="19"/>
      <c r="J257" s="19"/>
      <c r="K257" s="19"/>
      <c r="L257" s="19"/>
      <c r="M257" s="19"/>
      <c r="N257" s="19"/>
      <c r="O257" s="19"/>
      <c r="P257" s="19"/>
    </row>
    <row r="258">
      <c r="A258" s="21">
        <v>45232.0</v>
      </c>
      <c r="B258" s="19">
        <v>-0.011561826376641271</v>
      </c>
      <c r="C258" s="19">
        <v>-0.0014202217730923117</v>
      </c>
      <c r="D258" s="19">
        <v>-0.0015158284401328714</v>
      </c>
      <c r="E258" s="19">
        <v>0.004966112388822053</v>
      </c>
      <c r="F258" s="19">
        <v>-0.020715896279594248</v>
      </c>
      <c r="G258" s="19"/>
      <c r="H258" s="19"/>
      <c r="I258" s="19"/>
      <c r="J258" s="19"/>
      <c r="K258" s="19"/>
      <c r="L258" s="19"/>
      <c r="M258" s="19"/>
      <c r="N258" s="19"/>
      <c r="O258" s="19"/>
      <c r="P258" s="19"/>
    </row>
    <row r="259">
      <c r="A259" s="21">
        <v>45231.0</v>
      </c>
      <c r="B259" s="19">
        <v>-0.004778156996587013</v>
      </c>
      <c r="C259" s="19">
        <v>-0.010325440588171642</v>
      </c>
      <c r="D259" s="19">
        <v>2.393986306397089E-4</v>
      </c>
      <c r="E259" s="19">
        <v>-0.0027805967119950425</v>
      </c>
      <c r="F259" s="19">
        <v>0.009962994591517171</v>
      </c>
      <c r="G259" s="19"/>
      <c r="H259" s="19"/>
      <c r="I259" s="19"/>
      <c r="J259" s="19"/>
      <c r="K259" s="19"/>
      <c r="L259" s="19"/>
      <c r="M259" s="19"/>
      <c r="N259" s="19"/>
      <c r="O259" s="19"/>
      <c r="P259" s="19"/>
    </row>
    <row r="260">
      <c r="A260" s="22">
        <v>45230.0</v>
      </c>
      <c r="B260" s="19">
        <v>0.010444378756527817</v>
      </c>
      <c r="C260" s="19">
        <v>0.0133114215283483</v>
      </c>
      <c r="D260" s="19">
        <v>-0.01957501408274398</v>
      </c>
      <c r="E260" s="19">
        <v>0.010107222666420723</v>
      </c>
      <c r="F260" s="19">
        <v>0.019886776019741648</v>
      </c>
      <c r="G260" s="19"/>
      <c r="H260" s="19"/>
      <c r="I260" s="19"/>
      <c r="J260" s="19"/>
      <c r="K260" s="19"/>
      <c r="L260" s="19"/>
      <c r="M260" s="19"/>
      <c r="N260" s="19"/>
      <c r="O260" s="19"/>
      <c r="P260" s="19"/>
    </row>
    <row r="261">
      <c r="A261" s="22">
        <v>45229.0</v>
      </c>
      <c r="B261" s="19">
        <v>-0.0017213396940933823</v>
      </c>
      <c r="C261" s="19">
        <v>0.004512188411379459</v>
      </c>
      <c r="D261" s="19">
        <v>0.023150075245749413</v>
      </c>
      <c r="E261" s="19">
        <v>0.024339535469780182</v>
      </c>
      <c r="F261" s="19">
        <v>0.007753071971913439</v>
      </c>
      <c r="G261" s="19"/>
      <c r="H261" s="19"/>
      <c r="I261" s="19"/>
      <c r="J261" s="19"/>
      <c r="K261" s="19"/>
      <c r="L261" s="19"/>
      <c r="M261" s="19"/>
      <c r="N261" s="19"/>
      <c r="O261" s="19"/>
      <c r="P261" s="19"/>
    </row>
    <row r="262">
      <c r="A262" s="22">
        <v>45226.0</v>
      </c>
      <c r="B262" s="19">
        <v>0.04084975684668546</v>
      </c>
      <c r="C262" s="19">
        <v>-0.00813229996725251</v>
      </c>
      <c r="D262" s="19">
        <v>-0.017723191117960613</v>
      </c>
      <c r="E262" s="19">
        <v>-0.01836772557669697</v>
      </c>
      <c r="F262" s="19">
        <v>0.005589879376287188</v>
      </c>
      <c r="G262" s="19"/>
      <c r="H262" s="19"/>
      <c r="I262" s="19"/>
      <c r="J262" s="19"/>
      <c r="K262" s="19"/>
      <c r="L262" s="19"/>
      <c r="M262" s="19"/>
      <c r="N262" s="19"/>
      <c r="O262" s="19"/>
      <c r="P262" s="19"/>
    </row>
    <row r="263">
      <c r="A263" s="22">
        <v>45225.0</v>
      </c>
      <c r="B263" s="19">
        <v>-0.023005751437859434</v>
      </c>
      <c r="C263" s="19">
        <v>-0.014893273831926512</v>
      </c>
      <c r="D263" s="19">
        <v>-0.014673980414032561</v>
      </c>
      <c r="E263" s="19">
        <v>-0.013964549963411788</v>
      </c>
      <c r="F263" s="19">
        <v>0.0014731879787861502</v>
      </c>
      <c r="G263" s="19"/>
      <c r="H263" s="19"/>
      <c r="I263" s="19"/>
      <c r="J263" s="19"/>
      <c r="K263" s="19"/>
      <c r="L263" s="19"/>
      <c r="M263" s="19"/>
      <c r="N263" s="19"/>
      <c r="O263" s="19"/>
      <c r="P263" s="19"/>
    </row>
    <row r="264">
      <c r="A264" s="22">
        <v>45224.0</v>
      </c>
      <c r="B264" s="19">
        <v>0.00235612592741119</v>
      </c>
      <c r="C264" s="19">
        <v>-0.0030018761726078314</v>
      </c>
      <c r="D264" s="19">
        <v>-0.023897392461733835</v>
      </c>
      <c r="E264" s="19">
        <v>-0.043065551449134376</v>
      </c>
      <c r="F264" s="19">
        <v>-0.05446441008497005</v>
      </c>
      <c r="G264" s="19"/>
      <c r="H264" s="19"/>
      <c r="I264" s="19"/>
      <c r="J264" s="19"/>
      <c r="K264" s="19"/>
      <c r="L264" s="19"/>
      <c r="M264" s="19"/>
      <c r="N264" s="19"/>
      <c r="O264" s="19"/>
      <c r="P264" s="19"/>
    </row>
    <row r="265">
      <c r="A265" s="22">
        <v>45222.0</v>
      </c>
      <c r="B265" s="19">
        <v>-0.06386972640668265</v>
      </c>
      <c r="C265" s="19">
        <v>-0.0032059845044082325</v>
      </c>
      <c r="D265" s="19">
        <v>-0.008369079401265966</v>
      </c>
      <c r="E265" s="19">
        <v>0.0038074782778483307</v>
      </c>
      <c r="F265" s="19">
        <v>9.760178471833747E-4</v>
      </c>
      <c r="G265" s="19"/>
      <c r="H265" s="19"/>
      <c r="I265" s="19"/>
      <c r="J265" s="19"/>
      <c r="K265" s="19"/>
      <c r="L265" s="19"/>
      <c r="M265" s="19"/>
      <c r="N265" s="19"/>
      <c r="O265" s="19"/>
      <c r="P265" s="19"/>
    </row>
    <row r="266">
      <c r="A266" s="22">
        <v>45219.0</v>
      </c>
      <c r="B266" s="19">
        <v>-0.006619738007552001</v>
      </c>
      <c r="C266" s="19">
        <v>-0.008476821192052952</v>
      </c>
      <c r="D266" s="19">
        <v>4.5015305203754963E-4</v>
      </c>
      <c r="E266" s="19">
        <v>-0.012323060901762606</v>
      </c>
      <c r="F266" s="19">
        <v>0.03298286043497067</v>
      </c>
      <c r="G266" s="19"/>
      <c r="H266" s="19"/>
      <c r="I266" s="19"/>
      <c r="J266" s="19"/>
      <c r="K266" s="19"/>
      <c r="L266" s="19"/>
      <c r="M266" s="19"/>
      <c r="N266" s="19"/>
      <c r="O266" s="19"/>
      <c r="P266" s="19"/>
    </row>
    <row r="267">
      <c r="A267" s="22">
        <v>45218.0</v>
      </c>
      <c r="B267" s="19">
        <v>-0.014562660786475723</v>
      </c>
      <c r="C267" s="19">
        <v>-0.01064052835727014</v>
      </c>
      <c r="D267" s="19">
        <v>0.019520254558805794</v>
      </c>
      <c r="E267" s="19">
        <v>-0.017172100075815044</v>
      </c>
      <c r="F267" s="19">
        <v>0.013576642335766387</v>
      </c>
      <c r="G267" s="19"/>
      <c r="H267" s="19"/>
      <c r="I267" s="19"/>
      <c r="J267" s="19"/>
      <c r="K267" s="19"/>
      <c r="L267" s="19"/>
      <c r="M267" s="19"/>
      <c r="N267" s="19"/>
      <c r="O267" s="19"/>
      <c r="P267" s="19"/>
    </row>
    <row r="268">
      <c r="A268" s="22">
        <v>45217.0</v>
      </c>
      <c r="B268" s="19">
        <v>0.016958654519972027</v>
      </c>
      <c r="C268" s="19">
        <v>0.0026277065377338094</v>
      </c>
      <c r="D268" s="19">
        <v>-0.01576451102913501</v>
      </c>
      <c r="E268" s="19">
        <v>0.012318201005410812</v>
      </c>
      <c r="F268" s="19">
        <v>0.07704402515723263</v>
      </c>
      <c r="G268" s="19"/>
      <c r="H268" s="19"/>
      <c r="I268" s="19"/>
      <c r="J268" s="19"/>
      <c r="K268" s="19"/>
      <c r="L268" s="19"/>
      <c r="M268" s="19"/>
      <c r="N268" s="19"/>
      <c r="O268" s="19"/>
      <c r="P268" s="19"/>
    </row>
    <row r="269">
      <c r="A269" s="22">
        <v>45216.0</v>
      </c>
      <c r="B269" s="19">
        <v>-0.02090385143170792</v>
      </c>
      <c r="C269" s="19">
        <v>1.0511931041734535E-4</v>
      </c>
      <c r="D269" s="19">
        <v>-0.0013532817081421955</v>
      </c>
      <c r="E269" s="19">
        <v>0.016440760604583105</v>
      </c>
      <c r="F269" s="19">
        <v>-0.0023529411764705577</v>
      </c>
      <c r="G269" s="19"/>
      <c r="H269" s="19"/>
      <c r="I269" s="19"/>
      <c r="J269" s="19"/>
      <c r="K269" s="19"/>
      <c r="L269" s="19"/>
      <c r="M269" s="19"/>
      <c r="N269" s="19"/>
      <c r="O269" s="19"/>
      <c r="P269" s="19"/>
    </row>
    <row r="270">
      <c r="A270" s="22">
        <v>45215.0</v>
      </c>
      <c r="B270" s="19">
        <v>-0.013358606372416482</v>
      </c>
      <c r="C270" s="19">
        <v>-0.0030914330626146125</v>
      </c>
      <c r="D270" s="19">
        <v>0.04733932817839648</v>
      </c>
      <c r="E270" s="19">
        <v>-0.00990576967637291</v>
      </c>
      <c r="F270" s="19">
        <v>-0.028053056868425075</v>
      </c>
      <c r="G270" s="19"/>
      <c r="H270" s="19"/>
      <c r="I270" s="19"/>
      <c r="J270" s="19"/>
      <c r="K270" s="19"/>
      <c r="L270" s="19"/>
      <c r="M270" s="19"/>
      <c r="N270" s="19"/>
      <c r="O270" s="19"/>
      <c r="P270" s="19"/>
    </row>
    <row r="271">
      <c r="A271" s="22">
        <v>45212.0</v>
      </c>
      <c r="B271" s="19">
        <v>-0.004626926014105304</v>
      </c>
      <c r="C271" s="19">
        <v>0.0012065890252859202</v>
      </c>
      <c r="D271" s="19">
        <v>0.004651530733328135</v>
      </c>
      <c r="E271" s="19">
        <v>-0.002369440003082257</v>
      </c>
      <c r="F271" s="19">
        <v>0.06253037421027052</v>
      </c>
      <c r="G271" s="19"/>
      <c r="H271" s="19"/>
      <c r="I271" s="19"/>
      <c r="J271" s="19"/>
      <c r="K271" s="19"/>
      <c r="L271" s="19"/>
      <c r="M271" s="19"/>
      <c r="N271" s="19"/>
      <c r="O271" s="19"/>
      <c r="P271" s="19"/>
    </row>
    <row r="272">
      <c r="A272" s="15">
        <v>45211.0</v>
      </c>
      <c r="B272" s="19">
        <v>0.03872894405300742</v>
      </c>
      <c r="C272" s="19">
        <v>0.0019974768713204583</v>
      </c>
      <c r="D272" s="19">
        <v>0.005472391466887272</v>
      </c>
      <c r="E272" s="19">
        <v>0.01412440415722438</v>
      </c>
      <c r="F272" s="19">
        <v>0.01713626627121423</v>
      </c>
      <c r="G272" s="19"/>
      <c r="H272" s="19"/>
      <c r="I272" s="19"/>
      <c r="J272" s="19"/>
      <c r="K272" s="19"/>
      <c r="L272" s="19"/>
      <c r="M272" s="19"/>
      <c r="N272" s="19"/>
      <c r="O272" s="19"/>
      <c r="P272" s="19"/>
    </row>
    <row r="273">
      <c r="A273" s="15">
        <v>45210.0</v>
      </c>
      <c r="B273" s="19">
        <v>0.01366947308674682</v>
      </c>
      <c r="C273" s="19">
        <v>0.01342424888131255</v>
      </c>
      <c r="D273" s="19">
        <v>0.021382728085140856</v>
      </c>
      <c r="E273" s="19">
        <v>6.64659655158939E-4</v>
      </c>
      <c r="F273" s="19">
        <v>-0.0011520737327189723</v>
      </c>
      <c r="G273" s="19"/>
      <c r="H273" s="19"/>
      <c r="I273" s="19"/>
      <c r="J273" s="19"/>
      <c r="K273" s="19"/>
      <c r="L273" s="19"/>
      <c r="M273" s="19"/>
      <c r="N273" s="19"/>
      <c r="O273" s="19"/>
      <c r="P273" s="19"/>
    </row>
    <row r="274">
      <c r="A274" s="15">
        <v>45209.0</v>
      </c>
      <c r="B274" s="19">
        <v>0.003893637226970448</v>
      </c>
      <c r="C274" s="19">
        <v>-0.006982649174777866</v>
      </c>
      <c r="D274" s="19">
        <v>-0.008186550207080923</v>
      </c>
      <c r="E274" s="19">
        <v>-0.025916404836713425</v>
      </c>
      <c r="F274" s="19">
        <v>-0.019050694220212994</v>
      </c>
      <c r="G274" s="19"/>
      <c r="H274" s="19"/>
      <c r="I274" s="19"/>
      <c r="J274" s="19"/>
      <c r="K274" s="19"/>
      <c r="L274" s="19"/>
      <c r="M274" s="19"/>
      <c r="N274" s="19"/>
      <c r="O274" s="19"/>
      <c r="P274" s="19"/>
    </row>
    <row r="275">
      <c r="A275" s="21">
        <v>45208.0</v>
      </c>
      <c r="B275" s="19">
        <v>-0.024954859021251052</v>
      </c>
      <c r="C275" s="19">
        <v>0.004623478769198108</v>
      </c>
      <c r="D275" s="19">
        <v>0.004597775583221164</v>
      </c>
      <c r="E275" s="19">
        <v>-0.004737989197384662</v>
      </c>
      <c r="F275" s="19">
        <v>-3.2278889606207617E-4</v>
      </c>
      <c r="G275" s="19"/>
      <c r="H275" s="19"/>
      <c r="I275" s="19"/>
      <c r="J275" s="19"/>
      <c r="K275" s="19"/>
      <c r="L275" s="19"/>
      <c r="M275" s="19"/>
      <c r="N275" s="19"/>
      <c r="O275" s="19"/>
      <c r="P275" s="19"/>
    </row>
    <row r="276">
      <c r="A276" s="21">
        <v>45205.0</v>
      </c>
      <c r="B276" s="19">
        <v>-0.0018946395563770313</v>
      </c>
      <c r="C276" s="19">
        <v>0.011612278909736151</v>
      </c>
      <c r="D276" s="19">
        <v>0.0097758741887497</v>
      </c>
      <c r="E276" s="19">
        <v>0.017235063908542347</v>
      </c>
      <c r="F276" s="19">
        <v>-0.0016113438607798791</v>
      </c>
      <c r="G276" s="19"/>
      <c r="H276" s="19"/>
      <c r="I276" s="19"/>
      <c r="J276" s="19"/>
      <c r="K276" s="19"/>
      <c r="L276" s="19"/>
      <c r="M276" s="19"/>
      <c r="N276" s="19"/>
      <c r="O276" s="19"/>
      <c r="P276" s="19"/>
    </row>
    <row r="277">
      <c r="A277" s="21">
        <v>45204.0</v>
      </c>
      <c r="B277" s="19">
        <v>0.008528685277531922</v>
      </c>
      <c r="C277" s="19">
        <v>-0.01090077634797404</v>
      </c>
      <c r="D277" s="19">
        <v>-0.011042131470882954</v>
      </c>
      <c r="E277" s="19">
        <v>-0.015113828393491069</v>
      </c>
      <c r="F277" s="19">
        <v>-0.006722151088348172</v>
      </c>
      <c r="G277" s="19"/>
      <c r="H277" s="19"/>
      <c r="I277" s="19"/>
      <c r="J277" s="19"/>
      <c r="K277" s="19"/>
      <c r="L277" s="19"/>
      <c r="M277" s="19"/>
      <c r="N277" s="19"/>
      <c r="O277" s="19"/>
      <c r="P277" s="19"/>
    </row>
    <row r="278">
      <c r="A278" s="21">
        <v>45203.0</v>
      </c>
      <c r="B278" s="19">
        <v>0.021664603371107427</v>
      </c>
      <c r="C278" s="19">
        <v>-0.012186154007773897</v>
      </c>
      <c r="D278" s="19">
        <v>-0.015471301690383021</v>
      </c>
      <c r="E278" s="19">
        <v>-0.003236307203149269</v>
      </c>
      <c r="F278" s="19">
        <v>0.010185933710590067</v>
      </c>
      <c r="G278" s="19"/>
      <c r="H278" s="19"/>
      <c r="I278" s="19"/>
      <c r="J278" s="19"/>
      <c r="K278" s="19"/>
      <c r="L278" s="19"/>
      <c r="M278" s="19"/>
      <c r="N278" s="19"/>
      <c r="O278" s="19"/>
      <c r="P278" s="19"/>
    </row>
    <row r="279">
      <c r="A279" s="21">
        <v>45202.0</v>
      </c>
      <c r="B279" s="19">
        <v>0.018673909880196016</v>
      </c>
      <c r="C279" s="19">
        <v>0.009866327180140022</v>
      </c>
      <c r="D279" s="19">
        <v>0.026216494340177254</v>
      </c>
      <c r="E279" s="19">
        <v>0.001592296318762676</v>
      </c>
      <c r="F279" s="19">
        <v>-0.006266066838046203</v>
      </c>
      <c r="G279" s="19"/>
      <c r="H279" s="19"/>
      <c r="I279" s="19"/>
      <c r="J279" s="19"/>
      <c r="K279" s="19"/>
      <c r="L279" s="19"/>
      <c r="M279" s="19"/>
      <c r="N279" s="19"/>
      <c r="O279" s="19"/>
      <c r="P279" s="19"/>
    </row>
    <row r="280">
      <c r="A280" s="23">
        <v>45198.0</v>
      </c>
      <c r="B280" s="19">
        <v>0.003162709225379423</v>
      </c>
      <c r="C280" s="19">
        <v>-5.301664722723309E-4</v>
      </c>
      <c r="D280" s="19">
        <v>-0.009753493788819845</v>
      </c>
      <c r="E280" s="19">
        <v>0.02498639931607971</v>
      </c>
      <c r="F280" s="19">
        <v>-0.0041600000000000525</v>
      </c>
      <c r="G280" s="19"/>
      <c r="H280" s="19"/>
      <c r="I280" s="19"/>
      <c r="J280" s="19"/>
      <c r="K280" s="19"/>
      <c r="L280" s="19"/>
      <c r="M280" s="19"/>
      <c r="N280" s="19"/>
      <c r="O280" s="19"/>
      <c r="P280" s="19"/>
    </row>
    <row r="281">
      <c r="A281" s="23">
        <v>45197.0</v>
      </c>
      <c r="B281" s="19">
        <v>0.005381078172389975</v>
      </c>
      <c r="C281" s="19">
        <v>-0.005902814377569343</v>
      </c>
      <c r="D281" s="19">
        <v>5.664438654129356E-4</v>
      </c>
      <c r="E281" s="19">
        <v>9.529551333165021E-4</v>
      </c>
      <c r="F281" s="19">
        <v>0.06491736241267687</v>
      </c>
      <c r="G281" s="19"/>
      <c r="H281" s="19"/>
      <c r="I281" s="19"/>
      <c r="J281" s="19"/>
      <c r="K281" s="19"/>
      <c r="L281" s="19"/>
      <c r="M281" s="19"/>
      <c r="N281" s="19"/>
      <c r="O281" s="19"/>
      <c r="P281" s="19"/>
    </row>
    <row r="282">
      <c r="A282" s="23">
        <v>45196.0</v>
      </c>
      <c r="B282" s="19">
        <v>0.00828647528854698</v>
      </c>
      <c r="C282" s="19">
        <v>-0.007999163486171357</v>
      </c>
      <c r="D282" s="19">
        <v>0.001767185473411148</v>
      </c>
      <c r="E282" s="19">
        <v>0.012803088498887227</v>
      </c>
      <c r="F282" s="19">
        <v>-0.01741168591997322</v>
      </c>
      <c r="G282" s="19"/>
      <c r="H282" s="19"/>
      <c r="I282" s="19"/>
      <c r="J282" s="19"/>
      <c r="K282" s="19"/>
      <c r="L282" s="19"/>
      <c r="M282" s="19"/>
      <c r="N282" s="19"/>
      <c r="O282" s="19"/>
      <c r="P282" s="19"/>
    </row>
    <row r="283">
      <c r="A283" s="23">
        <v>45195.0</v>
      </c>
      <c r="B283" s="19">
        <v>0.015884150924487583</v>
      </c>
      <c r="C283" s="19">
        <v>0.006366410607176798</v>
      </c>
      <c r="D283" s="19">
        <v>-0.002813075953050692</v>
      </c>
      <c r="E283" s="19">
        <v>0.0029633141705682764</v>
      </c>
      <c r="F283" s="19">
        <v>-0.035990961910910335</v>
      </c>
      <c r="G283" s="19"/>
      <c r="H283" s="19"/>
      <c r="I283" s="19"/>
      <c r="J283" s="19"/>
      <c r="K283" s="19"/>
      <c r="L283" s="19"/>
      <c r="M283" s="19"/>
      <c r="N283" s="19"/>
      <c r="O283" s="19"/>
      <c r="P283" s="19"/>
    </row>
    <row r="284">
      <c r="A284" s="23">
        <v>45194.0</v>
      </c>
      <c r="B284" s="19">
        <v>-0.0019503900780155625</v>
      </c>
      <c r="C284" s="19">
        <v>-0.009381840925674956</v>
      </c>
      <c r="D284" s="19">
        <v>-0.010525979012029785</v>
      </c>
      <c r="E284" s="19">
        <v>0.0018604651162790198</v>
      </c>
      <c r="F284" s="19">
        <v>-0.014631043256997378</v>
      </c>
      <c r="G284" s="19"/>
      <c r="H284" s="19"/>
      <c r="I284" s="19"/>
      <c r="J284" s="19"/>
      <c r="K284" s="19"/>
      <c r="L284" s="19"/>
      <c r="M284" s="19"/>
      <c r="N284" s="19"/>
      <c r="O284" s="19"/>
      <c r="P284" s="19"/>
    </row>
    <row r="285">
      <c r="A285" s="23">
        <v>45191.0</v>
      </c>
      <c r="B285" s="19">
        <v>-0.003587801474985053</v>
      </c>
      <c r="C285" s="19">
        <v>-0.028212531023653953</v>
      </c>
      <c r="D285" s="19">
        <v>-0.01794074213717911</v>
      </c>
      <c r="E285" s="19">
        <v>-0.014223280134233351</v>
      </c>
      <c r="F285" s="19">
        <v>-0.019032761310452506</v>
      </c>
      <c r="G285" s="19"/>
      <c r="H285" s="19"/>
      <c r="I285" s="19"/>
      <c r="J285" s="19"/>
      <c r="K285" s="19"/>
      <c r="L285" s="19"/>
      <c r="M285" s="19"/>
      <c r="N285" s="19"/>
      <c r="O285" s="19"/>
      <c r="P285" s="19"/>
    </row>
    <row r="286">
      <c r="A286" s="23">
        <v>45190.0</v>
      </c>
      <c r="B286" s="19">
        <v>-0.020834349841424737</v>
      </c>
      <c r="C286" s="19">
        <v>-0.0030801858210462996</v>
      </c>
      <c r="D286" s="19">
        <v>-0.0033506607377716824</v>
      </c>
      <c r="E286" s="19">
        <v>-0.009641953123490477</v>
      </c>
      <c r="F286" s="19">
        <v>0.009448818897637823</v>
      </c>
      <c r="G286" s="19"/>
      <c r="H286" s="19"/>
      <c r="I286" s="19"/>
      <c r="J286" s="19"/>
      <c r="K286" s="19"/>
      <c r="L286" s="19"/>
      <c r="M286" s="19"/>
      <c r="N286" s="19"/>
      <c r="O286" s="19"/>
      <c r="P286" s="19"/>
    </row>
    <row r="287">
      <c r="A287" s="23">
        <v>45189.0</v>
      </c>
      <c r="B287" s="19">
        <v>-0.018156558398007117</v>
      </c>
      <c r="C287" s="19">
        <v>-0.002267116731321517</v>
      </c>
      <c r="D287" s="19">
        <v>0.010090147082081335</v>
      </c>
      <c r="E287" s="19">
        <v>0.009873748707241559</v>
      </c>
      <c r="F287" s="19">
        <v>-0.0031397174254317317</v>
      </c>
      <c r="G287" s="19"/>
      <c r="H287" s="19"/>
      <c r="I287" s="19"/>
      <c r="J287" s="19"/>
      <c r="K287" s="19"/>
      <c r="L287" s="19"/>
      <c r="M287" s="19"/>
      <c r="N287" s="19"/>
      <c r="O287" s="19"/>
      <c r="P287" s="19"/>
    </row>
    <row r="288">
      <c r="A288" s="23">
        <v>45187.0</v>
      </c>
      <c r="B288" s="19">
        <v>-0.001052833078101001</v>
      </c>
      <c r="C288" s="19">
        <v>0.004809152576693343</v>
      </c>
      <c r="D288" s="19">
        <v>0.015449347979700656</v>
      </c>
      <c r="E288" s="19">
        <v>-0.006109150149334774</v>
      </c>
      <c r="F288" s="19">
        <v>-0.001723867732330353</v>
      </c>
      <c r="G288" s="19"/>
      <c r="H288" s="19"/>
      <c r="I288" s="19"/>
      <c r="J288" s="19"/>
      <c r="K288" s="19"/>
      <c r="L288" s="19"/>
      <c r="M288" s="19"/>
      <c r="N288" s="19"/>
      <c r="O288" s="19"/>
      <c r="P288" s="19"/>
    </row>
    <row r="289">
      <c r="A289" s="23">
        <v>45184.0</v>
      </c>
      <c r="B289" s="19">
        <v>0.012403100775193687</v>
      </c>
      <c r="C289" s="19">
        <v>-0.0021216407355020284</v>
      </c>
      <c r="D289" s="19">
        <v>-0.002067407086879247</v>
      </c>
      <c r="E289" s="19">
        <v>0.02113080503020104</v>
      </c>
      <c r="F289" s="19">
        <v>0.0021988377571855455</v>
      </c>
      <c r="G289" s="19"/>
      <c r="H289" s="19"/>
      <c r="I289" s="19"/>
      <c r="J289" s="19"/>
      <c r="K289" s="19"/>
      <c r="L289" s="19"/>
      <c r="M289" s="19"/>
      <c r="N289" s="19"/>
      <c r="O289" s="19"/>
      <c r="P289" s="19"/>
    </row>
    <row r="290">
      <c r="A290" s="23">
        <v>45183.0</v>
      </c>
      <c r="B290" s="19">
        <v>0.031123544986761287</v>
      </c>
      <c r="C290" s="19">
        <v>-7.067137809187996E-4</v>
      </c>
      <c r="D290" s="19">
        <v>0.008208243791303804</v>
      </c>
      <c r="E290" s="19">
        <v>-0.008482730182417964</v>
      </c>
      <c r="F290" s="19">
        <v>0.03528455284552856</v>
      </c>
      <c r="G290" s="19"/>
      <c r="H290" s="19"/>
      <c r="I290" s="19"/>
      <c r="J290" s="19"/>
      <c r="K290" s="19"/>
      <c r="L290" s="19"/>
      <c r="M290" s="19"/>
      <c r="N290" s="19"/>
      <c r="O290" s="19"/>
      <c r="P290" s="19"/>
    </row>
    <row r="291">
      <c r="A291" s="23">
        <v>45182.0</v>
      </c>
      <c r="B291" s="19">
        <v>0.02994597375868291</v>
      </c>
      <c r="C291" s="19">
        <v>0.012522361359570633</v>
      </c>
      <c r="D291" s="19">
        <v>-0.02213619845157211</v>
      </c>
      <c r="E291" s="19">
        <v>-0.045899919440957726</v>
      </c>
      <c r="F291" s="19">
        <v>-0.026590693257359854</v>
      </c>
      <c r="G291" s="19"/>
      <c r="H291" s="19"/>
      <c r="I291" s="19"/>
      <c r="J291" s="19"/>
      <c r="K291" s="19"/>
      <c r="L291" s="19"/>
      <c r="M291" s="19"/>
      <c r="N291" s="19"/>
      <c r="O291" s="19"/>
      <c r="P291" s="19"/>
    </row>
    <row r="292">
      <c r="A292" s="21">
        <v>45181.0</v>
      </c>
      <c r="B292" s="19">
        <v>-0.06301224568508335</v>
      </c>
      <c r="C292" s="19">
        <v>0.007933645870898065</v>
      </c>
      <c r="D292" s="19">
        <v>0.012121793641655332</v>
      </c>
      <c r="E292" s="19">
        <v>0.015505498268711282</v>
      </c>
      <c r="F292" s="19">
        <v>-0.011267605633802913</v>
      </c>
      <c r="G292" s="19"/>
      <c r="H292" s="19"/>
      <c r="I292" s="19"/>
      <c r="J292" s="19"/>
      <c r="K292" s="19"/>
      <c r="L292" s="19"/>
      <c r="M292" s="19"/>
      <c r="N292" s="19"/>
      <c r="O292" s="19"/>
      <c r="P292" s="19"/>
    </row>
    <row r="293">
      <c r="A293" s="21">
        <v>45180.0</v>
      </c>
      <c r="B293" s="19">
        <v>-0.026105737627946435</v>
      </c>
      <c r="C293" s="19">
        <v>0.005074302283436083</v>
      </c>
      <c r="D293" s="19">
        <v>0.0200812384789808</v>
      </c>
      <c r="E293" s="19">
        <v>0.0277256374159236</v>
      </c>
      <c r="F293" s="19">
        <v>-0.005911636589919</v>
      </c>
      <c r="G293" s="19"/>
      <c r="H293" s="19"/>
      <c r="I293" s="19"/>
      <c r="J293" s="19"/>
      <c r="K293" s="19"/>
      <c r="L293" s="19"/>
      <c r="M293" s="19"/>
      <c r="N293" s="19"/>
      <c r="O293" s="19"/>
      <c r="P293" s="19"/>
    </row>
    <row r="294">
      <c r="A294" s="21">
        <v>45177.0</v>
      </c>
      <c r="B294" s="19">
        <v>-0.005834850394435875</v>
      </c>
      <c r="C294" s="19">
        <v>0.008511749347258402</v>
      </c>
      <c r="D294" s="19">
        <v>0.007626937554448654</v>
      </c>
      <c r="E294" s="19">
        <v>-1.7594275995558295E-4</v>
      </c>
      <c r="F294" s="19">
        <v>0.02307814738182401</v>
      </c>
      <c r="G294" s="19"/>
      <c r="H294" s="19"/>
      <c r="I294" s="19"/>
      <c r="J294" s="19"/>
      <c r="K294" s="19"/>
      <c r="L294" s="19"/>
      <c r="M294" s="19"/>
      <c r="N294" s="19"/>
      <c r="O294" s="19"/>
      <c r="P294" s="19"/>
    </row>
    <row r="295">
      <c r="A295" s="21">
        <v>45176.0</v>
      </c>
      <c r="B295" s="19">
        <v>-0.020080504985819925</v>
      </c>
      <c r="C295" s="19">
        <v>-0.011255679471292801</v>
      </c>
      <c r="D295" s="19">
        <v>-0.001477177605987423</v>
      </c>
      <c r="E295" s="19">
        <v>6.455399061033873E-4</v>
      </c>
      <c r="F295" s="19">
        <v>-0.025438188304637954</v>
      </c>
      <c r="G295" s="19"/>
      <c r="H295" s="19"/>
      <c r="I295" s="19"/>
      <c r="J295" s="19"/>
      <c r="K295" s="19"/>
      <c r="L295" s="19"/>
      <c r="M295" s="19"/>
      <c r="N295" s="19"/>
      <c r="O295" s="19"/>
      <c r="P295" s="19"/>
    </row>
    <row r="296">
      <c r="A296" s="21">
        <v>45175.0</v>
      </c>
      <c r="B296" s="19">
        <v>-0.01880526008706973</v>
      </c>
      <c r="C296" s="19">
        <v>0.0010854396030390845</v>
      </c>
      <c r="D296" s="19">
        <v>0.003524780524764015</v>
      </c>
      <c r="E296" s="19">
        <v>0.0031594026570380684</v>
      </c>
      <c r="F296" s="19">
        <v>-0.03661087866108781</v>
      </c>
      <c r="G296" s="19"/>
      <c r="H296" s="19"/>
      <c r="I296" s="19"/>
      <c r="J296" s="19"/>
      <c r="K296" s="19"/>
      <c r="L296" s="19"/>
      <c r="M296" s="19"/>
      <c r="N296" s="19"/>
      <c r="O296" s="19"/>
      <c r="P296" s="19"/>
    </row>
    <row r="297">
      <c r="A297" s="21">
        <v>45174.0</v>
      </c>
      <c r="B297" s="19">
        <v>0.03908035256260778</v>
      </c>
      <c r="C297" s="19">
        <v>-0.0013936203158873006</v>
      </c>
      <c r="D297" s="19">
        <v>-0.003594170550778042</v>
      </c>
      <c r="E297" s="19">
        <v>0.0018677256999055647</v>
      </c>
      <c r="F297" s="19">
        <v>0.013478721793124482</v>
      </c>
      <c r="G297" s="19"/>
      <c r="H297" s="19"/>
      <c r="I297" s="19"/>
      <c r="J297" s="19"/>
      <c r="K297" s="19"/>
      <c r="L297" s="19"/>
      <c r="M297" s="19"/>
      <c r="N297" s="19"/>
      <c r="O297" s="19"/>
      <c r="P297" s="19"/>
    </row>
    <row r="298">
      <c r="A298" s="21">
        <v>45173.0</v>
      </c>
      <c r="B298" s="19">
        <v>-0.022028641795128978</v>
      </c>
      <c r="C298" s="19">
        <v>0.010378096479791488</v>
      </c>
      <c r="D298" s="19">
        <v>0.01697404656596868</v>
      </c>
      <c r="E298" s="19">
        <v>0.005754058489707781</v>
      </c>
      <c r="F298" s="19">
        <v>0.014597418561770104</v>
      </c>
      <c r="G298" s="19"/>
      <c r="H298" s="19"/>
      <c r="I298" s="19"/>
      <c r="J298" s="19"/>
      <c r="K298" s="19"/>
      <c r="L298" s="19"/>
      <c r="M298" s="19"/>
      <c r="N298" s="19"/>
      <c r="O298" s="19"/>
      <c r="P298" s="19"/>
    </row>
    <row r="299">
      <c r="A299" s="21">
        <v>45170.0</v>
      </c>
      <c r="B299" s="19">
        <v>0.037573348476244606</v>
      </c>
      <c r="C299" s="19">
        <v>-1.5642924183956186E-4</v>
      </c>
      <c r="D299" s="19">
        <v>-0.00752041610760501</v>
      </c>
      <c r="E299" s="19">
        <v>-0.008314214561640831</v>
      </c>
      <c r="F299" s="19">
        <v>-0.013341419041843605</v>
      </c>
      <c r="G299" s="19"/>
      <c r="H299" s="19"/>
      <c r="I299" s="19"/>
      <c r="J299" s="19"/>
      <c r="K299" s="19"/>
      <c r="L299" s="19"/>
      <c r="M299" s="19"/>
      <c r="N299" s="19"/>
      <c r="O299" s="19"/>
      <c r="P299" s="19"/>
    </row>
    <row r="300">
      <c r="A300" s="23">
        <v>45169.0</v>
      </c>
      <c r="B300" s="19">
        <v>-0.01916918078440477</v>
      </c>
      <c r="C300" s="19">
        <v>-0.009144923792301807</v>
      </c>
      <c r="D300" s="19">
        <v>-0.0026268834258523777</v>
      </c>
      <c r="E300" s="19">
        <v>0.010962651653318556</v>
      </c>
      <c r="F300" s="19">
        <v>0.008871214438666453</v>
      </c>
      <c r="G300" s="19"/>
      <c r="H300" s="19"/>
      <c r="I300" s="19"/>
      <c r="J300" s="19"/>
      <c r="K300" s="19"/>
      <c r="L300" s="19"/>
      <c r="M300" s="19"/>
      <c r="N300" s="19"/>
      <c r="O300" s="19"/>
      <c r="P300" s="19"/>
    </row>
    <row r="301">
      <c r="A301" s="23">
        <v>45168.0</v>
      </c>
      <c r="B301" s="19">
        <v>0.017569546120058455</v>
      </c>
      <c r="C301" s="19">
        <v>-0.0028849621348718824</v>
      </c>
      <c r="D301" s="19">
        <v>0.007876113562567788</v>
      </c>
      <c r="E301" s="19">
        <v>0.0048005099296852816</v>
      </c>
      <c r="F301" s="19">
        <v>-0.008642911296436795</v>
      </c>
      <c r="G301" s="19"/>
      <c r="H301" s="19"/>
      <c r="I301" s="19"/>
      <c r="J301" s="19"/>
      <c r="K301" s="19"/>
      <c r="L301" s="19"/>
      <c r="M301" s="19"/>
      <c r="N301" s="19"/>
      <c r="O301" s="19"/>
      <c r="P301" s="19"/>
    </row>
    <row r="302">
      <c r="A302" s="23">
        <v>45167.0</v>
      </c>
      <c r="B302" s="19">
        <v>0.04008449182099527</v>
      </c>
      <c r="C302" s="19">
        <v>1.5457543281116592E-4</v>
      </c>
      <c r="D302" s="19">
        <v>-0.0044592533651615085</v>
      </c>
      <c r="E302" s="19">
        <v>-0.007551645744785951</v>
      </c>
      <c r="F302" s="19">
        <v>0.025182651950878432</v>
      </c>
      <c r="G302" s="19"/>
      <c r="H302" s="19"/>
      <c r="I302" s="19"/>
      <c r="J302" s="19"/>
      <c r="K302" s="19"/>
      <c r="L302" s="19"/>
      <c r="M302" s="19"/>
      <c r="N302" s="19"/>
      <c r="O302" s="19"/>
      <c r="P302" s="19"/>
    </row>
    <row r="303">
      <c r="A303" s="23">
        <v>45166.0</v>
      </c>
      <c r="B303" s="19">
        <v>-0.00760493345683233</v>
      </c>
      <c r="C303" s="19">
        <v>0.0014964652458846484</v>
      </c>
      <c r="D303" s="19">
        <v>-0.009571970381072825</v>
      </c>
      <c r="E303" s="19">
        <v>-0.023757140651536224</v>
      </c>
      <c r="F303" s="19">
        <v>0.031094726719025356</v>
      </c>
      <c r="G303" s="19"/>
      <c r="H303" s="19"/>
      <c r="I303" s="19"/>
      <c r="J303" s="19"/>
      <c r="K303" s="19"/>
      <c r="L303" s="19"/>
      <c r="M303" s="19"/>
      <c r="N303" s="19"/>
      <c r="O303" s="19"/>
      <c r="P303" s="19"/>
    </row>
    <row r="304">
      <c r="A304" s="23">
        <v>45163.0</v>
      </c>
      <c r="B304" s="19">
        <v>0.0025414202629394644</v>
      </c>
      <c r="C304" s="19">
        <v>0.0021720018617159553</v>
      </c>
      <c r="D304" s="19">
        <v>-0.0048038430744594685</v>
      </c>
      <c r="E304" s="19">
        <v>0.005062554553389553</v>
      </c>
      <c r="F304" s="19">
        <v>0.008078849571820923</v>
      </c>
      <c r="G304" s="19"/>
      <c r="H304" s="19"/>
      <c r="I304" s="19"/>
      <c r="J304" s="19"/>
      <c r="K304" s="19"/>
      <c r="L304" s="19"/>
      <c r="M304" s="19"/>
      <c r="N304" s="19"/>
      <c r="O304" s="19"/>
      <c r="P304" s="19"/>
    </row>
    <row r="305">
      <c r="A305" s="23">
        <v>45162.0</v>
      </c>
      <c r="B305" s="19">
        <v>-0.00616864192733646</v>
      </c>
      <c r="C305" s="19">
        <v>0.015598739495798375</v>
      </c>
      <c r="D305" s="19">
        <v>-0.01015704604635359</v>
      </c>
      <c r="E305" s="19">
        <v>0.015002067213986114</v>
      </c>
      <c r="F305" s="19">
        <v>-0.0012909472325319804</v>
      </c>
      <c r="G305" s="19"/>
      <c r="H305" s="19"/>
      <c r="I305" s="19"/>
      <c r="J305" s="19"/>
      <c r="K305" s="19"/>
      <c r="L305" s="19"/>
      <c r="M305" s="19"/>
      <c r="N305" s="19"/>
      <c r="O305" s="19"/>
      <c r="P305" s="19"/>
    </row>
    <row r="306">
      <c r="A306" s="23">
        <v>45161.0</v>
      </c>
      <c r="B306" s="19">
        <v>4.857434303229269E-5</v>
      </c>
      <c r="C306" s="19">
        <v>-0.003350083752093891</v>
      </c>
      <c r="D306" s="19">
        <v>-4.8497389223889353E-4</v>
      </c>
      <c r="E306" s="19">
        <v>-0.008704307265949618</v>
      </c>
      <c r="F306" s="19">
        <v>0.048739211372482716</v>
      </c>
      <c r="G306" s="19"/>
      <c r="H306" s="19"/>
      <c r="I306" s="19"/>
      <c r="J306" s="19"/>
      <c r="K306" s="19"/>
      <c r="L306" s="19"/>
      <c r="M306" s="19"/>
      <c r="N306" s="19"/>
      <c r="O306" s="19"/>
      <c r="P306" s="19"/>
    </row>
    <row r="307">
      <c r="A307" s="23">
        <v>45160.0</v>
      </c>
      <c r="B307" s="19">
        <v>-0.002905991185160106</v>
      </c>
      <c r="C307" s="19">
        <v>0.0047861989165307595</v>
      </c>
      <c r="D307" s="19">
        <v>0.0076232672541578506</v>
      </c>
      <c r="E307" s="19">
        <v>0.01256842479694864</v>
      </c>
      <c r="F307" s="19">
        <v>-0.01762261014131339</v>
      </c>
      <c r="G307" s="19"/>
      <c r="H307" s="19"/>
      <c r="I307" s="19"/>
      <c r="J307" s="19"/>
      <c r="K307" s="19"/>
      <c r="L307" s="19"/>
      <c r="M307" s="19"/>
      <c r="N307" s="19"/>
      <c r="O307" s="19"/>
      <c r="P307" s="19"/>
    </row>
    <row r="308">
      <c r="A308" s="23">
        <v>45159.0</v>
      </c>
      <c r="B308" s="19">
        <v>-0.02341311134235169</v>
      </c>
      <c r="C308" s="19">
        <v>-0.0010508064939841466</v>
      </c>
      <c r="D308" s="19">
        <v>0.0033504396430554806</v>
      </c>
      <c r="E308" s="19">
        <v>-0.009183114035087647</v>
      </c>
      <c r="F308" s="19">
        <v>-0.01166611896155112</v>
      </c>
      <c r="G308" s="19"/>
      <c r="H308" s="19"/>
      <c r="I308" s="19"/>
      <c r="J308" s="19"/>
      <c r="K308" s="19"/>
      <c r="L308" s="19"/>
      <c r="M308" s="19"/>
      <c r="N308" s="19"/>
      <c r="O308" s="19"/>
      <c r="P308" s="19"/>
    </row>
    <row r="309">
      <c r="A309" s="23">
        <v>45156.0</v>
      </c>
      <c r="B309" s="19">
        <v>0.007481534429354175</v>
      </c>
      <c r="C309" s="19">
        <v>-0.005070569785676993</v>
      </c>
      <c r="D309" s="19">
        <v>-0.008089486909297228</v>
      </c>
      <c r="E309" s="19">
        <v>0.009148570412377266</v>
      </c>
      <c r="F309" s="19">
        <v>0.041588225226767195</v>
      </c>
      <c r="G309" s="19"/>
      <c r="H309" s="19"/>
      <c r="I309" s="19"/>
      <c r="J309" s="19"/>
      <c r="K309" s="19"/>
      <c r="L309" s="19"/>
      <c r="M309" s="19"/>
      <c r="N309" s="19"/>
      <c r="O309" s="19"/>
      <c r="P309" s="19"/>
    </row>
    <row r="310">
      <c r="A310" s="23">
        <v>45155.0</v>
      </c>
      <c r="B310" s="19">
        <v>-0.012005649717514166</v>
      </c>
      <c r="C310" s="19">
        <v>-0.003178573289562725</v>
      </c>
      <c r="D310" s="19">
        <v>0.018778489793221942</v>
      </c>
      <c r="E310" s="19">
        <v>-0.0068487774245458155</v>
      </c>
      <c r="F310" s="19">
        <v>-0.0061234903895220905</v>
      </c>
      <c r="G310" s="19"/>
      <c r="H310" s="19"/>
      <c r="I310" s="19"/>
      <c r="J310" s="19"/>
      <c r="K310" s="19"/>
      <c r="L310" s="19"/>
      <c r="M310" s="19"/>
      <c r="N310" s="19"/>
      <c r="O310" s="19"/>
      <c r="P310" s="19"/>
    </row>
    <row r="311">
      <c r="A311" s="23">
        <v>45154.0</v>
      </c>
      <c r="B311" s="19">
        <v>0.04625387911925527</v>
      </c>
      <c r="C311" s="19">
        <v>0.0070315369680431505</v>
      </c>
      <c r="D311" s="19">
        <v>-0.007279643231899224</v>
      </c>
      <c r="E311" s="19">
        <v>-0.009235315847802017</v>
      </c>
      <c r="F311" s="19">
        <v>-0.06026214833759602</v>
      </c>
      <c r="G311" s="19"/>
      <c r="H311" s="19"/>
      <c r="I311" s="19"/>
      <c r="J311" s="19"/>
      <c r="K311" s="19"/>
      <c r="L311" s="19"/>
      <c r="M311" s="19"/>
      <c r="N311" s="19"/>
      <c r="O311" s="19"/>
      <c r="P311" s="19"/>
    </row>
    <row r="312">
      <c r="A312" s="23">
        <v>45152.0</v>
      </c>
      <c r="B312" s="19">
        <v>-0.01685311637367437</v>
      </c>
      <c r="C312" s="19">
        <v>-0.011668914013069132</v>
      </c>
      <c r="D312" s="19">
        <v>-0.010432384197290645</v>
      </c>
      <c r="E312" s="19">
        <v>0.0059063972932271724</v>
      </c>
      <c r="F312" s="19">
        <v>-0.018050541516245522</v>
      </c>
      <c r="G312" s="19"/>
      <c r="H312" s="19"/>
      <c r="I312" s="19"/>
      <c r="J312" s="19"/>
      <c r="K312" s="19"/>
      <c r="L312" s="19"/>
      <c r="M312" s="19"/>
      <c r="N312" s="19"/>
      <c r="O312" s="19"/>
      <c r="P312" s="19"/>
    </row>
    <row r="313">
      <c r="A313" s="21">
        <v>45149.0</v>
      </c>
      <c r="B313" s="19">
        <v>-0.02883077791364863</v>
      </c>
      <c r="C313" s="19">
        <v>-0.008841369384188336</v>
      </c>
      <c r="D313" s="19">
        <v>-0.00691221964423816</v>
      </c>
      <c r="E313" s="19">
        <v>-0.005794396157809634</v>
      </c>
      <c r="F313" s="19">
        <v>-0.016365601358653725</v>
      </c>
      <c r="G313" s="19"/>
      <c r="H313" s="19"/>
      <c r="I313" s="19"/>
      <c r="J313" s="19"/>
      <c r="K313" s="19"/>
      <c r="L313" s="19"/>
      <c r="M313" s="19"/>
      <c r="N313" s="19"/>
      <c r="O313" s="19"/>
      <c r="P313" s="19"/>
    </row>
    <row r="314">
      <c r="A314" s="21">
        <v>45148.0</v>
      </c>
      <c r="B314" s="19">
        <v>0.05476733802956635</v>
      </c>
      <c r="C314" s="19">
        <v>-0.007347688539646846</v>
      </c>
      <c r="D314" s="19">
        <v>0.02512264010703147</v>
      </c>
      <c r="E314" s="19">
        <v>3.5011962420483655E-4</v>
      </c>
      <c r="F314" s="19">
        <v>0.007936507936507908</v>
      </c>
      <c r="G314" s="19"/>
      <c r="H314" s="19"/>
      <c r="I314" s="19"/>
      <c r="J314" s="19"/>
      <c r="K314" s="19"/>
      <c r="L314" s="19"/>
      <c r="M314" s="19"/>
      <c r="N314" s="19"/>
      <c r="O314" s="19"/>
      <c r="P314" s="19"/>
    </row>
    <row r="315">
      <c r="A315" s="21">
        <v>45147.0</v>
      </c>
      <c r="B315" s="19">
        <v>0.012354359180393626</v>
      </c>
      <c r="C315" s="19">
        <v>0.004356070312099725</v>
      </c>
      <c r="D315" s="19">
        <v>-0.003620624393134042</v>
      </c>
      <c r="E315" s="19">
        <v>-0.0012433220009713253</v>
      </c>
      <c r="F315" s="19">
        <v>0.012925598991172738</v>
      </c>
      <c r="G315" s="19"/>
      <c r="H315" s="19"/>
      <c r="I315" s="19"/>
      <c r="J315" s="19"/>
      <c r="K315" s="19"/>
      <c r="L315" s="19"/>
      <c r="M315" s="19"/>
      <c r="N315" s="19"/>
      <c r="O315" s="19"/>
      <c r="P315" s="19"/>
    </row>
    <row r="316">
      <c r="A316" s="21">
        <v>45146.0</v>
      </c>
      <c r="B316" s="19">
        <v>0.11116071428571428</v>
      </c>
      <c r="C316" s="19">
        <v>0.005306543019062415</v>
      </c>
      <c r="D316" s="19">
        <v>-0.00893803722007469</v>
      </c>
      <c r="E316" s="19">
        <v>-0.0013580366669899702</v>
      </c>
      <c r="F316" s="19">
        <v>0.06051487796723487</v>
      </c>
      <c r="G316" s="19"/>
      <c r="H316" s="19"/>
      <c r="I316" s="19"/>
      <c r="J316" s="19"/>
      <c r="K316" s="19"/>
      <c r="L316" s="19"/>
      <c r="M316" s="19"/>
      <c r="N316" s="19"/>
      <c r="O316" s="19"/>
      <c r="P316" s="19"/>
    </row>
    <row r="317">
      <c r="A317" s="21">
        <v>45145.0</v>
      </c>
      <c r="B317" s="19">
        <v>-0.05743740795287189</v>
      </c>
      <c r="C317" s="19">
        <v>0.0056994818652849055</v>
      </c>
      <c r="D317" s="19">
        <v>-0.006385219998379266</v>
      </c>
      <c r="E317" s="19">
        <v>0.009735934806456736</v>
      </c>
      <c r="F317" s="19">
        <v>0.0389023966655091</v>
      </c>
      <c r="G317" s="19"/>
      <c r="H317" s="19"/>
      <c r="I317" s="19"/>
      <c r="J317" s="19"/>
      <c r="K317" s="19"/>
      <c r="L317" s="19"/>
      <c r="M317" s="19"/>
      <c r="N317" s="19"/>
      <c r="O317" s="19"/>
      <c r="P317" s="19"/>
    </row>
    <row r="318">
      <c r="A318" s="21">
        <v>45142.0</v>
      </c>
      <c r="B318" s="19">
        <v>0.012784998934583403</v>
      </c>
      <c r="C318" s="19">
        <v>-0.02224023506763262</v>
      </c>
      <c r="D318" s="19">
        <v>-0.0059285035361591465</v>
      </c>
      <c r="E318" s="19">
        <v>-0.01843982540811806</v>
      </c>
      <c r="F318" s="19">
        <v>-0.0067276177333105425</v>
      </c>
      <c r="G318" s="19"/>
      <c r="H318" s="19"/>
      <c r="I318" s="19"/>
      <c r="J318" s="19"/>
      <c r="K318" s="19"/>
      <c r="L318" s="19"/>
      <c r="M318" s="19"/>
      <c r="N318" s="19"/>
      <c r="O318" s="19"/>
      <c r="P318" s="19"/>
    </row>
    <row r="319">
      <c r="A319" s="21">
        <v>45141.0</v>
      </c>
      <c r="B319" s="19">
        <v>0.028377341952448676</v>
      </c>
      <c r="C319" s="19">
        <v>-0.007641646976019212</v>
      </c>
      <c r="D319" s="19">
        <v>-0.03263359670858845</v>
      </c>
      <c r="E319" s="19">
        <v>-0.02615908920680099</v>
      </c>
      <c r="F319" s="19">
        <v>1.7253278122852933E-4</v>
      </c>
      <c r="G319" s="19"/>
      <c r="H319" s="19"/>
      <c r="I319" s="19"/>
      <c r="J319" s="19"/>
      <c r="K319" s="19"/>
      <c r="L319" s="19"/>
      <c r="M319" s="19"/>
      <c r="N319" s="19"/>
      <c r="O319" s="19"/>
      <c r="P319" s="19"/>
    </row>
    <row r="320">
      <c r="A320" s="21">
        <v>45140.0</v>
      </c>
      <c r="B320" s="19">
        <v>0.005785442724117074</v>
      </c>
      <c r="C320" s="19">
        <v>-0.003756385855955169</v>
      </c>
      <c r="D320" s="19">
        <v>-0.0010119566571180627</v>
      </c>
      <c r="E320" s="19">
        <v>0.006066086432312323</v>
      </c>
      <c r="F320" s="19">
        <v>0.002594706798131785</v>
      </c>
      <c r="G320" s="19"/>
      <c r="H320" s="19"/>
      <c r="I320" s="19"/>
      <c r="J320" s="19"/>
      <c r="K320" s="19"/>
      <c r="L320" s="19"/>
      <c r="M320" s="19"/>
      <c r="N320" s="19"/>
      <c r="O320" s="19"/>
      <c r="P320" s="19"/>
    </row>
    <row r="321">
      <c r="A321" s="21">
        <v>45139.0</v>
      </c>
      <c r="B321" s="19">
        <v>-0.0011007760471132277</v>
      </c>
      <c r="C321" s="19">
        <v>0.0021080104396706822</v>
      </c>
      <c r="D321" s="19">
        <v>0.014162785189863358</v>
      </c>
      <c r="E321" s="19">
        <v>0.07338280791862983</v>
      </c>
      <c r="F321" s="19">
        <v>-0.009593969504882671</v>
      </c>
      <c r="G321" s="19"/>
      <c r="H321" s="19"/>
      <c r="I321" s="19"/>
      <c r="J321" s="19"/>
      <c r="K321" s="19"/>
      <c r="L321" s="19"/>
      <c r="M321" s="19"/>
      <c r="N321" s="19"/>
      <c r="O321" s="19"/>
      <c r="P321" s="19"/>
    </row>
    <row r="322">
      <c r="A322" s="23">
        <v>45138.0</v>
      </c>
      <c r="B322" s="19">
        <v>0.0377541695225041</v>
      </c>
      <c r="C322" s="19">
        <v>0.006008583690987113</v>
      </c>
      <c r="D322" s="19">
        <v>-0.013043071744686108</v>
      </c>
      <c r="E322" s="19">
        <v>0.008174997961347241</v>
      </c>
      <c r="F322" s="19">
        <v>-0.014020270270270196</v>
      </c>
      <c r="G322" s="19"/>
      <c r="H322" s="19"/>
      <c r="I322" s="19"/>
      <c r="J322" s="19"/>
      <c r="K322" s="19"/>
      <c r="L322" s="19"/>
      <c r="M322" s="19"/>
      <c r="N322" s="19"/>
      <c r="O322" s="19"/>
      <c r="P322" s="19"/>
    </row>
    <row r="323">
      <c r="A323" s="23">
        <v>45135.0</v>
      </c>
      <c r="B323" s="19">
        <v>0.024518696237345594</v>
      </c>
      <c r="C323" s="19">
        <v>-0.006222088413869287</v>
      </c>
      <c r="D323" s="19">
        <v>0.004052383709104657</v>
      </c>
      <c r="E323" s="19">
        <v>-0.005796748956179876</v>
      </c>
      <c r="F323" s="19">
        <v>-0.007211135334563079</v>
      </c>
      <c r="G323" s="19"/>
      <c r="H323" s="19"/>
      <c r="I323" s="19"/>
      <c r="J323" s="19"/>
      <c r="K323" s="19"/>
      <c r="L323" s="19"/>
      <c r="M323" s="19"/>
      <c r="N323" s="19"/>
      <c r="O323" s="19"/>
      <c r="P323" s="19"/>
    </row>
    <row r="324">
      <c r="A324" s="23">
        <v>45134.0</v>
      </c>
      <c r="B324" s="19">
        <v>0.014786223277909682</v>
      </c>
      <c r="C324" s="19">
        <v>0.0017593244194229474</v>
      </c>
      <c r="D324" s="19">
        <v>0.002588316496203724</v>
      </c>
      <c r="E324" s="19">
        <v>0.014287770079970397</v>
      </c>
      <c r="F324" s="19">
        <v>0.01861974718141446</v>
      </c>
      <c r="G324" s="19"/>
      <c r="H324" s="19"/>
      <c r="I324" s="19"/>
      <c r="J324" s="19"/>
      <c r="K324" s="19"/>
      <c r="L324" s="19"/>
      <c r="M324" s="19"/>
      <c r="N324" s="19"/>
      <c r="O324" s="19"/>
      <c r="P324" s="19"/>
    </row>
    <row r="325">
      <c r="A325" s="23">
        <v>45133.0</v>
      </c>
      <c r="B325" s="19">
        <v>-0.018533628628045196</v>
      </c>
      <c r="C325" s="19">
        <v>0.002721774193548354</v>
      </c>
      <c r="D325" s="19">
        <v>0.016212080151759123</v>
      </c>
      <c r="E325" s="19">
        <v>0.008312259027403623</v>
      </c>
      <c r="F325" s="19">
        <v>0.004461221688400796</v>
      </c>
      <c r="G325" s="19"/>
      <c r="H325" s="19"/>
      <c r="I325" s="19"/>
      <c r="J325" s="19"/>
      <c r="K325" s="19"/>
      <c r="L325" s="19"/>
      <c r="M325" s="19"/>
      <c r="N325" s="19"/>
      <c r="O325" s="19"/>
      <c r="P325" s="19"/>
    </row>
    <row r="326">
      <c r="A326" s="23">
        <v>45132.0</v>
      </c>
      <c r="B326" s="19">
        <v>0.005155243116578667</v>
      </c>
      <c r="C326" s="19">
        <v>-0.005015045135406182</v>
      </c>
      <c r="D326" s="19">
        <v>0.005578442845005638</v>
      </c>
      <c r="E326" s="19">
        <v>-0.012911014261453246</v>
      </c>
      <c r="F326" s="19">
        <v>-0.006308610400682091</v>
      </c>
      <c r="G326" s="19"/>
      <c r="H326" s="19"/>
      <c r="I326" s="19"/>
      <c r="J326" s="19"/>
      <c r="K326" s="19"/>
      <c r="L326" s="19"/>
      <c r="M326" s="19"/>
      <c r="N326" s="19"/>
      <c r="O326" s="19"/>
      <c r="P326" s="19"/>
    </row>
    <row r="327">
      <c r="A327" s="23">
        <v>45131.0</v>
      </c>
      <c r="B327" s="19">
        <v>8.208255159474209E-4</v>
      </c>
      <c r="C327" s="19">
        <v>0.0014061872237847162</v>
      </c>
      <c r="D327" s="19">
        <v>0.0065995417433117876</v>
      </c>
      <c r="E327" s="19">
        <v>-0.0015526364174957008</v>
      </c>
      <c r="F327" s="19">
        <v>0.0030785017957926097</v>
      </c>
      <c r="G327" s="19"/>
      <c r="H327" s="19"/>
      <c r="I327" s="19"/>
      <c r="J327" s="19"/>
      <c r="K327" s="19"/>
      <c r="L327" s="19"/>
      <c r="M327" s="19"/>
      <c r="N327" s="19"/>
      <c r="O327" s="19"/>
      <c r="P327" s="19"/>
    </row>
    <row r="328">
      <c r="A328" s="23">
        <v>45128.0</v>
      </c>
      <c r="B328" s="19">
        <v>-0.006408015845275505</v>
      </c>
      <c r="C328" s="19">
        <v>0.022754121937438976</v>
      </c>
      <c r="D328" s="19">
        <v>0.0016971342675653478</v>
      </c>
      <c r="E328" s="19">
        <v>0.012116700783656897</v>
      </c>
      <c r="F328" s="19">
        <v>-0.005781329705832339</v>
      </c>
      <c r="G328" s="19"/>
      <c r="H328" s="19"/>
      <c r="I328" s="19"/>
      <c r="J328" s="19"/>
      <c r="K328" s="19"/>
      <c r="L328" s="19"/>
      <c r="M328" s="19"/>
      <c r="N328" s="19"/>
      <c r="O328" s="19"/>
      <c r="P328" s="19"/>
    </row>
    <row r="329">
      <c r="A329" s="23">
        <v>45127.0</v>
      </c>
      <c r="B329" s="19">
        <v>-0.01180127799205577</v>
      </c>
      <c r="C329" s="19">
        <v>-0.0020503357424778157</v>
      </c>
      <c r="D329" s="19">
        <v>0.013880239913473869</v>
      </c>
      <c r="E329" s="19">
        <v>-0.0090970557501997</v>
      </c>
      <c r="F329" s="19">
        <v>0.05868586858685876</v>
      </c>
      <c r="G329" s="19"/>
      <c r="H329" s="19"/>
      <c r="I329" s="19"/>
      <c r="J329" s="19"/>
      <c r="K329" s="19"/>
      <c r="L329" s="19"/>
      <c r="M329" s="19"/>
      <c r="N329" s="19"/>
      <c r="O329" s="19"/>
      <c r="P329" s="19"/>
    </row>
    <row r="330">
      <c r="A330" s="23">
        <v>45126.0</v>
      </c>
      <c r="B330" s="19">
        <v>0.010705765985919546</v>
      </c>
      <c r="C330" s="19">
        <v>0.006968101579436281</v>
      </c>
      <c r="D330" s="19">
        <v>-0.010347064547518658</v>
      </c>
      <c r="E330" s="19">
        <v>-0.01513408801985594</v>
      </c>
      <c r="F330" s="19">
        <v>0.02927552343894746</v>
      </c>
      <c r="G330" s="19"/>
      <c r="H330" s="19"/>
      <c r="I330" s="19"/>
      <c r="J330" s="19"/>
      <c r="K330" s="19"/>
      <c r="L330" s="19"/>
      <c r="M330" s="19"/>
      <c r="N330" s="19"/>
      <c r="O330" s="19"/>
      <c r="P330" s="19"/>
    </row>
    <row r="331">
      <c r="A331" s="23">
        <v>45125.0</v>
      </c>
      <c r="B331" s="19">
        <v>-0.020516327577363658</v>
      </c>
      <c r="C331" s="19">
        <v>0.009009947398573193</v>
      </c>
      <c r="D331" s="19">
        <v>-0.010241099232720097</v>
      </c>
      <c r="E331" s="19">
        <v>0.019754305821346962</v>
      </c>
      <c r="F331" s="19">
        <v>0.007843137254902155</v>
      </c>
      <c r="G331" s="19"/>
      <c r="H331" s="19"/>
      <c r="I331" s="19"/>
      <c r="J331" s="19"/>
      <c r="K331" s="19"/>
      <c r="L331" s="19"/>
      <c r="M331" s="19"/>
      <c r="N331" s="19"/>
      <c r="O331" s="19"/>
      <c r="P331" s="19"/>
    </row>
    <row r="332">
      <c r="A332" s="23">
        <v>45124.0</v>
      </c>
      <c r="B332" s="19">
        <v>0.06902644084318266</v>
      </c>
      <c r="C332" s="19">
        <v>0.004551637543162013</v>
      </c>
      <c r="D332" s="19">
        <v>0.006852636002198098</v>
      </c>
      <c r="E332" s="19">
        <v>0.012817306489933733</v>
      </c>
      <c r="F332" s="19">
        <v>0.005633802816901401</v>
      </c>
      <c r="G332" s="19"/>
      <c r="H332" s="19"/>
      <c r="I332" s="19"/>
      <c r="J332" s="19"/>
      <c r="K332" s="19"/>
      <c r="L332" s="19"/>
      <c r="M332" s="19"/>
      <c r="N332" s="19"/>
      <c r="O332" s="19"/>
      <c r="P332" s="19"/>
    </row>
    <row r="333">
      <c r="A333" s="23">
        <v>45121.0</v>
      </c>
      <c r="B333" s="19">
        <v>0.017985611510791255</v>
      </c>
      <c r="C333" s="19">
        <v>0.011965268953833208</v>
      </c>
      <c r="D333" s="19">
        <v>-0.0012912806275623412</v>
      </c>
      <c r="E333" s="19">
        <v>-0.02505333739713511</v>
      </c>
      <c r="F333" s="19">
        <v>-0.02023919043238276</v>
      </c>
      <c r="G333" s="19"/>
      <c r="H333" s="19"/>
      <c r="I333" s="19"/>
      <c r="J333" s="19"/>
      <c r="K333" s="19"/>
      <c r="L333" s="19"/>
      <c r="M333" s="19"/>
      <c r="N333" s="19"/>
      <c r="O333" s="19"/>
      <c r="P333" s="19"/>
    </row>
    <row r="334">
      <c r="A334" s="23">
        <v>45120.0</v>
      </c>
      <c r="B334" s="19">
        <v>-0.019817629179331275</v>
      </c>
      <c r="C334" s="19">
        <v>-5.820413778507838E-4</v>
      </c>
      <c r="D334" s="19">
        <v>-0.011219815822653634</v>
      </c>
      <c r="E334" s="19">
        <v>-0.00714156024934931</v>
      </c>
      <c r="F334" s="19">
        <v>-0.009657434402332243</v>
      </c>
      <c r="G334" s="19"/>
      <c r="H334" s="19"/>
      <c r="I334" s="19"/>
      <c r="J334" s="19"/>
      <c r="K334" s="19"/>
      <c r="L334" s="19"/>
      <c r="M334" s="19"/>
      <c r="N334" s="19"/>
      <c r="O334" s="19"/>
      <c r="P334" s="19"/>
    </row>
    <row r="335">
      <c r="A335" s="21">
        <v>45119.0</v>
      </c>
      <c r="B335" s="19">
        <v>0.009759990178626277</v>
      </c>
      <c r="C335" s="19">
        <v>-0.003637705609447428</v>
      </c>
      <c r="D335" s="19">
        <v>0.015922172679367685</v>
      </c>
      <c r="E335" s="19">
        <v>0.03852922690131977</v>
      </c>
      <c r="F335" s="19">
        <v>0.01460528748382317</v>
      </c>
      <c r="G335" s="19"/>
      <c r="H335" s="19"/>
      <c r="I335" s="19"/>
      <c r="J335" s="19"/>
      <c r="K335" s="19"/>
      <c r="L335" s="19"/>
      <c r="M335" s="19"/>
      <c r="N335" s="19"/>
      <c r="O335" s="19"/>
      <c r="P335" s="19"/>
    </row>
    <row r="336">
      <c r="A336" s="21">
        <v>45118.0</v>
      </c>
      <c r="B336" s="19">
        <v>-0.009002980716588671</v>
      </c>
      <c r="C336" s="19">
        <v>0.0021132713440406015</v>
      </c>
      <c r="D336" s="19">
        <v>7.301638812267086E-4</v>
      </c>
      <c r="E336" s="19">
        <v>0.014064757372312275</v>
      </c>
      <c r="F336" s="19">
        <v>0.02852253280091266</v>
      </c>
      <c r="G336" s="19"/>
      <c r="H336" s="19"/>
      <c r="I336" s="19"/>
      <c r="J336" s="19"/>
      <c r="K336" s="19"/>
      <c r="L336" s="19"/>
      <c r="M336" s="19"/>
      <c r="N336" s="19"/>
      <c r="O336" s="19"/>
      <c r="P336" s="19"/>
    </row>
    <row r="337">
      <c r="A337" s="21">
        <v>45117.0</v>
      </c>
      <c r="B337" s="19">
        <v>0.045405405405405386</v>
      </c>
      <c r="C337" s="19">
        <v>-0.013550135501354976</v>
      </c>
      <c r="D337" s="19">
        <v>0.028967359545871707</v>
      </c>
      <c r="E337" s="19">
        <v>-0.017943582039726236</v>
      </c>
      <c r="F337" s="19">
        <v>-0.014984079415620855</v>
      </c>
      <c r="G337" s="19"/>
      <c r="H337" s="19"/>
      <c r="I337" s="19"/>
      <c r="J337" s="19"/>
      <c r="K337" s="19"/>
      <c r="L337" s="19"/>
      <c r="M337" s="19"/>
      <c r="N337" s="19"/>
      <c r="O337" s="19"/>
      <c r="P337" s="19"/>
    </row>
    <row r="338">
      <c r="A338" s="21">
        <v>45114.0</v>
      </c>
      <c r="B338" s="19">
        <v>-0.011503645964294651</v>
      </c>
      <c r="C338" s="19">
        <v>0.0014613778705636626</v>
      </c>
      <c r="D338" s="19">
        <v>0.021332105586249206</v>
      </c>
      <c r="E338" s="19">
        <v>0.012827285982967451</v>
      </c>
      <c r="F338" s="19">
        <v>-0.013488543976349021</v>
      </c>
      <c r="G338" s="19"/>
      <c r="H338" s="19"/>
      <c r="I338" s="19"/>
      <c r="J338" s="19"/>
      <c r="K338" s="19"/>
      <c r="L338" s="19"/>
      <c r="M338" s="19"/>
      <c r="N338" s="19"/>
      <c r="O338" s="19"/>
      <c r="P338" s="19"/>
    </row>
    <row r="339">
      <c r="A339" s="21">
        <v>45113.0</v>
      </c>
      <c r="B339" s="19">
        <v>0.00772836690738643</v>
      </c>
      <c r="C339" s="19">
        <v>0.014078543452948011</v>
      </c>
      <c r="D339" s="19">
        <v>-0.0054101724810473595</v>
      </c>
      <c r="E339" s="19">
        <v>-0.0011398416886543306</v>
      </c>
      <c r="F339" s="19">
        <v>0.014052838673412005</v>
      </c>
      <c r="G339" s="19"/>
      <c r="H339" s="19"/>
      <c r="I339" s="19"/>
      <c r="J339" s="19"/>
      <c r="K339" s="19"/>
      <c r="L339" s="19"/>
      <c r="M339" s="19"/>
      <c r="N339" s="19"/>
      <c r="O339" s="19"/>
      <c r="P339" s="19"/>
    </row>
    <row r="340">
      <c r="A340" s="21">
        <v>45112.0</v>
      </c>
      <c r="B340" s="19">
        <v>-0.0010125300594862052</v>
      </c>
      <c r="C340" s="19">
        <v>0.0022810460983502256</v>
      </c>
      <c r="D340" s="19">
        <v>0.0011036028388060615</v>
      </c>
      <c r="E340" s="19">
        <v>-0.005625170539218849</v>
      </c>
      <c r="F340" s="19">
        <v>-0.01440443213296394</v>
      </c>
      <c r="G340" s="19"/>
      <c r="H340" s="19"/>
      <c r="I340" s="19"/>
      <c r="J340" s="19"/>
      <c r="K340" s="19"/>
      <c r="L340" s="19"/>
      <c r="M340" s="19"/>
      <c r="N340" s="19"/>
      <c r="O340" s="19"/>
      <c r="P340" s="19"/>
    </row>
    <row r="341">
      <c r="A341" s="21">
        <v>45111.0</v>
      </c>
      <c r="B341" s="19">
        <v>-0.02318105952896088</v>
      </c>
      <c r="C341" s="19">
        <v>0.008506312861116916</v>
      </c>
      <c r="D341" s="19">
        <v>-0.007983561274674922</v>
      </c>
      <c r="E341" s="19">
        <v>0.004173253240594477</v>
      </c>
      <c r="F341" s="19">
        <v>0.013285928143712544</v>
      </c>
      <c r="G341" s="19"/>
      <c r="H341" s="19"/>
      <c r="I341" s="19"/>
      <c r="J341" s="19"/>
      <c r="K341" s="19"/>
      <c r="L341" s="19"/>
      <c r="M341" s="19"/>
      <c r="N341" s="19"/>
      <c r="O341" s="19"/>
      <c r="P341" s="19"/>
    </row>
    <row r="342">
      <c r="A342" s="21">
        <v>45110.0</v>
      </c>
      <c r="B342" s="19">
        <v>0.0028516520984440685</v>
      </c>
      <c r="C342" s="19">
        <v>-0.0030401621419808844</v>
      </c>
      <c r="D342" s="19">
        <v>0.015183639969906348</v>
      </c>
      <c r="E342" s="19">
        <v>0.02786022227517937</v>
      </c>
      <c r="F342" s="19">
        <v>0.017129805862200254</v>
      </c>
      <c r="G342" s="19"/>
      <c r="H342" s="19"/>
      <c r="I342" s="19"/>
      <c r="J342" s="19"/>
      <c r="K342" s="19"/>
      <c r="L342" s="19"/>
      <c r="M342" s="19"/>
      <c r="N342" s="19"/>
      <c r="O342" s="19"/>
      <c r="P342" s="19"/>
    </row>
    <row r="343">
      <c r="A343" s="23">
        <v>45107.0</v>
      </c>
      <c r="B343" s="19">
        <v>0.005046728971962455</v>
      </c>
      <c r="C343" s="19">
        <v>0.0014421536160666992</v>
      </c>
      <c r="D343" s="19">
        <v>0.023628662442678694</v>
      </c>
      <c r="E343" s="19">
        <v>0.005139037083814024</v>
      </c>
      <c r="F343" s="19">
        <v>0.057781356955908914</v>
      </c>
      <c r="G343" s="19"/>
      <c r="H343" s="19"/>
      <c r="I343" s="19"/>
      <c r="J343" s="19"/>
      <c r="K343" s="19"/>
      <c r="L343" s="19"/>
      <c r="M343" s="19"/>
      <c r="N343" s="19"/>
      <c r="O343" s="19"/>
      <c r="P343" s="19"/>
    </row>
    <row r="344">
      <c r="A344" s="23">
        <v>45105.0</v>
      </c>
      <c r="B344" s="19">
        <v>-0.008586076965841016</v>
      </c>
      <c r="C344" s="19">
        <v>0.009326648336837495</v>
      </c>
      <c r="D344" s="19">
        <v>0.009256315138668203</v>
      </c>
      <c r="E344" s="19">
        <v>0.012769054340155295</v>
      </c>
      <c r="F344" s="19">
        <v>0.04546411281835394</v>
      </c>
      <c r="G344" s="19"/>
      <c r="H344" s="19"/>
      <c r="I344" s="19"/>
      <c r="J344" s="19"/>
      <c r="K344" s="19"/>
      <c r="L344" s="19"/>
      <c r="M344" s="19"/>
      <c r="N344" s="19"/>
      <c r="O344" s="19"/>
      <c r="P344" s="19"/>
    </row>
    <row r="345">
      <c r="A345" s="23">
        <v>45104.0</v>
      </c>
      <c r="B345" s="19">
        <v>0.015493664533935636</v>
      </c>
      <c r="C345" s="19">
        <v>0.004277206280454804</v>
      </c>
      <c r="D345" s="19">
        <v>0.014643414048357561</v>
      </c>
      <c r="E345" s="19">
        <v>0.005031362900902003</v>
      </c>
      <c r="F345" s="19">
        <v>0.07610419026047577</v>
      </c>
      <c r="G345" s="19"/>
      <c r="H345" s="19"/>
      <c r="I345" s="19"/>
      <c r="J345" s="19"/>
      <c r="K345" s="19"/>
      <c r="L345" s="19"/>
      <c r="M345" s="19"/>
      <c r="N345" s="19"/>
      <c r="O345" s="19"/>
      <c r="P345" s="19"/>
    </row>
    <row r="346">
      <c r="A346" s="23">
        <v>45103.0</v>
      </c>
      <c r="B346" s="19">
        <v>0.012833545108005051</v>
      </c>
      <c r="C346" s="19">
        <v>-0.002430461787739646</v>
      </c>
      <c r="D346" s="19">
        <v>-0.017036645525017713</v>
      </c>
      <c r="E346" s="19">
        <v>-0.0038418228787177044</v>
      </c>
      <c r="F346" s="19">
        <v>-0.057429547395388525</v>
      </c>
      <c r="G346" s="19"/>
      <c r="H346" s="19"/>
      <c r="I346" s="19"/>
      <c r="J346" s="19"/>
      <c r="K346" s="19"/>
      <c r="L346" s="19"/>
      <c r="M346" s="19"/>
      <c r="N346" s="19"/>
      <c r="O346" s="19"/>
      <c r="P346" s="19"/>
    </row>
    <row r="347">
      <c r="A347" s="23">
        <v>45100.0</v>
      </c>
      <c r="B347" s="19">
        <v>0.0012085745181604768</v>
      </c>
      <c r="C347" s="19">
        <v>0.001135503406510141</v>
      </c>
      <c r="D347" s="19">
        <v>-0.02072082952330012</v>
      </c>
      <c r="E347" s="19">
        <v>-0.010530225241954794</v>
      </c>
      <c r="F347" s="19">
        <v>-0.03323013415892673</v>
      </c>
      <c r="G347" s="19"/>
      <c r="H347" s="19"/>
      <c r="I347" s="19"/>
      <c r="J347" s="19"/>
      <c r="K347" s="19"/>
      <c r="L347" s="19"/>
      <c r="M347" s="19"/>
      <c r="N347" s="19"/>
      <c r="O347" s="19"/>
      <c r="P347" s="19"/>
    </row>
    <row r="348">
      <c r="A348" s="23">
        <v>45099.0</v>
      </c>
      <c r="B348" s="19">
        <v>-0.019337533528787976</v>
      </c>
      <c r="C348" s="19">
        <v>-9.183728593807894E-4</v>
      </c>
      <c r="D348" s="19">
        <v>-0.003181646200942523</v>
      </c>
      <c r="E348" s="19">
        <v>-0.0100352531522373</v>
      </c>
      <c r="F348" s="19">
        <v>0.06040709126723587</v>
      </c>
      <c r="G348" s="19"/>
      <c r="H348" s="19"/>
      <c r="I348" s="19"/>
      <c r="J348" s="19"/>
      <c r="K348" s="19"/>
      <c r="L348" s="19"/>
      <c r="M348" s="19"/>
      <c r="N348" s="19"/>
      <c r="O348" s="19"/>
      <c r="P348" s="19"/>
    </row>
    <row r="349">
      <c r="A349" s="23">
        <v>45098.0</v>
      </c>
      <c r="B349" s="19">
        <v>-0.005952750046505972</v>
      </c>
      <c r="C349" s="19">
        <v>0.0025997941829605242</v>
      </c>
      <c r="D349" s="19">
        <v>0.030391097092024033</v>
      </c>
      <c r="E349" s="19">
        <v>-0.03209127067196993</v>
      </c>
      <c r="F349" s="19">
        <v>0.028822337311416257</v>
      </c>
      <c r="G349" s="19"/>
      <c r="H349" s="19"/>
      <c r="I349" s="19"/>
      <c r="J349" s="19"/>
      <c r="K349" s="19"/>
      <c r="L349" s="19"/>
      <c r="M349" s="19"/>
      <c r="N349" s="19"/>
      <c r="O349" s="19"/>
      <c r="P349" s="19"/>
    </row>
    <row r="350">
      <c r="A350" s="23">
        <v>45097.0</v>
      </c>
      <c r="B350" s="19">
        <v>-0.009762986614269886</v>
      </c>
      <c r="C350" s="19">
        <v>-0.011828302290730064</v>
      </c>
      <c r="D350" s="19">
        <v>-0.006583927471173312</v>
      </c>
      <c r="E350" s="19">
        <v>0.004098791382028288</v>
      </c>
      <c r="F350" s="19">
        <v>0.04420409122972013</v>
      </c>
      <c r="G350" s="19"/>
      <c r="H350" s="19"/>
      <c r="I350" s="19"/>
      <c r="J350" s="19"/>
      <c r="K350" s="19"/>
      <c r="L350" s="19"/>
      <c r="M350" s="19"/>
      <c r="N350" s="19"/>
      <c r="O350" s="19"/>
      <c r="P350" s="19"/>
    </row>
    <row r="351">
      <c r="A351" s="23">
        <v>45096.0</v>
      </c>
      <c r="B351" s="19">
        <v>0.0025238534933824663</v>
      </c>
      <c r="C351" s="19">
        <v>0.008202028922944082</v>
      </c>
      <c r="D351" s="19">
        <v>0.0023822128110109198</v>
      </c>
      <c r="E351" s="19">
        <v>0.027781978439802124</v>
      </c>
      <c r="F351" s="19">
        <v>0.002593116454502553</v>
      </c>
      <c r="G351" s="19"/>
      <c r="H351" s="19"/>
      <c r="I351" s="19"/>
      <c r="J351" s="19"/>
      <c r="K351" s="19"/>
      <c r="L351" s="19"/>
      <c r="M351" s="19"/>
      <c r="N351" s="19"/>
      <c r="O351" s="19"/>
      <c r="P351" s="19"/>
    </row>
    <row r="352">
      <c r="A352" s="23">
        <v>45093.0</v>
      </c>
      <c r="B352" s="19">
        <v>0.0013560993650989506</v>
      </c>
      <c r="C352" s="19">
        <v>-0.0140455416045967</v>
      </c>
      <c r="D352" s="19">
        <v>-0.003253891478321891</v>
      </c>
      <c r="E352" s="19">
        <v>-0.01273301198652066</v>
      </c>
      <c r="F352" s="19">
        <v>0.004499171205304187</v>
      </c>
      <c r="G352" s="19"/>
      <c r="H352" s="19"/>
      <c r="I352" s="19"/>
      <c r="J352" s="19"/>
      <c r="K352" s="19"/>
      <c r="L352" s="19"/>
      <c r="M352" s="19"/>
      <c r="N352" s="19"/>
      <c r="O352" s="19"/>
      <c r="P352" s="19"/>
    </row>
    <row r="353">
      <c r="A353" s="23">
        <v>45092.0</v>
      </c>
      <c r="B353" s="19">
        <v>0.0012961362794716713</v>
      </c>
      <c r="C353" s="19">
        <v>-0.003974352180594609</v>
      </c>
      <c r="D353" s="19">
        <v>0.014416471889663995</v>
      </c>
      <c r="E353" s="19">
        <v>0.060985268493584766</v>
      </c>
      <c r="F353" s="19">
        <v>-0.007520564042303168</v>
      </c>
      <c r="G353" s="19"/>
      <c r="H353" s="19"/>
      <c r="I353" s="19"/>
      <c r="J353" s="19"/>
      <c r="K353" s="19"/>
      <c r="L353" s="19"/>
      <c r="M353" s="19"/>
      <c r="N353" s="19"/>
      <c r="O353" s="19"/>
      <c r="P353" s="19"/>
    </row>
    <row r="354">
      <c r="A354" s="23">
        <v>45091.0</v>
      </c>
      <c r="B354" s="19">
        <v>-0.008870129075671418</v>
      </c>
      <c r="C354" s="19">
        <v>0.008120091885250202</v>
      </c>
      <c r="D354" s="19">
        <v>-0.00344944079941667</v>
      </c>
      <c r="E354" s="19">
        <v>0.0033147916903168984</v>
      </c>
      <c r="F354" s="19">
        <v>0.023082471748016475</v>
      </c>
      <c r="G354" s="19"/>
      <c r="H354" s="19"/>
      <c r="I354" s="19"/>
      <c r="J354" s="19"/>
      <c r="K354" s="19"/>
      <c r="L354" s="19"/>
      <c r="M354" s="19"/>
      <c r="N354" s="19"/>
      <c r="O354" s="19"/>
      <c r="P354" s="19"/>
    </row>
    <row r="355">
      <c r="A355" s="23">
        <v>45090.0</v>
      </c>
      <c r="B355" s="19">
        <v>0.0075192604006164565</v>
      </c>
      <c r="C355" s="19">
        <v>-0.0022386866371727487</v>
      </c>
      <c r="D355" s="19">
        <v>0.0032823732986067</v>
      </c>
      <c r="E355" s="19">
        <v>0.006420802486061694</v>
      </c>
      <c r="F355" s="19">
        <v>0.011675991243006445</v>
      </c>
      <c r="G355" s="19"/>
      <c r="H355" s="19"/>
      <c r="I355" s="19"/>
      <c r="J355" s="19"/>
      <c r="K355" s="19"/>
      <c r="L355" s="19"/>
      <c r="M355" s="19"/>
      <c r="N355" s="19"/>
      <c r="O355" s="19"/>
      <c r="P355" s="19"/>
    </row>
    <row r="356">
      <c r="A356" s="21">
        <v>45089.0</v>
      </c>
      <c r="B356" s="19">
        <v>0.013999125054684036</v>
      </c>
      <c r="C356" s="19">
        <v>1.599317624481067E-4</v>
      </c>
      <c r="D356" s="19">
        <v>0.004641743431664347</v>
      </c>
      <c r="E356" s="19">
        <v>-0.002052264331645959</v>
      </c>
      <c r="F356" s="19">
        <v>-0.029279811097992825</v>
      </c>
      <c r="G356" s="19"/>
      <c r="H356" s="19"/>
      <c r="I356" s="19"/>
      <c r="J356" s="19"/>
      <c r="K356" s="19"/>
      <c r="L356" s="19"/>
      <c r="M356" s="19"/>
      <c r="N356" s="19"/>
      <c r="O356" s="19"/>
      <c r="P356" s="19"/>
    </row>
    <row r="357">
      <c r="A357" s="21">
        <v>45086.0</v>
      </c>
      <c r="B357" s="19">
        <v>-0.01106304079110021</v>
      </c>
      <c r="C357" s="19">
        <v>-0.0024462880238247386</v>
      </c>
      <c r="D357" s="19">
        <v>-0.014517838219710422</v>
      </c>
      <c r="E357" s="19">
        <v>3.8780026005436063E-4</v>
      </c>
      <c r="F357" s="19">
        <v>0.017539644401729948</v>
      </c>
      <c r="G357" s="19"/>
      <c r="H357" s="19"/>
      <c r="I357" s="19"/>
      <c r="J357" s="19"/>
      <c r="K357" s="19"/>
      <c r="L357" s="19"/>
      <c r="M357" s="19"/>
      <c r="N357" s="19"/>
      <c r="O357" s="19"/>
      <c r="P357" s="19"/>
    </row>
    <row r="358">
      <c r="A358" s="21">
        <v>45085.0</v>
      </c>
      <c r="B358" s="19">
        <v>0.04064831489580656</v>
      </c>
      <c r="C358" s="19">
        <v>-0.002016771043413579</v>
      </c>
      <c r="D358" s="19">
        <v>0.021947873799725848</v>
      </c>
      <c r="E358" s="19">
        <v>-0.007021994699526579</v>
      </c>
      <c r="F358" s="19">
        <v>-0.01093155893536124</v>
      </c>
      <c r="G358" s="19"/>
      <c r="H358" s="19"/>
      <c r="I358" s="19"/>
      <c r="J358" s="19"/>
      <c r="K358" s="19"/>
      <c r="L358" s="19"/>
      <c r="M358" s="19"/>
      <c r="N358" s="19"/>
      <c r="O358" s="19"/>
      <c r="P358" s="19"/>
    </row>
    <row r="359">
      <c r="A359" s="21">
        <v>45084.0</v>
      </c>
      <c r="B359" s="19">
        <v>0.004198152812762368</v>
      </c>
      <c r="C359" s="19">
        <v>-0.004911539477158722</v>
      </c>
      <c r="D359" s="19">
        <v>0.01738986723469882</v>
      </c>
      <c r="E359" s="19">
        <v>0.014780250091945613</v>
      </c>
      <c r="F359" s="19">
        <v>0.012512030798845108</v>
      </c>
      <c r="G359" s="19"/>
      <c r="H359" s="19"/>
      <c r="I359" s="19"/>
      <c r="J359" s="19"/>
      <c r="K359" s="19"/>
      <c r="L359" s="19"/>
      <c r="M359" s="19"/>
      <c r="N359" s="19"/>
      <c r="O359" s="19"/>
      <c r="P359" s="19"/>
    </row>
    <row r="360">
      <c r="A360" s="21">
        <v>45083.0</v>
      </c>
      <c r="B360" s="19">
        <v>0.014214594523778379</v>
      </c>
      <c r="C360" s="19">
        <v>0.009166977562223622</v>
      </c>
      <c r="D360" s="19">
        <v>0.019316799251287042</v>
      </c>
      <c r="E360" s="19">
        <v>-0.01536790168164237</v>
      </c>
      <c r="F360" s="19">
        <v>0.03331675783192445</v>
      </c>
      <c r="G360" s="19"/>
      <c r="H360" s="19"/>
      <c r="I360" s="19"/>
      <c r="J360" s="19"/>
      <c r="K360" s="19"/>
      <c r="L360" s="19"/>
      <c r="M360" s="19"/>
      <c r="N360" s="19"/>
      <c r="O360" s="19"/>
      <c r="P360" s="19"/>
    </row>
    <row r="361">
      <c r="A361" s="21">
        <v>45082.0</v>
      </c>
      <c r="B361" s="19">
        <v>0.002363755745239615</v>
      </c>
      <c r="C361" s="19">
        <v>0.0021899369725455475</v>
      </c>
      <c r="D361" s="19">
        <v>0.001311967013400972</v>
      </c>
      <c r="E361" s="19">
        <v>-0.004371633954525889</v>
      </c>
      <c r="F361" s="19">
        <v>-0.0240232953166708</v>
      </c>
      <c r="G361" s="19"/>
      <c r="H361" s="19"/>
      <c r="I361" s="19"/>
      <c r="J361" s="19"/>
      <c r="K361" s="19"/>
      <c r="L361" s="19"/>
      <c r="M361" s="19"/>
      <c r="N361" s="19"/>
      <c r="O361" s="19"/>
      <c r="P361" s="19"/>
    </row>
    <row r="362">
      <c r="A362" s="21">
        <v>45079.0</v>
      </c>
      <c r="B362" s="19">
        <v>0.006276841757515639</v>
      </c>
      <c r="C362" s="19">
        <v>-0.013749143970921307</v>
      </c>
      <c r="D362" s="19">
        <v>0.01690554242585951</v>
      </c>
      <c r="E362" s="19">
        <v>0.005505959124484594</v>
      </c>
      <c r="F362" s="19">
        <v>0.08676160337552763</v>
      </c>
      <c r="G362" s="19"/>
      <c r="H362" s="19"/>
      <c r="I362" s="19"/>
      <c r="J362" s="19"/>
      <c r="K362" s="19"/>
      <c r="L362" s="19"/>
      <c r="M362" s="19"/>
      <c r="N362" s="19"/>
      <c r="O362" s="19"/>
      <c r="P362" s="19"/>
    </row>
    <row r="363">
      <c r="A363" s="21">
        <v>45078.0</v>
      </c>
      <c r="B363" s="19">
        <v>0.012239165329053003</v>
      </c>
      <c r="C363" s="19">
        <v>-8.421495868203843E-4</v>
      </c>
      <c r="D363" s="19">
        <v>0.014462490332559863</v>
      </c>
      <c r="E363" s="19">
        <v>-0.006639807333048253</v>
      </c>
      <c r="F363" s="19">
        <v>0.07300509337860794</v>
      </c>
      <c r="G363" s="19"/>
      <c r="H363" s="19"/>
      <c r="I363" s="19"/>
      <c r="J363" s="19"/>
      <c r="K363" s="19"/>
      <c r="L363" s="19"/>
      <c r="M363" s="19"/>
      <c r="N363" s="19"/>
      <c r="O363" s="19"/>
      <c r="P363" s="19"/>
    </row>
    <row r="364">
      <c r="A364" s="23">
        <v>45077.0</v>
      </c>
      <c r="B364" s="19">
        <v>0.005649717514124353</v>
      </c>
      <c r="C364" s="19">
        <v>0.0018984337921215122</v>
      </c>
      <c r="D364" s="19">
        <v>-0.005097624314706173</v>
      </c>
      <c r="E364" s="19">
        <v>-0.01751398686451</v>
      </c>
      <c r="F364" s="19">
        <v>0.036363636363636376</v>
      </c>
      <c r="G364" s="19"/>
      <c r="H364" s="19"/>
      <c r="I364" s="19"/>
      <c r="J364" s="19"/>
      <c r="K364" s="19"/>
      <c r="L364" s="19"/>
      <c r="M364" s="19"/>
      <c r="N364" s="19"/>
      <c r="O364" s="19"/>
      <c r="P364" s="19"/>
    </row>
    <row r="365">
      <c r="A365" s="23">
        <v>45076.0</v>
      </c>
      <c r="B365" s="19">
        <v>0.01019160211985315</v>
      </c>
      <c r="C365" s="19">
        <v>-0.0026822341432629626</v>
      </c>
      <c r="D365" s="19">
        <v>0.005804391989939095</v>
      </c>
      <c r="E365" s="19">
        <v>0.022706198973245773</v>
      </c>
      <c r="F365" s="19">
        <v>0.004714201532115547</v>
      </c>
      <c r="G365" s="19"/>
      <c r="H365" s="19"/>
      <c r="I365" s="19"/>
      <c r="J365" s="19"/>
      <c r="K365" s="19"/>
      <c r="L365" s="19"/>
      <c r="M365" s="19"/>
      <c r="N365" s="19"/>
      <c r="O365" s="19"/>
      <c r="P365" s="19"/>
    </row>
    <row r="366">
      <c r="A366" s="23">
        <v>45075.0</v>
      </c>
      <c r="B366" s="19">
        <v>-6.111224281931671E-4</v>
      </c>
      <c r="C366" s="19">
        <v>0.011544395382241834</v>
      </c>
      <c r="D366" s="19">
        <v>0.006974886511972311</v>
      </c>
      <c r="E366" s="19">
        <v>0.008599452554744591</v>
      </c>
      <c r="F366" s="19">
        <v>0.009518143961927406</v>
      </c>
      <c r="G366" s="19"/>
      <c r="H366" s="19"/>
      <c r="I366" s="19"/>
      <c r="J366" s="19"/>
      <c r="K366" s="19"/>
      <c r="L366" s="19"/>
      <c r="M366" s="19"/>
      <c r="N366" s="19"/>
      <c r="O366" s="19"/>
      <c r="P366" s="19"/>
    </row>
    <row r="367">
      <c r="A367" s="23">
        <v>45072.0</v>
      </c>
      <c r="B367" s="19">
        <v>-0.0012207527975585108</v>
      </c>
      <c r="C367" s="19">
        <v>-8.504757348641867E-4</v>
      </c>
      <c r="D367" s="19">
        <v>-0.010277670651754778</v>
      </c>
      <c r="E367" s="19">
        <v>-0.027398779811425356</v>
      </c>
      <c r="F367" s="19">
        <v>0.0023852116875373586</v>
      </c>
      <c r="G367" s="19"/>
      <c r="H367" s="19"/>
      <c r="I367" s="19"/>
      <c r="J367" s="19"/>
      <c r="K367" s="19"/>
      <c r="L367" s="19"/>
      <c r="M367" s="19"/>
      <c r="N367" s="19"/>
      <c r="O367" s="19"/>
      <c r="P367" s="19"/>
    </row>
    <row r="368">
      <c r="A368" s="23">
        <v>45071.0</v>
      </c>
      <c r="B368" s="19">
        <v>-0.007538534024365662</v>
      </c>
      <c r="C368" s="19">
        <v>-0.013373190685965985</v>
      </c>
      <c r="D368" s="19">
        <v>-0.015696471615389007</v>
      </c>
      <c r="E368" s="19">
        <v>0.011103633916554445</v>
      </c>
      <c r="F368" s="19">
        <v>0.004793289394847022</v>
      </c>
      <c r="G368" s="19"/>
      <c r="H368" s="19"/>
      <c r="I368" s="19"/>
      <c r="J368" s="19"/>
      <c r="K368" s="19"/>
      <c r="L368" s="19"/>
      <c r="M368" s="19"/>
      <c r="N368" s="19"/>
      <c r="O368" s="19"/>
      <c r="P368" s="19"/>
    </row>
    <row r="369">
      <c r="A369" s="23">
        <v>45070.0</v>
      </c>
      <c r="B369" s="19">
        <v>0.037065475359486344</v>
      </c>
      <c r="C369" s="19">
        <v>0.0032093439259219814</v>
      </c>
      <c r="D369" s="19">
        <v>0.011480350937818073</v>
      </c>
      <c r="E369" s="19">
        <v>0.027236278169500805</v>
      </c>
      <c r="F369" s="19">
        <v>0.004816375677302975</v>
      </c>
      <c r="G369" s="19"/>
      <c r="H369" s="19"/>
      <c r="I369" s="19"/>
      <c r="J369" s="19"/>
      <c r="K369" s="19"/>
      <c r="L369" s="19"/>
      <c r="M369" s="19"/>
      <c r="N369" s="19"/>
      <c r="O369" s="19"/>
      <c r="P369" s="19"/>
    </row>
    <row r="370">
      <c r="A370" s="23">
        <v>45069.0</v>
      </c>
      <c r="B370" s="19">
        <v>0.00738344701497784</v>
      </c>
      <c r="C370" s="19">
        <v>-0.0041391595934191505</v>
      </c>
      <c r="D370" s="19">
        <v>-0.004681469025872409</v>
      </c>
      <c r="E370" s="19">
        <v>0.026928537624230975</v>
      </c>
      <c r="F370" s="19">
        <v>0.003928679359323173</v>
      </c>
      <c r="G370" s="19"/>
      <c r="H370" s="19"/>
      <c r="I370" s="19"/>
      <c r="J370" s="19"/>
      <c r="K370" s="19"/>
      <c r="L370" s="19"/>
      <c r="M370" s="19"/>
      <c r="N370" s="19"/>
      <c r="O370" s="19"/>
      <c r="P370" s="19"/>
    </row>
    <row r="371">
      <c r="A371" s="23">
        <v>45068.0</v>
      </c>
      <c r="B371" s="19">
        <v>0.015640622768175794</v>
      </c>
      <c r="C371" s="19">
        <v>0.008240887480190029</v>
      </c>
      <c r="D371" s="19">
        <v>0.032452800410345484</v>
      </c>
      <c r="E371" s="19">
        <v>-0.004991523827462707</v>
      </c>
      <c r="F371" s="19">
        <v>-0.006306306306306353</v>
      </c>
      <c r="G371" s="19"/>
      <c r="H371" s="19"/>
      <c r="I371" s="19"/>
      <c r="J371" s="19"/>
      <c r="K371" s="19"/>
      <c r="L371" s="19"/>
      <c r="M371" s="19"/>
      <c r="N371" s="19"/>
      <c r="O371" s="19"/>
      <c r="P371" s="19"/>
    </row>
    <row r="372">
      <c r="A372" s="23">
        <v>45065.0</v>
      </c>
      <c r="B372" s="19">
        <v>-0.007372749184743954</v>
      </c>
      <c r="C372" s="19">
        <v>0.007611646351200374</v>
      </c>
      <c r="D372" s="19">
        <v>-0.013659979373820241</v>
      </c>
      <c r="E372" s="19">
        <v>0.0021235430135435607</v>
      </c>
      <c r="F372" s="19">
        <v>-0.020011771630370823</v>
      </c>
      <c r="G372" s="19"/>
      <c r="H372" s="19"/>
      <c r="I372" s="19"/>
      <c r="J372" s="19"/>
      <c r="K372" s="19"/>
      <c r="L372" s="19"/>
      <c r="M372" s="19"/>
      <c r="N372" s="19"/>
      <c r="O372" s="19"/>
      <c r="P372" s="19"/>
    </row>
    <row r="373">
      <c r="A373" s="23">
        <v>45064.0</v>
      </c>
      <c r="B373" s="19">
        <v>-0.00556926330630958</v>
      </c>
      <c r="C373" s="19">
        <v>-0.0073968404924182884</v>
      </c>
      <c r="D373" s="19">
        <v>-0.010855548070445531</v>
      </c>
      <c r="E373" s="19">
        <v>-0.011129517720898763</v>
      </c>
      <c r="F373" s="19">
        <v>0.0023598820058996495</v>
      </c>
      <c r="G373" s="19"/>
      <c r="H373" s="19"/>
      <c r="I373" s="19"/>
      <c r="J373" s="19"/>
      <c r="K373" s="19"/>
      <c r="L373" s="19"/>
      <c r="M373" s="19"/>
      <c r="N373" s="19"/>
      <c r="O373" s="19"/>
      <c r="P373" s="19"/>
    </row>
    <row r="374">
      <c r="A374" s="23">
        <v>45063.0</v>
      </c>
      <c r="B374" s="19">
        <v>-0.013629093943397508</v>
      </c>
      <c r="C374" s="19">
        <v>6.344171292624878E-4</v>
      </c>
      <c r="D374" s="19">
        <v>-0.01827217414307858</v>
      </c>
      <c r="E374" s="19">
        <v>-0.005222356327174826</v>
      </c>
      <c r="F374" s="19">
        <v>-0.007611241217798659</v>
      </c>
      <c r="G374" s="19"/>
      <c r="H374" s="19"/>
      <c r="I374" s="19"/>
      <c r="J374" s="19"/>
      <c r="K374" s="19"/>
      <c r="L374" s="19"/>
      <c r="M374" s="19"/>
      <c r="N374" s="19"/>
      <c r="O374" s="19"/>
      <c r="P374" s="19"/>
    </row>
    <row r="375">
      <c r="A375" s="23">
        <v>45062.0</v>
      </c>
      <c r="B375" s="19">
        <v>0.016396918510142022</v>
      </c>
      <c r="C375" s="19">
        <v>0.00195995338489241</v>
      </c>
      <c r="D375" s="19">
        <v>0.028890271405241474</v>
      </c>
      <c r="E375" s="19">
        <v>0.007812865497075938</v>
      </c>
      <c r="F375" s="19">
        <v>0.0310896468457591</v>
      </c>
      <c r="G375" s="19"/>
      <c r="H375" s="19"/>
      <c r="I375" s="19"/>
      <c r="J375" s="19"/>
      <c r="K375" s="19"/>
      <c r="L375" s="19"/>
      <c r="M375" s="19"/>
      <c r="N375" s="19"/>
      <c r="O375" s="19"/>
      <c r="P375" s="19"/>
    </row>
    <row r="376">
      <c r="A376" s="23">
        <v>45061.0</v>
      </c>
      <c r="B376" s="19">
        <v>0.001061270694778571</v>
      </c>
      <c r="C376" s="19">
        <v>0.005004258943781759</v>
      </c>
      <c r="D376" s="19">
        <v>0.00848969668450894</v>
      </c>
      <c r="E376" s="19">
        <v>0.011978032383297199</v>
      </c>
      <c r="F376" s="19">
        <v>0.003027550711474314</v>
      </c>
      <c r="G376" s="19"/>
      <c r="H376" s="19"/>
      <c r="I376" s="19"/>
      <c r="J376" s="19"/>
      <c r="K376" s="19"/>
      <c r="L376" s="19"/>
      <c r="M376" s="19"/>
      <c r="N376" s="19"/>
      <c r="O376" s="19"/>
      <c r="P376" s="19"/>
    </row>
    <row r="377">
      <c r="A377" s="21">
        <v>45058.0</v>
      </c>
      <c r="B377" s="19">
        <v>0.030700794866185488</v>
      </c>
      <c r="C377" s="19">
        <v>0.003365204850168446</v>
      </c>
      <c r="D377" s="19">
        <v>0.004134427972358301</v>
      </c>
      <c r="E377" s="19">
        <v>0.0033727613890075503</v>
      </c>
      <c r="F377" s="19">
        <v>-0.007213706041478751</v>
      </c>
      <c r="G377" s="19"/>
      <c r="H377" s="19"/>
      <c r="I377" s="19"/>
      <c r="J377" s="19"/>
      <c r="K377" s="19"/>
      <c r="L377" s="19"/>
      <c r="M377" s="19"/>
      <c r="N377" s="19"/>
      <c r="O377" s="19"/>
      <c r="P377" s="19"/>
    </row>
    <row r="378">
      <c r="A378" s="21">
        <v>45057.0</v>
      </c>
      <c r="B378" s="19">
        <v>0.006902122035391534</v>
      </c>
      <c r="C378" s="19">
        <v>0.0017658390410959512</v>
      </c>
      <c r="D378" s="19">
        <v>0.011611232822146933</v>
      </c>
      <c r="E378" s="19">
        <v>-0.0011624872482267623</v>
      </c>
      <c r="F378" s="19">
        <v>0.019613852283175026</v>
      </c>
      <c r="G378" s="19"/>
      <c r="H378" s="19"/>
      <c r="I378" s="19"/>
      <c r="J378" s="19"/>
      <c r="K378" s="19"/>
      <c r="L378" s="19"/>
      <c r="M378" s="19"/>
      <c r="N378" s="19"/>
      <c r="O378" s="19"/>
      <c r="P378" s="19"/>
    </row>
    <row r="379">
      <c r="A379" s="21">
        <v>45056.0</v>
      </c>
      <c r="B379" s="19">
        <v>-0.0062750820868295865</v>
      </c>
      <c r="C379" s="19">
        <v>-0.003731741123787158</v>
      </c>
      <c r="D379" s="19">
        <v>0.006293089626423054</v>
      </c>
      <c r="E379" s="19">
        <v>-0.010957811253460958</v>
      </c>
      <c r="F379" s="19">
        <v>-0.023638539796528968</v>
      </c>
      <c r="G379" s="19"/>
      <c r="H379" s="19"/>
      <c r="I379" s="19"/>
      <c r="J379" s="19"/>
      <c r="K379" s="19"/>
      <c r="L379" s="19"/>
      <c r="M379" s="19"/>
      <c r="N379" s="19"/>
      <c r="O379" s="19"/>
      <c r="P379" s="19"/>
    </row>
    <row r="380">
      <c r="A380" s="21">
        <v>45055.0</v>
      </c>
      <c r="B380" s="19">
        <v>-5.833880259606961E-4</v>
      </c>
      <c r="C380" s="19">
        <v>0.011812934894007254</v>
      </c>
      <c r="D380" s="19">
        <v>0.04905073271240257</v>
      </c>
      <c r="E380" s="19">
        <v>-0.004601191171318408</v>
      </c>
      <c r="F380" s="19">
        <v>0.02483900643974235</v>
      </c>
      <c r="G380" s="19"/>
      <c r="H380" s="19"/>
      <c r="I380" s="19"/>
      <c r="J380" s="19"/>
      <c r="K380" s="19"/>
      <c r="L380" s="19"/>
      <c r="M380" s="19"/>
      <c r="N380" s="19"/>
      <c r="O380" s="19"/>
      <c r="P380" s="19"/>
    </row>
    <row r="381">
      <c r="A381" s="21">
        <v>45054.0</v>
      </c>
      <c r="B381" s="19">
        <v>0.012627381479840327</v>
      </c>
      <c r="C381" s="19">
        <v>0.005695996528154446</v>
      </c>
      <c r="D381" s="19">
        <v>-0.007698406075273279</v>
      </c>
      <c r="E381" s="19">
        <v>-9.341647399507824E-5</v>
      </c>
      <c r="F381" s="19">
        <v>0.06918032786885253</v>
      </c>
      <c r="G381" s="19"/>
      <c r="H381" s="19"/>
      <c r="I381" s="19"/>
      <c r="J381" s="19"/>
      <c r="K381" s="19"/>
      <c r="L381" s="19"/>
      <c r="M381" s="19"/>
      <c r="N381" s="19"/>
      <c r="O381" s="19"/>
      <c r="P381" s="19"/>
    </row>
    <row r="382">
      <c r="A382" s="21">
        <v>45051.0</v>
      </c>
      <c r="B382" s="19">
        <v>-0.0012537797772697035</v>
      </c>
      <c r="C382" s="19">
        <v>-0.0012461396760036214</v>
      </c>
      <c r="D382" s="19">
        <v>-0.00599323945998631</v>
      </c>
      <c r="E382" s="19">
        <v>-0.008589951377633742</v>
      </c>
      <c r="F382" s="19">
        <v>0.00893152497519023</v>
      </c>
      <c r="G382" s="19"/>
      <c r="H382" s="19"/>
      <c r="I382" s="19"/>
      <c r="J382" s="19"/>
      <c r="K382" s="19"/>
      <c r="L382" s="19"/>
      <c r="M382" s="19"/>
      <c r="N382" s="19"/>
      <c r="O382" s="19"/>
      <c r="P382" s="19"/>
    </row>
    <row r="383">
      <c r="A383" s="21">
        <v>45050.0</v>
      </c>
      <c r="B383" s="19">
        <v>-0.010219724067450198</v>
      </c>
      <c r="C383" s="19">
        <v>8.133608068539022E-4</v>
      </c>
      <c r="D383" s="19">
        <v>0.007185078430143932</v>
      </c>
      <c r="E383" s="19">
        <v>0.008146401811348847</v>
      </c>
      <c r="F383" s="19">
        <v>-0.009826400262037294</v>
      </c>
      <c r="G383" s="19"/>
      <c r="H383" s="19"/>
      <c r="I383" s="19"/>
      <c r="J383" s="19"/>
      <c r="K383" s="19"/>
      <c r="L383" s="19"/>
      <c r="M383" s="19"/>
      <c r="N383" s="19"/>
      <c r="O383" s="19"/>
      <c r="P383" s="19"/>
    </row>
    <row r="384">
      <c r="A384" s="21">
        <v>45049.0</v>
      </c>
      <c r="B384" s="19">
        <v>2.920774005112925E-4</v>
      </c>
      <c r="C384" s="19">
        <v>0.004849343431591713</v>
      </c>
      <c r="D384" s="19">
        <v>-0.009700905969470042</v>
      </c>
      <c r="E384" s="19">
        <v>0.009210836277974144</v>
      </c>
      <c r="F384" s="19">
        <v>0.005599472990777343</v>
      </c>
      <c r="G384" s="19"/>
      <c r="H384" s="19"/>
      <c r="I384" s="19"/>
      <c r="J384" s="19"/>
      <c r="K384" s="19"/>
      <c r="L384" s="19"/>
      <c r="M384" s="19"/>
      <c r="N384" s="19"/>
      <c r="O384" s="19"/>
      <c r="P384" s="19"/>
    </row>
    <row r="385">
      <c r="A385" s="21">
        <v>45048.0</v>
      </c>
      <c r="B385" s="19">
        <v>0.009509066784608722</v>
      </c>
      <c r="C385" s="19">
        <v>-7.622366200250585E-4</v>
      </c>
      <c r="D385" s="19">
        <v>0.006956594184787113</v>
      </c>
      <c r="E385" s="19">
        <v>-0.0071336685767746655</v>
      </c>
      <c r="F385" s="19">
        <v>-0.003937007874015741</v>
      </c>
      <c r="G385" s="19"/>
      <c r="H385" s="19"/>
      <c r="I385" s="19"/>
      <c r="J385" s="19"/>
      <c r="K385" s="19"/>
      <c r="L385" s="19"/>
      <c r="M385" s="19"/>
      <c r="N385" s="19"/>
      <c r="O385" s="19"/>
      <c r="P385" s="19"/>
    </row>
    <row r="386">
      <c r="A386" s="23">
        <v>45044.0</v>
      </c>
      <c r="B386" s="19">
        <v>0.006827964969570832</v>
      </c>
      <c r="C386" s="19">
        <v>0.0037160500573800714</v>
      </c>
      <c r="D386" s="19">
        <v>0.007110943301239736</v>
      </c>
      <c r="E386" s="19">
        <v>-0.01004885503253139</v>
      </c>
      <c r="F386" s="19">
        <v>0.012961116650050064</v>
      </c>
      <c r="G386" s="19"/>
      <c r="H386" s="19"/>
      <c r="I386" s="19"/>
      <c r="J386" s="19"/>
      <c r="K386" s="19"/>
      <c r="L386" s="19"/>
      <c r="M386" s="19"/>
      <c r="N386" s="19"/>
      <c r="O386" s="19"/>
      <c r="P386" s="19"/>
    </row>
    <row r="387">
      <c r="A387" s="23">
        <v>45043.0</v>
      </c>
      <c r="B387" s="19">
        <v>0.029335370511841097</v>
      </c>
      <c r="C387" s="19">
        <v>0.001642126005802158</v>
      </c>
      <c r="D387" s="19">
        <v>0.009828634370565137</v>
      </c>
      <c r="E387" s="19">
        <v>0.0023207779247604865</v>
      </c>
      <c r="F387" s="19">
        <v>6.651147322913609E-4</v>
      </c>
      <c r="G387" s="19"/>
      <c r="H387" s="19"/>
      <c r="I387" s="19"/>
      <c r="J387" s="19"/>
      <c r="K387" s="19"/>
      <c r="L387" s="19"/>
      <c r="M387" s="19"/>
      <c r="N387" s="19"/>
      <c r="O387" s="19"/>
      <c r="P387" s="19"/>
    </row>
    <row r="388">
      <c r="A388" s="23">
        <v>45042.0</v>
      </c>
      <c r="B388" s="19">
        <v>-0.001677852348993314</v>
      </c>
      <c r="C388" s="19">
        <v>0.009615915998894664</v>
      </c>
      <c r="D388" s="19">
        <v>-0.0034829231223878487</v>
      </c>
      <c r="E388" s="19">
        <v>0.022617239415226642</v>
      </c>
      <c r="F388" s="19">
        <v>-0.02623056994818662</v>
      </c>
      <c r="G388" s="19"/>
      <c r="H388" s="19"/>
      <c r="I388" s="19"/>
      <c r="J388" s="19"/>
      <c r="K388" s="19"/>
      <c r="L388" s="19"/>
      <c r="M388" s="19"/>
      <c r="N388" s="19"/>
      <c r="O388" s="19"/>
      <c r="P388" s="19"/>
    </row>
    <row r="389">
      <c r="A389" s="23">
        <v>45041.0</v>
      </c>
      <c r="B389" s="19">
        <v>-6.85923329014404E-4</v>
      </c>
      <c r="C389" s="19">
        <v>0.02156608140913452</v>
      </c>
      <c r="D389" s="19">
        <v>0.008493879723256992</v>
      </c>
      <c r="E389" s="19">
        <v>0.009245508982036021</v>
      </c>
      <c r="F389" s="19">
        <v>-0.0430740625968391</v>
      </c>
      <c r="G389" s="19"/>
      <c r="H389" s="19"/>
      <c r="I389" s="19"/>
      <c r="J389" s="19"/>
      <c r="K389" s="19"/>
      <c r="L389" s="19"/>
      <c r="M389" s="19"/>
      <c r="N389" s="19"/>
      <c r="O389" s="19"/>
      <c r="P389" s="19"/>
    </row>
    <row r="390">
      <c r="A390" s="23">
        <v>45040.0</v>
      </c>
      <c r="B390" s="19">
        <v>-0.02030911670275526</v>
      </c>
      <c r="C390" s="19">
        <v>-0.00978309481216455</v>
      </c>
      <c r="D390" s="19">
        <v>-0.01173921275745271</v>
      </c>
      <c r="E390" s="19">
        <v>-0.007842205323193907</v>
      </c>
      <c r="F390" s="19">
        <v>-0.0403259382620591</v>
      </c>
      <c r="G390" s="19"/>
      <c r="H390" s="19"/>
      <c r="I390" s="19"/>
      <c r="J390" s="19"/>
      <c r="K390" s="19"/>
      <c r="L390" s="19"/>
      <c r="M390" s="19"/>
      <c r="N390" s="19"/>
      <c r="O390" s="19"/>
      <c r="P390" s="19"/>
    </row>
    <row r="391">
      <c r="A391" s="23">
        <v>45037.0</v>
      </c>
      <c r="B391" s="19">
        <v>-4.4779461153832134E-4</v>
      </c>
      <c r="C391" s="19">
        <v>0.0028030048211682423</v>
      </c>
      <c r="D391" s="19">
        <v>0.015749209334131153</v>
      </c>
      <c r="E391" s="19">
        <v>-0.007055381202954236</v>
      </c>
      <c r="F391" s="19">
        <v>0.0048410231890987365</v>
      </c>
      <c r="G391" s="19"/>
      <c r="H391" s="19"/>
      <c r="I391" s="19"/>
      <c r="J391" s="19"/>
      <c r="K391" s="19"/>
      <c r="L391" s="19"/>
      <c r="M391" s="19"/>
      <c r="N391" s="19"/>
      <c r="O391" s="19"/>
      <c r="P391" s="19"/>
    </row>
    <row r="392">
      <c r="A392" s="23">
        <v>45036.0</v>
      </c>
      <c r="B392" s="19">
        <v>-0.009682187730968184</v>
      </c>
      <c r="C392" s="19">
        <v>-0.005519317611640817</v>
      </c>
      <c r="D392" s="19">
        <v>-0.007613190541830184</v>
      </c>
      <c r="E392" s="19">
        <v>-0.01087641498424563</v>
      </c>
      <c r="F392" s="19">
        <v>0.0033581194531062675</v>
      </c>
      <c r="G392" s="19"/>
      <c r="H392" s="19"/>
      <c r="I392" s="19"/>
      <c r="J392" s="19"/>
      <c r="K392" s="19"/>
      <c r="L392" s="19"/>
      <c r="M392" s="19"/>
      <c r="N392" s="19"/>
      <c r="O392" s="19"/>
      <c r="P392" s="19"/>
    </row>
    <row r="393">
      <c r="A393" s="23">
        <v>45035.0</v>
      </c>
      <c r="B393" s="19">
        <v>0.09060132194099646</v>
      </c>
      <c r="C393" s="19">
        <v>-0.004937312770442626</v>
      </c>
      <c r="D393" s="19">
        <v>0.0018058211174847294</v>
      </c>
      <c r="E393" s="19">
        <v>0.003513291954561515</v>
      </c>
      <c r="F393" s="19">
        <v>0.007369819983085613</v>
      </c>
      <c r="G393" s="19"/>
      <c r="H393" s="19"/>
      <c r="I393" s="19"/>
      <c r="J393" s="19"/>
      <c r="K393" s="19"/>
      <c r="L393" s="19"/>
      <c r="M393" s="19"/>
      <c r="N393" s="19"/>
      <c r="O393" s="19"/>
      <c r="P393" s="19"/>
    </row>
    <row r="394">
      <c r="A394" s="23">
        <v>45034.0</v>
      </c>
      <c r="B394" s="19">
        <v>8.061265618697355E-5</v>
      </c>
      <c r="C394" s="19">
        <v>0.0025583982202446176</v>
      </c>
      <c r="D394" s="19">
        <v>0.005640302525317331</v>
      </c>
      <c r="E394" s="19">
        <v>-9.360009360009913E-4</v>
      </c>
      <c r="F394" s="19">
        <v>-0.007315903094267218</v>
      </c>
      <c r="G394" s="19"/>
      <c r="H394" s="19"/>
      <c r="I394" s="19"/>
      <c r="J394" s="19"/>
      <c r="K394" s="19"/>
      <c r="L394" s="19"/>
      <c r="M394" s="19"/>
      <c r="N394" s="19"/>
      <c r="O394" s="19"/>
      <c r="P394" s="19"/>
    </row>
    <row r="395">
      <c r="A395" s="23">
        <v>45033.0</v>
      </c>
      <c r="B395" s="19">
        <v>-0.013047975177022941</v>
      </c>
      <c r="C395" s="19">
        <v>0.009942144582373746</v>
      </c>
      <c r="D395" s="19">
        <v>0.008597840842976323</v>
      </c>
      <c r="E395" s="19">
        <v>-0.007363188702034673</v>
      </c>
      <c r="F395" s="19">
        <v>0.010911736178467413</v>
      </c>
      <c r="G395" s="19"/>
      <c r="H395" s="19"/>
      <c r="I395" s="19"/>
      <c r="J395" s="19"/>
      <c r="K395" s="19"/>
      <c r="L395" s="19"/>
      <c r="M395" s="19"/>
      <c r="N395" s="19"/>
      <c r="O395" s="19"/>
      <c r="P395" s="19"/>
    </row>
    <row r="396">
      <c r="A396" s="23">
        <v>45029.0</v>
      </c>
      <c r="B396" s="19">
        <v>-0.008284677292094034</v>
      </c>
      <c r="C396" s="19">
        <v>0.009354802131760875</v>
      </c>
      <c r="D396" s="19">
        <v>0.014826477727481358</v>
      </c>
      <c r="E396" s="19">
        <v>0.00277176065031548</v>
      </c>
      <c r="F396" s="19">
        <v>0.01090819953425659</v>
      </c>
      <c r="G396" s="19"/>
      <c r="H396" s="19"/>
      <c r="I396" s="19"/>
      <c r="J396" s="19"/>
      <c r="K396" s="19"/>
      <c r="L396" s="19"/>
      <c r="M396" s="19"/>
      <c r="N396" s="19"/>
      <c r="O396" s="19"/>
      <c r="P396" s="19"/>
    </row>
    <row r="397">
      <c r="A397" s="21">
        <v>45028.0</v>
      </c>
      <c r="B397" s="19">
        <v>-0.002518495199118398</v>
      </c>
      <c r="C397" s="19">
        <v>0.015487362542460525</v>
      </c>
      <c r="D397" s="19">
        <v>-0.005631903974949948</v>
      </c>
      <c r="E397" s="19">
        <v>-0.0017902813299232045</v>
      </c>
      <c r="F397" s="19">
        <v>0.022302969552687735</v>
      </c>
      <c r="G397" s="19"/>
      <c r="H397" s="19"/>
      <c r="I397" s="19"/>
      <c r="J397" s="19"/>
      <c r="K397" s="19"/>
      <c r="L397" s="19"/>
      <c r="M397" s="19"/>
      <c r="N397" s="19"/>
      <c r="O397" s="19"/>
      <c r="P397" s="19"/>
    </row>
    <row r="398">
      <c r="A398" s="21">
        <v>45027.0</v>
      </c>
      <c r="B398" s="19">
        <v>0.034269434269434296</v>
      </c>
      <c r="C398" s="19">
        <v>-0.007485714285714207</v>
      </c>
      <c r="D398" s="19">
        <v>0.05404538161815253</v>
      </c>
      <c r="E398" s="19">
        <v>-0.002782286111755128</v>
      </c>
      <c r="F398" s="19">
        <v>0.008912205296757403</v>
      </c>
      <c r="G398" s="19"/>
      <c r="H398" s="19"/>
      <c r="I398" s="19"/>
      <c r="J398" s="19"/>
      <c r="K398" s="19"/>
      <c r="L398" s="19"/>
      <c r="M398" s="19"/>
      <c r="N398" s="19"/>
      <c r="O398" s="19"/>
      <c r="P398" s="19"/>
    </row>
    <row r="399">
      <c r="A399" s="21">
        <v>45026.0</v>
      </c>
      <c r="B399" s="19">
        <v>9.77756049865608E-4</v>
      </c>
      <c r="C399" s="19">
        <v>-0.010852362649785285</v>
      </c>
      <c r="D399" s="19">
        <v>0.026008842065657012</v>
      </c>
      <c r="E399" s="19">
        <v>-0.0022208855781243875</v>
      </c>
      <c r="F399" s="19">
        <v>0.0015826791592807865</v>
      </c>
      <c r="G399" s="19"/>
      <c r="H399" s="19"/>
      <c r="I399" s="19"/>
      <c r="J399" s="19"/>
      <c r="K399" s="19"/>
      <c r="L399" s="19"/>
      <c r="M399" s="19"/>
      <c r="N399" s="19"/>
      <c r="O399" s="19"/>
      <c r="P399" s="19"/>
    </row>
    <row r="400">
      <c r="A400" s="21">
        <v>45022.0</v>
      </c>
      <c r="B400" s="19">
        <v>-0.0013832384052074875</v>
      </c>
      <c r="C400" s="19">
        <v>9.051821679113559E-4</v>
      </c>
      <c r="D400" s="19">
        <v>0.0054143515782008045</v>
      </c>
      <c r="E400" s="19">
        <v>4.397435600713706E-4</v>
      </c>
      <c r="F400" s="19">
        <v>3.166360585145078E-4</v>
      </c>
      <c r="G400" s="19"/>
      <c r="H400" s="19"/>
      <c r="I400" s="19"/>
      <c r="J400" s="19"/>
      <c r="K400" s="19"/>
      <c r="L400" s="19"/>
      <c r="M400" s="19"/>
      <c r="N400" s="19"/>
      <c r="O400" s="19"/>
      <c r="P400" s="19"/>
    </row>
    <row r="401">
      <c r="A401" s="21">
        <v>45021.0</v>
      </c>
      <c r="B401" s="19">
        <v>0.007542220036071523</v>
      </c>
      <c r="C401" s="19">
        <v>0.007466514676546021</v>
      </c>
      <c r="D401" s="19">
        <v>0.008200042907201333</v>
      </c>
      <c r="E401" s="19">
        <v>-0.030972458957567173</v>
      </c>
      <c r="F401" s="19">
        <v>0.08127910161599572</v>
      </c>
      <c r="G401" s="19"/>
      <c r="H401" s="19"/>
      <c r="I401" s="19"/>
      <c r="J401" s="19"/>
      <c r="K401" s="19"/>
      <c r="L401" s="19"/>
      <c r="M401" s="19"/>
      <c r="N401" s="19"/>
      <c r="O401" s="19"/>
      <c r="P401" s="19"/>
    </row>
    <row r="402">
      <c r="A402" s="21">
        <v>45019.0</v>
      </c>
      <c r="B402" s="19">
        <v>0.02340800402718335</v>
      </c>
      <c r="C402" s="19">
        <v>0.030846063454759154</v>
      </c>
      <c r="D402" s="19">
        <v>0.028362014021669824</v>
      </c>
      <c r="E402" s="19">
        <v>0.10494882660520899</v>
      </c>
      <c r="F402" s="19">
        <v>0.008842221608179157</v>
      </c>
      <c r="G402" s="19"/>
      <c r="H402" s="19"/>
      <c r="I402" s="19"/>
      <c r="J402" s="19"/>
      <c r="K402" s="19"/>
      <c r="L402" s="19"/>
      <c r="M402" s="19"/>
      <c r="N402" s="19"/>
      <c r="O402" s="19"/>
      <c r="P402" s="19"/>
    </row>
    <row r="403">
      <c r="A403" s="23">
        <v>45016.0</v>
      </c>
      <c r="B403" s="19">
        <v>0.005822784810126658</v>
      </c>
      <c r="C403" s="19">
        <v>-0.004387247733255384</v>
      </c>
      <c r="D403" s="19">
        <v>0.0189329603356978</v>
      </c>
      <c r="E403" s="19">
        <v>-0.004809115122817453</v>
      </c>
      <c r="F403" s="19">
        <v>0.0052079716686341815</v>
      </c>
      <c r="G403" s="19"/>
      <c r="H403" s="19"/>
      <c r="I403" s="19"/>
      <c r="J403" s="19"/>
      <c r="K403" s="19"/>
      <c r="L403" s="19"/>
      <c r="M403" s="19"/>
      <c r="N403" s="19"/>
      <c r="O403" s="19"/>
      <c r="P403" s="19"/>
    </row>
    <row r="404">
      <c r="A404" s="23">
        <v>45014.0</v>
      </c>
      <c r="B404" s="19">
        <v>0.01429427373106229</v>
      </c>
      <c r="C404" s="19">
        <v>0.007128549546364882</v>
      </c>
      <c r="D404" s="19">
        <v>-0.025366376162422655</v>
      </c>
      <c r="E404" s="19">
        <v>-0.0028036004131620773</v>
      </c>
      <c r="F404" s="19">
        <v>-0.02127225771374197</v>
      </c>
      <c r="G404" s="19"/>
      <c r="H404" s="19"/>
      <c r="I404" s="19"/>
      <c r="J404" s="19"/>
      <c r="K404" s="19"/>
      <c r="L404" s="19"/>
      <c r="M404" s="19"/>
      <c r="N404" s="19"/>
      <c r="O404" s="19"/>
      <c r="P404" s="19"/>
    </row>
    <row r="405">
      <c r="A405" s="23">
        <v>45013.0</v>
      </c>
      <c r="B405" s="19">
        <v>-0.0129266644136532</v>
      </c>
      <c r="C405" s="19">
        <v>-0.004340685124354704</v>
      </c>
      <c r="D405" s="19">
        <v>-0.010693126535330832</v>
      </c>
      <c r="E405" s="19">
        <v>-0.02755058114507103</v>
      </c>
      <c r="F405" s="19">
        <v>-0.02916336764317773</v>
      </c>
      <c r="G405" s="19"/>
      <c r="H405" s="19"/>
      <c r="I405" s="19"/>
      <c r="J405" s="19"/>
      <c r="K405" s="19"/>
      <c r="L405" s="19"/>
      <c r="M405" s="19"/>
      <c r="N405" s="19"/>
      <c r="O405" s="19"/>
      <c r="P405" s="19"/>
    </row>
    <row r="406">
      <c r="A406" s="23">
        <v>45012.0</v>
      </c>
      <c r="B406" s="19">
        <v>-0.009705488621151392</v>
      </c>
      <c r="C406" s="19">
        <v>-0.003565374948857447</v>
      </c>
      <c r="D406" s="19">
        <v>-0.00631790551859468</v>
      </c>
      <c r="E406" s="19">
        <v>0.004950970967121604</v>
      </c>
      <c r="F406" s="19">
        <v>-0.0022383146807110066</v>
      </c>
      <c r="G406" s="19"/>
      <c r="H406" s="19"/>
      <c r="I406" s="19"/>
      <c r="J406" s="19"/>
      <c r="K406" s="19"/>
      <c r="L406" s="19"/>
      <c r="M406" s="19"/>
      <c r="N406" s="19"/>
      <c r="O406" s="19"/>
      <c r="P406" s="19"/>
    </row>
    <row r="407">
      <c r="A407" s="23">
        <v>45009.0</v>
      </c>
      <c r="B407" s="19">
        <v>-0.00697906281156524</v>
      </c>
      <c r="C407" s="19">
        <v>-0.005521971634503631</v>
      </c>
      <c r="D407" s="19">
        <v>0.007328479822573675</v>
      </c>
      <c r="E407" s="19">
        <v>-0.003448936577888362</v>
      </c>
      <c r="F407" s="19">
        <v>0.010712622263623794</v>
      </c>
      <c r="G407" s="19"/>
      <c r="H407" s="19"/>
      <c r="I407" s="19"/>
      <c r="J407" s="19"/>
      <c r="K407" s="19"/>
      <c r="L407" s="19"/>
      <c r="M407" s="19"/>
      <c r="N407" s="19"/>
      <c r="O407" s="19"/>
      <c r="P407" s="19"/>
    </row>
    <row r="408">
      <c r="A408" s="23">
        <v>45008.0</v>
      </c>
      <c r="B408" s="19">
        <v>-0.004054613156805997</v>
      </c>
      <c r="C408" s="19">
        <v>0.009150633505396577</v>
      </c>
      <c r="D408" s="19">
        <v>0.008607274849251167</v>
      </c>
      <c r="E408" s="19">
        <v>-0.00616505201018791</v>
      </c>
      <c r="F408" s="19">
        <v>-0.004042412193505762</v>
      </c>
      <c r="G408" s="19"/>
      <c r="H408" s="19"/>
      <c r="I408" s="19"/>
      <c r="J408" s="19"/>
      <c r="K408" s="19"/>
      <c r="L408" s="19"/>
      <c r="M408" s="19"/>
      <c r="N408" s="19"/>
      <c r="O408" s="19"/>
      <c r="P408" s="19"/>
    </row>
    <row r="409">
      <c r="A409" s="23">
        <v>45007.0</v>
      </c>
      <c r="B409" s="19">
        <v>-0.016600211571324075</v>
      </c>
      <c r="C409" s="19">
        <v>0.019068683125111896</v>
      </c>
      <c r="D409" s="19">
        <v>0.0043712911182201</v>
      </c>
      <c r="E409" s="19">
        <v>-0.006080249834390039</v>
      </c>
      <c r="F409" s="19">
        <v>0.01479488903833226</v>
      </c>
      <c r="G409" s="19"/>
      <c r="H409" s="19"/>
      <c r="I409" s="19"/>
      <c r="J409" s="19"/>
      <c r="K409" s="19"/>
      <c r="L409" s="19"/>
      <c r="M409" s="19"/>
      <c r="N409" s="19"/>
      <c r="O409" s="19"/>
      <c r="P409" s="19"/>
    </row>
    <row r="410">
      <c r="A410" s="23">
        <v>45006.0</v>
      </c>
      <c r="B410" s="19">
        <v>-0.026999208234362526</v>
      </c>
      <c r="C410" s="19">
        <v>2.3916292974601738E-4</v>
      </c>
      <c r="D410" s="19">
        <v>-0.019678724473917275</v>
      </c>
      <c r="E410" s="19">
        <v>-0.0011815303180680026</v>
      </c>
      <c r="F410" s="19">
        <v>-0.015688091613159538</v>
      </c>
      <c r="G410" s="19"/>
      <c r="H410" s="19"/>
      <c r="I410" s="19"/>
      <c r="J410" s="19"/>
      <c r="K410" s="19"/>
      <c r="L410" s="19"/>
      <c r="M410" s="19"/>
      <c r="N410" s="19"/>
      <c r="O410" s="19"/>
      <c r="P410" s="19"/>
    </row>
    <row r="411">
      <c r="A411" s="23">
        <v>45005.0</v>
      </c>
      <c r="B411" s="19">
        <v>0.034228627579430126</v>
      </c>
      <c r="C411" s="19">
        <v>0.014989683213982197</v>
      </c>
      <c r="D411" s="19">
        <v>0.007938806042179447</v>
      </c>
      <c r="E411" s="19">
        <v>0.006564863707720914</v>
      </c>
      <c r="F411" s="19">
        <v>0.016279852001345407</v>
      </c>
      <c r="G411" s="19"/>
      <c r="H411" s="19"/>
      <c r="I411" s="19"/>
      <c r="J411" s="19"/>
      <c r="K411" s="19"/>
      <c r="L411" s="19"/>
      <c r="M411" s="19"/>
      <c r="N411" s="19"/>
      <c r="O411" s="19"/>
      <c r="P411" s="19"/>
    </row>
    <row r="412">
      <c r="A412" s="23">
        <v>45002.0</v>
      </c>
      <c r="B412" s="19">
        <v>-0.005213424568263125</v>
      </c>
      <c r="C412" s="19">
        <v>-0.002421600678048197</v>
      </c>
      <c r="D412" s="19">
        <v>0.010583300819352326</v>
      </c>
      <c r="E412" s="19">
        <v>-0.011125485122897794</v>
      </c>
      <c r="F412" s="19">
        <v>-0.009396241503398572</v>
      </c>
      <c r="G412" s="19"/>
      <c r="H412" s="19"/>
      <c r="I412" s="19"/>
      <c r="J412" s="19"/>
      <c r="K412" s="19"/>
      <c r="L412" s="19"/>
      <c r="M412" s="19"/>
      <c r="N412" s="19"/>
      <c r="O412" s="19"/>
      <c r="P412" s="19"/>
    </row>
    <row r="413">
      <c r="A413" s="23">
        <v>45001.0</v>
      </c>
      <c r="B413" s="19">
        <v>-0.0252501191043355</v>
      </c>
      <c r="C413" s="19">
        <v>-0.005359185885470019</v>
      </c>
      <c r="D413" s="19">
        <v>-0.012735633290801074</v>
      </c>
      <c r="E413" s="19">
        <v>-0.01744857869193439</v>
      </c>
      <c r="F413" s="19">
        <v>-0.02861211807353692</v>
      </c>
      <c r="G413" s="19"/>
      <c r="H413" s="19"/>
      <c r="I413" s="19"/>
      <c r="J413" s="19"/>
      <c r="K413" s="19"/>
      <c r="L413" s="19"/>
      <c r="M413" s="19"/>
      <c r="N413" s="19"/>
      <c r="O413" s="19"/>
      <c r="P413" s="19"/>
    </row>
    <row r="414">
      <c r="A414" s="23">
        <v>45000.0</v>
      </c>
      <c r="B414" s="19">
        <v>-0.01145996860282572</v>
      </c>
      <c r="C414" s="19">
        <v>0.002353935296958154</v>
      </c>
      <c r="D414" s="19">
        <v>-0.013607219187841357</v>
      </c>
      <c r="E414" s="19">
        <v>-0.020974274272009374</v>
      </c>
      <c r="F414" s="19">
        <v>0.014247258879915847</v>
      </c>
      <c r="G414" s="19"/>
      <c r="H414" s="19"/>
      <c r="I414" s="19"/>
      <c r="J414" s="19"/>
      <c r="K414" s="19"/>
      <c r="L414" s="19"/>
      <c r="M414" s="19"/>
      <c r="N414" s="19"/>
      <c r="O414" s="19"/>
      <c r="P414" s="19"/>
    </row>
    <row r="415">
      <c r="A415" s="23">
        <v>44999.0</v>
      </c>
      <c r="B415" s="19">
        <v>-0.022706351641607836</v>
      </c>
      <c r="C415" s="19">
        <v>-0.016910935738444155</v>
      </c>
      <c r="D415" s="19">
        <v>-0.030862350693884988</v>
      </c>
      <c r="E415" s="19">
        <v>-0.030746288295795954</v>
      </c>
      <c r="F415" s="19">
        <v>-0.029563555272379638</v>
      </c>
      <c r="G415" s="19"/>
      <c r="H415" s="19"/>
      <c r="I415" s="19"/>
      <c r="J415" s="19"/>
      <c r="K415" s="19"/>
      <c r="L415" s="19"/>
      <c r="M415" s="19"/>
      <c r="N415" s="19"/>
      <c r="O415" s="19"/>
      <c r="P415" s="19"/>
    </row>
    <row r="416">
      <c r="A416" s="23">
        <v>44998.0</v>
      </c>
      <c r="B416" s="19">
        <v>-0.011075709300561454</v>
      </c>
      <c r="C416" s="19">
        <v>-0.015538290788013387</v>
      </c>
      <c r="D416" s="19">
        <v>0.008448023765869062</v>
      </c>
      <c r="E416" s="19">
        <v>0.00804686636454055</v>
      </c>
      <c r="F416" s="19">
        <v>0.00906519223350899</v>
      </c>
      <c r="G416" s="19"/>
      <c r="H416" s="19"/>
      <c r="I416" s="19"/>
      <c r="J416" s="19"/>
      <c r="K416" s="19"/>
      <c r="L416" s="19"/>
      <c r="M416" s="19"/>
      <c r="N416" s="19"/>
      <c r="O416" s="19"/>
      <c r="P416" s="19"/>
    </row>
    <row r="417">
      <c r="A417" s="21">
        <v>44995.0</v>
      </c>
      <c r="B417" s="19">
        <v>-0.006107215562089929</v>
      </c>
      <c r="C417" s="19">
        <v>-0.01851851851851849</v>
      </c>
      <c r="D417" s="19">
        <v>-0.016166229021577716</v>
      </c>
      <c r="E417" s="19">
        <v>0.015056996678933787</v>
      </c>
      <c r="F417" s="19">
        <v>-0.003204306588054373</v>
      </c>
      <c r="G417" s="19"/>
      <c r="H417" s="19"/>
      <c r="I417" s="19"/>
      <c r="J417" s="19"/>
      <c r="K417" s="19"/>
      <c r="L417" s="19"/>
      <c r="M417" s="19"/>
      <c r="N417" s="19"/>
      <c r="O417" s="19"/>
      <c r="P417" s="19"/>
    </row>
    <row r="418">
      <c r="A418" s="21">
        <v>44994.0</v>
      </c>
      <c r="B418" s="19">
        <v>0.005458267000227446</v>
      </c>
      <c r="C418" s="19">
        <v>0.005012964563526401</v>
      </c>
      <c r="D418" s="19">
        <v>-0.0018233618233618465</v>
      </c>
      <c r="E418" s="19">
        <v>0.013048420095476132</v>
      </c>
      <c r="F418" s="19">
        <v>0.028948236069897604</v>
      </c>
      <c r="G418" s="19"/>
      <c r="H418" s="19"/>
      <c r="I418" s="19"/>
      <c r="J418" s="19"/>
      <c r="K418" s="19"/>
      <c r="L418" s="19"/>
      <c r="M418" s="19"/>
      <c r="N418" s="19"/>
      <c r="O418" s="19"/>
      <c r="P418" s="19"/>
    </row>
    <row r="419">
      <c r="A419" s="21">
        <v>44993.0</v>
      </c>
      <c r="B419" s="19">
        <v>-0.009907678450799429</v>
      </c>
      <c r="C419" s="19">
        <v>-9.210753554774742E-4</v>
      </c>
      <c r="D419" s="19">
        <v>0.028288178494422</v>
      </c>
      <c r="E419" s="19">
        <v>0.05813869578813158</v>
      </c>
      <c r="F419" s="19">
        <v>0.013161411010155</v>
      </c>
      <c r="G419" s="19"/>
      <c r="H419" s="19"/>
      <c r="I419" s="19"/>
      <c r="J419" s="19"/>
      <c r="K419" s="19"/>
      <c r="L419" s="19"/>
      <c r="M419" s="19"/>
      <c r="N419" s="19"/>
      <c r="O419" s="19"/>
      <c r="P419" s="19"/>
    </row>
    <row r="420">
      <c r="A420" s="21">
        <v>44991.0</v>
      </c>
      <c r="B420" s="19">
        <v>0.003464638095955319</v>
      </c>
      <c r="C420" s="19">
        <v>0.017037470725995263</v>
      </c>
      <c r="D420" s="19">
        <v>0.01794064319114419</v>
      </c>
      <c r="E420" s="19">
        <v>-0.014904506895407676</v>
      </c>
      <c r="F420" s="19">
        <v>0.026893523600439284</v>
      </c>
      <c r="G420" s="19"/>
      <c r="H420" s="19"/>
      <c r="I420" s="19"/>
      <c r="J420" s="19"/>
      <c r="K420" s="19"/>
      <c r="L420" s="19"/>
      <c r="M420" s="19"/>
      <c r="N420" s="19"/>
      <c r="O420" s="19"/>
      <c r="P420" s="19"/>
    </row>
    <row r="421">
      <c r="A421" s="21">
        <v>44988.0</v>
      </c>
      <c r="B421" s="19">
        <v>0.012197911107722836</v>
      </c>
      <c r="C421" s="19">
        <v>-0.002685974541632552</v>
      </c>
      <c r="D421" s="19">
        <v>-0.013021262567990743</v>
      </c>
      <c r="E421" s="19">
        <v>0.007231676173655721</v>
      </c>
      <c r="F421" s="19">
        <v>-0.02148227712137496</v>
      </c>
      <c r="G421" s="19"/>
      <c r="H421" s="19"/>
      <c r="I421" s="19"/>
      <c r="J421" s="19"/>
      <c r="K421" s="19"/>
      <c r="L421" s="19"/>
      <c r="M421" s="19"/>
      <c r="N421" s="19"/>
      <c r="O421" s="19"/>
      <c r="P421" s="19"/>
    </row>
    <row r="422">
      <c r="A422" s="21">
        <v>44987.0</v>
      </c>
      <c r="B422" s="19">
        <v>-0.006137293529322574</v>
      </c>
      <c r="C422" s="19">
        <v>0.0016962040123997824</v>
      </c>
      <c r="D422" s="19">
        <v>0.012589113278176356</v>
      </c>
      <c r="E422" s="19">
        <v>0.013816298877274313</v>
      </c>
      <c r="F422" s="19">
        <v>-0.009574468085106314</v>
      </c>
      <c r="G422" s="19"/>
      <c r="H422" s="19"/>
      <c r="I422" s="19"/>
      <c r="J422" s="19"/>
      <c r="K422" s="19"/>
      <c r="L422" s="19"/>
      <c r="M422" s="19"/>
      <c r="N422" s="19"/>
      <c r="O422" s="19"/>
      <c r="P422" s="19"/>
    </row>
    <row r="423">
      <c r="A423" s="21">
        <v>44986.0</v>
      </c>
      <c r="B423" s="19">
        <v>0.010179869881362436</v>
      </c>
      <c r="C423" s="19">
        <v>-0.001809901914992973</v>
      </c>
      <c r="D423" s="19">
        <v>0.006600105601689554</v>
      </c>
      <c r="E423" s="19">
        <v>9.679605072121511E-5</v>
      </c>
      <c r="F423" s="19">
        <v>0.013955369783590577</v>
      </c>
      <c r="G423" s="19"/>
      <c r="H423" s="19"/>
      <c r="I423" s="19"/>
      <c r="J423" s="19"/>
      <c r="K423" s="19"/>
      <c r="L423" s="19"/>
      <c r="M423" s="19"/>
      <c r="N423" s="19"/>
      <c r="O423" s="19"/>
      <c r="P423" s="19"/>
    </row>
    <row r="424">
      <c r="A424" s="23">
        <v>44985.0</v>
      </c>
      <c r="B424" s="19">
        <v>-0.015151515151515138</v>
      </c>
      <c r="C424" s="19">
        <v>0.019888055257829995</v>
      </c>
      <c r="D424" s="19">
        <v>-0.02291114602631139</v>
      </c>
      <c r="E424" s="19">
        <v>-0.02115261624464082</v>
      </c>
      <c r="F424" s="19">
        <v>-0.0019512851567755618</v>
      </c>
      <c r="G424" s="19"/>
      <c r="H424" s="19"/>
      <c r="I424" s="19"/>
      <c r="J424" s="19"/>
      <c r="K424" s="19"/>
      <c r="L424" s="19"/>
      <c r="M424" s="19"/>
      <c r="N424" s="19"/>
      <c r="O424" s="19"/>
      <c r="P424" s="19"/>
    </row>
    <row r="425">
      <c r="A425" s="23">
        <v>44984.0</v>
      </c>
      <c r="B425" s="19">
        <v>-0.007778608825729338</v>
      </c>
      <c r="C425" s="19">
        <v>-5.954153021725528E-5</v>
      </c>
      <c r="D425" s="19">
        <v>-0.012596383170861647</v>
      </c>
      <c r="E425" s="19">
        <v>-0.014128251833169903</v>
      </c>
      <c r="F425" s="19">
        <v>-0.023264984227129304</v>
      </c>
      <c r="G425" s="19"/>
      <c r="H425" s="19"/>
      <c r="I425" s="19"/>
      <c r="J425" s="19"/>
      <c r="K425" s="19"/>
      <c r="L425" s="19"/>
      <c r="M425" s="19"/>
      <c r="N425" s="19"/>
      <c r="O425" s="19"/>
      <c r="P425" s="19"/>
    </row>
    <row r="426">
      <c r="A426" s="23">
        <v>44981.0</v>
      </c>
      <c r="B426" s="19">
        <v>0.0035277339938453167</v>
      </c>
      <c r="C426" s="19">
        <v>5.957700327674509E-4</v>
      </c>
      <c r="D426" s="19">
        <v>0.00873566440099971</v>
      </c>
      <c r="E426" s="19">
        <v>0.02727599856063323</v>
      </c>
      <c r="F426" s="19">
        <v>-0.007371648509361339</v>
      </c>
      <c r="G426" s="19"/>
      <c r="H426" s="19"/>
      <c r="I426" s="19"/>
      <c r="J426" s="19"/>
      <c r="K426" s="19"/>
      <c r="L426" s="19"/>
      <c r="M426" s="19"/>
      <c r="N426" s="19"/>
      <c r="O426" s="19"/>
      <c r="P426" s="19"/>
    </row>
    <row r="427">
      <c r="A427" s="23">
        <v>44980.0</v>
      </c>
      <c r="B427" s="19">
        <v>-0.006857994781960475</v>
      </c>
      <c r="C427" s="19">
        <v>-0.017501756029033033</v>
      </c>
      <c r="D427" s="19">
        <v>-0.01615497747954786</v>
      </c>
      <c r="E427" s="19">
        <v>-0.026165167620605057</v>
      </c>
      <c r="F427" s="19">
        <v>-0.019006783565851726</v>
      </c>
      <c r="G427" s="19"/>
      <c r="H427" s="19"/>
      <c r="I427" s="19"/>
      <c r="J427" s="19"/>
      <c r="K427" s="19"/>
      <c r="L427" s="19"/>
      <c r="M427" s="19"/>
      <c r="N427" s="19"/>
      <c r="O427" s="19"/>
      <c r="P427" s="19"/>
    </row>
    <row r="428">
      <c r="A428" s="23">
        <v>44979.0</v>
      </c>
      <c r="B428" s="19">
        <v>-0.0036393345216875206</v>
      </c>
      <c r="C428" s="19">
        <v>0.002464499471892978</v>
      </c>
      <c r="D428" s="19">
        <v>-0.014672584005071876</v>
      </c>
      <c r="E428" s="19">
        <v>3.5054919373678217E-4</v>
      </c>
      <c r="F428" s="19">
        <v>-0.03483631871525639</v>
      </c>
      <c r="G428" s="19"/>
      <c r="H428" s="19"/>
      <c r="I428" s="19"/>
      <c r="J428" s="19"/>
      <c r="K428" s="19"/>
      <c r="L428" s="19"/>
      <c r="M428" s="19"/>
      <c r="N428" s="19"/>
      <c r="O428" s="19"/>
      <c r="P428" s="19"/>
    </row>
    <row r="429">
      <c r="A429" s="23">
        <v>44978.0</v>
      </c>
      <c r="B429" s="19">
        <v>-0.012468827930174564</v>
      </c>
      <c r="C429" s="19">
        <v>-0.012229757143685127</v>
      </c>
      <c r="D429" s="19">
        <v>0.007045946870368303</v>
      </c>
      <c r="E429" s="19">
        <v>-3.9713131029972537E-4</v>
      </c>
      <c r="F429" s="19">
        <v>-0.013045598634479294</v>
      </c>
      <c r="G429" s="19"/>
      <c r="H429" s="19"/>
      <c r="I429" s="19"/>
      <c r="J429" s="19"/>
      <c r="K429" s="19"/>
      <c r="L429" s="19"/>
      <c r="M429" s="19"/>
      <c r="N429" s="19"/>
      <c r="O429" s="19"/>
      <c r="P429" s="19"/>
    </row>
    <row r="430">
      <c r="A430" s="23">
        <v>44977.0</v>
      </c>
      <c r="B430" s="19">
        <v>-0.0075702431212694155</v>
      </c>
      <c r="C430" s="19">
        <v>-0.007821036287308125</v>
      </c>
      <c r="D430" s="19">
        <v>-0.003838815191713585</v>
      </c>
      <c r="E430" s="19">
        <v>-0.008270781206560995</v>
      </c>
      <c r="F430" s="19">
        <v>-0.00989859971028495</v>
      </c>
      <c r="G430" s="19"/>
      <c r="H430" s="19"/>
      <c r="I430" s="19"/>
      <c r="J430" s="19"/>
      <c r="K430" s="19"/>
      <c r="L430" s="19"/>
      <c r="M430" s="19"/>
      <c r="N430" s="19"/>
      <c r="O430" s="19"/>
      <c r="P430" s="19"/>
    </row>
    <row r="431">
      <c r="A431" s="23">
        <v>44974.0</v>
      </c>
      <c r="B431" s="19">
        <v>-0.007800086667629658</v>
      </c>
      <c r="C431" s="19">
        <v>-0.0015502985760219579</v>
      </c>
      <c r="D431" s="19">
        <v>-0.005736483129319181</v>
      </c>
      <c r="E431" s="19">
        <v>0.019822799763733023</v>
      </c>
      <c r="F431" s="19">
        <v>-0.038421358096343616</v>
      </c>
      <c r="G431" s="19"/>
      <c r="H431" s="19"/>
      <c r="I431" s="19"/>
      <c r="J431" s="19"/>
      <c r="K431" s="19"/>
      <c r="L431" s="19"/>
      <c r="M431" s="19"/>
      <c r="N431" s="19"/>
      <c r="O431" s="19"/>
      <c r="P431" s="19"/>
    </row>
    <row r="432">
      <c r="A432" s="23">
        <v>44973.0</v>
      </c>
      <c r="B432" s="19">
        <v>0.012504570383912172</v>
      </c>
      <c r="C432" s="19">
        <v>0.006356177048422618</v>
      </c>
      <c r="D432" s="19">
        <v>0.008151183970856124</v>
      </c>
      <c r="E432" s="19">
        <v>0.006611648869122799</v>
      </c>
      <c r="F432" s="19">
        <v>0.011506398966772302</v>
      </c>
      <c r="G432" s="19"/>
      <c r="H432" s="19"/>
      <c r="I432" s="19"/>
      <c r="J432" s="19"/>
      <c r="K432" s="19"/>
      <c r="L432" s="19"/>
      <c r="M432" s="19"/>
      <c r="N432" s="19"/>
      <c r="O432" s="19"/>
      <c r="P432" s="19"/>
    </row>
    <row r="433">
      <c r="A433" s="23">
        <v>44972.0</v>
      </c>
      <c r="B433" s="19">
        <v>-0.01837628310961159</v>
      </c>
      <c r="C433" s="19">
        <v>0.017222124257920468</v>
      </c>
      <c r="D433" s="19">
        <v>-0.001114421524255782</v>
      </c>
      <c r="E433" s="19">
        <v>-0.027949879785463372</v>
      </c>
      <c r="F433" s="19">
        <v>-0.01628551628551622</v>
      </c>
      <c r="G433" s="19"/>
      <c r="H433" s="19"/>
      <c r="I433" s="19"/>
      <c r="J433" s="19"/>
      <c r="K433" s="19"/>
      <c r="L433" s="19"/>
      <c r="M433" s="19"/>
      <c r="N433" s="19"/>
      <c r="O433" s="19"/>
      <c r="P433" s="19"/>
    </row>
    <row r="434">
      <c r="A434" s="23">
        <v>44971.0</v>
      </c>
      <c r="B434" s="19">
        <v>-0.011284599006387563</v>
      </c>
      <c r="C434" s="19">
        <v>-0.00374773086607727</v>
      </c>
      <c r="D434" s="19">
        <v>-0.01077663786897054</v>
      </c>
      <c r="E434" s="19">
        <v>-0.011833508475350474</v>
      </c>
      <c r="F434" s="19">
        <v>0.07266307377810799</v>
      </c>
      <c r="G434" s="19"/>
      <c r="H434" s="19"/>
      <c r="I434" s="19"/>
      <c r="J434" s="19"/>
      <c r="K434" s="19"/>
      <c r="L434" s="19"/>
      <c r="M434" s="19"/>
      <c r="N434" s="19"/>
      <c r="O434" s="19"/>
      <c r="P434" s="19"/>
    </row>
    <row r="435">
      <c r="A435" s="23">
        <v>44970.0</v>
      </c>
      <c r="B435" s="19">
        <v>-0.011505542303914762</v>
      </c>
      <c r="C435" s="19">
        <v>-0.008073884758364236</v>
      </c>
      <c r="D435" s="19">
        <v>0.020830940952206056</v>
      </c>
      <c r="E435" s="19">
        <v>8.002011934429287E-4</v>
      </c>
      <c r="F435" s="19">
        <v>0.0041052435155812805</v>
      </c>
      <c r="G435" s="19"/>
      <c r="H435" s="19"/>
      <c r="I435" s="19"/>
      <c r="J435" s="19"/>
      <c r="K435" s="19"/>
      <c r="L435" s="19"/>
      <c r="M435" s="19"/>
      <c r="N435" s="19"/>
      <c r="O435" s="19"/>
      <c r="P435" s="19"/>
    </row>
    <row r="436">
      <c r="A436" s="21">
        <v>44967.0</v>
      </c>
      <c r="B436" s="19">
        <v>0.013437611091361656</v>
      </c>
      <c r="C436" s="19">
        <v>0.0019788150389941084</v>
      </c>
      <c r="D436" s="19">
        <v>-0.007612535612535609</v>
      </c>
      <c r="E436" s="19">
        <v>0.07177162460181319</v>
      </c>
      <c r="F436" s="19">
        <v>-0.001304509877003257</v>
      </c>
      <c r="G436" s="19"/>
      <c r="H436" s="19"/>
      <c r="I436" s="19"/>
      <c r="J436" s="19"/>
      <c r="K436" s="19"/>
      <c r="L436" s="19"/>
      <c r="M436" s="19"/>
      <c r="N436" s="19"/>
      <c r="O436" s="19"/>
      <c r="P436" s="19"/>
    </row>
    <row r="437">
      <c r="A437" s="21">
        <v>44966.0</v>
      </c>
      <c r="B437" s="19">
        <v>-0.003047916075985202</v>
      </c>
      <c r="C437" s="19">
        <v>0.0074464966285547884</v>
      </c>
      <c r="D437" s="19">
        <v>0.01068853516389856</v>
      </c>
      <c r="E437" s="19">
        <v>0.014593640454466206</v>
      </c>
      <c r="F437" s="19">
        <v>0.019118764244112407</v>
      </c>
      <c r="G437" s="19"/>
      <c r="H437" s="19"/>
      <c r="I437" s="19"/>
      <c r="J437" s="19"/>
      <c r="K437" s="19"/>
      <c r="L437" s="19"/>
      <c r="M437" s="19"/>
      <c r="N437" s="19"/>
      <c r="O437" s="19"/>
      <c r="P437" s="19"/>
    </row>
    <row r="438">
      <c r="A438" s="21">
        <v>44965.0</v>
      </c>
      <c r="B438" s="19">
        <v>-7.083156254427125E-4</v>
      </c>
      <c r="C438" s="19">
        <v>-0.0011128030924212329</v>
      </c>
      <c r="D438" s="19">
        <v>-0.014819353667392843</v>
      </c>
      <c r="E438" s="19">
        <v>-1.9885163182609134E-4</v>
      </c>
      <c r="F438" s="19">
        <v>-0.007477222745837286</v>
      </c>
      <c r="G438" s="19"/>
      <c r="H438" s="19"/>
      <c r="I438" s="19"/>
      <c r="J438" s="19"/>
      <c r="K438" s="19"/>
      <c r="L438" s="19"/>
      <c r="M438" s="19"/>
      <c r="N438" s="19"/>
      <c r="O438" s="19"/>
      <c r="P438" s="19"/>
    </row>
    <row r="439">
      <c r="A439" s="21">
        <v>44964.0</v>
      </c>
      <c r="B439" s="19">
        <v>0.015464288283104421</v>
      </c>
      <c r="C439" s="19">
        <v>-0.011692521416994617</v>
      </c>
      <c r="D439" s="19">
        <v>-0.007746352008647039</v>
      </c>
      <c r="E439" s="19">
        <v>-0.006911702994248481</v>
      </c>
      <c r="F439" s="19">
        <v>0.01537578154906205</v>
      </c>
      <c r="G439" s="19"/>
      <c r="H439" s="19"/>
      <c r="I439" s="19"/>
      <c r="J439" s="19"/>
      <c r="K439" s="19"/>
      <c r="L439" s="19"/>
      <c r="M439" s="19"/>
      <c r="N439" s="19"/>
      <c r="O439" s="19"/>
      <c r="P439" s="19"/>
    </row>
    <row r="440">
      <c r="A440" s="21">
        <v>44963.0</v>
      </c>
      <c r="B440" s="19">
        <v>0.002523795788866412</v>
      </c>
      <c r="C440" s="19">
        <v>0.0068772584217273725</v>
      </c>
      <c r="D440" s="19">
        <v>0.0014658457930225577</v>
      </c>
      <c r="E440" s="19">
        <v>-0.016150184573538118</v>
      </c>
      <c r="F440" s="19">
        <v>0.014432722801113407</v>
      </c>
      <c r="G440" s="19"/>
      <c r="H440" s="19"/>
      <c r="I440" s="19"/>
      <c r="J440" s="19"/>
      <c r="K440" s="19"/>
      <c r="L440" s="19"/>
      <c r="M440" s="19"/>
      <c r="N440" s="19"/>
      <c r="O440" s="19"/>
      <c r="P440" s="19"/>
    </row>
    <row r="441">
      <c r="A441" s="21">
        <v>44960.0</v>
      </c>
      <c r="B441" s="19">
        <v>-0.008224272330687232</v>
      </c>
      <c r="C441" s="19">
        <v>0.01173418244000235</v>
      </c>
      <c r="D441" s="19">
        <v>-0.004154689184333371</v>
      </c>
      <c r="E441" s="19">
        <v>-0.010644176938417349</v>
      </c>
      <c r="F441" s="19">
        <v>-0.006430454633142513</v>
      </c>
      <c r="G441" s="19"/>
      <c r="H441" s="19"/>
      <c r="I441" s="19"/>
      <c r="J441" s="19"/>
      <c r="K441" s="19"/>
      <c r="L441" s="19"/>
      <c r="M441" s="19"/>
      <c r="N441" s="19"/>
      <c r="O441" s="19"/>
      <c r="P441" s="19"/>
    </row>
    <row r="442">
      <c r="A442" s="21">
        <v>44959.0</v>
      </c>
      <c r="B442" s="19">
        <v>0.00880167376091201</v>
      </c>
      <c r="C442" s="19">
        <v>0.019293184276956366</v>
      </c>
      <c r="D442" s="19">
        <v>-0.012047658139380135</v>
      </c>
      <c r="E442" s="19">
        <v>-0.02192611393119015</v>
      </c>
      <c r="F442" s="19">
        <v>-0.02373030322054115</v>
      </c>
      <c r="G442" s="19"/>
      <c r="H442" s="19"/>
      <c r="I442" s="19"/>
      <c r="J442" s="19"/>
      <c r="K442" s="19"/>
      <c r="L442" s="19"/>
      <c r="M442" s="19"/>
      <c r="N442" s="19"/>
      <c r="O442" s="19"/>
      <c r="P442" s="19"/>
    </row>
    <row r="443">
      <c r="A443" s="21">
        <v>44958.0</v>
      </c>
      <c r="B443" s="19">
        <v>1.4431055631702883E-4</v>
      </c>
      <c r="C443" s="19">
        <v>0.010200364298724951</v>
      </c>
      <c r="D443" s="19">
        <v>0.0190372832304595</v>
      </c>
      <c r="E443" s="19">
        <v>0.01256424900057107</v>
      </c>
      <c r="F443" s="19">
        <v>0.004223931408397386</v>
      </c>
      <c r="G443" s="19"/>
      <c r="H443" s="19"/>
      <c r="I443" s="19"/>
      <c r="J443" s="19"/>
      <c r="K443" s="19"/>
      <c r="L443" s="19"/>
      <c r="M443" s="19"/>
      <c r="N443" s="19"/>
      <c r="O443" s="19"/>
      <c r="P443" s="19"/>
    </row>
    <row r="444">
      <c r="A444" s="23">
        <v>44957.0</v>
      </c>
      <c r="B444" s="19">
        <v>0.014865260691271365</v>
      </c>
      <c r="C444" s="19">
        <v>0.007709251101321479</v>
      </c>
      <c r="D444" s="19">
        <v>-0.004367107129189862</v>
      </c>
      <c r="E444" s="19">
        <v>-0.006360390608375011</v>
      </c>
      <c r="F444" s="19">
        <v>-0.006949226820259113</v>
      </c>
      <c r="G444" s="19"/>
      <c r="H444" s="19"/>
      <c r="I444" s="19"/>
      <c r="J444" s="19"/>
      <c r="K444" s="19"/>
      <c r="L444" s="19"/>
      <c r="M444" s="19"/>
      <c r="N444" s="19"/>
      <c r="O444" s="19"/>
      <c r="P444" s="19"/>
    </row>
    <row r="445">
      <c r="A445" s="23">
        <v>44956.0</v>
      </c>
      <c r="B445" s="19">
        <v>-0.003938730853391803</v>
      </c>
      <c r="C445" s="19">
        <v>-0.0445457734128375</v>
      </c>
      <c r="D445" s="19">
        <v>0.0633617387973957</v>
      </c>
      <c r="E445" s="19">
        <v>-0.039341283361726265</v>
      </c>
      <c r="F445" s="19">
        <v>-0.019519980357252553</v>
      </c>
      <c r="G445" s="19"/>
      <c r="H445" s="19"/>
      <c r="I445" s="19"/>
      <c r="J445" s="19"/>
      <c r="K445" s="19"/>
      <c r="L445" s="19"/>
      <c r="M445" s="19"/>
      <c r="N445" s="19"/>
      <c r="O445" s="19"/>
      <c r="P445" s="19"/>
    </row>
    <row r="446">
      <c r="A446" s="23">
        <v>44953.0</v>
      </c>
      <c r="B446" s="19">
        <v>-0.002256022123571677</v>
      </c>
      <c r="C446" s="19">
        <v>-0.01774332472006901</v>
      </c>
      <c r="D446" s="19">
        <v>-0.007342283473921851</v>
      </c>
      <c r="E446" s="19">
        <v>0.008498648462913039</v>
      </c>
      <c r="F446" s="19">
        <v>0.026592727960173868</v>
      </c>
      <c r="G446" s="19"/>
      <c r="H446" s="19"/>
      <c r="I446" s="19"/>
      <c r="J446" s="19"/>
      <c r="K446" s="19"/>
      <c r="L446" s="19"/>
      <c r="M446" s="19"/>
      <c r="N446" s="19"/>
      <c r="O446" s="19"/>
      <c r="P446" s="19"/>
    </row>
    <row r="447">
      <c r="A447" s="23">
        <v>44951.0</v>
      </c>
      <c r="B447" s="19">
        <v>-0.008728899148752078</v>
      </c>
      <c r="C447" s="19">
        <v>-0.0010898244808994484</v>
      </c>
      <c r="D447" s="19">
        <v>0.03367392051874063</v>
      </c>
      <c r="E447" s="19">
        <v>0.008757943385326428</v>
      </c>
      <c r="F447" s="19">
        <v>-0.012692092328750015</v>
      </c>
      <c r="G447" s="19"/>
      <c r="H447" s="19"/>
      <c r="I447" s="19"/>
      <c r="J447" s="19"/>
      <c r="K447" s="19"/>
      <c r="L447" s="19"/>
      <c r="M447" s="19"/>
      <c r="N447" s="19"/>
      <c r="O447" s="19"/>
      <c r="P447" s="19"/>
    </row>
    <row r="448">
      <c r="A448" s="23">
        <v>44950.0</v>
      </c>
      <c r="B448" s="19">
        <v>0.011455673112003018</v>
      </c>
      <c r="C448" s="19">
        <v>0.0015511001321306672</v>
      </c>
      <c r="D448" s="19">
        <v>0.013012863576422395</v>
      </c>
      <c r="E448" s="19">
        <v>-0.021149061298348815</v>
      </c>
      <c r="F448" s="19">
        <v>-0.04645230185097304</v>
      </c>
      <c r="G448" s="19"/>
      <c r="H448" s="19"/>
      <c r="I448" s="19"/>
      <c r="J448" s="19"/>
      <c r="K448" s="19"/>
      <c r="L448" s="19"/>
      <c r="M448" s="19"/>
      <c r="N448" s="19"/>
      <c r="O448" s="19"/>
      <c r="P448" s="19"/>
    </row>
    <row r="449">
      <c r="A449" s="23">
        <v>44949.0</v>
      </c>
      <c r="B449" s="19">
        <v>-0.016716889080212294</v>
      </c>
      <c r="C449" s="19">
        <v>0.004849044622755816</v>
      </c>
      <c r="D449" s="19">
        <v>0.005982178614337252</v>
      </c>
      <c r="E449" s="19">
        <v>-0.010076130765785951</v>
      </c>
      <c r="F449" s="19">
        <v>0.03145269856810673</v>
      </c>
      <c r="G449" s="19"/>
      <c r="H449" s="19"/>
      <c r="I449" s="19"/>
      <c r="J449" s="19"/>
      <c r="K449" s="19"/>
      <c r="L449" s="19"/>
      <c r="M449" s="19"/>
      <c r="N449" s="19"/>
      <c r="O449" s="19"/>
      <c r="P449" s="19"/>
    </row>
    <row r="450">
      <c r="A450" s="23">
        <v>44946.0</v>
      </c>
      <c r="B450" s="19">
        <v>-0.012329931972789199</v>
      </c>
      <c r="C450" s="19">
        <v>-0.00385278895917196</v>
      </c>
      <c r="D450" s="19">
        <v>-0.018715920813479392</v>
      </c>
      <c r="E450" s="19">
        <v>-0.012340218497058686</v>
      </c>
      <c r="F450" s="19">
        <v>-0.003475821696445003</v>
      </c>
      <c r="G450" s="19"/>
      <c r="H450" s="19"/>
      <c r="I450" s="19"/>
      <c r="J450" s="19"/>
      <c r="K450" s="19"/>
      <c r="L450" s="19"/>
      <c r="M450" s="19"/>
      <c r="N450" s="19"/>
      <c r="O450" s="19"/>
      <c r="P450" s="19"/>
    </row>
    <row r="451">
      <c r="A451" s="23">
        <v>44945.0</v>
      </c>
      <c r="B451" s="19">
        <v>0.0022015481854982255</v>
      </c>
      <c r="C451" s="19">
        <v>0.005028029821418256</v>
      </c>
      <c r="D451" s="19">
        <v>-0.016617554707502036</v>
      </c>
      <c r="E451" s="19">
        <v>0.011452601440522514</v>
      </c>
      <c r="F451" s="19">
        <v>-0.018317868901526535</v>
      </c>
      <c r="G451" s="19"/>
      <c r="H451" s="19"/>
      <c r="I451" s="19"/>
      <c r="J451" s="19"/>
      <c r="K451" s="19"/>
      <c r="L451" s="19"/>
      <c r="M451" s="19"/>
      <c r="N451" s="19"/>
      <c r="O451" s="19"/>
      <c r="P451" s="19"/>
    </row>
    <row r="452">
      <c r="A452" s="23">
        <v>44944.0</v>
      </c>
      <c r="B452" s="19">
        <v>-0.007681465821000821</v>
      </c>
      <c r="C452" s="19">
        <v>-1.155735336608732E-4</v>
      </c>
      <c r="D452" s="19">
        <v>0.005561897359920298</v>
      </c>
      <c r="E452" s="19">
        <v>0.006665165503265014</v>
      </c>
      <c r="F452" s="19">
        <v>-0.00989805595068749</v>
      </c>
      <c r="G452" s="19"/>
      <c r="H452" s="19"/>
      <c r="I452" s="19"/>
      <c r="J452" s="19"/>
      <c r="K452" s="19"/>
      <c r="L452" s="19"/>
      <c r="M452" s="19"/>
      <c r="N452" s="19"/>
      <c r="O452" s="19"/>
      <c r="P452" s="19"/>
    </row>
    <row r="453">
      <c r="A453" s="23">
        <v>44943.0</v>
      </c>
      <c r="B453" s="19">
        <v>-0.004559803577692034</v>
      </c>
      <c r="C453" s="19">
        <v>-0.009388058847100589</v>
      </c>
      <c r="D453" s="19">
        <v>0.003656485386246633</v>
      </c>
      <c r="E453" s="19">
        <v>-0.013045314132053232</v>
      </c>
      <c r="F453" s="19">
        <v>-4.7393364928915993E-4</v>
      </c>
      <c r="G453" s="19"/>
      <c r="H453" s="19"/>
      <c r="I453" s="19"/>
      <c r="J453" s="19"/>
      <c r="K453" s="19"/>
      <c r="L453" s="19"/>
      <c r="M453" s="19"/>
      <c r="N453" s="19"/>
      <c r="O453" s="19"/>
      <c r="P453" s="19"/>
    </row>
    <row r="454">
      <c r="A454" s="23">
        <v>44942.0</v>
      </c>
      <c r="B454" s="19">
        <v>2.1049677238282882E-4</v>
      </c>
      <c r="C454" s="19">
        <v>0.014872480102248398</v>
      </c>
      <c r="D454" s="19">
        <v>-0.0018249063214754724</v>
      </c>
      <c r="E454" s="19">
        <v>0.006239098349657857</v>
      </c>
      <c r="F454" s="19">
        <v>-0.006649796975225053</v>
      </c>
      <c r="G454" s="19"/>
      <c r="H454" s="19"/>
      <c r="I454" s="19"/>
      <c r="J454" s="19"/>
      <c r="K454" s="19"/>
      <c r="L454" s="19"/>
      <c r="M454" s="19"/>
      <c r="N454" s="19"/>
      <c r="O454" s="19"/>
      <c r="P454" s="19"/>
    </row>
    <row r="455">
      <c r="A455" s="23">
        <v>44939.0</v>
      </c>
      <c r="B455" s="19">
        <v>-0.009107974692345033</v>
      </c>
      <c r="C455" s="19">
        <v>-0.006521990072723027</v>
      </c>
      <c r="D455" s="19">
        <v>-0.01422369336307594</v>
      </c>
      <c r="E455" s="19">
        <v>-0.004784901965148136</v>
      </c>
      <c r="F455" s="19">
        <v>-0.008518583347919884</v>
      </c>
      <c r="G455" s="19"/>
      <c r="H455" s="19"/>
      <c r="I455" s="19"/>
      <c r="J455" s="19"/>
      <c r="K455" s="19"/>
      <c r="L455" s="19"/>
      <c r="M455" s="19"/>
      <c r="N455" s="19"/>
      <c r="O455" s="19"/>
      <c r="P455" s="19"/>
    </row>
    <row r="456">
      <c r="A456" s="21">
        <v>44938.0</v>
      </c>
      <c r="B456" s="19">
        <v>-0.01168144025286888</v>
      </c>
      <c r="C456" s="19">
        <v>0.005746792825216174</v>
      </c>
      <c r="D456" s="19">
        <v>0.012827053421762269</v>
      </c>
      <c r="E456" s="19">
        <v>-0.0013335407730091786</v>
      </c>
      <c r="F456" s="19">
        <v>0.005927925812888812</v>
      </c>
      <c r="G456" s="19"/>
      <c r="H456" s="19"/>
      <c r="I456" s="19"/>
      <c r="J456" s="19"/>
      <c r="K456" s="19"/>
      <c r="L456" s="19"/>
      <c r="M456" s="19"/>
      <c r="N456" s="19"/>
      <c r="O456" s="19"/>
      <c r="P456" s="19"/>
    </row>
    <row r="457">
      <c r="A457" s="21">
        <v>44937.0</v>
      </c>
      <c r="B457" s="19">
        <v>-0.00274104022476529</v>
      </c>
      <c r="C457" s="19">
        <v>-0.013740195797790067</v>
      </c>
      <c r="D457" s="19">
        <v>0.06021893110109455</v>
      </c>
      <c r="E457" s="19">
        <v>-0.013246485514397777</v>
      </c>
      <c r="F457" s="19">
        <v>-0.005312627707396822</v>
      </c>
      <c r="G457" s="19"/>
      <c r="H457" s="19"/>
      <c r="I457" s="19"/>
      <c r="J457" s="19"/>
      <c r="K457" s="19"/>
      <c r="L457" s="19"/>
      <c r="M457" s="19"/>
      <c r="N457" s="19"/>
      <c r="O457" s="19"/>
      <c r="P457" s="19"/>
    </row>
    <row r="458">
      <c r="A458" s="21">
        <v>44936.0</v>
      </c>
      <c r="B458" s="19">
        <v>0.0013036915054205345</v>
      </c>
      <c r="C458" s="19">
        <v>0.003735202850247088</v>
      </c>
      <c r="D458" s="19">
        <v>0.019483759157629343</v>
      </c>
      <c r="E458" s="19">
        <v>0.0056017466863682586</v>
      </c>
      <c r="F458" s="19">
        <v>-0.00764729737558667</v>
      </c>
      <c r="G458" s="19"/>
      <c r="H458" s="19"/>
      <c r="I458" s="19"/>
      <c r="J458" s="19"/>
      <c r="K458" s="19"/>
      <c r="L458" s="19"/>
      <c r="M458" s="19"/>
      <c r="N458" s="19"/>
      <c r="O458" s="19"/>
      <c r="P458" s="19"/>
    </row>
    <row r="459">
      <c r="A459" s="21">
        <v>44935.0</v>
      </c>
      <c r="B459" s="19">
        <v>0.0031662995594714527</v>
      </c>
      <c r="C459" s="19">
        <v>-0.01029403401012341</v>
      </c>
      <c r="D459" s="19">
        <v>-0.012651992429545511</v>
      </c>
      <c r="E459" s="19">
        <v>-0.01170444638186574</v>
      </c>
      <c r="F459" s="19">
        <v>-0.00997992543733861</v>
      </c>
      <c r="G459" s="19"/>
      <c r="H459" s="19"/>
      <c r="I459" s="19"/>
      <c r="J459" s="19"/>
      <c r="K459" s="19"/>
      <c r="L459" s="19"/>
      <c r="M459" s="19"/>
      <c r="N459" s="19"/>
      <c r="O459" s="19"/>
      <c r="P459" s="19"/>
    </row>
    <row r="460">
      <c r="A460" s="21">
        <v>44932.0</v>
      </c>
      <c r="B460" s="19">
        <v>-0.015651466901551725</v>
      </c>
      <c r="C460" s="19">
        <v>-0.022188855522188855</v>
      </c>
      <c r="D460" s="19">
        <v>0.003381805884342226</v>
      </c>
      <c r="E460" s="19">
        <v>0.012267231488836128</v>
      </c>
      <c r="F460" s="19">
        <v>-0.019348669778952665</v>
      </c>
      <c r="G460" s="19"/>
      <c r="H460" s="19"/>
      <c r="I460" s="19"/>
      <c r="J460" s="19"/>
      <c r="K460" s="19"/>
      <c r="L460" s="19"/>
      <c r="M460" s="19"/>
      <c r="N460" s="19"/>
      <c r="O460" s="19"/>
      <c r="P460" s="19"/>
    </row>
    <row r="461">
      <c r="A461" s="21">
        <v>44931.0</v>
      </c>
      <c r="B461" s="19">
        <v>-0.010459269192088394</v>
      </c>
      <c r="C461" s="19">
        <v>-0.0024962556165751826</v>
      </c>
      <c r="D461" s="19">
        <v>-0.02108533448776384</v>
      </c>
      <c r="E461" s="19">
        <v>-0.02977630311463131</v>
      </c>
      <c r="F461" s="19">
        <v>0.016988902871525102</v>
      </c>
      <c r="G461" s="19"/>
      <c r="H461" s="19"/>
      <c r="I461" s="19"/>
      <c r="J461" s="19"/>
      <c r="K461" s="19"/>
      <c r="L461" s="19"/>
      <c r="M461" s="19"/>
      <c r="N461" s="19"/>
      <c r="O461" s="19"/>
      <c r="P461" s="19"/>
    </row>
    <row r="462">
      <c r="A462" s="21">
        <v>44930.0</v>
      </c>
      <c r="B462" s="19">
        <v>0.02925954040438894</v>
      </c>
      <c r="C462" s="19">
        <v>-0.001218904094409723</v>
      </c>
      <c r="D462" s="19">
        <v>-0.002286643461470006</v>
      </c>
      <c r="E462" s="19">
        <v>0.01558763424496723</v>
      </c>
      <c r="F462" s="19">
        <v>0.0018912258582153285</v>
      </c>
      <c r="G462" s="19"/>
      <c r="H462" s="19"/>
      <c r="I462" s="19"/>
      <c r="J462" s="19"/>
      <c r="K462" s="19"/>
      <c r="L462" s="19"/>
      <c r="M462" s="19"/>
      <c r="N462" s="19"/>
      <c r="O462" s="19"/>
      <c r="P462" s="19"/>
    </row>
    <row r="463">
      <c r="A463" s="21">
        <v>44929.0</v>
      </c>
      <c r="B463" s="19">
        <v>0.001174519828658127</v>
      </c>
      <c r="C463" s="19">
        <v>0.013021271819049218</v>
      </c>
      <c r="D463" s="19">
        <v>0.017659530458165262</v>
      </c>
      <c r="E463" s="19">
        <v>0.014669225509011063</v>
      </c>
      <c r="F463" s="19">
        <v>-0.01122003740012456</v>
      </c>
      <c r="G463" s="19"/>
      <c r="H463" s="19"/>
      <c r="I463" s="19"/>
      <c r="J463" s="19"/>
      <c r="K463" s="19"/>
      <c r="L463" s="19"/>
      <c r="M463" s="19"/>
      <c r="N463" s="19"/>
      <c r="O463" s="19"/>
      <c r="P463" s="19"/>
    </row>
    <row r="464">
      <c r="A464" s="21">
        <v>44928.0</v>
      </c>
      <c r="B464" s="19">
        <v>0.014580120566381805</v>
      </c>
      <c r="C464" s="19">
        <v>-0.018941688233026777</v>
      </c>
      <c r="D464" s="19">
        <v>0.005328689142471088</v>
      </c>
      <c r="E464" s="19">
        <v>0.005835367206567632</v>
      </c>
      <c r="F464" s="19">
        <v>-0.03251096491228078</v>
      </c>
      <c r="G464" s="19"/>
      <c r="H464" s="19"/>
      <c r="I464" s="19"/>
      <c r="J464" s="19"/>
      <c r="K464" s="19"/>
      <c r="L464" s="19"/>
      <c r="M464" s="19"/>
      <c r="N464" s="19"/>
      <c r="O464" s="19"/>
      <c r="P464" s="19"/>
    </row>
    <row r="465">
      <c r="A465" s="22">
        <v>44925.0</v>
      </c>
      <c r="B465" s="19">
        <v>0.0035877594090749643</v>
      </c>
      <c r="C465" s="19">
        <v>0.010122921185827805</v>
      </c>
      <c r="D465" s="19">
        <v>-0.013816970007690443</v>
      </c>
      <c r="E465" s="19">
        <v>0.0012885452768152117</v>
      </c>
      <c r="F465" s="19">
        <v>-0.01057770545158665</v>
      </c>
      <c r="G465" s="19"/>
      <c r="H465" s="19"/>
      <c r="I465" s="19"/>
      <c r="J465" s="19"/>
      <c r="K465" s="19"/>
      <c r="L465" s="19"/>
      <c r="M465" s="19"/>
      <c r="N465" s="19"/>
      <c r="O465" s="19"/>
      <c r="P465" s="19"/>
    </row>
    <row r="466">
      <c r="A466" s="22">
        <v>44924.0</v>
      </c>
      <c r="B466" s="19">
        <v>-5.624692399633924E-4</v>
      </c>
      <c r="C466" s="19">
        <v>-0.0018875256759006698</v>
      </c>
      <c r="D466" s="19">
        <v>-0.007227566549600439</v>
      </c>
      <c r="E466" s="19">
        <v>-0.011377113990775345</v>
      </c>
      <c r="F466" s="19">
        <v>-0.013643659711075506</v>
      </c>
      <c r="G466" s="19"/>
      <c r="H466" s="19"/>
      <c r="I466" s="19"/>
      <c r="J466" s="19"/>
      <c r="K466" s="19"/>
      <c r="L466" s="19"/>
      <c r="M466" s="19"/>
      <c r="N466" s="19"/>
      <c r="O466" s="19"/>
      <c r="P466" s="19"/>
    </row>
    <row r="467">
      <c r="A467" s="22">
        <v>44923.0</v>
      </c>
      <c r="B467" s="19">
        <v>-0.003014159540165373</v>
      </c>
      <c r="C467" s="19">
        <v>0.008340797133900457</v>
      </c>
      <c r="D467" s="19">
        <v>0.024294875136854133</v>
      </c>
      <c r="E467" s="19">
        <v>0.008885638946132257</v>
      </c>
      <c r="F467" s="19">
        <v>0.06283764572078487</v>
      </c>
      <c r="G467" s="19"/>
      <c r="H467" s="19"/>
      <c r="I467" s="19"/>
      <c r="J467" s="19"/>
      <c r="K467" s="19"/>
      <c r="L467" s="19"/>
      <c r="M467" s="19"/>
      <c r="N467" s="19"/>
      <c r="O467" s="19"/>
      <c r="P467" s="19"/>
    </row>
    <row r="468">
      <c r="A468" s="22">
        <v>44922.0</v>
      </c>
      <c r="B468" s="19">
        <v>0.011773049645390055</v>
      </c>
      <c r="C468" s="19">
        <v>0.016270337922403177</v>
      </c>
      <c r="D468" s="19">
        <v>0.017047111535300585</v>
      </c>
      <c r="E468" s="19">
        <v>0.10868443680137574</v>
      </c>
      <c r="F468" s="19">
        <v>0.03868871825162423</v>
      </c>
      <c r="G468" s="19"/>
      <c r="H468" s="19"/>
      <c r="I468" s="19"/>
      <c r="J468" s="19"/>
      <c r="K468" s="19"/>
      <c r="L468" s="19"/>
      <c r="M468" s="19"/>
      <c r="N468" s="19"/>
      <c r="O468" s="19"/>
      <c r="P468" s="19"/>
    </row>
    <row r="469">
      <c r="A469" s="22">
        <v>44921.0</v>
      </c>
      <c r="B469" s="19">
        <v>-0.0019818799546998944</v>
      </c>
      <c r="C469" s="19">
        <v>-0.01319261213720313</v>
      </c>
      <c r="D469" s="19">
        <v>-0.040814769606347334</v>
      </c>
      <c r="E469" s="19">
        <v>-0.05499837488972459</v>
      </c>
      <c r="F469" s="19">
        <v>-0.05127486690949834</v>
      </c>
      <c r="G469" s="19"/>
      <c r="H469" s="19"/>
      <c r="I469" s="19"/>
      <c r="J469" s="19"/>
      <c r="K469" s="19"/>
      <c r="L469" s="19"/>
      <c r="M469" s="19"/>
      <c r="N469" s="19"/>
      <c r="O469" s="19"/>
      <c r="P469" s="19"/>
    </row>
    <row r="470">
      <c r="A470" s="22">
        <v>44918.0</v>
      </c>
      <c r="B470" s="19">
        <v>-0.0034563024617338955</v>
      </c>
      <c r="C470" s="19">
        <v>-0.0017932193891846415</v>
      </c>
      <c r="D470" s="19">
        <v>-0.020231213872832332</v>
      </c>
      <c r="E470" s="19">
        <v>-0.037495530925992226</v>
      </c>
      <c r="F470" s="19">
        <v>-0.02481009891250896</v>
      </c>
      <c r="G470" s="19"/>
      <c r="H470" s="19"/>
      <c r="I470" s="19"/>
      <c r="J470" s="19"/>
      <c r="K470" s="19"/>
      <c r="L470" s="19"/>
      <c r="M470" s="19"/>
      <c r="N470" s="19"/>
      <c r="O470" s="19"/>
      <c r="P470" s="19"/>
    </row>
    <row r="471">
      <c r="A471" s="22">
        <v>44917.0</v>
      </c>
      <c r="B471" s="19">
        <v>-0.024697303247110503</v>
      </c>
      <c r="C471" s="19">
        <v>-0.019182147960866258</v>
      </c>
      <c r="D471" s="19">
        <v>-0.019255204769817236</v>
      </c>
      <c r="E471" s="19">
        <v>-0.033225318643335555</v>
      </c>
      <c r="F471" s="19">
        <v>0.0014228643353582093</v>
      </c>
      <c r="G471" s="19"/>
      <c r="H471" s="19"/>
      <c r="I471" s="19"/>
      <c r="J471" s="19"/>
      <c r="K471" s="19"/>
      <c r="L471" s="19"/>
      <c r="M471" s="19"/>
      <c r="N471" s="19"/>
      <c r="O471" s="19"/>
      <c r="P471" s="19"/>
    </row>
    <row r="472">
      <c r="A472" s="22">
        <v>44916.0</v>
      </c>
      <c r="B472" s="19">
        <v>-0.012701215784826525</v>
      </c>
      <c r="C472" s="19">
        <v>0.0035854156324122144</v>
      </c>
      <c r="D472" s="19">
        <v>-0.017926135681889055</v>
      </c>
      <c r="E472" s="19">
        <v>-0.004044924480399392</v>
      </c>
      <c r="F472" s="19">
        <v>0.006776859504132204</v>
      </c>
      <c r="G472" s="19"/>
      <c r="H472" s="19"/>
      <c r="I472" s="19"/>
      <c r="J472" s="19"/>
      <c r="K472" s="19"/>
      <c r="L472" s="19"/>
      <c r="M472" s="19"/>
      <c r="N472" s="19"/>
      <c r="O472" s="19"/>
      <c r="P472" s="19"/>
    </row>
    <row r="473">
      <c r="A473" s="22">
        <v>44915.0</v>
      </c>
      <c r="B473" s="19">
        <v>0.0118204934368773</v>
      </c>
      <c r="C473" s="19">
        <v>0.004933481152993302</v>
      </c>
      <c r="D473" s="19">
        <v>-0.008541517963359557</v>
      </c>
      <c r="E473" s="19">
        <v>-0.011653128056819617</v>
      </c>
      <c r="F473" s="19">
        <v>-0.002802043843744828</v>
      </c>
      <c r="G473" s="19"/>
      <c r="H473" s="19"/>
      <c r="I473" s="19"/>
      <c r="J473" s="19"/>
      <c r="K473" s="19"/>
      <c r="L473" s="19"/>
      <c r="M473" s="19"/>
      <c r="N473" s="19"/>
      <c r="O473" s="19"/>
      <c r="P473" s="19"/>
    </row>
    <row r="474">
      <c r="A474" s="22">
        <v>44914.0</v>
      </c>
      <c r="B474" s="19">
        <v>9.630597784962003E-4</v>
      </c>
      <c r="C474" s="19">
        <v>-0.0074823943661971315</v>
      </c>
      <c r="D474" s="19">
        <v>0.01174714746521599</v>
      </c>
      <c r="E474" s="19">
        <v>-0.02991170888687189</v>
      </c>
      <c r="F474" s="19">
        <v>-0.0011524530786961584</v>
      </c>
      <c r="G474" s="19"/>
      <c r="H474" s="19"/>
      <c r="I474" s="19"/>
      <c r="J474" s="19"/>
      <c r="K474" s="19"/>
      <c r="L474" s="19"/>
      <c r="M474" s="19"/>
      <c r="N474" s="19"/>
      <c r="O474" s="19"/>
      <c r="P474" s="19"/>
    </row>
    <row r="475">
      <c r="A475" s="22">
        <v>44911.0</v>
      </c>
      <c r="B475" s="19">
        <v>-0.01650767877680792</v>
      </c>
      <c r="C475" s="19">
        <v>-0.014049362625440764</v>
      </c>
      <c r="D475" s="19">
        <v>-0.0028563884688317387</v>
      </c>
      <c r="E475" s="19">
        <v>0.01350616767719015</v>
      </c>
      <c r="F475" s="19">
        <v>7.139326706573357E-4</v>
      </c>
      <c r="G475" s="19"/>
      <c r="H475" s="19"/>
      <c r="I475" s="19"/>
      <c r="J475" s="19"/>
      <c r="K475" s="19"/>
      <c r="L475" s="19"/>
      <c r="M475" s="19"/>
      <c r="N475" s="19"/>
      <c r="O475" s="19"/>
      <c r="P475" s="19"/>
    </row>
    <row r="476">
      <c r="A476" s="22">
        <v>44910.0</v>
      </c>
      <c r="B476" s="19">
        <v>0.0013549217532686786</v>
      </c>
      <c r="C476" s="19">
        <v>-0.01200493059649499</v>
      </c>
      <c r="D476" s="19">
        <v>-0.0014381246854101581</v>
      </c>
      <c r="E476" s="19">
        <v>-0.009423216319768057</v>
      </c>
      <c r="F476" s="19">
        <v>-0.004918301546532611</v>
      </c>
      <c r="G476" s="19"/>
      <c r="H476" s="19"/>
      <c r="I476" s="19"/>
      <c r="J476" s="19"/>
      <c r="K476" s="19"/>
      <c r="L476" s="19"/>
      <c r="M476" s="19"/>
      <c r="N476" s="19"/>
      <c r="O476" s="19"/>
      <c r="P476" s="19"/>
    </row>
    <row r="477">
      <c r="A477" s="22">
        <v>44909.0</v>
      </c>
      <c r="B477" s="19">
        <v>0.034045534150612955</v>
      </c>
      <c r="C477" s="19">
        <v>0.0028485434805978205</v>
      </c>
      <c r="D477" s="19">
        <v>0.010487308661112138</v>
      </c>
      <c r="E477" s="19">
        <v>-0.012960199513481374</v>
      </c>
      <c r="F477" s="19">
        <v>-0.001963457867466545</v>
      </c>
      <c r="G477" s="19"/>
      <c r="H477" s="19"/>
      <c r="I477" s="19"/>
      <c r="J477" s="19"/>
      <c r="K477" s="19"/>
      <c r="L477" s="19"/>
      <c r="M477" s="19"/>
      <c r="N477" s="19"/>
      <c r="O477" s="19"/>
      <c r="P477" s="19"/>
    </row>
    <row r="478">
      <c r="A478" s="22">
        <v>44908.0</v>
      </c>
      <c r="B478" s="19">
        <v>-0.013407975672126704</v>
      </c>
      <c r="C478" s="19">
        <v>4.3015377997623894E-4</v>
      </c>
      <c r="D478" s="19">
        <v>0.002062956580831443</v>
      </c>
      <c r="E478" s="19">
        <v>0.050710941191631775</v>
      </c>
      <c r="F478" s="19">
        <v>9.280489136367365E-4</v>
      </c>
      <c r="G478" s="19"/>
      <c r="H478" s="19"/>
      <c r="I478" s="19"/>
      <c r="J478" s="19"/>
      <c r="K478" s="19"/>
      <c r="L478" s="19"/>
      <c r="M478" s="19"/>
      <c r="N478" s="19"/>
      <c r="O478" s="19"/>
      <c r="P478" s="19"/>
    </row>
    <row r="479">
      <c r="A479" s="15">
        <v>44907.0</v>
      </c>
      <c r="B479" s="19">
        <v>-0.019050847457627085</v>
      </c>
      <c r="C479" s="19">
        <v>-0.0021461530207104174</v>
      </c>
      <c r="D479" s="19">
        <v>-0.009352760146182026</v>
      </c>
      <c r="E479" s="19">
        <v>0.0028432343945201666</v>
      </c>
      <c r="F479" s="19">
        <v>-0.016430412371134073</v>
      </c>
      <c r="G479" s="19"/>
      <c r="H479" s="19"/>
      <c r="I479" s="19"/>
      <c r="J479" s="19"/>
      <c r="K479" s="19"/>
      <c r="L479" s="19"/>
      <c r="M479" s="19"/>
      <c r="N479" s="19"/>
      <c r="O479" s="19"/>
      <c r="P479" s="19"/>
    </row>
    <row r="480">
      <c r="A480" s="21">
        <v>44904.0</v>
      </c>
      <c r="B480" s="19">
        <v>-0.01238701037830603</v>
      </c>
      <c r="C480" s="19">
        <v>0.01057311717182663</v>
      </c>
      <c r="D480" s="19">
        <v>-0.006900503808409564</v>
      </c>
      <c r="E480" s="19">
        <v>6.462313939215036E-5</v>
      </c>
      <c r="F480" s="19">
        <v>0.023690430385313155</v>
      </c>
      <c r="G480" s="19"/>
      <c r="H480" s="19"/>
      <c r="I480" s="19"/>
      <c r="J480" s="19"/>
      <c r="K480" s="19"/>
      <c r="L480" s="19"/>
      <c r="M480" s="19"/>
      <c r="N480" s="19"/>
      <c r="O480" s="19"/>
      <c r="P480" s="19"/>
    </row>
    <row r="481">
      <c r="A481" s="21">
        <v>44903.0</v>
      </c>
      <c r="B481" s="19">
        <v>0.009394430927277764</v>
      </c>
      <c r="C481" s="19">
        <v>-5.419173034194591E-4</v>
      </c>
      <c r="D481" s="19">
        <v>-0.016393057610559203</v>
      </c>
      <c r="E481" s="19">
        <v>-0.006718445771016435</v>
      </c>
      <c r="F481" s="19">
        <v>4.949406071270701E-4</v>
      </c>
      <c r="G481" s="19"/>
      <c r="H481" s="19"/>
      <c r="I481" s="19"/>
      <c r="J481" s="19"/>
      <c r="K481" s="19"/>
      <c r="L481" s="19"/>
      <c r="M481" s="19"/>
      <c r="N481" s="19"/>
      <c r="O481" s="19"/>
      <c r="P481" s="19"/>
    </row>
    <row r="482">
      <c r="A482" s="21">
        <v>44902.0</v>
      </c>
      <c r="B482" s="19">
        <v>-0.027985810011825096</v>
      </c>
      <c r="C482" s="19">
        <v>-0.011728791773778946</v>
      </c>
      <c r="D482" s="19">
        <v>-0.0038368855719065342</v>
      </c>
      <c r="E482" s="19">
        <v>-0.0025609834176323343</v>
      </c>
      <c r="F482" s="19">
        <v>-0.012919335577027402</v>
      </c>
      <c r="G482" s="19"/>
      <c r="H482" s="19"/>
      <c r="I482" s="19"/>
      <c r="J482" s="19"/>
      <c r="K482" s="19"/>
      <c r="L482" s="19"/>
      <c r="M482" s="19"/>
      <c r="N482" s="19"/>
      <c r="O482" s="19"/>
      <c r="P482" s="19"/>
    </row>
    <row r="483">
      <c r="A483" s="21">
        <v>44901.0</v>
      </c>
      <c r="B483" s="19">
        <v>-0.0058777429467085085</v>
      </c>
      <c r="C483" s="19">
        <v>0.003223726627981982</v>
      </c>
      <c r="D483" s="19">
        <v>-0.0152743860295812</v>
      </c>
      <c r="E483" s="19">
        <v>-0.02019948560316176</v>
      </c>
      <c r="F483" s="19">
        <v>0.001849031977376514</v>
      </c>
      <c r="G483" s="19"/>
      <c r="H483" s="19"/>
      <c r="I483" s="19"/>
      <c r="J483" s="19"/>
      <c r="K483" s="19"/>
      <c r="L483" s="19"/>
      <c r="M483" s="19"/>
      <c r="N483" s="19"/>
      <c r="O483" s="19"/>
      <c r="P483" s="19"/>
    </row>
    <row r="484">
      <c r="A484" s="21">
        <v>44900.0</v>
      </c>
      <c r="B484" s="19">
        <v>0.005978582221930262</v>
      </c>
      <c r="C484" s="19">
        <v>-0.010210593490746711</v>
      </c>
      <c r="D484" s="19">
        <v>-0.006500343327992653</v>
      </c>
      <c r="E484" s="19">
        <v>0.005149438816259622</v>
      </c>
      <c r="F484" s="19">
        <v>-0.008572815010513879</v>
      </c>
      <c r="G484" s="19"/>
      <c r="H484" s="19"/>
      <c r="I484" s="19"/>
      <c r="J484" s="19"/>
      <c r="K484" s="19"/>
      <c r="L484" s="19"/>
      <c r="M484" s="19"/>
      <c r="N484" s="19"/>
      <c r="O484" s="19"/>
      <c r="P484" s="19"/>
    </row>
    <row r="485">
      <c r="A485" s="21">
        <v>44897.0</v>
      </c>
      <c r="B485" s="19">
        <v>0.007679576299238544</v>
      </c>
      <c r="C485" s="19">
        <v>-0.013327736383670796</v>
      </c>
      <c r="D485" s="19">
        <v>-0.002625271087775438</v>
      </c>
      <c r="E485" s="19">
        <v>2.5228104107966054E-4</v>
      </c>
      <c r="F485" s="19">
        <v>0.0259998893621729</v>
      </c>
      <c r="G485" s="19"/>
      <c r="H485" s="19"/>
      <c r="I485" s="19"/>
      <c r="J485" s="19"/>
      <c r="K485" s="19"/>
      <c r="L485" s="19"/>
      <c r="M485" s="19"/>
      <c r="N485" s="19"/>
      <c r="O485" s="19"/>
      <c r="P485" s="19"/>
    </row>
    <row r="486">
      <c r="A486" s="21">
        <v>44896.0</v>
      </c>
      <c r="B486" s="19">
        <v>-2.647428684889874E-4</v>
      </c>
      <c r="C486" s="19">
        <v>0.006495907050435568</v>
      </c>
      <c r="D486" s="19">
        <v>0.014427307674494072</v>
      </c>
      <c r="E486" s="19">
        <v>0.009079723365437609</v>
      </c>
      <c r="F486" s="19">
        <v>-0.012563500300431407</v>
      </c>
      <c r="G486" s="19"/>
      <c r="H486" s="19"/>
      <c r="I486" s="19"/>
      <c r="J486" s="19"/>
      <c r="K486" s="19"/>
      <c r="L486" s="19"/>
      <c r="M486" s="19"/>
      <c r="N486" s="19"/>
      <c r="O486" s="19"/>
      <c r="P486" s="19"/>
    </row>
    <row r="487">
      <c r="A487" s="22">
        <v>44895.0</v>
      </c>
      <c r="B487" s="19">
        <v>0.0015909844216108748</v>
      </c>
      <c r="C487" s="19">
        <v>0.009974397269042035</v>
      </c>
      <c r="D487" s="19">
        <v>-2.315243563623115E-4</v>
      </c>
      <c r="E487" s="19">
        <v>-0.014488511634713874</v>
      </c>
      <c r="F487" s="19">
        <v>-0.0033209930313589098</v>
      </c>
      <c r="G487" s="19"/>
      <c r="H487" s="19"/>
      <c r="I487" s="19"/>
      <c r="J487" s="19"/>
      <c r="K487" s="19"/>
      <c r="L487" s="19"/>
      <c r="M487" s="19"/>
      <c r="N487" s="19"/>
      <c r="O487" s="19"/>
      <c r="P487" s="19"/>
    </row>
    <row r="488">
      <c r="A488" s="22">
        <v>44894.0</v>
      </c>
      <c r="B488" s="19">
        <v>-0.005275304978569095</v>
      </c>
      <c r="C488" s="19">
        <v>0.007631946683865465</v>
      </c>
      <c r="D488" s="19">
        <v>1.1577558061448556E-4</v>
      </c>
      <c r="E488" s="19">
        <v>-0.004826997898591423</v>
      </c>
      <c r="F488" s="19">
        <v>0.022148024485253215</v>
      </c>
      <c r="G488" s="19"/>
      <c r="H488" s="19"/>
      <c r="I488" s="19"/>
      <c r="J488" s="19"/>
      <c r="K488" s="19"/>
      <c r="L488" s="19"/>
      <c r="M488" s="19"/>
      <c r="N488" s="19"/>
      <c r="O488" s="19"/>
      <c r="P488" s="19"/>
    </row>
    <row r="489">
      <c r="A489" s="22">
        <v>44893.0</v>
      </c>
      <c r="B489" s="19">
        <v>0.031422158743113604</v>
      </c>
      <c r="C489" s="19">
        <v>-0.00910688608403909</v>
      </c>
      <c r="D489" s="19">
        <v>0.023146173892442556</v>
      </c>
      <c r="E489" s="19">
        <v>0.009705678452133215</v>
      </c>
      <c r="F489" s="19">
        <v>-0.012637362637362703</v>
      </c>
      <c r="G489" s="19"/>
      <c r="H489" s="19"/>
      <c r="I489" s="19"/>
      <c r="J489" s="19"/>
      <c r="K489" s="19"/>
      <c r="L489" s="19"/>
      <c r="M489" s="19"/>
      <c r="N489" s="19"/>
      <c r="O489" s="19"/>
      <c r="P489" s="19"/>
    </row>
    <row r="490">
      <c r="A490" s="22">
        <v>44890.0</v>
      </c>
      <c r="B490" s="19">
        <v>-0.003929273084479323</v>
      </c>
      <c r="C490" s="19">
        <v>0.012291767750282956</v>
      </c>
      <c r="D490" s="19">
        <v>-0.0015375517445298525</v>
      </c>
      <c r="E490" s="19">
        <v>-0.004871012250700191</v>
      </c>
      <c r="F490" s="19">
        <v>-0.003558718861209953</v>
      </c>
      <c r="G490" s="19"/>
      <c r="H490" s="19"/>
      <c r="I490" s="19"/>
      <c r="J490" s="19"/>
      <c r="K490" s="19"/>
      <c r="L490" s="19"/>
      <c r="M490" s="19"/>
      <c r="N490" s="19"/>
      <c r="O490" s="19"/>
      <c r="P490" s="19"/>
    </row>
    <row r="491">
      <c r="A491" s="22">
        <v>44889.0</v>
      </c>
      <c r="B491" s="19">
        <v>0.005175348995573703</v>
      </c>
      <c r="C491" s="19">
        <v>0.004059759662228046</v>
      </c>
      <c r="D491" s="19">
        <v>-0.0015116086823023789</v>
      </c>
      <c r="E491" s="19">
        <v>-0.01059032805195892</v>
      </c>
      <c r="F491" s="19">
        <v>-0.016847884594681894</v>
      </c>
      <c r="G491" s="19"/>
      <c r="H491" s="19"/>
      <c r="I491" s="19"/>
      <c r="J491" s="19"/>
      <c r="K491" s="19"/>
      <c r="L491" s="19"/>
      <c r="M491" s="19"/>
      <c r="N491" s="19"/>
      <c r="O491" s="19"/>
      <c r="P491" s="19"/>
    </row>
    <row r="492">
      <c r="A492" s="22">
        <v>44888.0</v>
      </c>
      <c r="B492" s="19">
        <v>0.0021154633547153523</v>
      </c>
      <c r="C492" s="19">
        <v>0.0024962014326026516</v>
      </c>
      <c r="D492" s="19">
        <v>0.008551691281562634</v>
      </c>
      <c r="E492" s="19">
        <v>0.01952762547448339</v>
      </c>
      <c r="F492" s="19">
        <v>0.005357432761513126</v>
      </c>
      <c r="G492" s="19"/>
      <c r="H492" s="19"/>
      <c r="I492" s="19"/>
      <c r="J492" s="19"/>
      <c r="K492" s="19"/>
      <c r="L492" s="19"/>
      <c r="M492" s="19"/>
      <c r="N492" s="19"/>
      <c r="O492" s="19"/>
      <c r="P492" s="19"/>
    </row>
    <row r="493">
      <c r="A493" s="22">
        <v>44887.0</v>
      </c>
      <c r="B493" s="19">
        <v>-0.004348416904470631</v>
      </c>
      <c r="C493" s="19">
        <v>0.0011408703210733506</v>
      </c>
      <c r="D493" s="19">
        <v>-0.006390532544378713</v>
      </c>
      <c r="E493" s="19">
        <v>-0.024420350978254124</v>
      </c>
      <c r="F493" s="19">
        <v>-0.016812982176110602</v>
      </c>
      <c r="G493" s="19"/>
      <c r="H493" s="19"/>
      <c r="I493" s="19"/>
      <c r="J493" s="19"/>
      <c r="K493" s="19"/>
      <c r="L493" s="19"/>
      <c r="M493" s="19"/>
      <c r="N493" s="19"/>
      <c r="O493" s="19"/>
      <c r="P493" s="19"/>
    </row>
    <row r="494">
      <c r="A494" s="22">
        <v>44886.0</v>
      </c>
      <c r="B494" s="19">
        <v>0.013636363636363669</v>
      </c>
      <c r="C494" s="19">
        <v>5.979560774083126E-4</v>
      </c>
      <c r="D494" s="19">
        <v>0.0015408320493066618</v>
      </c>
      <c r="E494" s="19">
        <v>-0.015554430379746909</v>
      </c>
      <c r="F494" s="19">
        <v>0.008856682769726065</v>
      </c>
      <c r="G494" s="19"/>
      <c r="H494" s="19"/>
      <c r="I494" s="19"/>
      <c r="J494" s="19"/>
      <c r="K494" s="19"/>
      <c r="L494" s="19"/>
      <c r="M494" s="19"/>
      <c r="N494" s="19"/>
      <c r="O494" s="19"/>
      <c r="P494" s="19"/>
    </row>
    <row r="495">
      <c r="A495" s="22">
        <v>44883.0</v>
      </c>
      <c r="B495" s="19">
        <v>-0.004320098745114187</v>
      </c>
      <c r="C495" s="19">
        <v>0.006786339754816018</v>
      </c>
      <c r="D495" s="19">
        <v>-0.019455162475012777</v>
      </c>
      <c r="E495" s="19">
        <v>-0.003290403326739133</v>
      </c>
      <c r="F495" s="19">
        <v>0.005668016194332104</v>
      </c>
      <c r="G495" s="19"/>
      <c r="H495" s="19"/>
      <c r="I495" s="19"/>
      <c r="J495" s="19"/>
      <c r="K495" s="19"/>
      <c r="L495" s="19"/>
      <c r="M495" s="19"/>
      <c r="N495" s="19"/>
      <c r="O495" s="19"/>
      <c r="P495" s="19"/>
    </row>
    <row r="496">
      <c r="A496" s="22">
        <v>44882.0</v>
      </c>
      <c r="B496" s="19">
        <v>-0.029611392068139453</v>
      </c>
      <c r="C496" s="19">
        <v>0.002084018865855075</v>
      </c>
      <c r="D496" s="19">
        <v>-0.012804038549793395</v>
      </c>
      <c r="E496" s="19">
        <v>-0.01825244257714176</v>
      </c>
      <c r="F496" s="19">
        <v>0.019818331957060176</v>
      </c>
      <c r="G496" s="19"/>
      <c r="H496" s="19"/>
      <c r="I496" s="19"/>
      <c r="J496" s="19"/>
      <c r="K496" s="19"/>
      <c r="L496" s="19"/>
      <c r="M496" s="19"/>
      <c r="N496" s="19"/>
      <c r="O496" s="19"/>
      <c r="P496" s="19"/>
    </row>
    <row r="497">
      <c r="A497" s="22">
        <v>44881.0</v>
      </c>
      <c r="B497" s="19">
        <v>-0.014363481340591622</v>
      </c>
      <c r="C497" s="19">
        <v>0.018716129392703396</v>
      </c>
      <c r="D497" s="19">
        <v>0.007933020329810025</v>
      </c>
      <c r="E497" s="19">
        <v>0.01883858983160347</v>
      </c>
      <c r="F497" s="19">
        <v>0.017305107526881747</v>
      </c>
      <c r="G497" s="19"/>
      <c r="H497" s="19"/>
      <c r="I497" s="19"/>
      <c r="J497" s="19"/>
      <c r="K497" s="19"/>
      <c r="L497" s="19"/>
      <c r="M497" s="19"/>
      <c r="N497" s="19"/>
      <c r="O497" s="19"/>
      <c r="P497" s="19"/>
    </row>
    <row r="498">
      <c r="A498" s="22">
        <v>44880.0</v>
      </c>
      <c r="B498" s="19">
        <v>-0.016703211660002437</v>
      </c>
      <c r="C498" s="19">
        <v>-0.012795764160829393</v>
      </c>
      <c r="D498" s="19">
        <v>0.024088109900521015</v>
      </c>
      <c r="E498" s="19">
        <v>0.025616600053842697</v>
      </c>
      <c r="F498" s="19">
        <v>-0.016469292206003905</v>
      </c>
      <c r="G498" s="19"/>
      <c r="H498" s="19"/>
      <c r="I498" s="19"/>
      <c r="J498" s="19"/>
      <c r="K498" s="19"/>
      <c r="L498" s="19"/>
      <c r="M498" s="19"/>
      <c r="N498" s="19"/>
      <c r="O498" s="19"/>
      <c r="P498" s="19"/>
    </row>
    <row r="499">
      <c r="A499" s="22">
        <v>44879.0</v>
      </c>
      <c r="B499" s="19">
        <v>0.060094346072331994</v>
      </c>
      <c r="C499" s="19">
        <v>-0.00455693422641934</v>
      </c>
      <c r="D499" s="19">
        <v>0.02742559560022384</v>
      </c>
      <c r="E499" s="19">
        <v>0.0015555647737170997</v>
      </c>
      <c r="F499" s="19">
        <v>-0.014814412850010839</v>
      </c>
      <c r="G499" s="19"/>
      <c r="H499" s="19"/>
      <c r="I499" s="19"/>
      <c r="J499" s="19"/>
      <c r="K499" s="19"/>
      <c r="L499" s="19"/>
      <c r="M499" s="19"/>
      <c r="N499" s="19"/>
      <c r="O499" s="19"/>
      <c r="P499" s="19"/>
    </row>
    <row r="500">
      <c r="A500" s="15">
        <v>44876.0</v>
      </c>
      <c r="B500" s="19">
        <v>-0.0018425003412038121</v>
      </c>
      <c r="C500" s="19">
        <v>2.1965952773217445E-4</v>
      </c>
      <c r="D500" s="19">
        <v>-0.04837663841415396</v>
      </c>
      <c r="E500" s="19">
        <v>-0.025073805961095208</v>
      </c>
      <c r="F500" s="19">
        <v>0.005565862708719838</v>
      </c>
      <c r="G500" s="19"/>
      <c r="H500" s="19"/>
      <c r="I500" s="19"/>
      <c r="J500" s="19"/>
      <c r="K500" s="19"/>
      <c r="L500" s="19"/>
      <c r="M500" s="19"/>
      <c r="N500" s="19"/>
      <c r="O500" s="19"/>
      <c r="P500" s="19"/>
    </row>
    <row r="501">
      <c r="A501" s="15">
        <v>44875.0</v>
      </c>
      <c r="B501" s="19">
        <v>-0.008055235903337121</v>
      </c>
      <c r="C501" s="19">
        <v>-0.007629427792915533</v>
      </c>
      <c r="D501" s="19">
        <v>-0.004242955310612029</v>
      </c>
      <c r="E501" s="19">
        <v>0.008400962440357151</v>
      </c>
      <c r="F501" s="19">
        <v>-0.02172636523781568</v>
      </c>
      <c r="G501" s="19"/>
      <c r="H501" s="19"/>
      <c r="I501" s="19"/>
      <c r="J501" s="19"/>
      <c r="K501" s="19"/>
      <c r="L501" s="19"/>
      <c r="M501" s="19"/>
      <c r="N501" s="19"/>
      <c r="O501" s="19"/>
      <c r="P501" s="19"/>
    </row>
    <row r="502">
      <c r="A502" s="21">
        <v>44874.0</v>
      </c>
      <c r="B502" s="19">
        <v>0.0013556564766488144</v>
      </c>
      <c r="C502" s="19">
        <v>0.013476195736220165</v>
      </c>
      <c r="D502" s="19">
        <v>0.022686539005754236</v>
      </c>
      <c r="E502" s="19">
        <v>-0.013973500613225553</v>
      </c>
      <c r="F502" s="19">
        <v>-0.002449544704190787</v>
      </c>
      <c r="G502" s="19"/>
      <c r="H502" s="19"/>
      <c r="I502" s="19"/>
      <c r="J502" s="19"/>
      <c r="K502" s="19"/>
      <c r="L502" s="19"/>
      <c r="M502" s="19"/>
      <c r="N502" s="19"/>
      <c r="O502" s="19"/>
      <c r="P502" s="19"/>
    </row>
    <row r="503">
      <c r="A503" s="21">
        <v>44872.0</v>
      </c>
      <c r="B503" s="19">
        <v>-0.0012862171676144563</v>
      </c>
      <c r="C503" s="19">
        <v>-0.0036867880922247798</v>
      </c>
      <c r="D503" s="19">
        <v>0.02185700171096694</v>
      </c>
      <c r="E503" s="19">
        <v>0.02533602704708504</v>
      </c>
      <c r="F503" s="19">
        <v>0.004278303652601734</v>
      </c>
      <c r="G503" s="19"/>
      <c r="H503" s="19"/>
      <c r="I503" s="19"/>
      <c r="J503" s="19"/>
      <c r="K503" s="19"/>
      <c r="L503" s="19"/>
      <c r="M503" s="19"/>
      <c r="N503" s="19"/>
      <c r="O503" s="19"/>
      <c r="P503" s="19"/>
    </row>
    <row r="504">
      <c r="A504" s="21">
        <v>44869.0</v>
      </c>
      <c r="B504" s="19">
        <v>4.7409414155108465E-4</v>
      </c>
      <c r="C504" s="19">
        <v>0.004366088206035013</v>
      </c>
      <c r="D504" s="19">
        <v>-0.013971723892123089</v>
      </c>
      <c r="E504" s="19">
        <v>-0.009677024212976115</v>
      </c>
      <c r="F504" s="19">
        <v>0.007380670186402316</v>
      </c>
      <c r="G504" s="19"/>
      <c r="H504" s="19"/>
      <c r="I504" s="19"/>
      <c r="J504" s="19"/>
      <c r="K504" s="19"/>
      <c r="L504" s="19"/>
      <c r="M504" s="19"/>
      <c r="N504" s="19"/>
      <c r="O504" s="19"/>
      <c r="P504" s="19"/>
    </row>
    <row r="505">
      <c r="A505" s="21">
        <v>44868.0</v>
      </c>
      <c r="B505" s="19">
        <v>-0.0022974525305764493</v>
      </c>
      <c r="C505" s="19">
        <v>-0.00429231785163986</v>
      </c>
      <c r="D505" s="19">
        <v>0.0019045351743840477</v>
      </c>
      <c r="E505" s="19">
        <v>-0.00902322570203129</v>
      </c>
      <c r="F505" s="19">
        <v>0.031738091267856205</v>
      </c>
      <c r="G505" s="19"/>
      <c r="H505" s="19"/>
      <c r="I505" s="19"/>
      <c r="J505" s="19"/>
      <c r="K505" s="19"/>
      <c r="L505" s="19"/>
      <c r="M505" s="19"/>
      <c r="N505" s="19"/>
      <c r="O505" s="19"/>
      <c r="P505" s="19"/>
    </row>
    <row r="506">
      <c r="A506" s="21">
        <v>44867.0</v>
      </c>
      <c r="B506" s="19">
        <v>0.008449744463373099</v>
      </c>
      <c r="C506" s="19">
        <v>-1.1004732034780584E-4</v>
      </c>
      <c r="D506" s="19">
        <v>0.02082725770389815</v>
      </c>
      <c r="E506" s="19">
        <v>-0.009121343944830884</v>
      </c>
      <c r="F506" s="19">
        <v>0.036945244956772205</v>
      </c>
      <c r="G506" s="19"/>
      <c r="H506" s="19"/>
      <c r="I506" s="19"/>
      <c r="J506" s="19"/>
      <c r="K506" s="19"/>
      <c r="L506" s="19"/>
      <c r="M506" s="19"/>
      <c r="N506" s="19"/>
      <c r="O506" s="19"/>
      <c r="P506" s="19"/>
    </row>
    <row r="507">
      <c r="A507" s="21">
        <v>44866.0</v>
      </c>
      <c r="B507" s="19">
        <v>0.012278402428088642</v>
      </c>
      <c r="C507" s="19">
        <v>9.362780194965836E-4</v>
      </c>
      <c r="D507" s="19">
        <v>0.006949882537196528</v>
      </c>
      <c r="E507" s="19">
        <v>-0.0037546683709133166</v>
      </c>
      <c r="F507" s="19">
        <v>0.004167148975575907</v>
      </c>
      <c r="G507" s="19"/>
      <c r="H507" s="19"/>
      <c r="I507" s="19"/>
      <c r="J507" s="19"/>
      <c r="K507" s="19"/>
      <c r="L507" s="19"/>
      <c r="M507" s="19"/>
      <c r="N507" s="19"/>
      <c r="O507" s="19"/>
      <c r="P507" s="19"/>
    </row>
    <row r="508">
      <c r="A508" s="22">
        <v>44865.0</v>
      </c>
      <c r="B508" s="19">
        <v>-0.012734949605012313</v>
      </c>
      <c r="C508" s="19">
        <v>-0.017903504976200746</v>
      </c>
      <c r="D508" s="19">
        <v>0.005388116619510441</v>
      </c>
      <c r="E508" s="19">
        <v>0.040090567291913404</v>
      </c>
      <c r="F508" s="19">
        <v>0.0015651266593241786</v>
      </c>
      <c r="G508" s="19"/>
      <c r="H508" s="19"/>
      <c r="I508" s="19"/>
      <c r="J508" s="19"/>
      <c r="K508" s="19"/>
      <c r="L508" s="19"/>
      <c r="M508" s="19"/>
      <c r="N508" s="19"/>
      <c r="O508" s="19"/>
      <c r="P508" s="19"/>
    </row>
    <row r="509">
      <c r="A509" s="22">
        <v>44862.0</v>
      </c>
      <c r="B509" s="19">
        <v>-0.01660862577015798</v>
      </c>
      <c r="C509" s="19">
        <v>-7.026647208259185E-4</v>
      </c>
      <c r="D509" s="19">
        <v>0.007785574372071169</v>
      </c>
      <c r="E509" s="19">
        <v>0.19998504411984652</v>
      </c>
      <c r="F509" s="19">
        <v>-0.025036735616593253</v>
      </c>
      <c r="G509" s="19"/>
      <c r="H509" s="19"/>
      <c r="I509" s="19"/>
      <c r="J509" s="19"/>
      <c r="K509" s="19"/>
      <c r="L509" s="19"/>
      <c r="M509" s="19"/>
      <c r="N509" s="19"/>
      <c r="O509" s="19"/>
      <c r="P509" s="19"/>
    </row>
    <row r="510">
      <c r="A510" s="22">
        <v>44861.0</v>
      </c>
      <c r="B510" s="19">
        <v>0.0024840550520308646</v>
      </c>
      <c r="C510" s="19">
        <v>-0.0013494548202526158</v>
      </c>
      <c r="D510" s="19">
        <v>0.007368368468378517</v>
      </c>
      <c r="E510" s="19">
        <v>-0.061698942838432025</v>
      </c>
      <c r="F510" s="19">
        <v>0.04549751831718263</v>
      </c>
      <c r="G510" s="19"/>
      <c r="H510" s="19"/>
      <c r="I510" s="19"/>
      <c r="J510" s="19"/>
      <c r="K510" s="19"/>
      <c r="L510" s="19"/>
      <c r="M510" s="19"/>
      <c r="N510" s="19"/>
      <c r="O510" s="19"/>
      <c r="P510" s="19"/>
    </row>
    <row r="511">
      <c r="A511" s="22">
        <v>44859.0</v>
      </c>
      <c r="B511" s="19">
        <v>0.007031302819282104</v>
      </c>
      <c r="C511" s="19">
        <v>0.021110069999448866</v>
      </c>
      <c r="D511" s="19">
        <v>0.008895496812237003</v>
      </c>
      <c r="E511" s="19">
        <v>0.007612000094266325</v>
      </c>
      <c r="F511" s="19">
        <v>0.05914012140934988</v>
      </c>
      <c r="G511" s="19"/>
      <c r="H511" s="19"/>
      <c r="I511" s="19"/>
      <c r="J511" s="19"/>
      <c r="K511" s="19"/>
      <c r="L511" s="19"/>
      <c r="M511" s="19"/>
      <c r="N511" s="19"/>
      <c r="O511" s="19"/>
      <c r="P511" s="19"/>
    </row>
    <row r="512">
      <c r="A512" s="22">
        <v>44858.0</v>
      </c>
      <c r="B512" s="19">
        <v>-0.001754741175676644</v>
      </c>
      <c r="C512" s="19">
        <v>0.020818094862994352</v>
      </c>
      <c r="D512" s="19">
        <v>-1.2598266478536235E-4</v>
      </c>
      <c r="E512" s="19">
        <v>-0.0015529777171225945</v>
      </c>
      <c r="F512" s="19">
        <v>-0.0064046760353190235</v>
      </c>
      <c r="G512" s="19"/>
      <c r="H512" s="19"/>
      <c r="I512" s="19"/>
      <c r="J512" s="19"/>
      <c r="K512" s="19"/>
      <c r="L512" s="19"/>
      <c r="M512" s="19"/>
      <c r="N512" s="19"/>
      <c r="O512" s="19"/>
      <c r="P512" s="19"/>
    </row>
    <row r="513">
      <c r="A513" s="22">
        <v>44855.0</v>
      </c>
      <c r="B513" s="19">
        <v>0.004201965435445709</v>
      </c>
      <c r="C513" s="19">
        <v>-0.003867279452976158</v>
      </c>
      <c r="D513" s="19">
        <v>-0.002362877683374398</v>
      </c>
      <c r="E513" s="19">
        <v>0.017501436506416335</v>
      </c>
      <c r="F513" s="19">
        <v>0.01489334847911139</v>
      </c>
      <c r="G513" s="19"/>
      <c r="H513" s="19"/>
      <c r="I513" s="19"/>
      <c r="J513" s="19"/>
      <c r="K513" s="19"/>
      <c r="L513" s="19"/>
      <c r="M513" s="19"/>
      <c r="N513" s="19"/>
      <c r="O513" s="19"/>
      <c r="P513" s="19"/>
    </row>
    <row r="514">
      <c r="A514" s="22">
        <v>44854.0</v>
      </c>
      <c r="B514" s="19">
        <v>0.010547222792959499</v>
      </c>
      <c r="C514" s="19">
        <v>-0.0053517671981268</v>
      </c>
      <c r="D514" s="19">
        <v>-0.012878092355028459</v>
      </c>
      <c r="E514" s="19">
        <v>0.07083707217023472</v>
      </c>
      <c r="F514" s="19">
        <v>0.013884445581931137</v>
      </c>
      <c r="G514" s="19"/>
      <c r="H514" s="19"/>
      <c r="I514" s="19"/>
      <c r="J514" s="19"/>
      <c r="K514" s="19"/>
      <c r="L514" s="19"/>
      <c r="M514" s="19"/>
      <c r="N514" s="19"/>
      <c r="O514" s="19"/>
      <c r="P514" s="19"/>
    </row>
    <row r="515">
      <c r="A515" s="22">
        <v>44853.0</v>
      </c>
      <c r="B515" s="19">
        <v>0.01628732512006681</v>
      </c>
      <c r="C515" s="19">
        <v>0.013217352010844952</v>
      </c>
      <c r="D515" s="19">
        <v>0.020588533225283534</v>
      </c>
      <c r="E515" s="19">
        <v>0.09013415315818896</v>
      </c>
      <c r="F515" s="19">
        <v>-0.013943217665615237</v>
      </c>
      <c r="G515" s="19"/>
      <c r="H515" s="19"/>
      <c r="I515" s="19"/>
      <c r="J515" s="19"/>
      <c r="K515" s="19"/>
      <c r="L515" s="19"/>
      <c r="M515" s="19"/>
      <c r="N515" s="19"/>
      <c r="O515" s="19"/>
      <c r="P515" s="19"/>
    </row>
    <row r="516">
      <c r="A516" s="22">
        <v>44852.0</v>
      </c>
      <c r="B516" s="19">
        <v>0.013473476297968467</v>
      </c>
      <c r="C516" s="19">
        <v>0.017178971559896672</v>
      </c>
      <c r="D516" s="19">
        <v>-3.797179961014807E-4</v>
      </c>
      <c r="E516" s="19">
        <v>0.009878633926051261</v>
      </c>
      <c r="F516" s="19">
        <v>0.021065515686400804</v>
      </c>
      <c r="G516" s="19"/>
      <c r="H516" s="19"/>
      <c r="I516" s="19"/>
      <c r="J516" s="19"/>
      <c r="K516" s="19"/>
      <c r="L516" s="19"/>
      <c r="M516" s="19"/>
      <c r="N516" s="19"/>
      <c r="O516" s="19"/>
      <c r="P516" s="19"/>
    </row>
    <row r="517">
      <c r="A517" s="22">
        <v>44851.0</v>
      </c>
      <c r="B517" s="19">
        <v>-6.344730348960548E-4</v>
      </c>
      <c r="C517" s="19">
        <v>0.019505623242736636</v>
      </c>
      <c r="D517" s="19">
        <v>-0.006888402845865671</v>
      </c>
      <c r="E517" s="19">
        <v>0.051959619952494096</v>
      </c>
      <c r="F517" s="19">
        <v>0.0018070345272669375</v>
      </c>
      <c r="G517" s="19"/>
      <c r="H517" s="19"/>
      <c r="I517" s="19"/>
      <c r="J517" s="19"/>
      <c r="K517" s="19"/>
      <c r="L517" s="19"/>
      <c r="M517" s="19"/>
      <c r="N517" s="19"/>
      <c r="O517" s="19"/>
      <c r="P517" s="19"/>
    </row>
    <row r="518">
      <c r="A518" s="22">
        <v>44848.0</v>
      </c>
      <c r="B518" s="19">
        <v>-0.0013376513658125422</v>
      </c>
      <c r="C518" s="19">
        <v>-0.016986238267979514</v>
      </c>
      <c r="D518" s="19">
        <v>0.0061720587863303145</v>
      </c>
      <c r="E518" s="19">
        <v>0.06568788760916333</v>
      </c>
      <c r="F518" s="19">
        <v>-0.013434356296956662</v>
      </c>
      <c r="G518" s="19"/>
      <c r="H518" s="19"/>
      <c r="I518" s="19"/>
      <c r="J518" s="19"/>
      <c r="K518" s="19"/>
      <c r="L518" s="19"/>
      <c r="M518" s="19"/>
      <c r="N518" s="19"/>
      <c r="O518" s="19"/>
      <c r="P518" s="19"/>
    </row>
    <row r="519">
      <c r="A519" s="22">
        <v>44847.0</v>
      </c>
      <c r="B519" s="19">
        <v>-0.003298014174443753</v>
      </c>
      <c r="C519" s="19">
        <v>-0.0025844245348035644</v>
      </c>
      <c r="D519" s="19">
        <v>0.0081348497985414</v>
      </c>
      <c r="E519" s="19">
        <v>-0.021335893227634517</v>
      </c>
      <c r="F519" s="19">
        <v>0.04678752332711289</v>
      </c>
      <c r="G519" s="19"/>
      <c r="H519" s="19"/>
      <c r="I519" s="19"/>
      <c r="J519" s="19"/>
      <c r="K519" s="19"/>
      <c r="L519" s="19"/>
      <c r="M519" s="19"/>
      <c r="N519" s="19"/>
      <c r="O519" s="19"/>
      <c r="P519" s="19"/>
    </row>
    <row r="520">
      <c r="A520" s="15">
        <v>44846.0</v>
      </c>
      <c r="B520" s="19">
        <v>-0.011239852910566839</v>
      </c>
      <c r="C520" s="19">
        <v>-0.012645307626878322</v>
      </c>
      <c r="D520" s="19">
        <v>-0.0065614470650825485</v>
      </c>
      <c r="E520" s="19">
        <v>-0.013592766815321622</v>
      </c>
      <c r="F520" s="19">
        <v>-0.010355517446078877</v>
      </c>
      <c r="G520" s="19"/>
      <c r="H520" s="19"/>
      <c r="I520" s="19"/>
      <c r="J520" s="19"/>
      <c r="K520" s="19"/>
      <c r="L520" s="19"/>
      <c r="M520" s="19"/>
      <c r="N520" s="19"/>
      <c r="O520" s="19"/>
      <c r="P520" s="19"/>
    </row>
    <row r="521">
      <c r="A521" s="15">
        <v>44845.0</v>
      </c>
      <c r="B521" s="19">
        <v>-0.011792937949948623</v>
      </c>
      <c r="C521" s="19">
        <v>-9.064642229901221E-4</v>
      </c>
      <c r="D521" s="19">
        <v>-0.03930588006230529</v>
      </c>
      <c r="E521" s="19">
        <v>0.019621278186121804</v>
      </c>
      <c r="F521" s="19">
        <v>-0.011153143751630457</v>
      </c>
      <c r="G521" s="19"/>
      <c r="H521" s="19"/>
      <c r="I521" s="19"/>
      <c r="J521" s="19"/>
      <c r="K521" s="19"/>
      <c r="L521" s="19"/>
      <c r="M521" s="19"/>
      <c r="N521" s="19"/>
      <c r="O521" s="19"/>
      <c r="P521" s="19"/>
    </row>
    <row r="522">
      <c r="A522" s="15">
        <v>44844.0</v>
      </c>
      <c r="B522" s="19">
        <v>-0.007417993738941142</v>
      </c>
      <c r="C522" s="19">
        <v>-0.003275170817098716</v>
      </c>
      <c r="D522" s="19">
        <v>-0.00472349393212701</v>
      </c>
      <c r="E522" s="19">
        <v>-0.007449998454357121</v>
      </c>
      <c r="F522" s="19">
        <v>0.005047525401507658</v>
      </c>
      <c r="G522" s="19"/>
      <c r="H522" s="19"/>
      <c r="I522" s="19"/>
      <c r="J522" s="19"/>
      <c r="K522" s="19"/>
      <c r="L522" s="19"/>
      <c r="M522" s="19"/>
      <c r="N522" s="19"/>
      <c r="O522" s="19"/>
      <c r="P522" s="19"/>
    </row>
    <row r="523">
      <c r="A523" s="21">
        <v>44841.0</v>
      </c>
      <c r="B523" s="19">
        <v>-0.007631525629769653</v>
      </c>
      <c r="C523" s="19">
        <v>0.020515184694289257</v>
      </c>
      <c r="D523" s="19">
        <v>0.015222309659649769</v>
      </c>
      <c r="E523" s="19">
        <v>0.010148638521109143</v>
      </c>
      <c r="F523" s="19">
        <v>-0.01637758720742788</v>
      </c>
      <c r="G523" s="19"/>
      <c r="H523" s="19"/>
      <c r="I523" s="19"/>
      <c r="J523" s="19"/>
      <c r="K523" s="19"/>
      <c r="L523" s="19"/>
      <c r="M523" s="19"/>
      <c r="N523" s="19"/>
      <c r="O523" s="19"/>
      <c r="P523" s="19"/>
    </row>
    <row r="524">
      <c r="A524" s="21">
        <v>44840.0</v>
      </c>
      <c r="B524" s="19">
        <v>-0.008039123735512854</v>
      </c>
      <c r="C524" s="19">
        <v>0.022750044203453612</v>
      </c>
      <c r="D524" s="19">
        <v>0.025754862144640844</v>
      </c>
      <c r="E524" s="19">
        <v>-0.0011852036678933198</v>
      </c>
      <c r="F524" s="19">
        <v>0.009569066527795878</v>
      </c>
      <c r="G524" s="19"/>
      <c r="H524" s="19"/>
      <c r="I524" s="19"/>
      <c r="J524" s="19"/>
      <c r="K524" s="19"/>
      <c r="L524" s="19"/>
      <c r="M524" s="19"/>
      <c r="N524" s="19"/>
      <c r="O524" s="19"/>
      <c r="P524" s="19"/>
    </row>
    <row r="525">
      <c r="A525" s="21">
        <v>44838.0</v>
      </c>
      <c r="B525" s="19">
        <v>-8.032666175782355E-4</v>
      </c>
      <c r="C525" s="19">
        <v>-0.015835266821345728</v>
      </c>
      <c r="D525" s="19">
        <v>-0.017180682268940872</v>
      </c>
      <c r="E525" s="19">
        <v>-0.01773842713152174</v>
      </c>
      <c r="F525" s="19">
        <v>-0.014940686117345225</v>
      </c>
      <c r="G525" s="19"/>
      <c r="H525" s="19"/>
      <c r="I525" s="19"/>
      <c r="J525" s="19"/>
      <c r="K525" s="19"/>
      <c r="L525" s="19"/>
      <c r="M525" s="19"/>
      <c r="N525" s="19"/>
      <c r="O525" s="19"/>
      <c r="P525" s="19"/>
    </row>
    <row r="526">
      <c r="A526" s="21">
        <v>44837.0</v>
      </c>
      <c r="B526" s="19">
        <v>0.003425577646426703</v>
      </c>
      <c r="C526" s="19">
        <v>0.021448038867164287</v>
      </c>
      <c r="D526" s="19">
        <v>0.0058602029874568196</v>
      </c>
      <c r="E526" s="19">
        <v>0.00107342206955785</v>
      </c>
      <c r="F526" s="19">
        <v>1.282626819725241E-4</v>
      </c>
      <c r="G526" s="19"/>
      <c r="H526" s="19"/>
      <c r="I526" s="19"/>
      <c r="J526" s="19"/>
      <c r="K526" s="19"/>
      <c r="L526" s="19"/>
      <c r="M526" s="19"/>
      <c r="N526" s="19"/>
      <c r="O526" s="19"/>
      <c r="P526" s="19"/>
    </row>
    <row r="527">
      <c r="A527" s="23">
        <v>44834.0</v>
      </c>
      <c r="B527" s="19">
        <v>0.021194869332601618</v>
      </c>
      <c r="C527" s="19">
        <v>-0.006592113007651612</v>
      </c>
      <c r="D527" s="19">
        <v>0.00789202503330233</v>
      </c>
      <c r="E527" s="19">
        <v>-0.017743636089772585</v>
      </c>
      <c r="F527" s="19">
        <v>0.009386328327291693</v>
      </c>
      <c r="G527" s="19"/>
      <c r="H527" s="19"/>
      <c r="I527" s="19"/>
      <c r="J527" s="19"/>
      <c r="K527" s="19"/>
      <c r="L527" s="19"/>
      <c r="M527" s="19"/>
      <c r="N527" s="19"/>
      <c r="O527" s="19"/>
      <c r="P527" s="19"/>
    </row>
    <row r="528">
      <c r="A528" s="23">
        <v>44833.0</v>
      </c>
      <c r="B528" s="19">
        <v>0.006976101671501755</v>
      </c>
      <c r="C528" s="19">
        <v>-0.0035775027857603003</v>
      </c>
      <c r="D528" s="19">
        <v>7.545840983977925E-4</v>
      </c>
      <c r="E528" s="19">
        <v>0.054914672514062346</v>
      </c>
      <c r="F528" s="19">
        <v>-0.025977301387137497</v>
      </c>
      <c r="G528" s="19"/>
      <c r="H528" s="19"/>
      <c r="I528" s="19"/>
      <c r="J528" s="19"/>
      <c r="K528" s="19"/>
      <c r="L528" s="19"/>
      <c r="M528" s="19"/>
      <c r="N528" s="19"/>
      <c r="O528" s="19"/>
      <c r="P528" s="19"/>
    </row>
    <row r="529">
      <c r="A529" s="23">
        <v>44832.0</v>
      </c>
      <c r="B529" s="19">
        <v>-0.010321963223733799</v>
      </c>
      <c r="C529" s="19">
        <v>-0.009871668311944748</v>
      </c>
      <c r="D529" s="19">
        <v>0.0032552740486524456</v>
      </c>
      <c r="E529" s="19">
        <v>-0.00581340242014472</v>
      </c>
      <c r="F529" s="19">
        <v>0.008328565070888194</v>
      </c>
      <c r="G529" s="19"/>
      <c r="H529" s="19"/>
      <c r="I529" s="19"/>
      <c r="J529" s="19"/>
      <c r="K529" s="19"/>
      <c r="L529" s="19"/>
      <c r="M529" s="19"/>
      <c r="N529" s="19"/>
      <c r="O529" s="19"/>
      <c r="P529" s="19"/>
    </row>
    <row r="530">
      <c r="A530" s="23">
        <v>44831.0</v>
      </c>
      <c r="B530" s="19">
        <v>0.04106177056646754</v>
      </c>
      <c r="C530" s="19">
        <v>-0.024029470104845574</v>
      </c>
      <c r="D530" s="19">
        <v>-0.06050260787102901</v>
      </c>
      <c r="E530" s="19">
        <v>-0.029646207615427134</v>
      </c>
      <c r="F530" s="19">
        <v>0.02089959109495676</v>
      </c>
      <c r="G530" s="19"/>
      <c r="H530" s="19"/>
      <c r="I530" s="19"/>
      <c r="J530" s="19"/>
      <c r="K530" s="19"/>
      <c r="L530" s="19"/>
      <c r="M530" s="19"/>
      <c r="N530" s="19"/>
      <c r="O530" s="19"/>
      <c r="P530" s="19"/>
    </row>
    <row r="531">
      <c r="A531" s="23">
        <v>44830.0</v>
      </c>
      <c r="B531" s="19">
        <v>-0.02083478503240188</v>
      </c>
      <c r="C531" s="19">
        <v>-0.02341155634270531</v>
      </c>
      <c r="D531" s="19">
        <v>-0.021050432845173717</v>
      </c>
      <c r="E531" s="19">
        <v>-0.03923416789396161</v>
      </c>
      <c r="F531" s="19">
        <v>-0.024626487718409806</v>
      </c>
      <c r="G531" s="19"/>
      <c r="H531" s="19"/>
      <c r="I531" s="19"/>
      <c r="J531" s="19"/>
      <c r="K531" s="19"/>
      <c r="L531" s="19"/>
      <c r="M531" s="19"/>
      <c r="N531" s="19"/>
      <c r="O531" s="19"/>
      <c r="P531" s="19"/>
    </row>
    <row r="532">
      <c r="A532" s="23">
        <v>44827.0</v>
      </c>
      <c r="B532" s="19">
        <v>-0.018063633253506683</v>
      </c>
      <c r="C532" s="19">
        <v>-0.012947282163343399</v>
      </c>
      <c r="D532" s="19">
        <v>0.010649027748457884</v>
      </c>
      <c r="E532" s="19">
        <v>-0.004135988970696003</v>
      </c>
      <c r="F532" s="19">
        <v>8.870865543024742E-4</v>
      </c>
      <c r="G532" s="19"/>
      <c r="H532" s="19"/>
      <c r="I532" s="19"/>
      <c r="J532" s="19"/>
      <c r="K532" s="19"/>
      <c r="L532" s="19"/>
      <c r="M532" s="19"/>
      <c r="N532" s="19"/>
      <c r="O532" s="19"/>
      <c r="P532" s="19"/>
    </row>
    <row r="533">
      <c r="A533" s="23">
        <v>44826.0</v>
      </c>
      <c r="B533" s="19">
        <v>0.015777036419238222</v>
      </c>
      <c r="C533" s="19">
        <v>-0.001636214889555454</v>
      </c>
      <c r="D533" s="19">
        <v>-0.015199464091843695</v>
      </c>
      <c r="E533" s="19">
        <v>-0.03142313265335106</v>
      </c>
      <c r="F533" s="19">
        <v>-0.006984206883533739</v>
      </c>
      <c r="G533" s="19"/>
      <c r="H533" s="19"/>
      <c r="I533" s="19"/>
      <c r="J533" s="19"/>
      <c r="K533" s="19"/>
      <c r="L533" s="19"/>
      <c r="M533" s="19"/>
      <c r="N533" s="19"/>
      <c r="O533" s="19"/>
      <c r="P533" s="19"/>
    </row>
    <row r="534">
      <c r="A534" s="23">
        <v>44825.0</v>
      </c>
      <c r="B534" s="19">
        <v>0.0041175239025750265</v>
      </c>
      <c r="C534" s="19">
        <v>0.019517348754448438</v>
      </c>
      <c r="D534" s="19">
        <v>0.020677134908285044</v>
      </c>
      <c r="E534" s="19">
        <v>-0.015743847874720385</v>
      </c>
      <c r="F534" s="19">
        <v>0.005313429059396579</v>
      </c>
      <c r="G534" s="19"/>
      <c r="H534" s="19"/>
      <c r="I534" s="19"/>
      <c r="J534" s="19"/>
      <c r="K534" s="19"/>
      <c r="L534" s="19"/>
      <c r="M534" s="19"/>
      <c r="N534" s="19"/>
      <c r="O534" s="19"/>
      <c r="P534" s="19"/>
    </row>
    <row r="535">
      <c r="A535" s="23">
        <v>44824.0</v>
      </c>
      <c r="B535" s="19">
        <v>-0.0074807785551014305</v>
      </c>
      <c r="C535" s="19">
        <v>-0.010889891101088955</v>
      </c>
      <c r="D535" s="19">
        <v>-0.01630447387341427</v>
      </c>
      <c r="E535" s="19">
        <v>-0.014468788755684137</v>
      </c>
      <c r="F535" s="19">
        <v>-5.689720571501189E-4</v>
      </c>
      <c r="G535" s="19"/>
      <c r="H535" s="19"/>
      <c r="I535" s="19"/>
      <c r="J535" s="19"/>
      <c r="K535" s="19"/>
      <c r="L535" s="19"/>
      <c r="M535" s="19"/>
      <c r="N535" s="19"/>
      <c r="O535" s="19"/>
      <c r="P535" s="19"/>
    </row>
    <row r="536">
      <c r="A536" s="23">
        <v>44823.0</v>
      </c>
      <c r="B536" s="19">
        <v>-0.023801474068564477</v>
      </c>
      <c r="C536" s="19">
        <v>-0.009263295553618156</v>
      </c>
      <c r="D536" s="19">
        <v>-0.0329692511270101</v>
      </c>
      <c r="E536" s="19">
        <v>-0.030978768860996153</v>
      </c>
      <c r="F536" s="19">
        <v>-0.044287354238414456</v>
      </c>
      <c r="G536" s="19"/>
      <c r="H536" s="19"/>
      <c r="I536" s="19"/>
      <c r="J536" s="19"/>
      <c r="K536" s="19"/>
      <c r="L536" s="19"/>
      <c r="M536" s="19"/>
      <c r="N536" s="19"/>
      <c r="O536" s="19"/>
      <c r="P536" s="19"/>
    </row>
    <row r="537">
      <c r="A537" s="23">
        <v>44820.0</v>
      </c>
      <c r="B537" s="19">
        <v>-0.020206704650854612</v>
      </c>
      <c r="C537" s="19">
        <v>-5.446029844243805E-4</v>
      </c>
      <c r="D537" s="19">
        <v>-0.00657279087384699</v>
      </c>
      <c r="E537" s="19">
        <v>0.006369597935927729</v>
      </c>
      <c r="F537" s="19">
        <v>-0.01134938175736222</v>
      </c>
      <c r="G537" s="19"/>
      <c r="H537" s="19"/>
      <c r="I537" s="19"/>
      <c r="J537" s="19"/>
      <c r="K537" s="19"/>
      <c r="L537" s="19"/>
      <c r="M537" s="19"/>
      <c r="N537" s="19"/>
      <c r="O537" s="19"/>
      <c r="P537" s="19"/>
    </row>
    <row r="538">
      <c r="A538" s="23">
        <v>44819.0</v>
      </c>
      <c r="B538" s="19">
        <v>-0.011525867714472726</v>
      </c>
      <c r="C538" s="19">
        <v>0.008901098901098914</v>
      </c>
      <c r="D538" s="19">
        <v>-0.014427194273040622</v>
      </c>
      <c r="E538" s="19">
        <v>0.18191925288269117</v>
      </c>
      <c r="F538" s="19">
        <v>-0.003037160552644025</v>
      </c>
      <c r="G538" s="19"/>
      <c r="H538" s="19"/>
      <c r="I538" s="19"/>
      <c r="J538" s="19"/>
      <c r="K538" s="19"/>
      <c r="L538" s="19"/>
      <c r="M538" s="19"/>
      <c r="N538" s="19"/>
      <c r="O538" s="19"/>
      <c r="P538" s="19"/>
    </row>
    <row r="539">
      <c r="A539" s="23">
        <v>44818.0</v>
      </c>
      <c r="B539" s="19">
        <v>-0.005794648089068377</v>
      </c>
      <c r="C539" s="19">
        <v>0.0030864197530864335</v>
      </c>
      <c r="D539" s="19">
        <v>0.012855585952269655</v>
      </c>
      <c r="E539" s="19">
        <v>0.017222437637327115</v>
      </c>
      <c r="F539" s="19">
        <v>0.004726859331059652</v>
      </c>
      <c r="G539" s="19"/>
      <c r="H539" s="19"/>
      <c r="I539" s="19"/>
      <c r="J539" s="19"/>
      <c r="K539" s="19"/>
      <c r="L539" s="19"/>
      <c r="M539" s="19"/>
      <c r="N539" s="19"/>
      <c r="O539" s="19"/>
      <c r="P539" s="19"/>
    </row>
    <row r="540">
      <c r="A540" s="23">
        <v>44817.0</v>
      </c>
      <c r="B540" s="19">
        <v>-0.001625065002600068</v>
      </c>
      <c r="C540" s="19">
        <v>0.0066019417475728925</v>
      </c>
      <c r="D540" s="19">
        <v>0.011427800148471556</v>
      </c>
      <c r="E540" s="19">
        <v>0.012166405023547933</v>
      </c>
      <c r="F540" s="19">
        <v>0.040660024906600256</v>
      </c>
      <c r="G540" s="19"/>
      <c r="H540" s="19"/>
      <c r="I540" s="19"/>
      <c r="J540" s="19"/>
      <c r="K540" s="19"/>
      <c r="L540" s="19"/>
      <c r="M540" s="19"/>
      <c r="N540" s="19"/>
      <c r="O540" s="19"/>
      <c r="P540" s="19"/>
    </row>
    <row r="541">
      <c r="A541" s="21">
        <v>44816.0</v>
      </c>
      <c r="B541" s="19">
        <v>0.004505386875612194</v>
      </c>
      <c r="C541" s="19">
        <v>0.00272585669781944</v>
      </c>
      <c r="D541" s="19">
        <v>0.00837038381272115</v>
      </c>
      <c r="E541" s="19">
        <v>0.011914217633042012</v>
      </c>
      <c r="F541" s="19">
        <v>-0.0022365805168986785</v>
      </c>
      <c r="G541" s="19"/>
      <c r="H541" s="19"/>
      <c r="I541" s="19"/>
      <c r="J541" s="19"/>
      <c r="K541" s="19"/>
      <c r="L541" s="19"/>
      <c r="M541" s="19"/>
      <c r="N541" s="19"/>
      <c r="O541" s="19"/>
      <c r="P541" s="19"/>
    </row>
    <row r="542">
      <c r="A542" s="21">
        <v>44813.0</v>
      </c>
      <c r="B542" s="19">
        <v>-0.02644459983472125</v>
      </c>
      <c r="C542" s="19">
        <v>0.02579319790002277</v>
      </c>
      <c r="D542" s="19">
        <v>-0.00818934485241185</v>
      </c>
      <c r="E542" s="19">
        <v>-0.0016850034691248128</v>
      </c>
      <c r="F542" s="19">
        <v>0.022942484906260052</v>
      </c>
      <c r="G542" s="19"/>
      <c r="H542" s="19"/>
      <c r="I542" s="19"/>
      <c r="J542" s="19"/>
      <c r="K542" s="19"/>
      <c r="L542" s="19"/>
      <c r="M542" s="19"/>
      <c r="N542" s="19"/>
      <c r="O542" s="19"/>
      <c r="P542" s="19"/>
    </row>
    <row r="543">
      <c r="A543" s="21">
        <v>44812.0</v>
      </c>
      <c r="B543" s="19">
        <v>0.012030365414307687</v>
      </c>
      <c r="C543" s="19">
        <v>-0.00843093985175114</v>
      </c>
      <c r="D543" s="19">
        <v>-0.025989393872989375</v>
      </c>
      <c r="E543" s="19">
        <v>0.002816248094891005</v>
      </c>
      <c r="F543" s="19">
        <v>-0.013974182228349563</v>
      </c>
      <c r="G543" s="19"/>
      <c r="H543" s="19"/>
      <c r="I543" s="19"/>
      <c r="J543" s="19"/>
      <c r="K543" s="19"/>
      <c r="L543" s="19"/>
      <c r="M543" s="19"/>
      <c r="N543" s="19"/>
      <c r="O543" s="19"/>
      <c r="P543" s="19"/>
    </row>
    <row r="544">
      <c r="A544" s="21">
        <v>44811.0</v>
      </c>
      <c r="B544" s="19">
        <v>0.003421341424052704</v>
      </c>
      <c r="C544" s="19">
        <v>0.0013598504164540337</v>
      </c>
      <c r="D544" s="19">
        <v>-0.0027317030529513397</v>
      </c>
      <c r="E544" s="19">
        <v>0.003390957446808507</v>
      </c>
      <c r="F544" s="19">
        <v>0.022162439149372437</v>
      </c>
      <c r="G544" s="19"/>
      <c r="H544" s="19"/>
      <c r="I544" s="19"/>
      <c r="J544" s="19"/>
      <c r="K544" s="19"/>
      <c r="L544" s="19"/>
      <c r="M544" s="19"/>
      <c r="N544" s="19"/>
      <c r="O544" s="19"/>
      <c r="P544" s="19"/>
    </row>
    <row r="545">
      <c r="A545" s="21">
        <v>44810.0</v>
      </c>
      <c r="B545" s="19">
        <v>-5.806451612904162E-4</v>
      </c>
      <c r="C545" s="19">
        <v>0.011519944979367258</v>
      </c>
      <c r="D545" s="19">
        <v>-0.005952251645558682</v>
      </c>
      <c r="E545" s="19">
        <v>0.003636848953988858</v>
      </c>
      <c r="F545" s="19">
        <v>-0.00813214739517154</v>
      </c>
      <c r="G545" s="19"/>
      <c r="H545" s="19"/>
      <c r="I545" s="19"/>
      <c r="J545" s="19"/>
      <c r="K545" s="19"/>
      <c r="L545" s="19"/>
      <c r="M545" s="19"/>
      <c r="N545" s="19"/>
      <c r="O545" s="19"/>
      <c r="P545" s="19"/>
    </row>
    <row r="546">
      <c r="A546" s="21">
        <v>44809.0</v>
      </c>
      <c r="B546" s="19">
        <v>0.0027819111082356685</v>
      </c>
      <c r="C546" s="19">
        <v>-0.0022302281694973614</v>
      </c>
      <c r="D546" s="19">
        <v>-0.011021355218493567</v>
      </c>
      <c r="E546" s="19">
        <v>0.007530171109691786</v>
      </c>
      <c r="F546" s="19">
        <v>0.008134247101774239</v>
      </c>
      <c r="G546" s="19"/>
      <c r="H546" s="19"/>
      <c r="I546" s="19"/>
      <c r="J546" s="19"/>
      <c r="K546" s="19"/>
      <c r="L546" s="19"/>
      <c r="M546" s="19"/>
      <c r="N546" s="19"/>
      <c r="O546" s="19"/>
      <c r="P546" s="19"/>
    </row>
    <row r="547">
      <c r="A547" s="21">
        <v>44806.0</v>
      </c>
      <c r="B547" s="19">
        <v>-0.012899929752857808</v>
      </c>
      <c r="C547" s="19">
        <v>-0.01459483827341368</v>
      </c>
      <c r="D547" s="19">
        <v>-0.008921537315021766</v>
      </c>
      <c r="E547" s="19">
        <v>0.0013127777029755539</v>
      </c>
      <c r="F547" s="19">
        <v>-0.007374912581855186</v>
      </c>
      <c r="G547" s="19"/>
      <c r="H547" s="19"/>
      <c r="I547" s="19"/>
      <c r="J547" s="19"/>
      <c r="K547" s="19"/>
      <c r="L547" s="19"/>
      <c r="M547" s="19"/>
      <c r="N547" s="19"/>
      <c r="O547" s="19"/>
      <c r="P547" s="19"/>
    </row>
    <row r="548">
      <c r="A548" s="21">
        <v>44805.0</v>
      </c>
      <c r="B548" s="19">
        <v>0.005328710837185557</v>
      </c>
      <c r="C548" s="19">
        <v>0.03674709353274519</v>
      </c>
      <c r="D548" s="19">
        <v>0.039163624294722865</v>
      </c>
      <c r="E548" s="19">
        <v>0.006914316702820056</v>
      </c>
      <c r="F548" s="19">
        <v>0.004470272686633914</v>
      </c>
      <c r="G548" s="19"/>
      <c r="H548" s="19"/>
      <c r="I548" s="19"/>
      <c r="J548" s="19"/>
      <c r="K548" s="19"/>
      <c r="L548" s="19"/>
      <c r="M548" s="19"/>
      <c r="N548" s="19"/>
      <c r="O548" s="19"/>
      <c r="P548" s="19"/>
    </row>
    <row r="549">
      <c r="A549" s="23">
        <v>44803.0</v>
      </c>
      <c r="B549" s="19">
        <v>0.027847433020984358</v>
      </c>
      <c r="C549" s="19">
        <v>-0.017224550726301913</v>
      </c>
      <c r="D549" s="19">
        <v>-0.02517147664035202</v>
      </c>
      <c r="E549" s="19">
        <v>-0.01636939489914979</v>
      </c>
      <c r="F549" s="19">
        <v>0.013265174064966967</v>
      </c>
      <c r="G549" s="19"/>
      <c r="H549" s="19"/>
      <c r="I549" s="19"/>
      <c r="J549" s="19"/>
      <c r="K549" s="19"/>
      <c r="L549" s="19"/>
      <c r="M549" s="19"/>
      <c r="N549" s="19"/>
      <c r="O549" s="19"/>
      <c r="P549" s="19"/>
    </row>
    <row r="550">
      <c r="A550" s="23">
        <v>44802.0</v>
      </c>
      <c r="B550" s="19">
        <v>-0.007921440261865698</v>
      </c>
      <c r="C550" s="19">
        <v>-0.0017194933226342135</v>
      </c>
      <c r="D550" s="19">
        <v>0.0127350968784814</v>
      </c>
      <c r="E550" s="19">
        <v>0.015231003553900724</v>
      </c>
      <c r="F550" s="19">
        <v>-0.020224434159639926</v>
      </c>
      <c r="G550" s="19"/>
      <c r="H550" s="19"/>
      <c r="I550" s="19"/>
      <c r="J550" s="19"/>
      <c r="K550" s="19"/>
      <c r="L550" s="19"/>
      <c r="M550" s="19"/>
      <c r="N550" s="19"/>
      <c r="O550" s="19"/>
      <c r="P550" s="19"/>
    </row>
    <row r="551">
      <c r="A551" s="23">
        <v>44799.0</v>
      </c>
      <c r="B551" s="19">
        <v>-0.00508044030482635</v>
      </c>
      <c r="C551" s="19">
        <v>-0.0010878277796861902</v>
      </c>
      <c r="D551" s="19">
        <v>-0.008619009463585736</v>
      </c>
      <c r="E551" s="19">
        <v>-0.0059217388378587366</v>
      </c>
      <c r="F551" s="19">
        <v>-8.868055995440161E-4</v>
      </c>
      <c r="G551" s="19"/>
      <c r="H551" s="19"/>
      <c r="I551" s="19"/>
      <c r="J551" s="19"/>
      <c r="K551" s="19"/>
      <c r="L551" s="19"/>
      <c r="M551" s="19"/>
      <c r="N551" s="19"/>
      <c r="O551" s="19"/>
      <c r="P551" s="19"/>
    </row>
    <row r="552">
      <c r="A552" s="23">
        <v>44798.0</v>
      </c>
      <c r="B552" s="19">
        <v>-0.009547771111541148</v>
      </c>
      <c r="C552" s="19">
        <v>0.010880888991781523</v>
      </c>
      <c r="D552" s="19">
        <v>0.005969108772847065</v>
      </c>
      <c r="E552" s="19">
        <v>0.0010441226002020354</v>
      </c>
      <c r="F552" s="19">
        <v>0.03738993297410964</v>
      </c>
      <c r="G552" s="19"/>
      <c r="H552" s="19"/>
      <c r="I552" s="19"/>
      <c r="J552" s="19"/>
      <c r="K552" s="19"/>
      <c r="L552" s="19"/>
      <c r="M552" s="19"/>
      <c r="N552" s="19"/>
      <c r="O552" s="19"/>
      <c r="P552" s="19"/>
    </row>
    <row r="553">
      <c r="A553" s="23">
        <v>44797.0</v>
      </c>
      <c r="B553" s="19">
        <v>0.009376831412385211</v>
      </c>
      <c r="C553" s="19">
        <v>0.013669697858609497</v>
      </c>
      <c r="D553" s="19">
        <v>0.01286407766990294</v>
      </c>
      <c r="E553" s="19">
        <v>0.010964314900572036</v>
      </c>
      <c r="F553" s="19">
        <v>0.025540804636431158</v>
      </c>
      <c r="G553" s="19"/>
      <c r="H553" s="19"/>
      <c r="I553" s="19"/>
      <c r="J553" s="19"/>
      <c r="K553" s="19"/>
      <c r="L553" s="19"/>
      <c r="M553" s="19"/>
      <c r="N553" s="19"/>
      <c r="O553" s="19"/>
      <c r="P553" s="19"/>
    </row>
    <row r="554">
      <c r="A554" s="23">
        <v>44796.0</v>
      </c>
      <c r="B554" s="19">
        <v>0.006224610142838483</v>
      </c>
      <c r="C554" s="19">
        <v>-0.02085248161764708</v>
      </c>
      <c r="D554" s="19">
        <v>-0.03482057288893625</v>
      </c>
      <c r="E554" s="19">
        <v>-0.00487937110327985</v>
      </c>
      <c r="F554" s="19">
        <v>-0.056583381015957834</v>
      </c>
      <c r="G554" s="19"/>
      <c r="H554" s="19"/>
      <c r="I554" s="19"/>
      <c r="J554" s="19"/>
      <c r="K554" s="19"/>
      <c r="L554" s="19"/>
      <c r="M554" s="19"/>
      <c r="N554" s="19"/>
      <c r="O554" s="19"/>
      <c r="P554" s="19"/>
    </row>
    <row r="555">
      <c r="A555" s="23">
        <v>44795.0</v>
      </c>
      <c r="B555" s="19">
        <v>-0.020850708924103456</v>
      </c>
      <c r="C555" s="19">
        <v>-0.016608292848265815</v>
      </c>
      <c r="D555" s="19">
        <v>-0.028470339947445744</v>
      </c>
      <c r="E555" s="19">
        <v>-6.776445076916993E-5</v>
      </c>
      <c r="F555" s="19">
        <v>-0.0190832553788588</v>
      </c>
      <c r="G555" s="19"/>
      <c r="H555" s="19"/>
      <c r="I555" s="19"/>
      <c r="J555" s="19"/>
      <c r="K555" s="19"/>
      <c r="L555" s="19"/>
      <c r="M555" s="19"/>
      <c r="N555" s="19"/>
      <c r="O555" s="19"/>
      <c r="P555" s="19"/>
    </row>
    <row r="556">
      <c r="A556" s="23">
        <v>44792.0</v>
      </c>
      <c r="B556" s="19">
        <v>-0.021285947507220793</v>
      </c>
      <c r="C556" s="19">
        <v>0.002094537220492576</v>
      </c>
      <c r="D556" s="19">
        <v>-0.0012398999814015044</v>
      </c>
      <c r="E556" s="19">
        <v>-0.004486120012142769</v>
      </c>
      <c r="F556" s="19">
        <v>-0.02924082818743201</v>
      </c>
      <c r="G556" s="19"/>
      <c r="H556" s="19"/>
      <c r="I556" s="19"/>
      <c r="J556" s="19"/>
      <c r="K556" s="19"/>
      <c r="L556" s="19"/>
      <c r="M556" s="19"/>
      <c r="N556" s="19"/>
      <c r="O556" s="19"/>
      <c r="P556" s="19"/>
    </row>
    <row r="557">
      <c r="A557" s="23">
        <v>44791.0</v>
      </c>
      <c r="B557" s="19">
        <v>-0.009022462821230759</v>
      </c>
      <c r="C557" s="19">
        <v>0.004549331816889435</v>
      </c>
      <c r="D557" s="19">
        <v>-0.009071548511283</v>
      </c>
      <c r="E557" s="19">
        <v>0.008950449224067514</v>
      </c>
      <c r="F557" s="19">
        <v>-0.021213557715098252</v>
      </c>
      <c r="G557" s="19"/>
      <c r="H557" s="19"/>
      <c r="I557" s="19"/>
      <c r="J557" s="19"/>
      <c r="K557" s="19"/>
      <c r="L557" s="19"/>
      <c r="M557" s="19"/>
      <c r="N557" s="19"/>
      <c r="O557" s="19"/>
      <c r="P557" s="19"/>
    </row>
    <row r="558">
      <c r="A558" s="23">
        <v>44790.0</v>
      </c>
      <c r="B558" s="19">
        <v>-0.011927451583154114</v>
      </c>
      <c r="C558" s="19">
        <v>0.0055466605672460645</v>
      </c>
      <c r="D558" s="19">
        <v>0.02575197445807431</v>
      </c>
      <c r="E558" s="19">
        <v>0.011706376532158114</v>
      </c>
      <c r="F558" s="19">
        <v>-8.88046888875782E-4</v>
      </c>
      <c r="G558" s="19"/>
      <c r="H558" s="19"/>
      <c r="I558" s="19"/>
      <c r="J558" s="19"/>
      <c r="K558" s="19"/>
      <c r="L558" s="19"/>
      <c r="M558" s="19"/>
      <c r="N558" s="19"/>
      <c r="O558" s="19"/>
      <c r="P558" s="19"/>
    </row>
    <row r="559">
      <c r="A559" s="23">
        <v>44789.0</v>
      </c>
      <c r="B559" s="19">
        <v>0.024954313441300613</v>
      </c>
      <c r="C559" s="19">
        <v>0.01709898801907639</v>
      </c>
      <c r="D559" s="19">
        <v>0.0018940191085483615</v>
      </c>
      <c r="E559" s="19">
        <v>9.99483026021153E-4</v>
      </c>
      <c r="F559" s="19">
        <v>-0.001713947990543696</v>
      </c>
      <c r="G559" s="19"/>
      <c r="H559" s="19"/>
      <c r="I559" s="19"/>
      <c r="J559" s="19"/>
      <c r="K559" s="19"/>
      <c r="L559" s="19"/>
      <c r="M559" s="19"/>
      <c r="N559" s="19"/>
      <c r="O559" s="19"/>
      <c r="P559" s="19"/>
    </row>
    <row r="560">
      <c r="A560" s="21">
        <v>44785.0</v>
      </c>
      <c r="B560" s="19">
        <v>-0.012999129244930852</v>
      </c>
      <c r="C560" s="19">
        <v>0.012901325478645198</v>
      </c>
      <c r="D560" s="19">
        <v>0.002299141513214753</v>
      </c>
      <c r="E560" s="19">
        <v>-0.0029209621993127044</v>
      </c>
      <c r="F560" s="19">
        <v>-0.031482541499713745</v>
      </c>
      <c r="G560" s="19"/>
      <c r="H560" s="19"/>
      <c r="I560" s="19"/>
      <c r="J560" s="19"/>
      <c r="K560" s="19"/>
      <c r="L560" s="19"/>
      <c r="M560" s="19"/>
      <c r="N560" s="19"/>
      <c r="O560" s="19"/>
      <c r="P560" s="19"/>
    </row>
    <row r="561">
      <c r="A561" s="21">
        <v>44784.0</v>
      </c>
      <c r="B561" s="19">
        <v>-0.0075308641975309065</v>
      </c>
      <c r="C561" s="19">
        <v>0.01409881115956746</v>
      </c>
      <c r="D561" s="19">
        <v>0.015595210042629759</v>
      </c>
      <c r="E561" s="19">
        <v>0.003932933140136541</v>
      </c>
      <c r="F561" s="19">
        <v>0.02958510136727943</v>
      </c>
      <c r="G561" s="19"/>
      <c r="H561" s="19"/>
      <c r="I561" s="19"/>
      <c r="J561" s="19"/>
      <c r="K561" s="19"/>
      <c r="L561" s="19"/>
      <c r="M561" s="19"/>
      <c r="N561" s="19"/>
      <c r="O561" s="19"/>
      <c r="P561" s="19"/>
    </row>
    <row r="562">
      <c r="A562" s="21">
        <v>44783.0</v>
      </c>
      <c r="B562" s="19">
        <v>-0.004179985247110829</v>
      </c>
      <c r="C562" s="19">
        <v>-0.0014912908613695652</v>
      </c>
      <c r="D562" s="19">
        <v>0.006446466301582632</v>
      </c>
      <c r="E562" s="19">
        <v>0.005411030176899034</v>
      </c>
      <c r="F562" s="19">
        <v>-0.03017832647462282</v>
      </c>
      <c r="G562" s="19"/>
      <c r="H562" s="19"/>
      <c r="I562" s="19"/>
      <c r="J562" s="19"/>
      <c r="K562" s="19"/>
      <c r="L562" s="19"/>
      <c r="M562" s="19"/>
      <c r="N562" s="19"/>
      <c r="O562" s="19"/>
      <c r="P562" s="19"/>
    </row>
    <row r="563">
      <c r="A563" s="21">
        <v>44781.0</v>
      </c>
      <c r="B563" s="19">
        <v>-0.008230201792355007</v>
      </c>
      <c r="C563" s="19">
        <v>0.021883572081682567</v>
      </c>
      <c r="D563" s="19">
        <v>-0.0077867625037436605</v>
      </c>
      <c r="E563" s="19">
        <v>0.0045296167247386165</v>
      </c>
      <c r="F563" s="19">
        <v>-0.009903231282892833</v>
      </c>
      <c r="G563" s="19"/>
      <c r="H563" s="19"/>
      <c r="I563" s="19"/>
      <c r="J563" s="19"/>
      <c r="K563" s="19"/>
      <c r="L563" s="19"/>
      <c r="M563" s="19"/>
      <c r="N563" s="19"/>
      <c r="O563" s="19"/>
      <c r="P563" s="19"/>
    </row>
    <row r="564">
      <c r="A564" s="21">
        <v>44778.0</v>
      </c>
      <c r="B564" s="19">
        <v>0.005640365397584501</v>
      </c>
      <c r="C564" s="19">
        <v>-0.005516488845780709</v>
      </c>
      <c r="D564" s="19">
        <v>0.002358692855304767</v>
      </c>
      <c r="E564" s="19">
        <v>0.003882612193500945</v>
      </c>
      <c r="F564" s="19">
        <v>-0.01833231487139597</v>
      </c>
      <c r="G564" s="19"/>
      <c r="H564" s="19"/>
      <c r="I564" s="19"/>
      <c r="J564" s="19"/>
      <c r="K564" s="19"/>
      <c r="L564" s="19"/>
      <c r="M564" s="19"/>
      <c r="N564" s="19"/>
      <c r="O564" s="19"/>
      <c r="P564" s="19"/>
    </row>
    <row r="565">
      <c r="A565" s="21">
        <v>44777.0</v>
      </c>
      <c r="B565" s="19">
        <v>-4.902261167964994E-4</v>
      </c>
      <c r="C565" s="19">
        <v>0.00862121675328642</v>
      </c>
      <c r="D565" s="19">
        <v>-0.017755218096421554</v>
      </c>
      <c r="E565" s="19">
        <v>-0.005392429724464187</v>
      </c>
      <c r="F565" s="19">
        <v>-0.013589785741684568</v>
      </c>
      <c r="G565" s="19"/>
      <c r="H565" s="19"/>
      <c r="I565" s="19"/>
      <c r="J565" s="19"/>
      <c r="K565" s="19"/>
      <c r="L565" s="19"/>
      <c r="M565" s="19"/>
      <c r="N565" s="19"/>
      <c r="O565" s="19"/>
      <c r="P565" s="19"/>
    </row>
    <row r="566">
      <c r="A566" s="21">
        <v>44776.0</v>
      </c>
      <c r="B566" s="19">
        <v>-0.0320303695355596</v>
      </c>
      <c r="C566" s="19">
        <v>-0.00686179256740338</v>
      </c>
      <c r="D566" s="19">
        <v>-0.006154103782471276</v>
      </c>
      <c r="E566" s="19">
        <v>0.01004989809543888</v>
      </c>
      <c r="F566" s="19">
        <v>-0.01807909604519764</v>
      </c>
      <c r="G566" s="19"/>
      <c r="H566" s="19"/>
      <c r="I566" s="19"/>
      <c r="J566" s="19"/>
      <c r="K566" s="19"/>
      <c r="L566" s="19"/>
      <c r="M566" s="19"/>
      <c r="N566" s="19"/>
      <c r="O566" s="19"/>
      <c r="P566" s="19"/>
    </row>
    <row r="567">
      <c r="A567" s="21">
        <v>44775.0</v>
      </c>
      <c r="B567" s="19">
        <v>0.01048909134500109</v>
      </c>
      <c r="C567" s="19">
        <v>0.00586366967994123</v>
      </c>
      <c r="D567" s="19">
        <v>0.06583820445317023</v>
      </c>
      <c r="E567" s="19">
        <v>0.004766444232602529</v>
      </c>
      <c r="F567" s="19">
        <v>-0.013430300456524047</v>
      </c>
      <c r="G567" s="19"/>
      <c r="H567" s="19"/>
      <c r="I567" s="19"/>
      <c r="J567" s="19"/>
      <c r="K567" s="19"/>
      <c r="L567" s="19"/>
      <c r="M567" s="19"/>
      <c r="N567" s="19"/>
      <c r="O567" s="19"/>
      <c r="P567" s="19"/>
    </row>
    <row r="568">
      <c r="A568" s="21">
        <v>44774.0</v>
      </c>
      <c r="B568" s="19">
        <v>0.07216759848338805</v>
      </c>
      <c r="C568" s="19">
        <v>0.004910385465259015</v>
      </c>
      <c r="D568" s="19">
        <v>0.016625462133412094</v>
      </c>
      <c r="E568" s="19">
        <v>0.007398186021696729</v>
      </c>
      <c r="F568" s="19">
        <v>0.05576416521885319</v>
      </c>
      <c r="G568" s="19"/>
      <c r="H568" s="19"/>
      <c r="I568" s="19"/>
      <c r="J568" s="19"/>
      <c r="K568" s="19"/>
      <c r="L568" s="19"/>
      <c r="M568" s="19"/>
      <c r="N568" s="19"/>
      <c r="O568" s="19"/>
      <c r="P568" s="19"/>
    </row>
    <row r="569">
      <c r="A569" s="23">
        <v>44771.0</v>
      </c>
      <c r="B569" s="19">
        <v>0.023547983950536144</v>
      </c>
      <c r="C569" s="19">
        <v>0.017613991255465367</v>
      </c>
      <c r="D569" s="19">
        <v>-0.004043552905032999</v>
      </c>
      <c r="E569" s="19">
        <v>0.016376256235991704</v>
      </c>
      <c r="F569" s="19">
        <v>-0.0035183737294761652</v>
      </c>
      <c r="G569" s="19"/>
      <c r="H569" s="19"/>
      <c r="I569" s="19"/>
      <c r="J569" s="19"/>
      <c r="K569" s="19"/>
      <c r="L569" s="19"/>
      <c r="M569" s="19"/>
      <c r="N569" s="19"/>
      <c r="O569" s="19"/>
      <c r="P569" s="19"/>
    </row>
    <row r="570">
      <c r="A570" s="23">
        <v>44770.0</v>
      </c>
      <c r="B570" s="19">
        <v>0.002704128742909928</v>
      </c>
      <c r="C570" s="19">
        <v>0.005274394072585675</v>
      </c>
      <c r="D570" s="19">
        <v>0.00657131812910694</v>
      </c>
      <c r="E570" s="19">
        <v>0.002609641174338373</v>
      </c>
      <c r="F570" s="19">
        <v>-0.01322605532899812</v>
      </c>
      <c r="G570" s="19"/>
      <c r="H570" s="19"/>
      <c r="I570" s="19"/>
      <c r="J570" s="19"/>
      <c r="K570" s="19"/>
      <c r="L570" s="19"/>
      <c r="M570" s="19"/>
      <c r="N570" s="19"/>
      <c r="O570" s="19"/>
      <c r="P570" s="19"/>
    </row>
    <row r="571">
      <c r="A571" s="23">
        <v>44769.0</v>
      </c>
      <c r="B571" s="19">
        <v>-0.024387105076893345</v>
      </c>
      <c r="C571" s="19">
        <v>-0.0057435385191659805</v>
      </c>
      <c r="D571" s="19">
        <v>-0.01869826182029144</v>
      </c>
      <c r="E571" s="19">
        <v>-0.015837911107940417</v>
      </c>
      <c r="F571" s="19">
        <v>-0.006079859779810404</v>
      </c>
      <c r="G571" s="19"/>
      <c r="H571" s="19"/>
      <c r="I571" s="19"/>
      <c r="J571" s="19"/>
      <c r="K571" s="19"/>
      <c r="L571" s="19"/>
      <c r="M571" s="19"/>
      <c r="N571" s="19"/>
      <c r="O571" s="19"/>
      <c r="P571" s="19"/>
    </row>
    <row r="572">
      <c r="A572" s="23">
        <v>44768.0</v>
      </c>
      <c r="B572" s="19">
        <v>-0.034720496894410036</v>
      </c>
      <c r="C572" s="19">
        <v>0.0010624335979001476</v>
      </c>
      <c r="D572" s="19">
        <v>-0.011753031973539052</v>
      </c>
      <c r="E572" s="19">
        <v>0.006426135343744477</v>
      </c>
      <c r="F572" s="19">
        <v>-0.018335304871491487</v>
      </c>
      <c r="G572" s="19"/>
      <c r="H572" s="19"/>
      <c r="I572" s="19"/>
      <c r="J572" s="19"/>
      <c r="K572" s="19"/>
      <c r="L572" s="19"/>
      <c r="M572" s="19"/>
      <c r="N572" s="19"/>
      <c r="O572" s="19"/>
      <c r="P572" s="19"/>
    </row>
    <row r="573">
      <c r="A573" s="23">
        <v>44767.0</v>
      </c>
      <c r="B573" s="19">
        <v>0.004993757802746579</v>
      </c>
      <c r="C573" s="19">
        <v>0.01787531806615772</v>
      </c>
      <c r="D573" s="19">
        <v>1.1026574043437876E-4</v>
      </c>
      <c r="E573" s="19">
        <v>0.010080864488523078</v>
      </c>
      <c r="F573" s="19">
        <v>-0.01603089783609335</v>
      </c>
      <c r="G573" s="19"/>
      <c r="H573" s="19"/>
      <c r="I573" s="19"/>
      <c r="J573" s="19"/>
      <c r="K573" s="19"/>
      <c r="L573" s="19"/>
      <c r="M573" s="19"/>
      <c r="N573" s="19"/>
      <c r="O573" s="19"/>
      <c r="P573" s="19"/>
    </row>
    <row r="574">
      <c r="A574" s="23">
        <v>44764.0</v>
      </c>
      <c r="B574" s="19">
        <v>0.014951849974657927</v>
      </c>
      <c r="C574" s="19">
        <v>0.003703230749585007</v>
      </c>
      <c r="D574" s="19">
        <v>0.0030970025439662763</v>
      </c>
      <c r="E574" s="19">
        <v>-0.003288998120572595</v>
      </c>
      <c r="F574" s="19">
        <v>-0.007196134047694147</v>
      </c>
      <c r="G574" s="19"/>
      <c r="H574" s="19"/>
      <c r="I574" s="19"/>
      <c r="J574" s="19"/>
      <c r="K574" s="19"/>
      <c r="L574" s="19"/>
      <c r="M574" s="19"/>
      <c r="N574" s="19"/>
      <c r="O574" s="19"/>
      <c r="P574" s="19"/>
    </row>
    <row r="575">
      <c r="A575" s="23">
        <v>44763.0</v>
      </c>
      <c r="B575" s="19">
        <v>0.022015022015021923</v>
      </c>
      <c r="C575" s="19">
        <v>0.003138410299109884</v>
      </c>
      <c r="D575" s="19">
        <v>0.009783992673174424</v>
      </c>
      <c r="E575" s="19">
        <v>-1.8068153073391713E-4</v>
      </c>
      <c r="F575" s="19">
        <v>0.028080786262015378</v>
      </c>
      <c r="G575" s="19"/>
      <c r="H575" s="19"/>
      <c r="I575" s="19"/>
      <c r="J575" s="19"/>
      <c r="K575" s="19"/>
      <c r="L575" s="19"/>
      <c r="M575" s="19"/>
      <c r="N575" s="19"/>
      <c r="O575" s="19"/>
      <c r="P575" s="19"/>
    </row>
    <row r="576">
      <c r="A576" s="23">
        <v>44762.0</v>
      </c>
      <c r="B576" s="19">
        <v>0.04591629418935406</v>
      </c>
      <c r="C576" s="19">
        <v>0.011204663212435184</v>
      </c>
      <c r="D576" s="19">
        <v>-0.004093346087962413</v>
      </c>
      <c r="E576" s="19">
        <v>0.03554990083448706</v>
      </c>
      <c r="F576" s="19">
        <v>4.321988114532882E-4</v>
      </c>
      <c r="G576" s="19"/>
      <c r="H576" s="19"/>
      <c r="I576" s="19"/>
      <c r="J576" s="19"/>
      <c r="K576" s="19"/>
      <c r="L576" s="19"/>
      <c r="M576" s="19"/>
      <c r="N576" s="19"/>
      <c r="O576" s="19"/>
      <c r="P576" s="19"/>
    </row>
    <row r="577">
      <c r="A577" s="23">
        <v>44761.0</v>
      </c>
      <c r="B577" s="19">
        <v>0.015333837585092436</v>
      </c>
      <c r="C577" s="19">
        <v>0.027689030883919052</v>
      </c>
      <c r="D577" s="19">
        <v>0.024290759940754247</v>
      </c>
      <c r="E577" s="19">
        <v>-0.009525574499629319</v>
      </c>
      <c r="F577" s="19">
        <v>0.03361626088898806</v>
      </c>
      <c r="G577" s="19"/>
      <c r="H577" s="19"/>
      <c r="I577" s="19"/>
      <c r="J577" s="19"/>
      <c r="K577" s="19"/>
      <c r="L577" s="19"/>
      <c r="M577" s="19"/>
      <c r="N577" s="19"/>
      <c r="O577" s="19"/>
      <c r="P577" s="19"/>
    </row>
    <row r="578">
      <c r="A578" s="23">
        <v>44760.0</v>
      </c>
      <c r="B578" s="19">
        <v>0.00546183628318575</v>
      </c>
      <c r="C578" s="19">
        <v>-0.0015948963317383713</v>
      </c>
      <c r="D578" s="19">
        <v>0.028402034073067295</v>
      </c>
      <c r="E578" s="19">
        <v>0.0011874721686209178</v>
      </c>
      <c r="F578" s="19">
        <v>0.004938271604938427</v>
      </c>
      <c r="G578" s="19"/>
      <c r="H578" s="19"/>
      <c r="I578" s="19"/>
      <c r="J578" s="19"/>
      <c r="K578" s="19"/>
      <c r="L578" s="19"/>
      <c r="M578" s="19"/>
      <c r="N578" s="19"/>
      <c r="O578" s="19"/>
      <c r="P578" s="19"/>
    </row>
    <row r="579">
      <c r="A579" s="23">
        <v>44757.0</v>
      </c>
      <c r="B579" s="19">
        <v>-0.012696245733788358</v>
      </c>
      <c r="C579" s="19">
        <v>-0.0010621348911312722</v>
      </c>
      <c r="D579" s="19">
        <v>0.002207661053571064</v>
      </c>
      <c r="E579" s="19">
        <v>0.02788267154899504</v>
      </c>
      <c r="F579" s="19">
        <v>0.018227529855436853</v>
      </c>
      <c r="G579" s="19"/>
      <c r="H579" s="19"/>
      <c r="I579" s="19"/>
      <c r="J579" s="19"/>
      <c r="K579" s="19"/>
      <c r="L579" s="19"/>
      <c r="M579" s="19"/>
      <c r="N579" s="19"/>
      <c r="O579" s="19"/>
      <c r="P579" s="19"/>
    </row>
    <row r="580">
      <c r="A580" s="23">
        <v>44756.0</v>
      </c>
      <c r="B580" s="19">
        <v>0.0015724345388663519</v>
      </c>
      <c r="C580" s="19">
        <v>-0.00881694959863133</v>
      </c>
      <c r="D580" s="19">
        <v>-0.00801435128019945</v>
      </c>
      <c r="E580" s="19">
        <v>0.003905801263641484</v>
      </c>
      <c r="F580" s="19">
        <v>-0.014139251915277207</v>
      </c>
      <c r="G580" s="19"/>
      <c r="H580" s="19"/>
      <c r="I580" s="19"/>
      <c r="J580" s="19"/>
      <c r="K580" s="19"/>
      <c r="L580" s="19"/>
      <c r="M580" s="19"/>
      <c r="N580" s="19"/>
      <c r="O580" s="19"/>
      <c r="P580" s="19"/>
    </row>
    <row r="581">
      <c r="A581" s="23">
        <v>44755.0</v>
      </c>
      <c r="B581" s="19">
        <v>-0.006587883727248056</v>
      </c>
      <c r="C581" s="19">
        <v>-0.012475633528265084</v>
      </c>
      <c r="D581" s="19">
        <v>-0.014872277432236958</v>
      </c>
      <c r="E581" s="19">
        <v>-0.004725789854796325</v>
      </c>
      <c r="F581" s="19">
        <v>-0.017326321616385254</v>
      </c>
      <c r="G581" s="19"/>
      <c r="H581" s="19"/>
      <c r="I581" s="19"/>
      <c r="J581" s="19"/>
      <c r="K581" s="19"/>
      <c r="L581" s="19"/>
      <c r="M581" s="19"/>
      <c r="N581" s="19"/>
      <c r="O581" s="19"/>
      <c r="P581" s="19"/>
    </row>
    <row r="582">
      <c r="A582" s="21">
        <v>44754.0</v>
      </c>
      <c r="B582" s="19">
        <v>0.006700396554081944</v>
      </c>
      <c r="C582" s="19">
        <v>0.01826121476776499</v>
      </c>
      <c r="D582" s="19">
        <v>-0.010177423385356321</v>
      </c>
      <c r="E582" s="19">
        <v>-0.005344958301743752</v>
      </c>
      <c r="F582" s="19">
        <v>0.030754307885427545</v>
      </c>
      <c r="G582" s="19"/>
      <c r="H582" s="19"/>
      <c r="I582" s="19"/>
      <c r="J582" s="19"/>
      <c r="K582" s="19"/>
      <c r="L582" s="19"/>
      <c r="M582" s="19"/>
      <c r="N582" s="19"/>
      <c r="O582" s="19"/>
      <c r="P582" s="19"/>
    </row>
    <row r="583">
      <c r="A583" s="21">
        <v>44753.0</v>
      </c>
      <c r="B583" s="19">
        <v>0.001506436592714211</v>
      </c>
      <c r="C583" s="19">
        <v>0.018463611859838247</v>
      </c>
      <c r="D583" s="19">
        <v>0.024841683739988962</v>
      </c>
      <c r="E583" s="19">
        <v>-0.03588918938674068</v>
      </c>
      <c r="F583" s="19">
        <v>0.010260548766428457</v>
      </c>
      <c r="G583" s="19"/>
      <c r="H583" s="19"/>
      <c r="I583" s="19"/>
      <c r="J583" s="19"/>
      <c r="K583" s="19"/>
      <c r="L583" s="19"/>
      <c r="M583" s="19"/>
      <c r="N583" s="19"/>
      <c r="O583" s="19"/>
      <c r="P583" s="19"/>
    </row>
    <row r="584">
      <c r="A584" s="21">
        <v>44750.0</v>
      </c>
      <c r="B584" s="19">
        <v>-0.005109339873288321</v>
      </c>
      <c r="C584" s="19">
        <v>0.022108960672222455</v>
      </c>
      <c r="D584" s="19">
        <v>0.0348134049678368</v>
      </c>
      <c r="E584" s="19">
        <v>0.03848489448914516</v>
      </c>
      <c r="F584" s="19">
        <v>-0.015157536190746668</v>
      </c>
      <c r="G584" s="19"/>
      <c r="H584" s="19"/>
      <c r="I584" s="19"/>
      <c r="J584" s="19"/>
      <c r="K584" s="19"/>
      <c r="L584" s="19"/>
      <c r="M584" s="19"/>
      <c r="N584" s="19"/>
      <c r="O584" s="19"/>
      <c r="P584" s="19"/>
    </row>
    <row r="585">
      <c r="A585" s="21">
        <v>44749.0</v>
      </c>
      <c r="B585" s="19">
        <v>-0.009113001215066863</v>
      </c>
      <c r="C585" s="19">
        <v>0.009034679268886014</v>
      </c>
      <c r="D585" s="19">
        <v>0.010566552236262128</v>
      </c>
      <c r="E585" s="19">
        <v>-0.02828692605568872</v>
      </c>
      <c r="F585" s="19">
        <v>0.08373323489602558</v>
      </c>
      <c r="G585" s="19"/>
      <c r="H585" s="19"/>
      <c r="I585" s="19"/>
      <c r="J585" s="19"/>
      <c r="K585" s="19"/>
      <c r="L585" s="19"/>
      <c r="M585" s="19"/>
      <c r="N585" s="19"/>
      <c r="O585" s="19"/>
      <c r="P585" s="19"/>
    </row>
    <row r="586">
      <c r="A586" s="21">
        <v>44748.0</v>
      </c>
      <c r="B586" s="19">
        <v>0.01968612334801767</v>
      </c>
      <c r="C586" s="19">
        <v>-9.026524093875832E-4</v>
      </c>
      <c r="D586" s="19">
        <v>0.008693730199661243</v>
      </c>
      <c r="E586" s="19">
        <v>7.750793533622957E-4</v>
      </c>
      <c r="F586" s="19">
        <v>0.04466868050645911</v>
      </c>
      <c r="G586" s="19"/>
      <c r="H586" s="19"/>
      <c r="I586" s="19"/>
      <c r="J586" s="19"/>
      <c r="K586" s="19"/>
      <c r="L586" s="19"/>
      <c r="M586" s="19"/>
      <c r="N586" s="19"/>
      <c r="O586" s="19"/>
      <c r="P586" s="19"/>
    </row>
    <row r="587">
      <c r="A587" s="21">
        <v>44747.0</v>
      </c>
      <c r="B587" s="19">
        <v>-0.01163344445200365</v>
      </c>
      <c r="C587" s="19">
        <v>0.02301463276033533</v>
      </c>
      <c r="D587" s="19">
        <v>-0.010305519772500826</v>
      </c>
      <c r="E587" s="19">
        <v>0.007811337598571555</v>
      </c>
      <c r="F587" s="19">
        <v>0.03087524017756582</v>
      </c>
      <c r="G587" s="19"/>
      <c r="H587" s="19"/>
      <c r="I587" s="19"/>
      <c r="J587" s="19"/>
      <c r="K587" s="19"/>
      <c r="L587" s="19"/>
      <c r="M587" s="19"/>
      <c r="N587" s="19"/>
      <c r="O587" s="19"/>
      <c r="P587" s="19"/>
    </row>
    <row r="588">
      <c r="A588" s="21">
        <v>44746.0</v>
      </c>
      <c r="B588" s="19">
        <v>0.036966490299823684</v>
      </c>
      <c r="C588" s="19">
        <v>-0.0046662895927602754</v>
      </c>
      <c r="D588" s="19">
        <v>-8.984944147644169E-4</v>
      </c>
      <c r="E588" s="19">
        <v>0.030275159040392463</v>
      </c>
      <c r="F588" s="19">
        <v>0.08325558027704005</v>
      </c>
      <c r="G588" s="19"/>
      <c r="H588" s="19"/>
      <c r="I588" s="19"/>
      <c r="J588" s="19"/>
      <c r="K588" s="19"/>
      <c r="L588" s="19"/>
      <c r="M588" s="19"/>
      <c r="N588" s="19"/>
      <c r="O588" s="19"/>
      <c r="P588" s="19"/>
    </row>
    <row r="589">
      <c r="A589" s="21">
        <v>44743.0</v>
      </c>
      <c r="B589" s="19">
        <v>-0.002322635135135087</v>
      </c>
      <c r="C589" s="19">
        <v>0.006332266097474282</v>
      </c>
      <c r="D589" s="19">
        <v>-0.012351600911380212</v>
      </c>
      <c r="E589" s="19">
        <v>-0.020569026349373076</v>
      </c>
      <c r="F589" s="19">
        <v>-0.014360498019241663</v>
      </c>
      <c r="G589" s="19"/>
      <c r="H589" s="19"/>
      <c r="I589" s="19"/>
      <c r="J589" s="19"/>
      <c r="K589" s="19"/>
      <c r="L589" s="19"/>
      <c r="M589" s="19"/>
      <c r="N589" s="19"/>
      <c r="O589" s="19"/>
      <c r="P589" s="19"/>
    </row>
    <row r="590">
      <c r="A590" s="23">
        <v>44742.0</v>
      </c>
      <c r="B590" s="19">
        <v>-2.111040743085768E-4</v>
      </c>
      <c r="C590" s="19">
        <v>-0.010629311558496335</v>
      </c>
      <c r="D590" s="19">
        <v>-3.5962598897154585E-4</v>
      </c>
      <c r="E590" s="19">
        <v>-0.027486767658331912</v>
      </c>
      <c r="F590" s="19">
        <v>0.042785482443198575</v>
      </c>
      <c r="G590" s="19"/>
      <c r="H590" s="19"/>
      <c r="I590" s="19"/>
      <c r="J590" s="19"/>
      <c r="K590" s="19"/>
      <c r="L590" s="19"/>
      <c r="M590" s="19"/>
      <c r="N590" s="19"/>
      <c r="O590" s="19"/>
      <c r="P590" s="19"/>
    </row>
    <row r="591">
      <c r="A591" s="23">
        <v>44741.0</v>
      </c>
      <c r="B591" s="19">
        <v>-0.005249895002099936</v>
      </c>
      <c r="C591" s="19">
        <v>-0.009827838572524006</v>
      </c>
      <c r="D591" s="19">
        <v>0.006272617611580378</v>
      </c>
      <c r="E591" s="19">
        <v>0.04821121101970527</v>
      </c>
      <c r="F591" s="19">
        <v>0.02078313253012043</v>
      </c>
      <c r="G591" s="19"/>
      <c r="H591" s="19"/>
      <c r="I591" s="19"/>
      <c r="J591" s="19"/>
      <c r="K591" s="19"/>
      <c r="L591" s="19"/>
      <c r="M591" s="19"/>
      <c r="N591" s="19"/>
      <c r="O591" s="19"/>
      <c r="P591" s="19"/>
    </row>
    <row r="592">
      <c r="A592" s="23">
        <v>44740.0</v>
      </c>
      <c r="B592" s="19">
        <v>0.0037237406028243214</v>
      </c>
      <c r="C592" s="19">
        <v>0.005466395682949043</v>
      </c>
      <c r="D592" s="19">
        <v>0.01270461763987285</v>
      </c>
      <c r="E592" s="19">
        <v>-0.01045019120820867</v>
      </c>
      <c r="F592" s="19">
        <v>0.012735453366887972</v>
      </c>
      <c r="G592" s="19"/>
      <c r="H592" s="19"/>
      <c r="I592" s="19"/>
      <c r="J592" s="19"/>
      <c r="K592" s="19"/>
      <c r="L592" s="19"/>
      <c r="M592" s="19"/>
      <c r="N592" s="19"/>
      <c r="O592" s="19"/>
      <c r="P592" s="19"/>
    </row>
    <row r="593">
      <c r="A593" s="23">
        <v>44739.0</v>
      </c>
      <c r="B593" s="19">
        <v>0.026911976911976776</v>
      </c>
      <c r="C593" s="19">
        <v>0.020453407709361437</v>
      </c>
      <c r="D593" s="19">
        <v>0.005157170923379306</v>
      </c>
      <c r="E593" s="19">
        <v>0.0010233474833232226</v>
      </c>
      <c r="F593" s="19">
        <v>0.0070655095614775565</v>
      </c>
      <c r="G593" s="19"/>
      <c r="H593" s="19"/>
      <c r="I593" s="19"/>
      <c r="J593" s="19"/>
      <c r="K593" s="19"/>
      <c r="L593" s="19"/>
      <c r="M593" s="19"/>
      <c r="N593" s="19"/>
      <c r="O593" s="19"/>
      <c r="P593" s="19"/>
    </row>
    <row r="594">
      <c r="A594" s="23">
        <v>44736.0</v>
      </c>
      <c r="B594" s="19">
        <v>0.01538461538461533</v>
      </c>
      <c r="C594" s="19">
        <v>0.01827847363821733</v>
      </c>
      <c r="D594" s="19">
        <v>0.035868735690663955</v>
      </c>
      <c r="E594" s="19">
        <v>0.053253493013972086</v>
      </c>
      <c r="F594" s="19">
        <v>-0.016169248205515574</v>
      </c>
      <c r="G594" s="19"/>
      <c r="H594" s="19"/>
      <c r="I594" s="19"/>
      <c r="J594" s="19"/>
      <c r="K594" s="19"/>
      <c r="L594" s="19"/>
      <c r="M594" s="19"/>
      <c r="N594" s="19"/>
      <c r="O594" s="19"/>
      <c r="P594" s="19"/>
    </row>
    <row r="595">
      <c r="A595" s="23">
        <v>44735.0</v>
      </c>
      <c r="B595" s="19">
        <v>-0.006405590333381839</v>
      </c>
      <c r="C595" s="19">
        <v>-0.013647464444763724</v>
      </c>
      <c r="D595" s="19">
        <v>-0.011317907444667985</v>
      </c>
      <c r="E595" s="19">
        <v>-0.056034970041828336</v>
      </c>
      <c r="F595" s="19">
        <v>-0.013344267183539538</v>
      </c>
      <c r="G595" s="19"/>
      <c r="H595" s="19"/>
      <c r="I595" s="19"/>
      <c r="J595" s="19"/>
      <c r="K595" s="19"/>
      <c r="L595" s="19"/>
      <c r="M595" s="19"/>
      <c r="N595" s="19"/>
      <c r="O595" s="19"/>
      <c r="P595" s="19"/>
    </row>
    <row r="596">
      <c r="A596" s="23">
        <v>44734.0</v>
      </c>
      <c r="B596" s="19">
        <v>0.015973968347877454</v>
      </c>
      <c r="C596" s="19">
        <v>0.014796996865660716</v>
      </c>
      <c r="D596" s="19">
        <v>0.038933890776064795</v>
      </c>
      <c r="E596" s="19">
        <v>0.0493080268880981</v>
      </c>
      <c r="F596" s="19">
        <v>0.01906860138266353</v>
      </c>
      <c r="G596" s="19"/>
      <c r="H596" s="19"/>
      <c r="I596" s="19"/>
      <c r="J596" s="19"/>
      <c r="K596" s="19"/>
      <c r="L596" s="19"/>
      <c r="M596" s="19"/>
      <c r="N596" s="19"/>
      <c r="O596" s="19"/>
      <c r="P596" s="19"/>
    </row>
    <row r="597">
      <c r="A597" s="23">
        <v>44733.0</v>
      </c>
      <c r="B597" s="19">
        <v>0.06657201451333017</v>
      </c>
      <c r="C597" s="19">
        <v>-0.0013103297663245028</v>
      </c>
      <c r="D597" s="19">
        <v>-0.016068903458028028</v>
      </c>
      <c r="E597" s="19">
        <v>-0.013919756696689656</v>
      </c>
      <c r="F597" s="19">
        <v>-9.866423800849455E-4</v>
      </c>
      <c r="G597" s="19"/>
      <c r="H597" s="19"/>
      <c r="I597" s="19"/>
      <c r="J597" s="19"/>
      <c r="K597" s="19"/>
      <c r="L597" s="19"/>
      <c r="M597" s="19"/>
      <c r="N597" s="19"/>
      <c r="O597" s="19"/>
      <c r="P597" s="19"/>
    </row>
    <row r="598">
      <c r="A598" s="23">
        <v>44732.0</v>
      </c>
      <c r="B598" s="19">
        <v>-0.04504368785778845</v>
      </c>
      <c r="C598" s="19">
        <v>0.012306558585114313</v>
      </c>
      <c r="D598" s="19">
        <v>-0.010179412138949018</v>
      </c>
      <c r="E598" s="19">
        <v>0.009406486146095627</v>
      </c>
      <c r="F598" s="19">
        <v>0.0025108422734534397</v>
      </c>
      <c r="G598" s="19"/>
      <c r="H598" s="19"/>
      <c r="I598" s="19"/>
      <c r="J598" s="19"/>
      <c r="K598" s="19"/>
      <c r="L598" s="19"/>
      <c r="M598" s="19"/>
      <c r="N598" s="19"/>
      <c r="O598" s="19"/>
      <c r="P598" s="19"/>
    </row>
    <row r="599">
      <c r="A599" s="23">
        <v>44729.0</v>
      </c>
      <c r="B599" s="19">
        <v>-0.03200874954429467</v>
      </c>
      <c r="C599" s="19">
        <v>-0.012731902510003668</v>
      </c>
      <c r="D599" s="19">
        <v>-0.051074619657087705</v>
      </c>
      <c r="E599" s="19">
        <v>-0.045135104663835524</v>
      </c>
      <c r="F599" s="19">
        <v>-0.027093049078392162</v>
      </c>
      <c r="G599" s="19"/>
      <c r="H599" s="19"/>
      <c r="I599" s="19"/>
      <c r="J599" s="19"/>
      <c r="K599" s="19"/>
      <c r="L599" s="19"/>
      <c r="M599" s="19"/>
      <c r="N599" s="19"/>
      <c r="O599" s="19"/>
      <c r="P599" s="19"/>
    </row>
    <row r="600">
      <c r="A600" s="23">
        <v>44728.0</v>
      </c>
      <c r="B600" s="19">
        <v>-0.02888904623663524</v>
      </c>
      <c r="C600" s="19">
        <v>0.0025528811086799053</v>
      </c>
      <c r="D600" s="19">
        <v>0.02209058373441941</v>
      </c>
      <c r="E600" s="19">
        <v>-0.011258917954815595</v>
      </c>
      <c r="F600" s="19">
        <v>0.04907975460122693</v>
      </c>
      <c r="G600" s="19"/>
      <c r="H600" s="19"/>
      <c r="I600" s="19"/>
      <c r="J600" s="19"/>
      <c r="K600" s="19"/>
      <c r="L600" s="19"/>
      <c r="M600" s="19"/>
      <c r="N600" s="19"/>
      <c r="O600" s="19"/>
      <c r="P600" s="19"/>
    </row>
    <row r="601">
      <c r="A601" s="23">
        <v>44727.0</v>
      </c>
      <c r="B601" s="19">
        <v>-0.013688106711362669</v>
      </c>
      <c r="C601" s="19">
        <v>-0.003633720930232509</v>
      </c>
      <c r="D601" s="19">
        <v>-0.003811163019424635</v>
      </c>
      <c r="E601" s="19">
        <v>0.006093685745261368</v>
      </c>
      <c r="F601" s="19">
        <v>-0.07386363636363624</v>
      </c>
      <c r="G601" s="19"/>
      <c r="H601" s="19"/>
      <c r="I601" s="19"/>
      <c r="J601" s="19"/>
      <c r="K601" s="19"/>
      <c r="L601" s="19"/>
      <c r="M601" s="19"/>
      <c r="N601" s="19"/>
      <c r="O601" s="19"/>
      <c r="P601" s="19"/>
    </row>
    <row r="602">
      <c r="A602" s="23">
        <v>44726.0</v>
      </c>
      <c r="B602" s="19">
        <v>0.0020293911826452238</v>
      </c>
      <c r="C602" s="19">
        <v>-0.0444444444444444</v>
      </c>
      <c r="D602" s="19">
        <v>-0.04987735077677846</v>
      </c>
      <c r="E602" s="19">
        <v>-0.03770191027808745</v>
      </c>
      <c r="F602" s="19">
        <v>-0.052344601962922566</v>
      </c>
      <c r="G602" s="19"/>
      <c r="H602" s="19"/>
      <c r="I602" s="19"/>
      <c r="J602" s="19"/>
      <c r="K602" s="19"/>
      <c r="L602" s="19"/>
      <c r="M602" s="19"/>
      <c r="N602" s="19"/>
      <c r="O602" s="19"/>
      <c r="P602" s="19"/>
    </row>
    <row r="603">
      <c r="A603" s="23">
        <v>44725.0</v>
      </c>
      <c r="B603" s="19">
        <v>-0.06325794821370045</v>
      </c>
      <c r="C603" s="19">
        <v>-0.017400204708290734</v>
      </c>
      <c r="D603" s="19">
        <v>-0.001050175029171485</v>
      </c>
      <c r="E603" s="19">
        <v>-0.0012575452716298008</v>
      </c>
      <c r="F603" s="19">
        <v>-0.028666004634227193</v>
      </c>
      <c r="G603" s="19"/>
      <c r="H603" s="19"/>
      <c r="I603" s="19"/>
      <c r="J603" s="19"/>
      <c r="K603" s="19"/>
      <c r="L603" s="19"/>
      <c r="M603" s="19"/>
      <c r="N603" s="19"/>
      <c r="O603" s="19"/>
      <c r="P603" s="19"/>
    </row>
    <row r="604">
      <c r="A604" s="21">
        <v>44722.0</v>
      </c>
      <c r="B604" s="19">
        <v>-0.009801376087238634</v>
      </c>
      <c r="C604" s="19">
        <v>0.0044551062371487316</v>
      </c>
      <c r="D604" s="19">
        <v>-0.01641225754619524</v>
      </c>
      <c r="E604" s="19">
        <v>-0.007877945317791402</v>
      </c>
      <c r="F604" s="19">
        <v>-0.023657165018421522</v>
      </c>
      <c r="G604" s="19"/>
      <c r="H604" s="19"/>
      <c r="I604" s="19"/>
      <c r="J604" s="19"/>
      <c r="K604" s="19"/>
      <c r="L604" s="19"/>
      <c r="M604" s="19"/>
      <c r="N604" s="19"/>
      <c r="O604" s="19"/>
      <c r="P604" s="19"/>
    </row>
    <row r="605">
      <c r="A605" s="21">
        <v>44721.0</v>
      </c>
      <c r="B605" s="19">
        <v>0.011157784195326759</v>
      </c>
      <c r="C605" s="19">
        <v>-0.007820469228153715</v>
      </c>
      <c r="D605" s="19">
        <v>-4.588734656419957E-4</v>
      </c>
      <c r="E605" s="19">
        <v>-0.004011929276432458</v>
      </c>
      <c r="F605" s="19">
        <v>-0.004568266632350881</v>
      </c>
      <c r="G605" s="19"/>
      <c r="H605" s="19"/>
      <c r="I605" s="19"/>
      <c r="J605" s="19"/>
      <c r="K605" s="19"/>
      <c r="L605" s="19"/>
      <c r="M605" s="19"/>
      <c r="N605" s="19"/>
      <c r="O605" s="19"/>
      <c r="P605" s="19"/>
    </row>
    <row r="606">
      <c r="A606" s="21">
        <v>44720.0</v>
      </c>
      <c r="B606" s="19">
        <v>-0.027261699546702434</v>
      </c>
      <c r="C606" s="19">
        <v>-0.015400066956812841</v>
      </c>
      <c r="D606" s="19">
        <v>0.008095293165259587</v>
      </c>
      <c r="E606" s="19">
        <v>-0.03942432303389942</v>
      </c>
      <c r="F606" s="19">
        <v>-0.014332825976661745</v>
      </c>
      <c r="G606" s="19"/>
      <c r="H606" s="19"/>
      <c r="I606" s="19"/>
      <c r="J606" s="19"/>
      <c r="K606" s="19"/>
      <c r="L606" s="19"/>
      <c r="M606" s="19"/>
      <c r="N606" s="19"/>
      <c r="O606" s="19"/>
      <c r="P606" s="19"/>
    </row>
    <row r="607">
      <c r="A607" s="21">
        <v>44719.0</v>
      </c>
      <c r="B607" s="19">
        <v>0.022789604283661946</v>
      </c>
      <c r="C607" s="19">
        <v>0.003291683460970196</v>
      </c>
      <c r="D607" s="19">
        <v>0.0010419078490391254</v>
      </c>
      <c r="E607" s="19">
        <v>0.032319391634980876</v>
      </c>
      <c r="F607" s="19">
        <v>-0.0254033005748191</v>
      </c>
      <c r="G607" s="19"/>
      <c r="H607" s="19"/>
      <c r="I607" s="19"/>
      <c r="J607" s="19"/>
      <c r="K607" s="19"/>
      <c r="L607" s="19"/>
      <c r="M607" s="19"/>
      <c r="N607" s="19"/>
      <c r="O607" s="19"/>
      <c r="P607" s="19"/>
    </row>
    <row r="608">
      <c r="A608" s="21">
        <v>44718.0</v>
      </c>
      <c r="B608" s="19">
        <v>0.008163265306122547</v>
      </c>
      <c r="C608" s="19">
        <v>-0.007269089696565589</v>
      </c>
      <c r="D608" s="19">
        <v>-0.016509165433223227</v>
      </c>
      <c r="E608" s="19">
        <v>-0.02405167674546449</v>
      </c>
      <c r="F608" s="19">
        <v>0.008100193158452118</v>
      </c>
      <c r="G608" s="19"/>
      <c r="H608" s="19"/>
      <c r="I608" s="19"/>
      <c r="J608" s="19"/>
      <c r="K608" s="19"/>
      <c r="L608" s="19"/>
      <c r="M608" s="19"/>
      <c r="N608" s="19"/>
      <c r="O608" s="19"/>
      <c r="P608" s="19"/>
    </row>
    <row r="609">
      <c r="A609" s="21">
        <v>44715.0</v>
      </c>
      <c r="B609" s="19">
        <v>0.004696077782922137</v>
      </c>
      <c r="C609" s="19">
        <v>-0.0038530525476648814</v>
      </c>
      <c r="D609" s="19">
        <v>-0.012258209626630823</v>
      </c>
      <c r="E609" s="19">
        <v>0.03458817674451686</v>
      </c>
      <c r="F609" s="19">
        <v>0.011916771752837452</v>
      </c>
      <c r="G609" s="19"/>
      <c r="H609" s="19"/>
      <c r="I609" s="19"/>
      <c r="J609" s="19"/>
      <c r="K609" s="19"/>
      <c r="L609" s="19"/>
      <c r="M609" s="19"/>
      <c r="N609" s="19"/>
      <c r="O609" s="19"/>
      <c r="P609" s="19"/>
    </row>
    <row r="610">
      <c r="A610" s="21">
        <v>44714.0</v>
      </c>
      <c r="B610" s="19">
        <v>0.021071115013169495</v>
      </c>
      <c r="C610" s="19">
        <v>-2.6565716942295037E-4</v>
      </c>
      <c r="D610" s="19">
        <v>0.002367264119039536</v>
      </c>
      <c r="E610" s="19">
        <v>1.7777145701480812E-4</v>
      </c>
      <c r="F610" s="19">
        <v>-0.009183482226525874</v>
      </c>
      <c r="G610" s="19"/>
      <c r="H610" s="19"/>
      <c r="I610" s="19"/>
      <c r="J610" s="19"/>
      <c r="K610" s="19"/>
      <c r="L610" s="19"/>
      <c r="M610" s="19"/>
      <c r="N610" s="19"/>
      <c r="O610" s="19"/>
      <c r="P610" s="19"/>
    </row>
    <row r="611">
      <c r="A611" s="21">
        <v>44713.0</v>
      </c>
      <c r="B611" s="19">
        <v>-0.002425385703698657</v>
      </c>
      <c r="C611" s="19">
        <v>0.005811623246493092</v>
      </c>
      <c r="D611" s="19">
        <v>0.0025994575045209523</v>
      </c>
      <c r="E611" s="19">
        <v>-0.03865741531941069</v>
      </c>
      <c r="F611" s="19">
        <v>0.015479286937765568</v>
      </c>
      <c r="G611" s="19"/>
      <c r="H611" s="19"/>
      <c r="I611" s="19"/>
      <c r="J611" s="19"/>
      <c r="K611" s="19"/>
      <c r="L611" s="19"/>
      <c r="M611" s="19"/>
      <c r="N611" s="19"/>
      <c r="O611" s="19"/>
      <c r="P611" s="19"/>
    </row>
    <row r="612">
      <c r="A612" s="23">
        <v>44712.0</v>
      </c>
      <c r="B612" s="19">
        <v>-0.019552150075962782</v>
      </c>
      <c r="C612" s="19">
        <v>0.01175993511759943</v>
      </c>
      <c r="D612" s="19">
        <v>0.029795158286778367</v>
      </c>
      <c r="E612" s="19">
        <v>0.09988721804511269</v>
      </c>
      <c r="F612" s="19">
        <v>0.027775966616678582</v>
      </c>
      <c r="G612" s="19"/>
      <c r="H612" s="19"/>
      <c r="I612" s="19"/>
      <c r="J612" s="19"/>
      <c r="K612" s="19"/>
      <c r="L612" s="19"/>
      <c r="M612" s="19"/>
      <c r="N612" s="19"/>
      <c r="O612" s="19"/>
      <c r="P612" s="19"/>
    </row>
    <row r="613">
      <c r="A613" s="23">
        <v>44711.0</v>
      </c>
      <c r="B613" s="19">
        <v>0.03323778323778326</v>
      </c>
      <c r="C613" s="19">
        <v>0.015511324639670532</v>
      </c>
      <c r="D613" s="19">
        <v>0.021276595744680993</v>
      </c>
      <c r="E613" s="19">
        <v>0.006965475469412619</v>
      </c>
      <c r="F613" s="19">
        <v>7.830342577488381E-4</v>
      </c>
      <c r="G613" s="19"/>
      <c r="H613" s="19"/>
      <c r="I613" s="19"/>
      <c r="J613" s="19"/>
      <c r="K613" s="19"/>
      <c r="L613" s="19"/>
      <c r="M613" s="19"/>
      <c r="N613" s="19"/>
      <c r="O613" s="19"/>
      <c r="P613" s="19"/>
    </row>
    <row r="614">
      <c r="A614" s="23">
        <v>44708.0</v>
      </c>
      <c r="B614" s="19">
        <v>-0.009866198134882986</v>
      </c>
      <c r="C614" s="19">
        <v>0.021237821546225444</v>
      </c>
      <c r="D614" s="19">
        <v>0.0087529976019185</v>
      </c>
      <c r="E614" s="19">
        <v>-0.011340244769639685</v>
      </c>
      <c r="F614" s="19">
        <v>-0.025313235387648625</v>
      </c>
      <c r="G614" s="19"/>
      <c r="H614" s="19"/>
      <c r="I614" s="19"/>
      <c r="J614" s="19"/>
      <c r="K614" s="19"/>
      <c r="L614" s="19"/>
      <c r="M614" s="19"/>
      <c r="N614" s="19"/>
      <c r="O614" s="19"/>
      <c r="P614" s="19"/>
    </row>
    <row r="615">
      <c r="A615" s="23">
        <v>44707.0</v>
      </c>
      <c r="B615" s="19">
        <v>0.026000138667406247</v>
      </c>
      <c r="C615" s="19">
        <v>0.00734307703170245</v>
      </c>
      <c r="D615" s="19">
        <v>-0.020551967116852587</v>
      </c>
      <c r="E615" s="19">
        <v>-0.03788124302329765</v>
      </c>
      <c r="F615" s="19">
        <v>-0.049969788519637515</v>
      </c>
      <c r="G615" s="19"/>
      <c r="H615" s="19"/>
      <c r="I615" s="19"/>
      <c r="J615" s="19"/>
      <c r="K615" s="19"/>
      <c r="L615" s="19"/>
      <c r="M615" s="19"/>
      <c r="N615" s="19"/>
      <c r="O615" s="19"/>
      <c r="P615" s="19"/>
    </row>
    <row r="616">
      <c r="A616" s="23">
        <v>44706.0</v>
      </c>
      <c r="B616" s="19">
        <v>-0.017105083821725597</v>
      </c>
      <c r="C616" s="19">
        <v>-0.004078475493987765</v>
      </c>
      <c r="D616" s="19">
        <v>0.010202871040455586</v>
      </c>
      <c r="E616" s="19">
        <v>-0.028136482939632557</v>
      </c>
      <c r="F616" s="19">
        <v>-0.02732882750514254</v>
      </c>
      <c r="G616" s="19"/>
      <c r="H616" s="19"/>
      <c r="I616" s="19"/>
      <c r="J616" s="19"/>
      <c r="K616" s="19"/>
      <c r="L616" s="19"/>
      <c r="M616" s="19"/>
      <c r="N616" s="19"/>
      <c r="O616" s="19"/>
      <c r="P616" s="19"/>
    </row>
    <row r="617">
      <c r="A617" s="23">
        <v>44705.0</v>
      </c>
      <c r="B617" s="19">
        <v>-0.016422012199209024</v>
      </c>
      <c r="C617" s="19">
        <v>0.0021140159255865765</v>
      </c>
      <c r="D617" s="19">
        <v>0.00825358851674629</v>
      </c>
      <c r="E617" s="19">
        <v>-0.04258527105809817</v>
      </c>
      <c r="F617" s="19">
        <v>-0.004272003745318331</v>
      </c>
      <c r="G617" s="19"/>
      <c r="H617" s="19"/>
      <c r="I617" s="19"/>
      <c r="J617" s="19"/>
      <c r="K617" s="19"/>
      <c r="L617" s="19"/>
      <c r="M617" s="19"/>
      <c r="N617" s="19"/>
      <c r="O617" s="19"/>
      <c r="P617" s="19"/>
    </row>
    <row r="618">
      <c r="A618" s="23">
        <v>44704.0</v>
      </c>
      <c r="B618" s="19">
        <v>-0.03952874525204397</v>
      </c>
      <c r="C618" s="19">
        <v>0.02788642619151105</v>
      </c>
      <c r="D618" s="19">
        <v>0.048538818512479764</v>
      </c>
      <c r="E618" s="19">
        <v>0.00967523680649518</v>
      </c>
      <c r="F618" s="19">
        <v>0.05001843431240016</v>
      </c>
      <c r="G618" s="19"/>
      <c r="H618" s="19"/>
      <c r="I618" s="19"/>
      <c r="J618" s="19"/>
      <c r="K618" s="19"/>
      <c r="L618" s="19"/>
      <c r="M618" s="19"/>
      <c r="N618" s="19"/>
      <c r="O618" s="19"/>
      <c r="P618" s="19"/>
    </row>
    <row r="619">
      <c r="A619" s="23">
        <v>44701.0</v>
      </c>
      <c r="B619" s="19">
        <v>-0.02979387882573392</v>
      </c>
      <c r="C619" s="19">
        <v>-0.024104050328691673</v>
      </c>
      <c r="D619" s="19">
        <v>-0.03974467060098763</v>
      </c>
      <c r="E619" s="19">
        <v>-0.017515870641805376</v>
      </c>
      <c r="F619" s="19">
        <v>0.050003226014581514</v>
      </c>
      <c r="G619" s="19"/>
      <c r="H619" s="19"/>
      <c r="I619" s="19"/>
      <c r="J619" s="19"/>
      <c r="K619" s="19"/>
      <c r="L619" s="19"/>
      <c r="M619" s="19"/>
      <c r="N619" s="19"/>
      <c r="O619" s="19"/>
      <c r="P619" s="19"/>
    </row>
    <row r="620">
      <c r="A620" s="23">
        <v>44700.0</v>
      </c>
      <c r="B620" s="19">
        <v>0.0782596982758621</v>
      </c>
      <c r="C620" s="19">
        <v>-0.0037323943661971004</v>
      </c>
      <c r="D620" s="19">
        <v>-0.021218908405045367</v>
      </c>
      <c r="E620" s="19">
        <v>-0.005815682516604581</v>
      </c>
      <c r="F620" s="19">
        <v>0.04999661269561684</v>
      </c>
      <c r="G620" s="19"/>
      <c r="H620" s="19"/>
      <c r="I620" s="19"/>
      <c r="J620" s="19"/>
      <c r="K620" s="19"/>
      <c r="L620" s="19"/>
      <c r="M620" s="19"/>
      <c r="N620" s="19"/>
      <c r="O620" s="19"/>
      <c r="P620" s="19"/>
    </row>
    <row r="621">
      <c r="A621" s="23">
        <v>44699.0</v>
      </c>
      <c r="B621" s="19">
        <v>0.03168426903835453</v>
      </c>
      <c r="C621" s="19">
        <v>0.039531478770131745</v>
      </c>
      <c r="D621" s="19">
        <v>0.046379671888491236</v>
      </c>
      <c r="E621" s="19">
        <v>0.04032313509797181</v>
      </c>
      <c r="F621" s="19">
        <v>0.0439917957422733</v>
      </c>
      <c r="G621" s="19"/>
      <c r="H621" s="19"/>
      <c r="I621" s="19"/>
      <c r="J621" s="19"/>
      <c r="K621" s="19"/>
      <c r="L621" s="19"/>
      <c r="M621" s="19"/>
      <c r="N621" s="19"/>
      <c r="O621" s="19"/>
      <c r="P621" s="19"/>
    </row>
    <row r="622">
      <c r="A622" s="23">
        <v>44698.0</v>
      </c>
      <c r="B622" s="19">
        <v>0.008337420304070697</v>
      </c>
      <c r="C622" s="19">
        <v>0.008341330183804452</v>
      </c>
      <c r="D622" s="19">
        <v>0.0025970813752165256</v>
      </c>
      <c r="E622" s="19">
        <v>-0.0020240831589419805</v>
      </c>
      <c r="F622" s="19">
        <v>-0.02186094776893821</v>
      </c>
      <c r="G622" s="19"/>
      <c r="H622" s="19"/>
      <c r="I622" s="19"/>
      <c r="J622" s="19"/>
      <c r="K622" s="19"/>
      <c r="L622" s="19"/>
      <c r="M622" s="19"/>
      <c r="N622" s="19"/>
      <c r="O622" s="19"/>
      <c r="P622" s="19"/>
    </row>
    <row r="623">
      <c r="A623" s="23">
        <v>44697.0</v>
      </c>
      <c r="B623" s="19">
        <v>0.008621298848138004</v>
      </c>
      <c r="C623" s="19">
        <v>-0.0265162402989364</v>
      </c>
      <c r="D623" s="19">
        <v>0.08595218909481606</v>
      </c>
      <c r="E623" s="19">
        <v>-0.03326479172194208</v>
      </c>
      <c r="F623" s="19">
        <v>0.03634929739030701</v>
      </c>
      <c r="G623" s="19"/>
      <c r="H623" s="19"/>
      <c r="I623" s="19"/>
      <c r="J623" s="19"/>
      <c r="K623" s="19"/>
      <c r="L623" s="19"/>
      <c r="M623" s="19"/>
      <c r="N623" s="19"/>
      <c r="O623" s="19"/>
      <c r="P623" s="19"/>
    </row>
    <row r="624">
      <c r="A624" s="23">
        <v>44694.0</v>
      </c>
      <c r="B624" s="19">
        <v>0.066711895070104</v>
      </c>
      <c r="C624" s="19">
        <v>-0.02576309157098866</v>
      </c>
      <c r="D624" s="19">
        <v>-0.0408347288419425</v>
      </c>
      <c r="E624" s="19">
        <v>-0.019351481445344265</v>
      </c>
      <c r="F624" s="19">
        <v>-0.027539566338980803</v>
      </c>
      <c r="G624" s="19"/>
      <c r="H624" s="19"/>
      <c r="I624" s="19"/>
      <c r="J624" s="19"/>
      <c r="K624" s="19"/>
      <c r="L624" s="19"/>
      <c r="M624" s="19"/>
      <c r="N624" s="19"/>
      <c r="O624" s="19"/>
      <c r="P624" s="19"/>
    </row>
    <row r="625">
      <c r="A625" s="21">
        <v>44693.0</v>
      </c>
      <c r="B625" s="19">
        <v>-0.006961598922075152</v>
      </c>
      <c r="C625" s="19">
        <v>0.004077042035709466</v>
      </c>
      <c r="D625" s="19">
        <v>-0.009189534141672007</v>
      </c>
      <c r="E625" s="19">
        <v>-0.06569631407821575</v>
      </c>
      <c r="F625" s="19">
        <v>-0.010622887493964228</v>
      </c>
      <c r="G625" s="19"/>
      <c r="H625" s="19"/>
      <c r="I625" s="19"/>
      <c r="J625" s="19"/>
      <c r="K625" s="19"/>
      <c r="L625" s="19"/>
      <c r="M625" s="19"/>
      <c r="N625" s="19"/>
      <c r="O625" s="19"/>
      <c r="P625" s="19"/>
    </row>
    <row r="626">
      <c r="A626" s="21">
        <v>44692.0</v>
      </c>
      <c r="B626" s="19">
        <v>-0.008608534322819938</v>
      </c>
      <c r="C626" s="19">
        <v>0.0013373689026534574</v>
      </c>
      <c r="D626" s="19">
        <v>-0.03020175764327271</v>
      </c>
      <c r="E626" s="19">
        <v>-0.026072802604320766</v>
      </c>
      <c r="F626" s="19">
        <v>-4.826254826254539E-4</v>
      </c>
      <c r="G626" s="19"/>
      <c r="H626" s="19"/>
      <c r="I626" s="19"/>
      <c r="J626" s="19"/>
      <c r="K626" s="19"/>
      <c r="L626" s="19"/>
      <c r="M626" s="19"/>
      <c r="N626" s="19"/>
      <c r="O626" s="19"/>
      <c r="P626" s="19"/>
    </row>
    <row r="627">
      <c r="A627" s="21">
        <v>44691.0</v>
      </c>
      <c r="B627" s="19">
        <v>-0.013109711439871163</v>
      </c>
      <c r="C627" s="19">
        <v>-0.012374000695168585</v>
      </c>
      <c r="D627" s="19">
        <v>-0.01125933178313554</v>
      </c>
      <c r="E627" s="19">
        <v>0.012950416691648092</v>
      </c>
      <c r="F627" s="19">
        <v>-0.021190444054528412</v>
      </c>
      <c r="G627" s="19"/>
      <c r="H627" s="19"/>
      <c r="I627" s="19"/>
      <c r="J627" s="19"/>
      <c r="K627" s="19"/>
      <c r="L627" s="19"/>
      <c r="M627" s="19"/>
      <c r="N627" s="19"/>
      <c r="O627" s="19"/>
      <c r="P627" s="19"/>
    </row>
    <row r="628">
      <c r="A628" s="21">
        <v>44690.0</v>
      </c>
      <c r="B628" s="19">
        <v>-0.014009243212016131</v>
      </c>
      <c r="C628" s="19">
        <v>-0.013103732162458748</v>
      </c>
      <c r="D628" s="19">
        <v>-0.041637344593009606</v>
      </c>
      <c r="E628" s="19">
        <v>-0.008264954215721154</v>
      </c>
      <c r="F628" s="19">
        <v>-0.04633801003990212</v>
      </c>
      <c r="G628" s="19"/>
      <c r="H628" s="19"/>
      <c r="I628" s="19"/>
      <c r="J628" s="19"/>
      <c r="K628" s="19"/>
      <c r="L628" s="19"/>
      <c r="M628" s="19"/>
      <c r="N628" s="19"/>
      <c r="O628" s="19"/>
      <c r="P628" s="19"/>
    </row>
    <row r="629">
      <c r="A629" s="21">
        <v>44687.0</v>
      </c>
      <c r="B629" s="19">
        <v>-0.015498364851414759</v>
      </c>
      <c r="C629" s="19">
        <v>0.006282361063168818</v>
      </c>
      <c r="D629" s="19">
        <v>0.006611570247933907</v>
      </c>
      <c r="E629" s="19">
        <v>-0.02388345570097805</v>
      </c>
      <c r="F629" s="19">
        <v>-0.0193133047210301</v>
      </c>
      <c r="G629" s="19"/>
      <c r="H629" s="19"/>
      <c r="I629" s="19"/>
      <c r="J629" s="19"/>
      <c r="K629" s="19"/>
      <c r="L629" s="19"/>
      <c r="M629" s="19"/>
      <c r="N629" s="19"/>
      <c r="O629" s="19"/>
      <c r="P629" s="19"/>
    </row>
    <row r="630">
      <c r="A630" s="21">
        <v>44686.0</v>
      </c>
      <c r="B630" s="19">
        <v>0.0029948659440957037</v>
      </c>
      <c r="C630" s="19">
        <v>-0.022604588394062097</v>
      </c>
      <c r="D630" s="19">
        <v>-0.0216010165184245</v>
      </c>
      <c r="E630" s="19">
        <v>-0.03245823389021474</v>
      </c>
      <c r="F630" s="19">
        <v>-0.009626203275409417</v>
      </c>
      <c r="G630" s="19"/>
      <c r="H630" s="19"/>
      <c r="I630" s="19"/>
      <c r="J630" s="19"/>
      <c r="K630" s="19"/>
      <c r="L630" s="19"/>
      <c r="M630" s="19"/>
      <c r="N630" s="19"/>
      <c r="O630" s="19"/>
      <c r="P630" s="19"/>
    </row>
    <row r="631">
      <c r="A631" s="21">
        <v>44685.0</v>
      </c>
      <c r="B631" s="19">
        <v>0.008848284296093967</v>
      </c>
      <c r="C631" s="19">
        <v>-0.003094309161845721</v>
      </c>
      <c r="D631" s="19">
        <v>-0.010854661791590448</v>
      </c>
      <c r="E631" s="19">
        <v>-0.03589507593189134</v>
      </c>
      <c r="F631" s="19">
        <v>0.0019415043527275522</v>
      </c>
      <c r="G631" s="19"/>
      <c r="H631" s="19"/>
      <c r="I631" s="19"/>
      <c r="J631" s="19"/>
      <c r="K631" s="19"/>
      <c r="L631" s="19"/>
      <c r="M631" s="19"/>
      <c r="N631" s="19"/>
      <c r="O631" s="19"/>
      <c r="P631" s="19"/>
    </row>
    <row r="632">
      <c r="A632" s="21">
        <v>44683.0</v>
      </c>
      <c r="B632" s="19">
        <v>-0.013273708120386196</v>
      </c>
      <c r="C632" s="19">
        <v>-0.005152914408084075</v>
      </c>
      <c r="D632" s="19">
        <v>0.0035546382295608137</v>
      </c>
      <c r="E632" s="19">
        <v>-0.004178348069872717</v>
      </c>
      <c r="F632" s="19">
        <v>-0.006347625863463824</v>
      </c>
      <c r="G632" s="19"/>
      <c r="H632" s="19"/>
      <c r="I632" s="19"/>
      <c r="J632" s="19"/>
      <c r="K632" s="19"/>
      <c r="L632" s="19"/>
      <c r="M632" s="19"/>
      <c r="N632" s="19"/>
      <c r="O632" s="19"/>
      <c r="P632" s="19"/>
    </row>
    <row r="633">
      <c r="A633" s="23">
        <v>44680.0</v>
      </c>
      <c r="B633" s="19">
        <v>-0.009282700421941015</v>
      </c>
      <c r="C633" s="19">
        <v>0.014184878512284449</v>
      </c>
      <c r="D633" s="19">
        <v>0.013480534572922753</v>
      </c>
      <c r="E633" s="19">
        <v>-7.003932977748262E-4</v>
      </c>
      <c r="F633" s="19">
        <v>-0.011138461538461542</v>
      </c>
      <c r="G633" s="19"/>
      <c r="H633" s="19"/>
      <c r="I633" s="19"/>
      <c r="J633" s="19"/>
      <c r="K633" s="19"/>
      <c r="L633" s="19"/>
      <c r="M633" s="19"/>
      <c r="N633" s="19"/>
      <c r="O633" s="19"/>
      <c r="P633" s="19"/>
    </row>
    <row r="634">
      <c r="A634" s="23">
        <v>44679.0</v>
      </c>
      <c r="B634" s="19">
        <v>-0.014211438474870053</v>
      </c>
      <c r="C634" s="19">
        <v>-0.02262023217247089</v>
      </c>
      <c r="D634" s="19">
        <v>-0.01069211312945495</v>
      </c>
      <c r="E634" s="19">
        <v>-0.027048278031137074</v>
      </c>
      <c r="F634" s="19">
        <v>-0.012037937743190619</v>
      </c>
      <c r="G634" s="19"/>
      <c r="H634" s="19"/>
      <c r="I634" s="19"/>
      <c r="J634" s="19"/>
      <c r="K634" s="19"/>
      <c r="L634" s="19"/>
      <c r="M634" s="19"/>
      <c r="N634" s="19"/>
      <c r="O634" s="19"/>
      <c r="P634" s="19"/>
    </row>
    <row r="635">
      <c r="A635" s="23">
        <v>44678.0</v>
      </c>
      <c r="B635" s="19">
        <v>-0.04025282767797733</v>
      </c>
      <c r="C635" s="19">
        <v>0.002060622174953508</v>
      </c>
      <c r="D635" s="19">
        <v>0.02293308244149128</v>
      </c>
      <c r="E635" s="19">
        <v>-0.0058366772630152886</v>
      </c>
      <c r="F635" s="19">
        <v>0.014995371798827373</v>
      </c>
      <c r="G635" s="19"/>
      <c r="H635" s="19"/>
      <c r="I635" s="19"/>
      <c r="J635" s="19"/>
      <c r="K635" s="19"/>
      <c r="L635" s="19"/>
      <c r="M635" s="19"/>
      <c r="N635" s="19"/>
      <c r="O635" s="19"/>
      <c r="P635" s="19"/>
    </row>
    <row r="636">
      <c r="A636" s="23">
        <v>44677.0</v>
      </c>
      <c r="B636" s="19">
        <v>-0.027436262456322025</v>
      </c>
      <c r="C636" s="19">
        <v>0.006085735303952511</v>
      </c>
      <c r="D636" s="19">
        <v>-0.031217956021419746</v>
      </c>
      <c r="E636" s="19">
        <v>-0.015973949385913122</v>
      </c>
      <c r="F636" s="19">
        <v>-3.7011905496264763E-4</v>
      </c>
      <c r="G636" s="19"/>
      <c r="H636" s="19"/>
      <c r="I636" s="19"/>
      <c r="J636" s="19"/>
      <c r="K636" s="19"/>
      <c r="L636" s="19"/>
      <c r="M636" s="19"/>
      <c r="N636" s="19"/>
      <c r="O636" s="19"/>
      <c r="P636" s="19"/>
    </row>
    <row r="637">
      <c r="A637" s="23">
        <v>44676.0</v>
      </c>
      <c r="B637" s="19">
        <v>-0.022022528793823493</v>
      </c>
      <c r="C637" s="19">
        <v>-0.01928248179969838</v>
      </c>
      <c r="D637" s="19">
        <v>-0.02053342260908375</v>
      </c>
      <c r="E637" s="19">
        <v>-0.021746764322263523</v>
      </c>
      <c r="F637" s="19">
        <v>-0.03912038409104379</v>
      </c>
      <c r="G637" s="19"/>
      <c r="H637" s="19"/>
      <c r="I637" s="19"/>
      <c r="J637" s="19"/>
      <c r="K637" s="19"/>
      <c r="L637" s="19"/>
      <c r="M637" s="19"/>
      <c r="N637" s="19"/>
      <c r="O637" s="19"/>
      <c r="P637" s="19"/>
    </row>
    <row r="638">
      <c r="A638" s="23">
        <v>44673.0</v>
      </c>
      <c r="B638" s="19">
        <v>-0.017044040806170613</v>
      </c>
      <c r="C638" s="19">
        <v>0.009000066176957366</v>
      </c>
      <c r="D638" s="19">
        <v>0.017024174327545216</v>
      </c>
      <c r="E638" s="19">
        <v>-0.00811066328307708</v>
      </c>
      <c r="F638" s="19">
        <v>-5.331753554502772E-4</v>
      </c>
      <c r="G638" s="19"/>
      <c r="H638" s="19"/>
      <c r="I638" s="19"/>
      <c r="J638" s="19"/>
      <c r="K638" s="19"/>
      <c r="L638" s="19"/>
      <c r="M638" s="19"/>
      <c r="N638" s="19"/>
      <c r="O638" s="19"/>
      <c r="P638" s="19"/>
    </row>
    <row r="639">
      <c r="A639" s="23">
        <v>44672.0</v>
      </c>
      <c r="B639" s="19">
        <v>0.019597894336271793</v>
      </c>
      <c r="C639" s="19">
        <v>-0.014028448388359704</v>
      </c>
      <c r="D639" s="19">
        <v>0.036710201200141235</v>
      </c>
      <c r="E639" s="19">
        <v>-0.02491448533514473</v>
      </c>
      <c r="F639" s="19">
        <v>-0.02235607552415142</v>
      </c>
      <c r="G639" s="19"/>
      <c r="H639" s="19"/>
      <c r="I639" s="19"/>
      <c r="J639" s="19"/>
      <c r="K639" s="19"/>
      <c r="L639" s="19"/>
      <c r="M639" s="19"/>
      <c r="N639" s="19"/>
      <c r="O639" s="19"/>
      <c r="P639" s="19"/>
    </row>
    <row r="640">
      <c r="A640" s="23">
        <v>44671.0</v>
      </c>
      <c r="B640" s="19">
        <v>0.018934987721338947</v>
      </c>
      <c r="C640" s="19">
        <v>0.011216679862760648</v>
      </c>
      <c r="D640" s="19">
        <v>-0.0204011065006916</v>
      </c>
      <c r="E640" s="19">
        <v>-0.021947515778484306</v>
      </c>
      <c r="F640" s="19">
        <v>-0.003922926041306174</v>
      </c>
      <c r="G640" s="19"/>
      <c r="H640" s="19"/>
      <c r="I640" s="19"/>
      <c r="J640" s="19"/>
      <c r="K640" s="19"/>
      <c r="L640" s="19"/>
      <c r="M640" s="19"/>
      <c r="N640" s="19"/>
      <c r="O640" s="19"/>
      <c r="P640" s="19"/>
    </row>
    <row r="641">
      <c r="A641" s="23">
        <v>44670.0</v>
      </c>
      <c r="B641" s="19">
        <v>-0.013640999490056038</v>
      </c>
      <c r="C641" s="19">
        <v>-0.005837979665464177</v>
      </c>
      <c r="D641" s="19">
        <v>0.006379770328268197</v>
      </c>
      <c r="E641" s="19">
        <v>0.013051943369468688</v>
      </c>
      <c r="F641" s="19">
        <v>-0.01890423364274396</v>
      </c>
      <c r="G641" s="19"/>
      <c r="H641" s="19"/>
      <c r="I641" s="19"/>
      <c r="J641" s="19"/>
      <c r="K641" s="19"/>
      <c r="L641" s="19"/>
      <c r="M641" s="19"/>
      <c r="N641" s="19"/>
      <c r="O641" s="19"/>
      <c r="P641" s="19"/>
    </row>
    <row r="642">
      <c r="A642" s="23">
        <v>44669.0</v>
      </c>
      <c r="B642" s="19">
        <v>0.019827081843593497</v>
      </c>
      <c r="C642" s="19">
        <v>-0.0020946520913792677</v>
      </c>
      <c r="D642" s="19">
        <v>-0.016541181838923058</v>
      </c>
      <c r="E642" s="19">
        <v>-0.020206777984503432</v>
      </c>
      <c r="F642" s="19">
        <v>-0.006299212598425252</v>
      </c>
      <c r="G642" s="19"/>
      <c r="H642" s="19"/>
      <c r="I642" s="19"/>
      <c r="J642" s="19"/>
      <c r="K642" s="19"/>
      <c r="L642" s="19"/>
      <c r="M642" s="19"/>
      <c r="N642" s="19"/>
      <c r="O642" s="19"/>
      <c r="P642" s="19"/>
    </row>
    <row r="643">
      <c r="A643" s="23">
        <v>44664.0</v>
      </c>
      <c r="B643" s="19">
        <v>-6.496459429611301E-4</v>
      </c>
      <c r="C643" s="19">
        <v>0.00559505002632954</v>
      </c>
      <c r="D643" s="19">
        <v>-0.03041698927109837</v>
      </c>
      <c r="E643" s="19">
        <v>0.007163357764653044</v>
      </c>
      <c r="F643" s="19">
        <v>0.005087620124364145</v>
      </c>
      <c r="G643" s="19"/>
      <c r="H643" s="19"/>
      <c r="I643" s="19"/>
      <c r="J643" s="19"/>
      <c r="K643" s="19"/>
      <c r="L643" s="19"/>
      <c r="M643" s="19"/>
      <c r="N643" s="19"/>
      <c r="O643" s="19"/>
      <c r="P643" s="19"/>
    </row>
    <row r="644">
      <c r="A644" s="21">
        <v>44663.0</v>
      </c>
      <c r="B644" s="19">
        <v>-0.008310784692694306</v>
      </c>
      <c r="C644" s="19">
        <v>0.007026382076097182</v>
      </c>
      <c r="D644" s="19">
        <v>0.0</v>
      </c>
      <c r="E644" s="19">
        <v>-0.010491480073229309</v>
      </c>
      <c r="F644" s="19">
        <v>-0.02828893161219448</v>
      </c>
      <c r="G644" s="19"/>
      <c r="H644" s="19"/>
      <c r="I644" s="19"/>
      <c r="J644" s="19"/>
      <c r="K644" s="19"/>
      <c r="L644" s="19"/>
      <c r="M644" s="19"/>
      <c r="N644" s="19"/>
      <c r="O644" s="19"/>
      <c r="P644" s="19"/>
    </row>
    <row r="645">
      <c r="A645" s="21">
        <v>44662.0</v>
      </c>
      <c r="B645" s="19">
        <v>0.018771331058020646</v>
      </c>
      <c r="C645" s="19">
        <v>0.007681517600694576</v>
      </c>
      <c r="D645" s="19">
        <v>0.005672969966629582</v>
      </c>
      <c r="E645" s="19">
        <v>-0.0103365775475599</v>
      </c>
      <c r="F645" s="19">
        <v>-0.01215475609094352</v>
      </c>
      <c r="G645" s="19"/>
      <c r="H645" s="19"/>
      <c r="I645" s="19"/>
      <c r="J645" s="19"/>
      <c r="K645" s="19"/>
      <c r="L645" s="19"/>
      <c r="M645" s="19"/>
      <c r="N645" s="19"/>
      <c r="O645" s="19"/>
      <c r="P645" s="19"/>
    </row>
    <row r="646">
      <c r="A646" s="21">
        <v>44659.0</v>
      </c>
      <c r="B646" s="19">
        <v>-0.004703423046772959</v>
      </c>
      <c r="C646" s="19">
        <v>0.009371628910463725</v>
      </c>
      <c r="D646" s="19">
        <v>-0.014578537761701149</v>
      </c>
      <c r="E646" s="19">
        <v>-0.052470562341806914</v>
      </c>
      <c r="F646" s="19">
        <v>-0.04671011793916824</v>
      </c>
      <c r="G646" s="19"/>
      <c r="H646" s="19"/>
      <c r="I646" s="19"/>
      <c r="J646" s="19"/>
      <c r="K646" s="19"/>
      <c r="L646" s="19"/>
      <c r="M646" s="19"/>
      <c r="N646" s="19"/>
      <c r="O646" s="19"/>
      <c r="P646" s="19"/>
    </row>
    <row r="647">
      <c r="A647" s="21">
        <v>44658.0</v>
      </c>
      <c r="B647" s="19">
        <v>-0.021728016359918167</v>
      </c>
      <c r="C647" s="19">
        <v>-2.696144513345544E-4</v>
      </c>
      <c r="D647" s="19">
        <v>-0.0041480187752429565</v>
      </c>
      <c r="E647" s="19">
        <v>0.11166842015120748</v>
      </c>
      <c r="F647" s="19">
        <v>-0.034027881876780075</v>
      </c>
      <c r="G647" s="19"/>
      <c r="H647" s="19"/>
      <c r="I647" s="19"/>
      <c r="J647" s="19"/>
      <c r="K647" s="19"/>
      <c r="L647" s="19"/>
      <c r="M647" s="19"/>
      <c r="N647" s="19"/>
      <c r="O647" s="19"/>
      <c r="P647" s="19"/>
    </row>
    <row r="648">
      <c r="A648" s="21">
        <v>44657.0</v>
      </c>
      <c r="B648" s="19">
        <v>0.014720186758316656</v>
      </c>
      <c r="C648" s="19">
        <v>-0.006429145459416086</v>
      </c>
      <c r="D648" s="19">
        <v>0.025293788472299905</v>
      </c>
      <c r="E648" s="19">
        <v>0.03478745221156032</v>
      </c>
      <c r="F648" s="19">
        <v>0.010145366444578974</v>
      </c>
      <c r="G648" s="19"/>
      <c r="H648" s="19"/>
      <c r="I648" s="19"/>
      <c r="J648" s="19"/>
      <c r="K648" s="19"/>
      <c r="L648" s="19"/>
      <c r="M648" s="19"/>
      <c r="N648" s="19"/>
      <c r="O648" s="19"/>
      <c r="P648" s="19"/>
    </row>
    <row r="649">
      <c r="A649" s="21">
        <v>44656.0</v>
      </c>
      <c r="B649" s="19">
        <v>-0.007082608975597204</v>
      </c>
      <c r="C649" s="19">
        <v>0.014057724957555306</v>
      </c>
      <c r="D649" s="19">
        <v>0.012694094979032178</v>
      </c>
      <c r="E649" s="19">
        <v>0.15037572085978912</v>
      </c>
      <c r="F649" s="19">
        <v>0.02722040752838706</v>
      </c>
      <c r="G649" s="19"/>
      <c r="H649" s="19"/>
      <c r="I649" s="19"/>
      <c r="J649" s="19"/>
      <c r="K649" s="19"/>
      <c r="L649" s="19"/>
      <c r="M649" s="19"/>
      <c r="N649" s="19"/>
      <c r="O649" s="19"/>
      <c r="P649" s="19"/>
    </row>
    <row r="650">
      <c r="A650" s="21">
        <v>44655.0</v>
      </c>
      <c r="B650" s="19">
        <v>0.09111985387101296</v>
      </c>
      <c r="C650" s="19">
        <v>0.008147336710940811</v>
      </c>
      <c r="D650" s="19">
        <v>0.017060518731988328</v>
      </c>
      <c r="E650" s="19">
        <v>-0.03003079357007643</v>
      </c>
      <c r="F650" s="19">
        <v>0.02979336857280157</v>
      </c>
      <c r="G650" s="19"/>
      <c r="H650" s="19"/>
      <c r="I650" s="19"/>
      <c r="J650" s="19"/>
      <c r="K650" s="19"/>
      <c r="L650" s="19"/>
      <c r="M650" s="19"/>
      <c r="N650" s="19"/>
      <c r="O650" s="19"/>
      <c r="P650" s="19"/>
    </row>
    <row r="651">
      <c r="A651" s="21">
        <v>44652.0</v>
      </c>
      <c r="B651" s="19">
        <v>0.04939545856679439</v>
      </c>
      <c r="C651" s="19">
        <v>-8.209057326583613E-4</v>
      </c>
      <c r="D651" s="19">
        <v>-0.004361299208079816</v>
      </c>
      <c r="E651" s="19">
        <v>0.1375088373288771</v>
      </c>
      <c r="F651" s="19">
        <v>-0.004200340280731685</v>
      </c>
      <c r="G651" s="19"/>
      <c r="H651" s="19"/>
      <c r="I651" s="19"/>
      <c r="J651" s="19"/>
      <c r="K651" s="19"/>
      <c r="L651" s="19"/>
      <c r="M651" s="19"/>
      <c r="N651" s="19"/>
      <c r="O651" s="19"/>
      <c r="P651" s="19"/>
    </row>
    <row r="652">
      <c r="A652" s="23">
        <v>44651.0</v>
      </c>
      <c r="B652" s="19">
        <v>-0.015889138794166646</v>
      </c>
      <c r="C652" s="19">
        <v>0.02180903117573041</v>
      </c>
      <c r="D652" s="19">
        <v>0.004496195526861868</v>
      </c>
      <c r="E652" s="19">
        <v>-0.01646701855305155</v>
      </c>
      <c r="F652" s="19">
        <v>-0.001698513800424628</v>
      </c>
      <c r="G652" s="19"/>
      <c r="H652" s="19"/>
      <c r="I652" s="19"/>
      <c r="J652" s="19"/>
      <c r="K652" s="19"/>
      <c r="L652" s="19"/>
      <c r="M652" s="19"/>
      <c r="N652" s="19"/>
      <c r="O652" s="19"/>
      <c r="P652" s="19"/>
    </row>
    <row r="653">
      <c r="A653" s="23">
        <v>44650.0</v>
      </c>
      <c r="B653" s="19">
        <v>4.35508456122502E-4</v>
      </c>
      <c r="C653" s="19">
        <v>0.00696839586119502</v>
      </c>
      <c r="D653" s="19">
        <v>0.0023110700254218575</v>
      </c>
      <c r="E653" s="19">
        <v>7.274797570850922E-4</v>
      </c>
      <c r="F653" s="19">
        <v>-0.03552779768608583</v>
      </c>
      <c r="G653" s="19"/>
      <c r="H653" s="19"/>
      <c r="I653" s="19"/>
      <c r="J653" s="19"/>
      <c r="K653" s="19"/>
      <c r="L653" s="19"/>
      <c r="M653" s="19"/>
      <c r="N653" s="19"/>
      <c r="O653" s="19"/>
      <c r="P653" s="19"/>
    </row>
    <row r="654">
      <c r="A654" s="23">
        <v>44649.0</v>
      </c>
      <c r="B654" s="19">
        <v>0.011081755467488685</v>
      </c>
      <c r="C654" s="19">
        <v>0.015874150875938575</v>
      </c>
      <c r="D654" s="19">
        <v>0.0013885674612357235</v>
      </c>
      <c r="E654" s="19">
        <v>0.03208957660039813</v>
      </c>
      <c r="F654" s="19">
        <v>-0.007216914006911934</v>
      </c>
      <c r="G654" s="19"/>
      <c r="H654" s="19"/>
      <c r="I654" s="19"/>
      <c r="J654" s="19"/>
      <c r="K654" s="19"/>
      <c r="L654" s="19"/>
      <c r="M654" s="19"/>
      <c r="N654" s="19"/>
      <c r="O654" s="19"/>
      <c r="P654" s="19"/>
    </row>
    <row r="655">
      <c r="A655" s="23">
        <v>44648.0</v>
      </c>
      <c r="B655" s="19">
        <v>-0.031831746482876344</v>
      </c>
      <c r="C655" s="19">
        <v>-0.007029253053109974</v>
      </c>
      <c r="D655" s="19">
        <v>-0.0025392428439519055</v>
      </c>
      <c r="E655" s="19">
        <v>-0.003545637889532105</v>
      </c>
      <c r="F655" s="19">
        <v>-0.02531332045375745</v>
      </c>
      <c r="G655" s="19"/>
      <c r="H655" s="19"/>
      <c r="I655" s="19"/>
      <c r="J655" s="19"/>
      <c r="K655" s="19"/>
      <c r="L655" s="19"/>
      <c r="M655" s="19"/>
      <c r="N655" s="19"/>
      <c r="O655" s="19"/>
      <c r="P655" s="19"/>
    </row>
    <row r="656">
      <c r="A656" s="23">
        <v>44645.0</v>
      </c>
      <c r="B656" s="19">
        <v>-0.018754793278951354</v>
      </c>
      <c r="C656" s="19">
        <v>-0.019629681191702497</v>
      </c>
      <c r="D656" s="19">
        <v>-0.005966039467645734</v>
      </c>
      <c r="E656" s="19">
        <v>0.0018575851393187737</v>
      </c>
      <c r="F656" s="19">
        <v>0.04949311151546665</v>
      </c>
      <c r="G656" s="19"/>
      <c r="H656" s="19"/>
      <c r="I656" s="19"/>
      <c r="J656" s="19"/>
      <c r="K656" s="19"/>
      <c r="L656" s="19"/>
      <c r="M656" s="19"/>
      <c r="N656" s="19"/>
      <c r="O656" s="19"/>
      <c r="P656" s="19"/>
    </row>
    <row r="657">
      <c r="A657" s="23">
        <v>44644.0</v>
      </c>
      <c r="B657" s="19">
        <v>-0.013887933997937418</v>
      </c>
      <c r="C657" s="19">
        <v>1.3923698134221674E-4</v>
      </c>
      <c r="D657" s="19">
        <v>-0.010332689905756864</v>
      </c>
      <c r="E657" s="19">
        <v>-0.029876699336073398</v>
      </c>
      <c r="F657" s="19">
        <v>-0.007020804295080341</v>
      </c>
      <c r="G657" s="19"/>
      <c r="H657" s="19"/>
      <c r="I657" s="19"/>
      <c r="J657" s="19"/>
      <c r="K657" s="19"/>
      <c r="L657" s="19"/>
      <c r="M657" s="19"/>
      <c r="N657" s="19"/>
      <c r="O657" s="19"/>
      <c r="P657" s="19"/>
    </row>
    <row r="658">
      <c r="A658" s="23">
        <v>44643.0</v>
      </c>
      <c r="B658" s="19">
        <v>0.02878766445041725</v>
      </c>
      <c r="C658" s="19">
        <v>0.010481885332395358</v>
      </c>
      <c r="D658" s="19">
        <v>0.02897534758733511</v>
      </c>
      <c r="E658" s="19">
        <v>0.0056594175251176715</v>
      </c>
      <c r="F658" s="19">
        <v>5.165022467847891E-4</v>
      </c>
      <c r="G658" s="19"/>
      <c r="H658" s="19"/>
      <c r="I658" s="19"/>
      <c r="J658" s="19"/>
      <c r="K658" s="19"/>
      <c r="L658" s="19"/>
      <c r="M658" s="19"/>
      <c r="N658" s="19"/>
      <c r="O658" s="19"/>
      <c r="P658" s="19"/>
    </row>
    <row r="659">
      <c r="A659" s="23">
        <v>44642.0</v>
      </c>
      <c r="B659" s="19">
        <v>-0.03744553376906323</v>
      </c>
      <c r="C659" s="19">
        <v>-0.012984307735036782</v>
      </c>
      <c r="D659" s="19">
        <v>-0.0134854771784233</v>
      </c>
      <c r="E659" s="19">
        <v>-6.354855109304003E-4</v>
      </c>
      <c r="F659" s="19">
        <v>0.01862471720944936</v>
      </c>
      <c r="G659" s="19"/>
      <c r="H659" s="19"/>
      <c r="I659" s="19"/>
      <c r="J659" s="19"/>
      <c r="K659" s="19"/>
      <c r="L659" s="19"/>
      <c r="M659" s="19"/>
      <c r="N659" s="19"/>
      <c r="O659" s="19"/>
      <c r="P659" s="19"/>
    </row>
    <row r="660">
      <c r="A660" s="23">
        <v>44641.0</v>
      </c>
      <c r="B660" s="19">
        <v>-0.005753739930955071</v>
      </c>
      <c r="C660" s="19">
        <v>0.01709039548022595</v>
      </c>
      <c r="D660" s="19">
        <v>0.020946104965874346</v>
      </c>
      <c r="E660" s="19">
        <v>0.0023568380151601787</v>
      </c>
      <c r="F660" s="19">
        <v>0.0036964672334582893</v>
      </c>
      <c r="G660" s="19"/>
      <c r="H660" s="19"/>
      <c r="I660" s="19"/>
      <c r="J660" s="19"/>
      <c r="K660" s="19"/>
      <c r="L660" s="19"/>
      <c r="M660" s="19"/>
      <c r="N660" s="19"/>
      <c r="O660" s="19"/>
      <c r="P660" s="19"/>
    </row>
    <row r="661">
      <c r="A661" s="23">
        <v>44637.0</v>
      </c>
      <c r="B661" s="19">
        <v>0.01261224210021239</v>
      </c>
      <c r="C661" s="19">
        <v>0.015272101527210147</v>
      </c>
      <c r="D661" s="19">
        <v>0.027196905596518883</v>
      </c>
      <c r="E661" s="19">
        <v>0.003355382993001532</v>
      </c>
      <c r="F661" s="19">
        <v>0.011105771797746966</v>
      </c>
      <c r="G661" s="19"/>
      <c r="H661" s="19"/>
      <c r="I661" s="19"/>
      <c r="J661" s="19"/>
      <c r="K661" s="19"/>
      <c r="L661" s="19"/>
      <c r="M661" s="19"/>
      <c r="N661" s="19"/>
      <c r="O661" s="19"/>
      <c r="P661" s="19"/>
    </row>
    <row r="662">
      <c r="A662" s="23">
        <v>44636.0</v>
      </c>
      <c r="B662" s="19">
        <v>6.859181013787463E-4</v>
      </c>
      <c r="C662" s="19">
        <v>0.0017237664296487765</v>
      </c>
      <c r="D662" s="19">
        <v>0.00473645858634919</v>
      </c>
      <c r="E662" s="19">
        <v>-0.015974340429546152</v>
      </c>
      <c r="F662" s="19">
        <v>-0.050012680699974665</v>
      </c>
      <c r="G662" s="19"/>
      <c r="H662" s="19"/>
      <c r="I662" s="19"/>
      <c r="J662" s="19"/>
      <c r="K662" s="19"/>
      <c r="L662" s="19"/>
      <c r="M662" s="19"/>
      <c r="N662" s="19"/>
      <c r="O662" s="19"/>
      <c r="P662" s="19"/>
    </row>
    <row r="663">
      <c r="A663" s="23">
        <v>44635.0</v>
      </c>
      <c r="B663" s="19">
        <v>-6.858710562407389E-5</v>
      </c>
      <c r="C663" s="19">
        <v>0.02692137483404622</v>
      </c>
      <c r="D663" s="19">
        <v>-0.015425086691378653</v>
      </c>
      <c r="E663" s="19">
        <v>-0.01113218694611151</v>
      </c>
      <c r="F663" s="19">
        <v>0.006843368571574526</v>
      </c>
      <c r="G663" s="19"/>
      <c r="H663" s="19"/>
      <c r="I663" s="19"/>
      <c r="J663" s="19"/>
      <c r="K663" s="19"/>
      <c r="L663" s="19"/>
      <c r="M663" s="19"/>
      <c r="N663" s="19"/>
      <c r="O663" s="19"/>
      <c r="P663" s="19"/>
    </row>
    <row r="664">
      <c r="A664" s="23">
        <v>44634.0</v>
      </c>
      <c r="B664" s="19">
        <v>-0.010452015745893939</v>
      </c>
      <c r="C664" s="19">
        <v>0.0019213715637007578</v>
      </c>
      <c r="D664" s="19">
        <v>-0.00345567206863695</v>
      </c>
      <c r="E664" s="19">
        <v>-0.014887425333129034</v>
      </c>
      <c r="F664" s="19">
        <v>0.029495268138801434</v>
      </c>
      <c r="G664" s="19"/>
      <c r="H664" s="19"/>
      <c r="I664" s="19"/>
      <c r="J664" s="19"/>
      <c r="K664" s="19"/>
      <c r="L664" s="19"/>
      <c r="M664" s="19"/>
      <c r="N664" s="19"/>
      <c r="O664" s="19"/>
      <c r="P664" s="19"/>
    </row>
    <row r="665">
      <c r="A665" s="21">
        <v>44631.0</v>
      </c>
      <c r="B665" s="19">
        <v>0.005047748976807709</v>
      </c>
      <c r="C665" s="19">
        <v>0.013708892051839117</v>
      </c>
      <c r="D665" s="19">
        <v>0.03375215570337531</v>
      </c>
      <c r="E665" s="19">
        <v>0.020570856910619995</v>
      </c>
      <c r="F665" s="19">
        <v>0.013535116700415628</v>
      </c>
      <c r="G665" s="19"/>
      <c r="H665" s="19"/>
      <c r="I665" s="19"/>
      <c r="J665" s="19"/>
      <c r="K665" s="19"/>
      <c r="L665" s="19"/>
      <c r="M665" s="19"/>
      <c r="N665" s="19"/>
      <c r="O665" s="19"/>
      <c r="P665" s="19"/>
    </row>
    <row r="666">
      <c r="A666" s="21">
        <v>44630.0</v>
      </c>
      <c r="B666" s="19">
        <v>0.016220712602246</v>
      </c>
      <c r="C666" s="19">
        <v>0.0036842105263159564</v>
      </c>
      <c r="D666" s="19">
        <v>0.036119974473516114</v>
      </c>
      <c r="E666" s="19">
        <v>0.016008639583267037</v>
      </c>
      <c r="F666" s="19">
        <v>0.04272934377951887</v>
      </c>
      <c r="G666" s="19"/>
      <c r="H666" s="19"/>
      <c r="I666" s="19"/>
      <c r="J666" s="19"/>
      <c r="K666" s="19"/>
      <c r="L666" s="19"/>
      <c r="M666" s="19"/>
      <c r="N666" s="19"/>
      <c r="O666" s="19"/>
      <c r="P666" s="19"/>
    </row>
    <row r="667">
      <c r="A667" s="21">
        <v>44629.0</v>
      </c>
      <c r="B667" s="19">
        <v>0.004946011842563491</v>
      </c>
      <c r="C667" s="19">
        <v>0.017208413001912115</v>
      </c>
      <c r="D667" s="19">
        <v>-0.005710659898477188</v>
      </c>
      <c r="E667" s="19">
        <v>0.01505674490585518</v>
      </c>
      <c r="F667" s="19">
        <v>0.02313814667424663</v>
      </c>
      <c r="G667" s="19"/>
      <c r="H667" s="19"/>
      <c r="I667" s="19"/>
      <c r="J667" s="19"/>
      <c r="K667" s="19"/>
      <c r="L667" s="19"/>
      <c r="M667" s="19"/>
      <c r="N667" s="19"/>
      <c r="O667" s="19"/>
      <c r="P667" s="19"/>
    </row>
    <row r="668">
      <c r="A668" s="21">
        <v>44628.0</v>
      </c>
      <c r="B668" s="19">
        <v>0.018446257538134114</v>
      </c>
      <c r="C668" s="19">
        <v>-0.04985102826829435</v>
      </c>
      <c r="D668" s="19">
        <v>-0.055721989215098855</v>
      </c>
      <c r="E668" s="19">
        <v>0.013926119646943347</v>
      </c>
      <c r="F668" s="19">
        <v>-0.018469951453601974</v>
      </c>
      <c r="G668" s="19"/>
      <c r="H668" s="19"/>
      <c r="I668" s="19"/>
      <c r="J668" s="19"/>
      <c r="K668" s="19"/>
      <c r="L668" s="19"/>
      <c r="M668" s="19"/>
      <c r="N668" s="19"/>
      <c r="O668" s="19"/>
      <c r="P668" s="19"/>
    </row>
    <row r="669">
      <c r="A669" s="21">
        <v>44627.0</v>
      </c>
      <c r="B669" s="19">
        <v>7.09521782318312E-5</v>
      </c>
      <c r="C669" s="19">
        <v>-0.014678504940569992</v>
      </c>
      <c r="D669" s="19">
        <v>-0.04541294898192638</v>
      </c>
      <c r="E669" s="19">
        <v>-0.01756752416738927</v>
      </c>
      <c r="F669" s="19">
        <v>0.02528748784255397</v>
      </c>
      <c r="G669" s="19"/>
      <c r="H669" s="19"/>
      <c r="I669" s="19"/>
      <c r="J669" s="19"/>
      <c r="K669" s="19"/>
      <c r="L669" s="19"/>
      <c r="M669" s="19"/>
      <c r="N669" s="19"/>
      <c r="O669" s="19"/>
      <c r="P669" s="19"/>
    </row>
    <row r="670">
      <c r="A670" s="21">
        <v>44624.0</v>
      </c>
      <c r="B670" s="19">
        <v>-0.027396314954109324</v>
      </c>
      <c r="C670" s="19">
        <v>-0.02315171014898243</v>
      </c>
      <c r="D670" s="19">
        <v>-0.023458445040214437</v>
      </c>
      <c r="E670" s="19">
        <v>8.035484700437134E-4</v>
      </c>
      <c r="F670" s="19">
        <v>0.049852844014655506</v>
      </c>
      <c r="G670" s="19"/>
      <c r="H670" s="19"/>
      <c r="I670" s="19"/>
      <c r="J670" s="19"/>
      <c r="K670" s="19"/>
      <c r="L670" s="19"/>
      <c r="M670" s="19"/>
      <c r="N670" s="19"/>
      <c r="O670" s="19"/>
      <c r="P670" s="19"/>
    </row>
    <row r="671">
      <c r="A671" s="21">
        <v>44623.0</v>
      </c>
      <c r="B671" s="19">
        <v>0.042442989712970336</v>
      </c>
      <c r="C671" s="19">
        <v>-0.037498316951662836</v>
      </c>
      <c r="D671" s="19">
        <v>-0.014205483977535516</v>
      </c>
      <c r="E671" s="19">
        <v>-0.008540471637985991</v>
      </c>
      <c r="F671" s="19">
        <v>-0.0037697462900909695</v>
      </c>
      <c r="G671" s="19"/>
      <c r="H671" s="19"/>
      <c r="I671" s="19"/>
      <c r="J671" s="19"/>
      <c r="K671" s="19"/>
      <c r="L671" s="19"/>
      <c r="M671" s="19"/>
      <c r="N671" s="19"/>
      <c r="O671" s="19"/>
      <c r="P671" s="19"/>
    </row>
    <row r="672">
      <c r="A672" s="21">
        <v>44622.0</v>
      </c>
      <c r="B672" s="19">
        <v>0.04174160671462812</v>
      </c>
      <c r="C672" s="19">
        <v>0.01732758030271908</v>
      </c>
      <c r="D672" s="19">
        <v>-0.012398042414355603</v>
      </c>
      <c r="E672" s="19">
        <v>-0.01971197400893443</v>
      </c>
      <c r="F672" s="19">
        <v>0.015741810004254564</v>
      </c>
      <c r="G672" s="19"/>
      <c r="H672" s="19"/>
      <c r="I672" s="19"/>
      <c r="J672" s="19"/>
      <c r="K672" s="19"/>
      <c r="L672" s="19"/>
      <c r="M672" s="19"/>
      <c r="N672" s="19"/>
      <c r="O672" s="19"/>
      <c r="P672" s="19"/>
    </row>
    <row r="673">
      <c r="A673" s="23">
        <v>44620.0</v>
      </c>
      <c r="B673" s="19">
        <v>-0.01925621049536952</v>
      </c>
      <c r="C673" s="19">
        <v>0.032018659881255296</v>
      </c>
      <c r="D673" s="19">
        <v>0.07430774623203651</v>
      </c>
      <c r="E673" s="19">
        <v>0.06621590114245746</v>
      </c>
      <c r="F673" s="19">
        <v>0.046628498727735446</v>
      </c>
      <c r="G673" s="19"/>
      <c r="H673" s="19"/>
      <c r="I673" s="19"/>
      <c r="J673" s="19"/>
      <c r="K673" s="19"/>
      <c r="L673" s="19"/>
      <c r="M673" s="19"/>
      <c r="N673" s="19"/>
      <c r="O673" s="19"/>
      <c r="P673" s="19"/>
    </row>
    <row r="674">
      <c r="A674" s="23">
        <v>44617.0</v>
      </c>
      <c r="B674" s="19">
        <v>0.030211251608995182</v>
      </c>
      <c r="C674" s="19">
        <v>-0.049959709911361894</v>
      </c>
      <c r="D674" s="19">
        <v>-0.10283018867924532</v>
      </c>
      <c r="E674" s="19">
        <v>-0.04546466155851592</v>
      </c>
      <c r="F674" s="19">
        <v>-0.026323939300092913</v>
      </c>
      <c r="G674" s="19"/>
      <c r="H674" s="19"/>
      <c r="I674" s="19"/>
      <c r="J674" s="19"/>
      <c r="K674" s="19"/>
      <c r="L674" s="19"/>
      <c r="M674" s="19"/>
      <c r="N674" s="19"/>
      <c r="O674" s="19"/>
      <c r="P674" s="19"/>
    </row>
    <row r="675">
      <c r="A675" s="23">
        <v>44616.0</v>
      </c>
      <c r="B675" s="19">
        <v>-0.0882292026234035</v>
      </c>
      <c r="C675" s="19">
        <v>-0.008917875682150855</v>
      </c>
      <c r="D675" s="19">
        <v>-0.002613695765812829</v>
      </c>
      <c r="E675" s="19">
        <v>-0.008511174857358972</v>
      </c>
      <c r="F675" s="19">
        <v>0.004854671064915772</v>
      </c>
      <c r="G675" s="19"/>
      <c r="H675" s="19"/>
      <c r="I675" s="19"/>
      <c r="J675" s="19"/>
      <c r="K675" s="19"/>
      <c r="L675" s="19"/>
      <c r="M675" s="19"/>
      <c r="N675" s="19"/>
      <c r="O675" s="19"/>
      <c r="P675" s="19"/>
    </row>
    <row r="676">
      <c r="A676" s="23">
        <v>44615.0</v>
      </c>
      <c r="B676" s="19">
        <v>-0.012274122059324877</v>
      </c>
      <c r="C676" s="19">
        <v>-0.0041752269865465985</v>
      </c>
      <c r="D676" s="19">
        <v>-0.032763676812620046</v>
      </c>
      <c r="E676" s="19">
        <v>-0.0076949544871594</v>
      </c>
      <c r="F676" s="19">
        <v>-0.04289033180437252</v>
      </c>
      <c r="G676" s="19"/>
      <c r="H676" s="19"/>
      <c r="I676" s="19"/>
      <c r="J676" s="19"/>
      <c r="K676" s="19"/>
      <c r="L676" s="19"/>
      <c r="M676" s="19"/>
      <c r="N676" s="19"/>
      <c r="O676" s="19"/>
      <c r="P676" s="19"/>
    </row>
    <row r="677">
      <c r="A677" s="23">
        <v>44614.0</v>
      </c>
      <c r="B677" s="19">
        <v>-0.02187687587540854</v>
      </c>
      <c r="C677" s="19">
        <v>0.007410869274936616</v>
      </c>
      <c r="D677" s="19">
        <v>0.0026361147723816813</v>
      </c>
      <c r="E677" s="19">
        <v>-0.019746726765400346</v>
      </c>
      <c r="F677" s="19">
        <v>-0.001961950059452988</v>
      </c>
      <c r="G677" s="19"/>
      <c r="H677" s="19"/>
      <c r="I677" s="19"/>
      <c r="J677" s="19"/>
      <c r="K677" s="19"/>
      <c r="L677" s="19"/>
      <c r="M677" s="19"/>
      <c r="N677" s="19"/>
      <c r="O677" s="19"/>
      <c r="P677" s="19"/>
    </row>
    <row r="678">
      <c r="A678" s="23">
        <v>44613.0</v>
      </c>
      <c r="B678" s="19">
        <v>-0.024020309855487643</v>
      </c>
      <c r="C678" s="19">
        <v>-0.0019324315319517726</v>
      </c>
      <c r="D678" s="19">
        <v>-0.013601360136013652</v>
      </c>
      <c r="E678" s="19">
        <v>-0.01750316322226908</v>
      </c>
      <c r="F678" s="19">
        <v>4.758505829167703E-4</v>
      </c>
      <c r="G678" s="19"/>
      <c r="H678" s="19"/>
      <c r="I678" s="19"/>
      <c r="J678" s="19"/>
      <c r="K678" s="19"/>
      <c r="L678" s="19"/>
      <c r="M678" s="19"/>
      <c r="N678" s="19"/>
      <c r="O678" s="19"/>
      <c r="P678" s="19"/>
    </row>
    <row r="679">
      <c r="A679" s="23">
        <v>44610.0</v>
      </c>
      <c r="B679" s="19">
        <v>-0.02208924820166791</v>
      </c>
      <c r="C679" s="19">
        <v>-0.01793076369347546</v>
      </c>
      <c r="D679" s="19">
        <v>0.0030093289196508888</v>
      </c>
      <c r="E679" s="19">
        <v>-0.01122993059485855</v>
      </c>
      <c r="F679" s="19">
        <v>-0.016266822703335237</v>
      </c>
      <c r="G679" s="19"/>
      <c r="H679" s="19"/>
      <c r="I679" s="19"/>
      <c r="J679" s="19"/>
      <c r="K679" s="19"/>
      <c r="L679" s="19"/>
      <c r="M679" s="19"/>
      <c r="N679" s="19"/>
      <c r="O679" s="19"/>
      <c r="P679" s="19"/>
    </row>
    <row r="680">
      <c r="A680" s="23">
        <v>44609.0</v>
      </c>
      <c r="B680" s="19">
        <v>0.004797236791608039</v>
      </c>
      <c r="C680" s="19">
        <v>-0.015462921203530655</v>
      </c>
      <c r="D680" s="19">
        <v>-0.011011904761904834</v>
      </c>
      <c r="E680" s="19">
        <v>-0.01043478260869568</v>
      </c>
      <c r="F680" s="19">
        <v>0.015750371471025204</v>
      </c>
      <c r="G680" s="19"/>
      <c r="H680" s="19"/>
      <c r="I680" s="19"/>
      <c r="J680" s="19"/>
      <c r="K680" s="19"/>
      <c r="L680" s="19"/>
      <c r="M680" s="19"/>
      <c r="N680" s="19"/>
      <c r="O680" s="19"/>
      <c r="P680" s="19"/>
    </row>
    <row r="681">
      <c r="A681" s="23">
        <v>44608.0</v>
      </c>
      <c r="B681" s="19">
        <v>0.002436522185175871</v>
      </c>
      <c r="C681" s="19">
        <v>0.029653708372031184</v>
      </c>
      <c r="D681" s="19">
        <v>0.069042316258352</v>
      </c>
      <c r="E681" s="19">
        <v>-0.007953914086030855</v>
      </c>
      <c r="F681" s="19">
        <v>0.026665853063217115</v>
      </c>
      <c r="G681" s="19"/>
      <c r="H681" s="19"/>
      <c r="I681" s="19"/>
      <c r="J681" s="19"/>
      <c r="K681" s="19"/>
      <c r="L681" s="19"/>
      <c r="M681" s="19"/>
      <c r="N681" s="19"/>
      <c r="O681" s="19"/>
      <c r="P681" s="19"/>
    </row>
    <row r="682">
      <c r="A682" s="23">
        <v>44607.0</v>
      </c>
      <c r="B682" s="19">
        <v>0.016026058631921858</v>
      </c>
      <c r="C682" s="19">
        <v>-0.046914516944865814</v>
      </c>
      <c r="D682" s="19">
        <v>-0.05492633056028873</v>
      </c>
      <c r="E682" s="19">
        <v>-0.013215986149184844</v>
      </c>
      <c r="F682" s="19">
        <v>-0.05002608544432208</v>
      </c>
      <c r="G682" s="19"/>
      <c r="H682" s="19"/>
      <c r="I682" s="19"/>
      <c r="J682" s="19"/>
      <c r="K682" s="19"/>
      <c r="L682" s="19"/>
      <c r="M682" s="19"/>
      <c r="N682" s="19"/>
      <c r="O682" s="19"/>
      <c r="P682" s="19"/>
    </row>
    <row r="683">
      <c r="A683" s="23">
        <v>44606.0</v>
      </c>
      <c r="B683" s="19">
        <v>-0.019106652182248163</v>
      </c>
      <c r="C683" s="19">
        <v>-0.018249534450651805</v>
      </c>
      <c r="D683" s="19">
        <v>-0.016947482510592082</v>
      </c>
      <c r="E683" s="19">
        <v>-0.027118834395440827</v>
      </c>
      <c r="F683" s="19">
        <v>-0.02327029781451717</v>
      </c>
      <c r="G683" s="19"/>
      <c r="H683" s="19"/>
      <c r="I683" s="19"/>
      <c r="J683" s="19"/>
      <c r="K683" s="19"/>
      <c r="L683" s="19"/>
      <c r="M683" s="19"/>
      <c r="N683" s="19"/>
      <c r="O683" s="19"/>
      <c r="P683" s="19"/>
    </row>
    <row r="684">
      <c r="A684" s="21">
        <v>44603.0</v>
      </c>
      <c r="B684" s="19">
        <v>-0.021203402551913886</v>
      </c>
      <c r="C684" s="19">
        <v>0.0033632286995515237</v>
      </c>
      <c r="D684" s="19">
        <v>0.01236907730673309</v>
      </c>
      <c r="E684" s="19">
        <v>0.0033519238352768266</v>
      </c>
      <c r="F684" s="19">
        <v>-0.0077528089887640705</v>
      </c>
      <c r="G684" s="19"/>
      <c r="H684" s="19"/>
      <c r="I684" s="19"/>
      <c r="J684" s="19"/>
      <c r="K684" s="19"/>
      <c r="L684" s="19"/>
      <c r="M684" s="19"/>
      <c r="N684" s="19"/>
      <c r="O684" s="19"/>
      <c r="P684" s="19"/>
    </row>
    <row r="685">
      <c r="A685" s="21">
        <v>44602.0</v>
      </c>
      <c r="B685" s="19">
        <v>0.022054593108738807</v>
      </c>
      <c r="C685" s="19">
        <v>0.012996845425867543</v>
      </c>
      <c r="D685" s="19">
        <v>0.017250126839168045</v>
      </c>
      <c r="E685" s="19">
        <v>-0.012901073235833893</v>
      </c>
      <c r="F685" s="19">
        <v>-0.008798307161153818</v>
      </c>
      <c r="G685" s="19"/>
      <c r="H685" s="19"/>
      <c r="I685" s="19"/>
      <c r="J685" s="19"/>
      <c r="K685" s="19"/>
      <c r="L685" s="19"/>
      <c r="M685" s="19"/>
      <c r="N685" s="19"/>
      <c r="O685" s="19"/>
      <c r="P685" s="19"/>
    </row>
    <row r="686">
      <c r="A686" s="21">
        <v>44601.0</v>
      </c>
      <c r="B686" s="19">
        <v>-0.010437753036437236</v>
      </c>
      <c r="C686" s="19">
        <v>0.0077568667344862785</v>
      </c>
      <c r="D686" s="19">
        <v>-0.0037403962798221446</v>
      </c>
      <c r="E686" s="19">
        <v>-0.0050623807020941936</v>
      </c>
      <c r="F686" s="19">
        <v>-0.01825934834900489</v>
      </c>
      <c r="G686" s="19"/>
      <c r="H686" s="19"/>
      <c r="I686" s="19"/>
      <c r="J686" s="19"/>
      <c r="K686" s="19"/>
      <c r="L686" s="19"/>
      <c r="M686" s="19"/>
      <c r="N686" s="19"/>
      <c r="O686" s="19"/>
      <c r="P686" s="19"/>
    </row>
    <row r="687">
      <c r="A687" s="21">
        <v>44600.0</v>
      </c>
      <c r="B687" s="19">
        <v>-0.013664441255381576</v>
      </c>
      <c r="C687" s="19">
        <v>-0.023166262965033213</v>
      </c>
      <c r="D687" s="19">
        <v>-0.011985617259288817</v>
      </c>
      <c r="E687" s="19">
        <v>-0.010700602079912414</v>
      </c>
      <c r="F687" s="19">
        <v>-0.044005435350684685</v>
      </c>
      <c r="G687" s="19"/>
      <c r="H687" s="19"/>
      <c r="I687" s="19"/>
      <c r="J687" s="19"/>
      <c r="K687" s="19"/>
      <c r="L687" s="19"/>
      <c r="M687" s="19"/>
      <c r="N687" s="19"/>
      <c r="O687" s="19"/>
      <c r="P687" s="19"/>
    </row>
    <row r="688">
      <c r="A688" s="21">
        <v>44599.0</v>
      </c>
      <c r="B688" s="19">
        <v>-0.005213829060889963</v>
      </c>
      <c r="C688" s="19">
        <v>-0.004821064342666492</v>
      </c>
      <c r="D688" s="19">
        <v>-0.007730426164519244</v>
      </c>
      <c r="E688" s="19">
        <v>-0.030872056015276872</v>
      </c>
      <c r="F688" s="19">
        <v>-0.03641033388729409</v>
      </c>
      <c r="G688" s="19"/>
      <c r="H688" s="19"/>
      <c r="I688" s="19"/>
      <c r="J688" s="19"/>
      <c r="K688" s="19"/>
      <c r="L688" s="19"/>
      <c r="M688" s="19"/>
      <c r="N688" s="19"/>
      <c r="O688" s="19"/>
      <c r="P688" s="19"/>
    </row>
    <row r="689">
      <c r="A689" s="21">
        <v>44596.0</v>
      </c>
      <c r="B689" s="19">
        <v>-0.029048393901042635</v>
      </c>
      <c r="C689" s="19">
        <v>-0.005898617511520654</v>
      </c>
      <c r="D689" s="19">
        <v>-0.003751974723538609</v>
      </c>
      <c r="E689" s="19">
        <v>0.13641569714871293</v>
      </c>
      <c r="F689" s="19">
        <v>0.0038928210313446954</v>
      </c>
      <c r="G689" s="19"/>
      <c r="H689" s="19"/>
      <c r="I689" s="19"/>
      <c r="J689" s="19"/>
      <c r="K689" s="19"/>
      <c r="L689" s="19"/>
      <c r="M689" s="19"/>
      <c r="N689" s="19"/>
      <c r="O689" s="19"/>
      <c r="P689" s="19"/>
    </row>
    <row r="690">
      <c r="A690" s="21">
        <v>44595.0</v>
      </c>
      <c r="B690" s="19">
        <v>0.004783819789269561</v>
      </c>
      <c r="C690" s="19">
        <v>0.004257682339874114</v>
      </c>
      <c r="D690" s="19">
        <v>0.0041641879833431705</v>
      </c>
      <c r="E690" s="19">
        <v>0.007439346552090553</v>
      </c>
      <c r="F690" s="19">
        <v>0.00661577608142494</v>
      </c>
      <c r="G690" s="19"/>
      <c r="H690" s="19"/>
      <c r="I690" s="19"/>
      <c r="J690" s="19"/>
      <c r="K690" s="19"/>
      <c r="L690" s="19"/>
      <c r="M690" s="19"/>
      <c r="N690" s="19"/>
      <c r="O690" s="19"/>
      <c r="P690" s="19"/>
    </row>
    <row r="691">
      <c r="A691" s="21">
        <v>44594.0</v>
      </c>
      <c r="B691" s="19">
        <v>0.03419338677354711</v>
      </c>
      <c r="C691" s="19">
        <v>0.02725659229208932</v>
      </c>
      <c r="D691" s="19">
        <v>-0.02597778850796717</v>
      </c>
      <c r="E691" s="19">
        <v>0.014790620281638134</v>
      </c>
      <c r="F691" s="19">
        <v>-0.017745563609097736</v>
      </c>
      <c r="G691" s="19"/>
      <c r="H691" s="19"/>
      <c r="I691" s="19"/>
      <c r="J691" s="19"/>
      <c r="K691" s="19"/>
      <c r="L691" s="19"/>
      <c r="M691" s="19"/>
      <c r="N691" s="19"/>
      <c r="O691" s="19"/>
      <c r="P691" s="19"/>
    </row>
    <row r="692">
      <c r="A692" s="21">
        <v>44593.0</v>
      </c>
      <c r="B692" s="19">
        <v>0.004087279129723953</v>
      </c>
      <c r="C692" s="19">
        <v>0.009793253536452662</v>
      </c>
      <c r="D692" s="19">
        <v>0.041122059119243826</v>
      </c>
      <c r="E692" s="19">
        <v>-0.011031540454060629</v>
      </c>
      <c r="F692" s="19">
        <v>-0.01998726301866449</v>
      </c>
      <c r="G692" s="19"/>
      <c r="H692" s="19"/>
      <c r="I692" s="19"/>
      <c r="J692" s="19"/>
      <c r="K692" s="19"/>
      <c r="L692" s="19"/>
      <c r="M692" s="19"/>
      <c r="N692" s="19"/>
      <c r="O692" s="19"/>
      <c r="P692" s="19"/>
    </row>
    <row r="693">
      <c r="A693" s="23">
        <v>44592.0</v>
      </c>
      <c r="B693" s="19">
        <v>-0.01002241035856577</v>
      </c>
      <c r="C693" s="19">
        <v>-0.016988611338325077</v>
      </c>
      <c r="D693" s="19">
        <v>0.005865695792880432</v>
      </c>
      <c r="E693" s="19">
        <v>0.03756284187561265</v>
      </c>
      <c r="F693" s="19">
        <v>0.024903348897926447</v>
      </c>
      <c r="G693" s="19"/>
      <c r="H693" s="19"/>
      <c r="I693" s="19"/>
      <c r="J693" s="19"/>
      <c r="K693" s="19"/>
      <c r="L693" s="19"/>
      <c r="M693" s="19"/>
      <c r="N693" s="19"/>
      <c r="O693" s="19"/>
      <c r="P693" s="19"/>
    </row>
    <row r="694">
      <c r="A694" s="23">
        <v>44589.0</v>
      </c>
      <c r="B694" s="19">
        <v>-0.01187180906686347</v>
      </c>
      <c r="C694" s="19">
        <v>-0.00873199027006799</v>
      </c>
      <c r="D694" s="19">
        <v>0.00784833350321068</v>
      </c>
      <c r="E694" s="19">
        <v>0.0074218003440147395</v>
      </c>
      <c r="F694" s="19">
        <v>0.04732607666824418</v>
      </c>
      <c r="G694" s="19"/>
      <c r="H694" s="19"/>
      <c r="I694" s="19"/>
      <c r="J694" s="19"/>
      <c r="K694" s="19"/>
      <c r="L694" s="19"/>
      <c r="M694" s="19"/>
      <c r="N694" s="19"/>
      <c r="O694" s="19"/>
      <c r="P694" s="19"/>
    </row>
    <row r="695">
      <c r="A695" s="23">
        <v>44588.0</v>
      </c>
      <c r="B695" s="19">
        <v>-0.011612354085603016</v>
      </c>
      <c r="C695" s="19">
        <v>0.00400776504477407</v>
      </c>
      <c r="D695" s="19">
        <v>0.02528999895495887</v>
      </c>
      <c r="E695" s="19">
        <v>0.01717210990150342</v>
      </c>
      <c r="F695" s="19">
        <v>0.04880873593646595</v>
      </c>
      <c r="G695" s="19"/>
      <c r="H695" s="19"/>
      <c r="I695" s="19"/>
      <c r="J695" s="19"/>
      <c r="K695" s="19"/>
      <c r="L695" s="19"/>
      <c r="M695" s="19"/>
      <c r="N695" s="19"/>
      <c r="O695" s="19"/>
      <c r="P695" s="19"/>
    </row>
    <row r="696">
      <c r="A696" s="23">
        <v>44586.0</v>
      </c>
      <c r="B696" s="19">
        <v>0.04180390169749182</v>
      </c>
      <c r="C696" s="19">
        <v>-0.007520198881292628</v>
      </c>
      <c r="D696" s="19">
        <v>-0.04662747833017844</v>
      </c>
      <c r="E696" s="19">
        <v>-0.07584513579063978</v>
      </c>
      <c r="F696" s="19">
        <v>-0.049984281672430186</v>
      </c>
      <c r="G696" s="19"/>
      <c r="H696" s="19"/>
      <c r="I696" s="19"/>
      <c r="J696" s="19"/>
      <c r="K696" s="19"/>
      <c r="L696" s="19"/>
      <c r="M696" s="19"/>
      <c r="N696" s="19"/>
      <c r="O696" s="19"/>
      <c r="P696" s="19"/>
    </row>
    <row r="697">
      <c r="A697" s="23">
        <v>44585.0</v>
      </c>
      <c r="B697" s="19">
        <v>0.0015859925141152864</v>
      </c>
      <c r="C697" s="19">
        <v>-0.007096575131132377</v>
      </c>
      <c r="D697" s="19">
        <v>-0.02685669963156878</v>
      </c>
      <c r="E697" s="19">
        <v>0.011570498258367312</v>
      </c>
      <c r="F697" s="19">
        <v>-0.0463198920701543</v>
      </c>
      <c r="G697" s="19"/>
      <c r="H697" s="19"/>
      <c r="I697" s="19"/>
      <c r="J697" s="19"/>
      <c r="K697" s="19"/>
      <c r="L697" s="19"/>
      <c r="M697" s="19"/>
      <c r="N697" s="19"/>
      <c r="O697" s="19"/>
      <c r="P697" s="19"/>
    </row>
    <row r="698">
      <c r="A698" s="23">
        <v>44582.0</v>
      </c>
      <c r="B698" s="19">
        <v>-0.027755504841793677</v>
      </c>
      <c r="C698" s="19">
        <v>0.002040563937669937</v>
      </c>
      <c r="D698" s="19">
        <v>-0.009887683594124952</v>
      </c>
      <c r="E698" s="19">
        <v>-0.011497350220066482</v>
      </c>
      <c r="F698" s="19">
        <v>-0.011166559612629023</v>
      </c>
      <c r="G698" s="19"/>
      <c r="H698" s="19"/>
      <c r="I698" s="19"/>
      <c r="J698" s="19"/>
      <c r="K698" s="19"/>
      <c r="L698" s="19"/>
      <c r="M698" s="19"/>
      <c r="N698" s="19"/>
      <c r="O698" s="19"/>
      <c r="P698" s="19"/>
    </row>
    <row r="699">
      <c r="A699" s="23">
        <v>44581.0</v>
      </c>
      <c r="B699" s="19">
        <v>0.0034038866196310913</v>
      </c>
      <c r="C699" s="19">
        <v>-0.017616328514153845</v>
      </c>
      <c r="D699" s="19">
        <v>0.019675019577134023</v>
      </c>
      <c r="E699" s="19">
        <v>-0.01051727202701902</v>
      </c>
      <c r="F699" s="19">
        <v>-0.03880129179331315</v>
      </c>
      <c r="G699" s="19"/>
      <c r="H699" s="19"/>
      <c r="I699" s="19"/>
      <c r="J699" s="19"/>
      <c r="K699" s="19"/>
      <c r="L699" s="19"/>
      <c r="M699" s="19"/>
      <c r="N699" s="19"/>
      <c r="O699" s="19"/>
      <c r="P699" s="19"/>
    </row>
    <row r="700">
      <c r="A700" s="23">
        <v>44580.0</v>
      </c>
      <c r="B700" s="19">
        <v>-0.021735181933765224</v>
      </c>
      <c r="C700" s="19">
        <v>0.004638105699987793</v>
      </c>
      <c r="D700" s="19">
        <v>-0.027047619047618987</v>
      </c>
      <c r="E700" s="19">
        <v>0.006800692000238584</v>
      </c>
      <c r="F700" s="19">
        <v>-0.018871441218955343</v>
      </c>
      <c r="G700" s="19"/>
      <c r="H700" s="19"/>
      <c r="I700" s="19"/>
      <c r="J700" s="19"/>
      <c r="K700" s="19"/>
      <c r="L700" s="19"/>
      <c r="M700" s="19"/>
      <c r="N700" s="19"/>
      <c r="O700" s="19"/>
      <c r="P700" s="19"/>
    </row>
    <row r="701">
      <c r="A701" s="23">
        <v>44579.0</v>
      </c>
      <c r="B701" s="19">
        <v>-0.012908623677762465</v>
      </c>
      <c r="C701" s="19">
        <v>-8.536585365853666E-4</v>
      </c>
      <c r="D701" s="19">
        <v>0.029613649735242165</v>
      </c>
      <c r="E701" s="19">
        <v>0.008422065812428547</v>
      </c>
      <c r="F701" s="19">
        <v>0.05000244630363526</v>
      </c>
      <c r="G701" s="19"/>
      <c r="H701" s="19"/>
      <c r="I701" s="19"/>
      <c r="J701" s="19"/>
      <c r="K701" s="19"/>
      <c r="L701" s="19"/>
      <c r="M701" s="19"/>
      <c r="N701" s="19"/>
      <c r="O701" s="19"/>
      <c r="P701" s="19"/>
    </row>
    <row r="702">
      <c r="A702" s="23">
        <v>44578.0</v>
      </c>
      <c r="B702" s="19">
        <v>-0.019914484859134274</v>
      </c>
      <c r="C702" s="19">
        <v>-0.005699042075906435</v>
      </c>
      <c r="D702" s="19">
        <v>-0.004004297294657677</v>
      </c>
      <c r="E702" s="19">
        <v>-0.004044216770018871</v>
      </c>
      <c r="F702" s="19">
        <v>0.04998458851330523</v>
      </c>
      <c r="G702" s="19"/>
      <c r="H702" s="19"/>
      <c r="I702" s="19"/>
      <c r="J702" s="19"/>
      <c r="K702" s="19"/>
      <c r="L702" s="19"/>
      <c r="M702" s="19"/>
      <c r="N702" s="19"/>
      <c r="O702" s="19"/>
      <c r="P702" s="19"/>
    </row>
    <row r="703">
      <c r="A703" s="23">
        <v>44575.0</v>
      </c>
      <c r="B703" s="19">
        <v>0.014317965779467645</v>
      </c>
      <c r="C703" s="19">
        <v>0.001153262518968079</v>
      </c>
      <c r="D703" s="19">
        <v>0.009265648102513513</v>
      </c>
      <c r="E703" s="19">
        <v>0.002492642200732753</v>
      </c>
      <c r="F703" s="19">
        <v>0.049946062567421734</v>
      </c>
      <c r="G703" s="19"/>
      <c r="H703" s="19"/>
      <c r="I703" s="19"/>
      <c r="J703" s="19"/>
      <c r="K703" s="19"/>
      <c r="L703" s="19"/>
      <c r="M703" s="19"/>
      <c r="N703" s="19"/>
      <c r="O703" s="19"/>
      <c r="P703" s="19"/>
    </row>
    <row r="704">
      <c r="A704" s="23">
        <v>44574.0</v>
      </c>
      <c r="B704" s="19">
        <v>0.00712020582779882</v>
      </c>
      <c r="C704" s="19">
        <v>0.016159871707888795</v>
      </c>
      <c r="D704" s="19">
        <v>0.011869140235387876</v>
      </c>
      <c r="E704" s="19">
        <v>0.0</v>
      </c>
      <c r="F704" s="19">
        <v>-0.0350283662103783</v>
      </c>
      <c r="G704" s="19"/>
      <c r="H704" s="19"/>
      <c r="I704" s="19"/>
      <c r="J704" s="19"/>
      <c r="K704" s="19"/>
      <c r="L704" s="19"/>
      <c r="M704" s="19"/>
      <c r="N704" s="19"/>
      <c r="O704" s="19"/>
      <c r="P704" s="19"/>
    </row>
    <row r="705">
      <c r="A705" s="21">
        <v>44573.0</v>
      </c>
      <c r="B705" s="19">
        <v>1.7953321364450048E-4</v>
      </c>
      <c r="C705" s="19">
        <v>-1.2334258402713072E-4</v>
      </c>
      <c r="D705" s="19">
        <v>-0.004764740917212573</v>
      </c>
      <c r="E705" s="19">
        <v>0.002197140707298706</v>
      </c>
      <c r="F705" s="19">
        <v>-0.013503799548161832</v>
      </c>
      <c r="G705" s="19"/>
      <c r="H705" s="19"/>
      <c r="I705" s="19"/>
      <c r="J705" s="19"/>
      <c r="K705" s="19"/>
      <c r="L705" s="19"/>
      <c r="M705" s="19"/>
      <c r="N705" s="19"/>
      <c r="O705" s="19"/>
      <c r="P705" s="19"/>
    </row>
    <row r="706">
      <c r="A706" s="21">
        <v>44572.0</v>
      </c>
      <c r="B706" s="19">
        <v>-0.004824012864034222</v>
      </c>
      <c r="C706" s="19">
        <v>0.022061140876142415</v>
      </c>
      <c r="D706" s="19">
        <v>0.026701997554015477</v>
      </c>
      <c r="E706" s="19">
        <v>0.01814114546624568</v>
      </c>
      <c r="F706" s="19">
        <v>0.049862541102905444</v>
      </c>
      <c r="G706" s="19"/>
      <c r="H706" s="19"/>
      <c r="I706" s="19"/>
      <c r="J706" s="19"/>
      <c r="K706" s="19"/>
      <c r="L706" s="19"/>
      <c r="M706" s="19"/>
      <c r="N706" s="19"/>
      <c r="O706" s="19"/>
      <c r="P706" s="19"/>
    </row>
    <row r="707">
      <c r="A707" s="21">
        <v>44571.0</v>
      </c>
      <c r="B707" s="19">
        <v>-0.018471970538376237</v>
      </c>
      <c r="C707" s="19">
        <v>0.010445194573594163</v>
      </c>
      <c r="D707" s="19">
        <v>0.0035798302137670657</v>
      </c>
      <c r="E707" s="19">
        <v>0.02790814880146164</v>
      </c>
      <c r="F707" s="19">
        <v>0.012553899896293741</v>
      </c>
      <c r="G707" s="19"/>
      <c r="H707" s="19"/>
      <c r="I707" s="19"/>
      <c r="J707" s="19"/>
      <c r="K707" s="19"/>
      <c r="L707" s="19"/>
      <c r="M707" s="19"/>
      <c r="N707" s="19"/>
      <c r="O707" s="19"/>
      <c r="P707" s="19"/>
    </row>
    <row r="708">
      <c r="A708" s="21">
        <v>44568.0</v>
      </c>
      <c r="B708" s="19">
        <v>0.0028137639955447824</v>
      </c>
      <c r="C708" s="19">
        <v>-0.003806865046634078</v>
      </c>
      <c r="D708" s="19">
        <v>-0.001837672281776337</v>
      </c>
      <c r="E708" s="19">
        <v>0.013471667996807657</v>
      </c>
      <c r="F708" s="19">
        <v>0.00875454245127183</v>
      </c>
      <c r="G708" s="19"/>
      <c r="H708" s="19"/>
      <c r="I708" s="19"/>
      <c r="J708" s="19"/>
      <c r="K708" s="19"/>
      <c r="L708" s="19"/>
      <c r="M708" s="19"/>
      <c r="N708" s="19"/>
      <c r="O708" s="19"/>
      <c r="P708" s="19"/>
    </row>
    <row r="709">
      <c r="A709" s="21">
        <v>44567.0</v>
      </c>
      <c r="B709" s="19">
        <v>-0.01290359912047212</v>
      </c>
      <c r="C709" s="19">
        <v>0.019667464579155025</v>
      </c>
      <c r="D709" s="19">
        <v>3.0637254901955124E-4</v>
      </c>
      <c r="E709" s="19">
        <v>3.192440301358346E-5</v>
      </c>
      <c r="F709" s="19">
        <v>0.04988727672119775</v>
      </c>
      <c r="G709" s="19"/>
      <c r="H709" s="19"/>
      <c r="I709" s="19"/>
      <c r="J709" s="19"/>
      <c r="K709" s="19"/>
      <c r="L709" s="19"/>
      <c r="M709" s="19"/>
      <c r="N709" s="19"/>
      <c r="O709" s="19"/>
      <c r="P709" s="19"/>
    </row>
    <row r="710">
      <c r="A710" s="21">
        <v>44566.0</v>
      </c>
      <c r="B710" s="19">
        <v>-1.1571395510301397E-4</v>
      </c>
      <c r="C710" s="19">
        <v>0.010657774290571354</v>
      </c>
      <c r="D710" s="19">
        <v>-0.01607717041800638</v>
      </c>
      <c r="E710" s="19">
        <v>-0.012733232476046408</v>
      </c>
      <c r="F710" s="19">
        <v>0.050015174506828686</v>
      </c>
      <c r="G710" s="19"/>
      <c r="H710" s="19"/>
      <c r="I710" s="19"/>
      <c r="J710" s="19"/>
      <c r="K710" s="19"/>
      <c r="L710" s="19"/>
      <c r="M710" s="19"/>
      <c r="N710" s="19"/>
      <c r="O710" s="19"/>
      <c r="P710" s="19"/>
    </row>
    <row r="711">
      <c r="A711" s="21">
        <v>44565.0</v>
      </c>
      <c r="B711" s="19">
        <v>-0.009456129291076865</v>
      </c>
      <c r="C711" s="19">
        <v>0.033168952239410965</v>
      </c>
      <c r="D711" s="19">
        <v>0.03150912106136006</v>
      </c>
      <c r="E711" s="19">
        <v>0.02298887635015312</v>
      </c>
      <c r="F711" s="19">
        <v>0.04100846707948946</v>
      </c>
      <c r="G711" s="19"/>
      <c r="H711" s="19"/>
      <c r="I711" s="19"/>
      <c r="J711" s="19"/>
      <c r="K711" s="19"/>
      <c r="L711" s="19"/>
      <c r="M711" s="19"/>
      <c r="N711" s="19"/>
      <c r="O711" s="19"/>
      <c r="P711" s="19"/>
    </row>
    <row r="712">
      <c r="A712" s="21">
        <v>44564.0</v>
      </c>
      <c r="B712" s="19">
        <v>0.01660452109065491</v>
      </c>
      <c r="C712" s="19">
        <v>0.006048661139051115</v>
      </c>
      <c r="D712" s="19">
        <v>0.025510204081632626</v>
      </c>
      <c r="E712" s="19">
        <v>-3.2241423781220746E-5</v>
      </c>
      <c r="F712" s="19">
        <v>-0.001073029098024425</v>
      </c>
      <c r="G712" s="19"/>
      <c r="H712" s="19"/>
      <c r="I712" s="19"/>
      <c r="J712" s="19"/>
      <c r="K712" s="19"/>
      <c r="L712" s="19"/>
      <c r="M712" s="19"/>
      <c r="N712" s="19"/>
      <c r="O712" s="19"/>
      <c r="P712" s="19"/>
    </row>
    <row r="713">
      <c r="A713" s="22">
        <v>44561.0</v>
      </c>
      <c r="B713" s="19">
        <v>-0.003252032520325132</v>
      </c>
      <c r="C713" s="19">
        <v>0.0</v>
      </c>
      <c r="D713" s="19">
        <v>-0.01176470588235301</v>
      </c>
      <c r="E713" s="19">
        <v>0.0035267091597372957</v>
      </c>
      <c r="F713" s="19">
        <v>-6.311537490522046E-5</v>
      </c>
      <c r="G713" s="19"/>
      <c r="H713" s="19"/>
      <c r="I713" s="19"/>
      <c r="J713" s="19"/>
      <c r="K713" s="19"/>
      <c r="L713" s="19"/>
      <c r="M713" s="19"/>
      <c r="N713" s="19"/>
      <c r="O713" s="19"/>
      <c r="P713" s="19"/>
    </row>
    <row r="714">
      <c r="A714" s="22">
        <v>44560.0</v>
      </c>
      <c r="B714" s="19">
        <v>-0.008293020041465149</v>
      </c>
      <c r="C714" s="19">
        <v>-1.3590649633044016E-4</v>
      </c>
      <c r="D714" s="19">
        <v>-0.008746355685131157</v>
      </c>
      <c r="E714" s="19">
        <v>0.004060814761873921</v>
      </c>
      <c r="F714" s="19">
        <v>0.01799023387304044</v>
      </c>
      <c r="G714" s="19"/>
      <c r="H714" s="19"/>
      <c r="I714" s="19"/>
      <c r="J714" s="19"/>
      <c r="K714" s="19"/>
      <c r="L714" s="19"/>
      <c r="M714" s="19"/>
      <c r="N714" s="19"/>
      <c r="O714" s="19"/>
      <c r="P714" s="19"/>
    </row>
    <row r="715">
      <c r="A715" s="22">
        <v>44559.0</v>
      </c>
      <c r="B715" s="19">
        <v>0.04388601659252145</v>
      </c>
      <c r="C715" s="19">
        <v>-2.717391304348782E-4</v>
      </c>
      <c r="D715" s="19">
        <v>0.01920832006791895</v>
      </c>
      <c r="E715" s="19">
        <v>-0.008918509932708818</v>
      </c>
      <c r="F715" s="19">
        <v>0.04970661630808637</v>
      </c>
      <c r="G715" s="19"/>
      <c r="H715" s="19"/>
      <c r="I715" s="19"/>
      <c r="J715" s="19"/>
      <c r="K715" s="19"/>
      <c r="L715" s="19"/>
      <c r="M715" s="19"/>
      <c r="N715" s="19"/>
      <c r="O715" s="19"/>
      <c r="P715" s="19"/>
    </row>
    <row r="716">
      <c r="A716" s="22">
        <v>44558.0</v>
      </c>
      <c r="B716" s="19">
        <v>0.022183985743255752</v>
      </c>
      <c r="C716" s="19">
        <v>0.012240407096685502</v>
      </c>
      <c r="D716" s="19">
        <v>0.007591958939264121</v>
      </c>
      <c r="E716" s="19">
        <v>0.013873473917868973</v>
      </c>
      <c r="F716" s="19">
        <v>0.049699115044247844</v>
      </c>
      <c r="G716" s="19"/>
      <c r="H716" s="19"/>
      <c r="I716" s="19"/>
      <c r="J716" s="19"/>
      <c r="K716" s="19"/>
      <c r="L716" s="19"/>
      <c r="M716" s="19"/>
      <c r="N716" s="19"/>
      <c r="O716" s="19"/>
      <c r="P716" s="19"/>
    </row>
    <row r="717">
      <c r="A717" s="22">
        <v>44557.0</v>
      </c>
      <c r="B717" s="19">
        <v>0.007678494024397686</v>
      </c>
      <c r="C717" s="19">
        <v>-0.00574319704635573</v>
      </c>
      <c r="D717" s="19">
        <v>-0.010056102466391437</v>
      </c>
      <c r="E717" s="19">
        <v>-0.0181410256410256</v>
      </c>
      <c r="F717" s="19">
        <v>0.012327098115100688</v>
      </c>
      <c r="G717" s="19"/>
      <c r="H717" s="19"/>
      <c r="I717" s="19"/>
      <c r="J717" s="19"/>
      <c r="K717" s="19"/>
      <c r="L717" s="19"/>
      <c r="M717" s="19"/>
      <c r="N717" s="19"/>
      <c r="O717" s="19"/>
      <c r="P717" s="19"/>
    </row>
    <row r="718">
      <c r="A718" s="22">
        <v>44554.0</v>
      </c>
      <c r="B718" s="19">
        <v>0.01425700288908427</v>
      </c>
      <c r="C718" s="19">
        <v>-0.0020469432314410563</v>
      </c>
      <c r="D718" s="19">
        <v>0.0039319872476089035</v>
      </c>
      <c r="E718" s="19">
        <v>0.01255963392074766</v>
      </c>
      <c r="F718" s="19">
        <v>-2.1496130696474491E-4</v>
      </c>
      <c r="G718" s="19"/>
      <c r="H718" s="19"/>
      <c r="I718" s="19"/>
      <c r="J718" s="19"/>
      <c r="K718" s="19"/>
      <c r="L718" s="19"/>
      <c r="M718" s="19"/>
      <c r="N718" s="19"/>
      <c r="O718" s="19"/>
      <c r="P718" s="19"/>
    </row>
    <row r="719">
      <c r="A719" s="22">
        <v>44553.0</v>
      </c>
      <c r="B719" s="19">
        <v>0.048258608203304965</v>
      </c>
      <c r="C719" s="19">
        <v>0.017283265079475196</v>
      </c>
      <c r="D719" s="19">
        <v>0.037257495590828915</v>
      </c>
      <c r="E719" s="19">
        <v>0.018005814721818503</v>
      </c>
      <c r="F719" s="19">
        <v>0.0369269633702356</v>
      </c>
      <c r="G719" s="19"/>
      <c r="H719" s="19"/>
      <c r="I719" s="19"/>
      <c r="J719" s="19"/>
      <c r="K719" s="19"/>
      <c r="L719" s="19"/>
      <c r="M719" s="19"/>
      <c r="N719" s="19"/>
      <c r="O719" s="19"/>
      <c r="P719" s="19"/>
    </row>
    <row r="720">
      <c r="A720" s="22">
        <v>44552.0</v>
      </c>
      <c r="B720" s="19">
        <v>0.028020304568527887</v>
      </c>
      <c r="C720" s="19">
        <v>0.014648918937953281</v>
      </c>
      <c r="D720" s="19">
        <v>0.014651604965887577</v>
      </c>
      <c r="E720" s="19">
        <v>0.015534306324442193</v>
      </c>
      <c r="F720" s="19">
        <v>0.04131528046421673</v>
      </c>
      <c r="G720" s="19"/>
      <c r="H720" s="19"/>
      <c r="I720" s="19"/>
      <c r="J720" s="19"/>
      <c r="K720" s="19"/>
      <c r="L720" s="19"/>
      <c r="M720" s="19"/>
      <c r="N720" s="19"/>
      <c r="O720" s="19"/>
      <c r="P720" s="19"/>
    </row>
    <row r="721">
      <c r="A721" s="22">
        <v>44551.0</v>
      </c>
      <c r="B721" s="19">
        <v>0.005170419756445943</v>
      </c>
      <c r="C721" s="19">
        <v>-0.025195661128655678</v>
      </c>
      <c r="D721" s="19">
        <v>-0.049234368353891944</v>
      </c>
      <c r="E721" s="19">
        <v>-0.05641561401842521</v>
      </c>
      <c r="F721" s="19">
        <v>-0.04718024327312942</v>
      </c>
      <c r="G721" s="19"/>
      <c r="H721" s="19"/>
      <c r="I721" s="19"/>
      <c r="J721" s="19"/>
      <c r="K721" s="19"/>
      <c r="L721" s="19"/>
      <c r="M721" s="19"/>
      <c r="N721" s="19"/>
      <c r="O721" s="19"/>
      <c r="P721" s="19"/>
    </row>
    <row r="722">
      <c r="A722" s="22">
        <v>44550.0</v>
      </c>
      <c r="B722" s="19">
        <v>-0.018299605957389886</v>
      </c>
      <c r="C722" s="19">
        <v>-0.017337920798758732</v>
      </c>
      <c r="D722" s="19">
        <v>-0.04421181014330722</v>
      </c>
      <c r="E722" s="19">
        <v>-0.012813701284495438</v>
      </c>
      <c r="F722" s="19">
        <v>-0.02912968794732318</v>
      </c>
      <c r="G722" s="19"/>
      <c r="H722" s="19"/>
      <c r="I722" s="19"/>
      <c r="J722" s="19"/>
      <c r="K722" s="19"/>
      <c r="L722" s="19"/>
      <c r="M722" s="19"/>
      <c r="N722" s="19"/>
      <c r="O722" s="19"/>
      <c r="P722" s="19"/>
    </row>
    <row r="723">
      <c r="A723" s="22">
        <v>44547.0</v>
      </c>
      <c r="B723" s="19">
        <v>-0.034560577729060626</v>
      </c>
      <c r="C723" s="19">
        <v>-0.014755732801595256</v>
      </c>
      <c r="D723" s="19">
        <v>6.101901759381079E-4</v>
      </c>
      <c r="E723" s="19">
        <v>-4.0612308653553697E-4</v>
      </c>
      <c r="F723" s="19">
        <v>-0.033815088859691644</v>
      </c>
      <c r="G723" s="19"/>
      <c r="H723" s="19"/>
      <c r="I723" s="19"/>
      <c r="J723" s="19"/>
      <c r="K723" s="19"/>
      <c r="L723" s="19"/>
      <c r="M723" s="19"/>
      <c r="N723" s="19"/>
      <c r="O723" s="19"/>
      <c r="P723" s="19"/>
    </row>
    <row r="724">
      <c r="A724" s="22">
        <v>44546.0</v>
      </c>
      <c r="B724" s="19">
        <v>0.0055108921161826085</v>
      </c>
      <c r="C724" s="19">
        <v>-0.008436037698543397</v>
      </c>
      <c r="D724" s="19">
        <v>0.004597466285247265</v>
      </c>
      <c r="E724" s="19">
        <v>-0.00937703091634956</v>
      </c>
      <c r="F724" s="19">
        <v>0.011400195831585025</v>
      </c>
      <c r="G724" s="19"/>
      <c r="H724" s="19"/>
      <c r="I724" s="19"/>
      <c r="J724" s="19"/>
      <c r="K724" s="19"/>
      <c r="L724" s="19"/>
      <c r="M724" s="19"/>
      <c r="N724" s="19"/>
      <c r="O724" s="19"/>
      <c r="P724" s="19"/>
    </row>
    <row r="725">
      <c r="A725" s="22">
        <v>44545.0</v>
      </c>
      <c r="B725" s="19">
        <v>-0.03894323633871266</v>
      </c>
      <c r="C725" s="19">
        <v>0.00616710875331572</v>
      </c>
      <c r="D725" s="19">
        <v>-0.0120117088927022</v>
      </c>
      <c r="E725" s="19">
        <v>0.005570423850127515</v>
      </c>
      <c r="F725" s="19">
        <v>-0.010655964572377719</v>
      </c>
      <c r="G725" s="19"/>
      <c r="H725" s="19"/>
      <c r="I725" s="19"/>
      <c r="J725" s="19"/>
      <c r="K725" s="19"/>
      <c r="L725" s="19"/>
      <c r="M725" s="19"/>
      <c r="N725" s="19"/>
      <c r="O725" s="19"/>
      <c r="P725" s="19"/>
    </row>
    <row r="726">
      <c r="A726" s="22">
        <v>44544.0</v>
      </c>
      <c r="B726" s="19">
        <v>0.008103015075376918</v>
      </c>
      <c r="C726" s="19">
        <v>-0.00527704485488123</v>
      </c>
      <c r="D726" s="19">
        <v>0.001820204267367842</v>
      </c>
      <c r="E726" s="19">
        <v>0.006294428960636367</v>
      </c>
      <c r="F726" s="19">
        <v>-0.012976369348449479</v>
      </c>
      <c r="G726" s="19"/>
      <c r="H726" s="19"/>
      <c r="I726" s="19"/>
      <c r="J726" s="19"/>
      <c r="K726" s="19"/>
      <c r="L726" s="19"/>
      <c r="M726" s="19"/>
      <c r="N726" s="19"/>
      <c r="O726" s="19"/>
      <c r="P726" s="19"/>
    </row>
    <row r="727">
      <c r="A727" s="22">
        <v>44543.0</v>
      </c>
      <c r="B727" s="19">
        <v>0.003087392098796604</v>
      </c>
      <c r="C727" s="19">
        <v>0.003973509933774766</v>
      </c>
      <c r="D727" s="19">
        <v>0.0010122482032595137</v>
      </c>
      <c r="E727" s="19">
        <v>1.566023552994622E-4</v>
      </c>
      <c r="F727" s="19">
        <v>0.04922966678609808</v>
      </c>
      <c r="G727" s="19"/>
      <c r="H727" s="19"/>
      <c r="I727" s="19"/>
      <c r="J727" s="19"/>
      <c r="K727" s="19"/>
      <c r="L727" s="19"/>
      <c r="M727" s="19"/>
      <c r="N727" s="19"/>
      <c r="O727" s="19"/>
      <c r="P727" s="19"/>
    </row>
    <row r="728">
      <c r="A728" s="15">
        <v>44540.0</v>
      </c>
      <c r="B728" s="19">
        <v>0.0034774911482042814</v>
      </c>
      <c r="C728" s="19">
        <v>0.00212370586673738</v>
      </c>
      <c r="D728" s="19">
        <v>1.012350678275542E-4</v>
      </c>
      <c r="E728" s="19">
        <v>0.0012543903662820544</v>
      </c>
      <c r="F728" s="19">
        <v>0.050037622272385285</v>
      </c>
      <c r="G728" s="19"/>
      <c r="H728" s="19"/>
      <c r="I728" s="19"/>
      <c r="J728" s="19"/>
      <c r="K728" s="19"/>
      <c r="L728" s="19"/>
      <c r="M728" s="19"/>
      <c r="N728" s="19"/>
      <c r="O728" s="19"/>
      <c r="P728" s="19"/>
    </row>
    <row r="729">
      <c r="A729" s="21">
        <v>44539.0</v>
      </c>
      <c r="B729" s="19">
        <v>-0.0089604611817784</v>
      </c>
      <c r="C729" s="19">
        <v>0.02552235758524457</v>
      </c>
      <c r="D729" s="19">
        <v>0.02511415525114158</v>
      </c>
      <c r="E729" s="19">
        <v>0.016609812860649775</v>
      </c>
      <c r="F729" s="19">
        <v>0.04992889872017692</v>
      </c>
      <c r="G729" s="19"/>
      <c r="H729" s="19"/>
      <c r="I729" s="19"/>
      <c r="J729" s="19"/>
      <c r="K729" s="19"/>
      <c r="L729" s="19"/>
      <c r="M729" s="19"/>
      <c r="N729" s="19"/>
      <c r="O729" s="19"/>
      <c r="P729" s="19"/>
    </row>
    <row r="730">
      <c r="A730" s="21">
        <v>44538.0</v>
      </c>
      <c r="B730" s="19">
        <v>0.020070310003196035</v>
      </c>
      <c r="C730" s="19">
        <v>0.035374533154816534</v>
      </c>
      <c r="D730" s="19">
        <v>0.03125</v>
      </c>
      <c r="E730" s="19">
        <v>0.018541369008962194</v>
      </c>
      <c r="F730" s="19">
        <v>0.04854208084824396</v>
      </c>
      <c r="G730" s="19"/>
      <c r="H730" s="19"/>
      <c r="I730" s="19"/>
      <c r="J730" s="19"/>
      <c r="K730" s="19"/>
      <c r="L730" s="19"/>
      <c r="M730" s="19"/>
      <c r="N730" s="19"/>
      <c r="O730" s="19"/>
      <c r="P730" s="19"/>
    </row>
    <row r="731">
      <c r="A731" s="21">
        <v>44537.0</v>
      </c>
      <c r="B731" s="19">
        <v>0.005785920925747368</v>
      </c>
      <c r="C731" s="19">
        <v>-0.009423425938852481</v>
      </c>
      <c r="D731" s="19">
        <v>-0.026869402207873483</v>
      </c>
      <c r="E731" s="19">
        <v>-0.007477117442310277</v>
      </c>
      <c r="F731" s="19">
        <v>0.04266712731041622</v>
      </c>
      <c r="G731" s="19"/>
      <c r="H731" s="19"/>
      <c r="I731" s="19"/>
      <c r="J731" s="19"/>
      <c r="K731" s="19"/>
      <c r="L731" s="19"/>
      <c r="M731" s="19"/>
      <c r="N731" s="19"/>
      <c r="O731" s="19"/>
      <c r="P731" s="19"/>
    </row>
    <row r="732">
      <c r="A732" s="21">
        <v>44536.0</v>
      </c>
      <c r="B732" s="19">
        <v>-0.039755540465460926</v>
      </c>
      <c r="C732" s="19">
        <v>-0.0084440753045405</v>
      </c>
      <c r="D732" s="19">
        <v>0.0020872469213106815</v>
      </c>
      <c r="E732" s="19">
        <v>0.0019051309373889769</v>
      </c>
      <c r="F732" s="19">
        <v>0.01713080910129139</v>
      </c>
      <c r="G732" s="19"/>
      <c r="H732" s="19"/>
      <c r="I732" s="19"/>
      <c r="J732" s="19"/>
      <c r="K732" s="19"/>
      <c r="L732" s="19"/>
      <c r="M732" s="19"/>
      <c r="N732" s="19"/>
      <c r="O732" s="19"/>
      <c r="P732" s="19"/>
    </row>
    <row r="733">
      <c r="A733" s="21">
        <v>44533.0</v>
      </c>
      <c r="B733" s="19">
        <v>0.009283489096573172</v>
      </c>
      <c r="C733" s="19">
        <v>-0.00728322110759938</v>
      </c>
      <c r="D733" s="19">
        <v>0.008100999473961146</v>
      </c>
      <c r="E733" s="19">
        <v>-0.009055420453090934</v>
      </c>
      <c r="F733" s="19">
        <v>-0.008017429193899805</v>
      </c>
      <c r="G733" s="19"/>
      <c r="H733" s="19"/>
      <c r="I733" s="19"/>
      <c r="J733" s="19"/>
      <c r="K733" s="19"/>
      <c r="L733" s="19"/>
      <c r="M733" s="19"/>
      <c r="N733" s="19"/>
      <c r="O733" s="19"/>
      <c r="P733" s="19"/>
    </row>
    <row r="734">
      <c r="A734" s="21">
        <v>44532.0</v>
      </c>
      <c r="B734" s="19">
        <v>0.04874542603240983</v>
      </c>
      <c r="C734" s="19">
        <v>0.018688318051375497</v>
      </c>
      <c r="D734" s="19">
        <v>0.03630614914958574</v>
      </c>
      <c r="E734" s="19">
        <v>0.005566459667299295</v>
      </c>
      <c r="F734" s="19">
        <v>0.026478218087485406</v>
      </c>
      <c r="G734" s="19"/>
      <c r="H734" s="19"/>
      <c r="I734" s="19"/>
      <c r="J734" s="19"/>
      <c r="K734" s="19"/>
      <c r="L734" s="19"/>
      <c r="M734" s="19"/>
      <c r="N734" s="19"/>
      <c r="O734" s="19"/>
      <c r="P734" s="19"/>
    </row>
    <row r="735">
      <c r="A735" s="21">
        <v>44531.0</v>
      </c>
      <c r="B735" s="19">
        <v>0.022243003139402973</v>
      </c>
      <c r="C735" s="19">
        <v>-0.005637527839643552</v>
      </c>
      <c r="D735" s="19">
        <v>-0.006176183768555554</v>
      </c>
      <c r="E735" s="19">
        <v>-0.005758341597619898</v>
      </c>
      <c r="F735" s="19">
        <v>-5.364327223960075E-4</v>
      </c>
      <c r="G735" s="19"/>
      <c r="H735" s="19"/>
      <c r="I735" s="19"/>
      <c r="J735" s="19"/>
      <c r="K735" s="19"/>
      <c r="L735" s="19"/>
      <c r="M735" s="19"/>
      <c r="N735" s="19"/>
      <c r="O735" s="19"/>
      <c r="P735" s="19"/>
    </row>
    <row r="736">
      <c r="A736" s="22">
        <v>44530.0</v>
      </c>
      <c r="B736" s="19">
        <v>0.02010084491687114</v>
      </c>
      <c r="C736" s="19">
        <v>-0.005261700360011168</v>
      </c>
      <c r="D736" s="19">
        <v>0.0027162103433289175</v>
      </c>
      <c r="E736" s="19">
        <v>0.012765268103029248</v>
      </c>
      <c r="F736" s="19">
        <v>-0.027306722323680366</v>
      </c>
      <c r="G736" s="19"/>
      <c r="H736" s="19"/>
      <c r="I736" s="19"/>
      <c r="J736" s="19"/>
      <c r="K736" s="19"/>
      <c r="L736" s="19"/>
      <c r="M736" s="19"/>
      <c r="N736" s="19"/>
      <c r="O736" s="19"/>
      <c r="P736" s="19"/>
    </row>
    <row r="737">
      <c r="A737" s="22">
        <v>44529.0</v>
      </c>
      <c r="B737" s="19">
        <v>-0.045897802626446604</v>
      </c>
      <c r="C737" s="19">
        <v>-0.038412888622594954</v>
      </c>
      <c r="D737" s="19">
        <v>-0.06605783866057846</v>
      </c>
      <c r="E737" s="19">
        <v>-0.031108739326971335</v>
      </c>
      <c r="F737" s="19">
        <v>-0.028308264323136823</v>
      </c>
      <c r="G737" s="19"/>
      <c r="H737" s="19"/>
      <c r="I737" s="19"/>
      <c r="J737" s="19"/>
      <c r="K737" s="19"/>
      <c r="L737" s="19"/>
      <c r="M737" s="19"/>
      <c r="N737" s="19"/>
      <c r="O737" s="19"/>
      <c r="P737" s="19"/>
    </row>
    <row r="738">
      <c r="A738" s="22">
        <v>44526.0</v>
      </c>
      <c r="B738" s="19">
        <v>0.003064884251711808</v>
      </c>
      <c r="C738" s="19">
        <v>-0.012036306235201355</v>
      </c>
      <c r="D738" s="19">
        <v>0.008390463521948277</v>
      </c>
      <c r="E738" s="19">
        <v>-0.0013793103448276334</v>
      </c>
      <c r="F738" s="19">
        <v>0.0044987692046516425</v>
      </c>
      <c r="G738" s="19"/>
      <c r="H738" s="19"/>
      <c r="I738" s="19"/>
      <c r="J738" s="19"/>
      <c r="K738" s="19"/>
      <c r="L738" s="19"/>
      <c r="M738" s="19"/>
      <c r="N738" s="19"/>
      <c r="O738" s="19"/>
      <c r="P738" s="19"/>
    </row>
    <row r="739">
      <c r="A739" s="22">
        <v>44525.0</v>
      </c>
      <c r="B739" s="19">
        <v>-0.025049272045266746</v>
      </c>
      <c r="C739" s="19">
        <v>0.011105938684577987</v>
      </c>
      <c r="D739" s="19">
        <v>-0.013824419778002084</v>
      </c>
      <c r="E739" s="19">
        <v>-0.0025951286621017644</v>
      </c>
      <c r="F739" s="19">
        <v>8.488964346353711E-5</v>
      </c>
      <c r="G739" s="19"/>
      <c r="H739" s="19"/>
      <c r="I739" s="19"/>
      <c r="J739" s="19"/>
      <c r="K739" s="19"/>
      <c r="L739" s="19"/>
      <c r="M739" s="19"/>
      <c r="N739" s="19"/>
      <c r="O739" s="19"/>
      <c r="P739" s="19"/>
    </row>
    <row r="740">
      <c r="A740" s="22">
        <v>44524.0</v>
      </c>
      <c r="B740" s="19">
        <v>0.002549557014468684</v>
      </c>
      <c r="C740" s="19">
        <v>-1.9946808510640235E-4</v>
      </c>
      <c r="D740" s="19">
        <v>0.019337584859082435</v>
      </c>
      <c r="E740" s="19">
        <v>0.022964976811130633</v>
      </c>
      <c r="F740" s="19">
        <v>0.02954029015906312</v>
      </c>
      <c r="G740" s="19"/>
      <c r="H740" s="19"/>
      <c r="I740" s="19"/>
      <c r="J740" s="19"/>
      <c r="K740" s="19"/>
      <c r="L740" s="19"/>
      <c r="M740" s="19"/>
      <c r="N740" s="19"/>
      <c r="O740" s="19"/>
      <c r="P740" s="19"/>
    </row>
    <row r="741">
      <c r="A741" s="22">
        <v>44523.0</v>
      </c>
      <c r="B741" s="19">
        <v>-0.05059001512859296</v>
      </c>
      <c r="C741" s="19">
        <v>-0.014287586839690669</v>
      </c>
      <c r="D741" s="19">
        <v>-0.04630174612517157</v>
      </c>
      <c r="E741" s="19">
        <v>-0.04775683001857889</v>
      </c>
      <c r="F741" s="19">
        <v>-0.04546592141486616</v>
      </c>
      <c r="G741" s="19"/>
      <c r="H741" s="19"/>
      <c r="I741" s="19"/>
      <c r="J741" s="19"/>
      <c r="K741" s="19"/>
      <c r="L741" s="19"/>
      <c r="M741" s="19"/>
      <c r="N741" s="19"/>
      <c r="O741" s="19"/>
      <c r="P741" s="19"/>
    </row>
    <row r="742">
      <c r="A742" s="22">
        <v>44522.0</v>
      </c>
      <c r="B742" s="19">
        <v>-0.01981137671273514</v>
      </c>
      <c r="C742" s="19">
        <v>0.0021016681991330444</v>
      </c>
      <c r="D742" s="19">
        <v>-0.03857398849382243</v>
      </c>
      <c r="E742" s="19">
        <v>-0.0280055655880872</v>
      </c>
      <c r="F742" s="19">
        <v>0.004188657116528383</v>
      </c>
      <c r="G742" s="19"/>
      <c r="H742" s="19"/>
      <c r="I742" s="19"/>
      <c r="J742" s="19"/>
      <c r="K742" s="19"/>
      <c r="L742" s="19"/>
      <c r="M742" s="19"/>
      <c r="N742" s="19"/>
      <c r="O742" s="19"/>
      <c r="P742" s="19"/>
    </row>
    <row r="743">
      <c r="A743" s="22">
        <v>44518.0</v>
      </c>
      <c r="B743" s="19">
        <v>-0.020281264528126397</v>
      </c>
      <c r="C743" s="19">
        <v>-0.003599240887376509</v>
      </c>
      <c r="D743" s="19">
        <v>0.02138522300356427</v>
      </c>
      <c r="E743" s="19">
        <v>-2.9603315571335997E-5</v>
      </c>
      <c r="F743" s="19">
        <v>-0.02139695031972455</v>
      </c>
      <c r="G743" s="19"/>
      <c r="H743" s="19"/>
      <c r="I743" s="19"/>
      <c r="J743" s="19"/>
      <c r="K743" s="19"/>
      <c r="L743" s="19"/>
      <c r="M743" s="19"/>
      <c r="N743" s="19"/>
      <c r="O743" s="19"/>
      <c r="P743" s="19"/>
    </row>
    <row r="744">
      <c r="A744" s="22">
        <v>44517.0</v>
      </c>
      <c r="B744" s="19">
        <v>-0.005605316382548464</v>
      </c>
      <c r="C744" s="19">
        <v>-0.011961722488038284</v>
      </c>
      <c r="D744" s="19">
        <v>0.02690671678702139</v>
      </c>
      <c r="E744" s="19">
        <v>0.0036843356310911624</v>
      </c>
      <c r="F744" s="19">
        <v>-0.01811156725428642</v>
      </c>
      <c r="G744" s="19"/>
      <c r="H744" s="19"/>
      <c r="I744" s="19"/>
      <c r="J744" s="19"/>
      <c r="K744" s="19"/>
      <c r="L744" s="19"/>
      <c r="M744" s="19"/>
      <c r="N744" s="19"/>
      <c r="O744" s="19"/>
      <c r="P744" s="19"/>
    </row>
    <row r="745">
      <c r="A745" s="22">
        <v>44516.0</v>
      </c>
      <c r="B745" s="19">
        <v>0.005286394794934202</v>
      </c>
      <c r="C745" s="19">
        <v>-0.00424929178470268</v>
      </c>
      <c r="D745" s="19">
        <v>-0.0031555073464155647</v>
      </c>
      <c r="E745" s="19">
        <v>-0.002814731415365479</v>
      </c>
      <c r="F745" s="19">
        <v>-0.016233766233766156</v>
      </c>
      <c r="G745" s="19"/>
      <c r="H745" s="19"/>
      <c r="I745" s="19"/>
      <c r="J745" s="19"/>
      <c r="K745" s="19"/>
      <c r="L745" s="19"/>
      <c r="M745" s="19"/>
      <c r="N745" s="19"/>
      <c r="O745" s="19"/>
      <c r="P745" s="19"/>
    </row>
    <row r="746">
      <c r="A746" s="22">
        <v>44515.0</v>
      </c>
      <c r="B746" s="19">
        <v>-0.0022026431718061845</v>
      </c>
      <c r="C746" s="19">
        <v>0.0066757404886901295</v>
      </c>
      <c r="D746" s="19">
        <v>0.007150660442943657</v>
      </c>
      <c r="E746" s="19">
        <v>0.004165303025795097</v>
      </c>
      <c r="F746" s="19">
        <v>0.01283285210137941</v>
      </c>
      <c r="G746" s="19"/>
      <c r="H746" s="19"/>
      <c r="I746" s="19"/>
      <c r="J746" s="19"/>
      <c r="K746" s="19"/>
      <c r="L746" s="19"/>
      <c r="M746" s="19"/>
      <c r="N746" s="19"/>
      <c r="O746" s="19"/>
      <c r="P746" s="19"/>
    </row>
    <row r="747">
      <c r="A747" s="15">
        <v>44512.0</v>
      </c>
      <c r="B747" s="19">
        <v>0.011728829462819501</v>
      </c>
      <c r="C747" s="19"/>
      <c r="D747" s="19"/>
      <c r="E747" s="19" t="e">
        <v>#DIV/0!</v>
      </c>
      <c r="F747" s="19"/>
      <c r="G747" s="19"/>
      <c r="H747" s="19"/>
      <c r="I747" s="19"/>
      <c r="J747" s="19"/>
      <c r="K747" s="19"/>
      <c r="L747" s="19"/>
      <c r="M747" s="19"/>
      <c r="N747" s="19"/>
      <c r="O747" s="19"/>
      <c r="P747" s="19"/>
    </row>
    <row r="748">
      <c r="A748" s="15">
        <v>44511.0</v>
      </c>
      <c r="B748" s="19"/>
      <c r="C748" s="19"/>
      <c r="D748" s="19"/>
      <c r="E748" s="19"/>
      <c r="F748" s="19"/>
      <c r="G748" s="19"/>
      <c r="H748" s="19"/>
      <c r="I748" s="19"/>
      <c r="J748" s="19"/>
      <c r="K748" s="19"/>
      <c r="L748" s="19"/>
      <c r="M748" s="19"/>
      <c r="N748" s="19"/>
      <c r="O748" s="19"/>
      <c r="P748" s="19"/>
    </row>
  </sheetData>
  <conditionalFormatting sqref="A1:A1474">
    <cfRule type="cellIs" dxfId="0" priority="1" operator="lessThan">
      <formula>0</formula>
    </cfRule>
  </conditionalFormatting>
  <conditionalFormatting sqref="A1:P748">
    <cfRule type="cellIs" dxfId="0" priority="2" operator="lessThan">
      <formula>0</formula>
    </cfRule>
  </conditionalFormatting>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75"/>
    <col customWidth="1" min="2" max="2" width="25.75"/>
    <col customWidth="1" min="3" max="3" width="15.75"/>
    <col customWidth="1" min="4" max="4" width="13.25"/>
    <col customWidth="1" min="6" max="6" width="14.63"/>
    <col customWidth="1" min="7" max="7" width="17.25"/>
    <col customWidth="1" min="8" max="8" width="16.25"/>
    <col customWidth="1" min="9" max="9" width="12.88"/>
    <col customWidth="1" min="10" max="10" width="14.13"/>
    <col customWidth="1" min="11" max="11" width="22.63"/>
    <col customWidth="1" min="12" max="12" width="22.25"/>
    <col customWidth="1" min="13" max="13" width="20.88"/>
    <col customWidth="1" min="14" max="14" width="20.63"/>
  </cols>
  <sheetData>
    <row r="1">
      <c r="A1" s="86" t="s">
        <v>3508</v>
      </c>
      <c r="B1" s="86" t="s">
        <v>3509</v>
      </c>
      <c r="C1" s="86" t="s">
        <v>3510</v>
      </c>
      <c r="D1" s="86" t="s">
        <v>783</v>
      </c>
      <c r="E1" s="86" t="s">
        <v>3539</v>
      </c>
      <c r="F1" s="86" t="s">
        <v>3540</v>
      </c>
      <c r="G1" s="86" t="s">
        <v>3541</v>
      </c>
      <c r="H1" s="86" t="s">
        <v>3542</v>
      </c>
      <c r="I1" s="86" t="s">
        <v>3543</v>
      </c>
      <c r="J1" s="86" t="s">
        <v>3544</v>
      </c>
      <c r="K1" s="86" t="s">
        <v>3545</v>
      </c>
      <c r="L1" s="86" t="s">
        <v>3546</v>
      </c>
      <c r="M1" s="86" t="s">
        <v>3547</v>
      </c>
      <c r="N1" s="86" t="s">
        <v>3548</v>
      </c>
      <c r="O1" s="31"/>
      <c r="P1" s="31"/>
      <c r="Q1" s="31"/>
      <c r="R1" s="31"/>
      <c r="S1" s="31"/>
      <c r="T1" s="31"/>
      <c r="U1" s="31"/>
      <c r="V1" s="31"/>
      <c r="W1" s="31"/>
      <c r="X1" s="31"/>
      <c r="Y1" s="31"/>
      <c r="Z1" s="31"/>
    </row>
    <row r="2">
      <c r="A2" s="86" t="s">
        <v>3515</v>
      </c>
      <c r="B2" s="87">
        <v>0.335708271686598</v>
      </c>
      <c r="C2" s="42">
        <v>0.4575398548318859</v>
      </c>
      <c r="D2" s="42">
        <v>0.6666892564264228</v>
      </c>
      <c r="E2" s="86">
        <v>160.76</v>
      </c>
      <c r="F2" s="88">
        <v>2010.9</v>
      </c>
      <c r="G2" s="86">
        <v>20.0</v>
      </c>
      <c r="H2" s="42">
        <f>E2/(E2+E3+E4+E5+E6) %</f>
        <v>1.294606798</v>
      </c>
      <c r="I2" s="42">
        <f>D2/(D2+D3+D4-D5+D6) %</f>
        <v>71.64036742</v>
      </c>
      <c r="J2" s="42">
        <f>F2/(F2+F3+F4+F5+F6) %</f>
        <v>16.26750907</v>
      </c>
      <c r="K2" s="42">
        <f>(G2*B2+G3*B3+G4*B4+G5*B5+G6*B6)/100</f>
        <v>0.4439199344</v>
      </c>
      <c r="L2" s="89">
        <f>SUMPRODUCT(B2:B6,H2:H6)/100</f>
        <v>0.1888796138</v>
      </c>
      <c r="M2" s="42">
        <f>(I2*B2+I3*B3+I4*B4-I5*B5+I6*B6)/100</f>
        <v>0.3149654995</v>
      </c>
      <c r="N2" s="42">
        <f>SUMPRODUCT(B2:B6,J2:J6)/100</f>
        <v>0.5221976211</v>
      </c>
      <c r="O2" s="19"/>
      <c r="P2" s="19"/>
      <c r="Q2" s="19"/>
      <c r="R2" s="19"/>
      <c r="S2" s="19"/>
      <c r="T2" s="19"/>
      <c r="U2" s="19"/>
      <c r="V2" s="19"/>
      <c r="W2" s="19"/>
      <c r="X2" s="19"/>
      <c r="Y2" s="19"/>
      <c r="Z2" s="19"/>
    </row>
    <row r="3">
      <c r="A3" s="86" t="s">
        <v>3516</v>
      </c>
      <c r="B3" s="42">
        <f>1.18291625282801 -1</f>
        <v>0.1829162528</v>
      </c>
      <c r="C3" s="42">
        <v>0.20868282475002226</v>
      </c>
      <c r="D3" s="42">
        <v>0.04112014868919944</v>
      </c>
      <c r="E3" s="86">
        <v>9210.0</v>
      </c>
      <c r="F3" s="90">
        <v>1269.3</v>
      </c>
      <c r="G3" s="86">
        <v>20.0</v>
      </c>
      <c r="H3" s="42">
        <f>E3/(E2+E3+E4+E5+E6) %</f>
        <v>74.16850343</v>
      </c>
      <c r="I3" s="42">
        <f>D3/(D2+D3+D4-D5+D6) %</f>
        <v>4.418644116</v>
      </c>
      <c r="J3" s="42">
        <f>F3/(F2+F3+F4+F5+F6) %</f>
        <v>10.26821287</v>
      </c>
      <c r="K3" s="86" t="s">
        <v>3549</v>
      </c>
      <c r="L3" s="86" t="s">
        <v>3550</v>
      </c>
      <c r="M3" s="86" t="s">
        <v>3551</v>
      </c>
      <c r="N3" s="86" t="s">
        <v>3552</v>
      </c>
      <c r="O3" s="19"/>
      <c r="P3" s="19"/>
      <c r="Q3" s="19"/>
      <c r="R3" s="19"/>
      <c r="S3" s="19"/>
      <c r="T3" s="19"/>
      <c r="U3" s="19"/>
      <c r="V3" s="19"/>
      <c r="W3" s="19"/>
      <c r="X3" s="19"/>
      <c r="Y3" s="19"/>
      <c r="Z3" s="19"/>
    </row>
    <row r="4">
      <c r="A4" s="86" t="s">
        <v>3517</v>
      </c>
      <c r="B4" s="42">
        <f>1.16484653901546 -1</f>
        <v>0.164846539</v>
      </c>
      <c r="C4" s="42">
        <v>0.309689310091244</v>
      </c>
      <c r="D4" s="42">
        <v>0.012535198758756461</v>
      </c>
      <c r="E4" s="86">
        <v>2890.0</v>
      </c>
      <c r="F4" s="91">
        <v>804.7</v>
      </c>
      <c r="G4" s="86">
        <v>20.0</v>
      </c>
      <c r="H4" s="42">
        <f>E4/(E2+E3+E4+E5+E6) %</f>
        <v>23.27328718</v>
      </c>
      <c r="I4" s="42">
        <f>D4/(D2+D3+D4-D5+D6) %</f>
        <v>1.346993725</v>
      </c>
      <c r="J4" s="42">
        <f>F4/(F2+F3+F4+F5+F6) %</f>
        <v>6.509754115</v>
      </c>
      <c r="K4" s="42">
        <f t="array" ref="K4">power(MMULT(TRANSPOSE(G2:G6),MMULT(B10:F14,G2:G6))/10000,1/2)</f>
        <v>0.2037296388</v>
      </c>
      <c r="L4" s="89">
        <f t="array" ref="L4">power(MMULT(TRANSPOSE(H2:H6),MMULT(B10:F14,H2:H6))/10000,1/2)</f>
        <v>0.188704746</v>
      </c>
      <c r="M4" s="42">
        <f t="array" ref="M4">power(MMULT(TRANSPOSE(I2:I6),MMULT(B10:F14,I2:I6))/10000,1/2)</f>
        <v>0.2858583095</v>
      </c>
      <c r="N4" s="42">
        <f t="array" ref="N4">power(MMULT(TRANSPOSE(J2:J6),MMULT(B10:F14,J2:J6))/10000,1/2)</f>
        <v>0.3041084202</v>
      </c>
      <c r="O4" s="19"/>
      <c r="P4" s="19"/>
      <c r="Q4" s="19"/>
      <c r="R4" s="19"/>
      <c r="S4" s="19"/>
      <c r="T4" s="19"/>
      <c r="U4" s="19"/>
      <c r="V4" s="19"/>
      <c r="W4" s="19"/>
      <c r="X4" s="19"/>
      <c r="Y4" s="19"/>
      <c r="Z4" s="19"/>
    </row>
    <row r="5">
      <c r="A5" s="86" t="s">
        <v>3518</v>
      </c>
      <c r="B5" s="42">
        <f>1.62322319365258 -1</f>
        <v>0.6232231937</v>
      </c>
      <c r="C5" s="42">
        <v>0.46042008304837284</v>
      </c>
      <c r="D5" s="42">
        <v>-0.08608703526414202</v>
      </c>
      <c r="E5" s="86">
        <v>44.3</v>
      </c>
      <c r="F5" s="92">
        <v>7389.1</v>
      </c>
      <c r="G5" s="86">
        <v>20.0</v>
      </c>
      <c r="H5" s="42">
        <f>E5/(E2+E3+E4+E5+E6) %</f>
        <v>0.3567496962</v>
      </c>
      <c r="I5" s="42">
        <f>-D5/(D2+D3+D4-D5+D6) %</f>
        <v>9.250646799</v>
      </c>
      <c r="J5" s="42">
        <f>F5/(F2+F3+F4+F5+F6) %</f>
        <v>59.77534998</v>
      </c>
      <c r="K5" s="42"/>
      <c r="L5" s="42"/>
      <c r="M5" s="42"/>
      <c r="N5" s="42"/>
      <c r="O5" s="19"/>
      <c r="P5" s="19"/>
      <c r="Q5" s="19"/>
      <c r="R5" s="19"/>
      <c r="S5" s="19"/>
      <c r="T5" s="19"/>
      <c r="U5" s="19"/>
      <c r="V5" s="19"/>
      <c r="W5" s="19"/>
      <c r="X5" s="19"/>
      <c r="Y5" s="19"/>
      <c r="Z5" s="19"/>
    </row>
    <row r="6">
      <c r="A6" s="86" t="s">
        <v>3519</v>
      </c>
      <c r="B6" s="42">
        <f>1.91290541482761-1</f>
        <v>0.9129054148</v>
      </c>
      <c r="C6" s="42">
        <v>0.4481164871064478</v>
      </c>
      <c r="D6" s="42">
        <v>0.12417394048147139</v>
      </c>
      <c r="E6" s="86">
        <v>112.61</v>
      </c>
      <c r="F6" s="91">
        <v>887.45</v>
      </c>
      <c r="G6" s="86">
        <v>20.0</v>
      </c>
      <c r="H6" s="42">
        <f>E6/(E2+E3+E4+E5+E6) %</f>
        <v>0.9068528959</v>
      </c>
      <c r="I6" s="42">
        <f>D6/(D2+D3+D4-D5+D6) %</f>
        <v>13.34334794</v>
      </c>
      <c r="J6" s="42">
        <f>F6/(F2+F3+F4+F5+F6) %</f>
        <v>7.179173964</v>
      </c>
      <c r="K6" s="42"/>
      <c r="L6" s="42"/>
      <c r="M6" s="42"/>
      <c r="N6" s="42"/>
      <c r="O6" s="19"/>
      <c r="P6" s="19"/>
      <c r="Q6" s="19"/>
      <c r="R6" s="19"/>
      <c r="S6" s="19"/>
      <c r="T6" s="19"/>
      <c r="U6" s="19"/>
      <c r="V6" s="19"/>
      <c r="W6" s="19"/>
      <c r="X6" s="19"/>
      <c r="Y6" s="19"/>
      <c r="Z6" s="19"/>
    </row>
    <row r="7">
      <c r="A7" s="19"/>
      <c r="B7" s="19"/>
      <c r="C7" s="19"/>
      <c r="D7" s="19"/>
      <c r="E7" s="19"/>
      <c r="F7" s="19"/>
      <c r="G7" s="19"/>
      <c r="H7" s="19"/>
      <c r="I7" s="19"/>
      <c r="J7" s="19"/>
      <c r="K7" s="19"/>
      <c r="L7" s="19"/>
      <c r="M7" s="19"/>
      <c r="N7" s="19"/>
      <c r="O7" s="19"/>
      <c r="P7" s="19"/>
      <c r="Q7" s="19"/>
      <c r="R7" s="19"/>
      <c r="S7" s="19"/>
      <c r="T7" s="19"/>
      <c r="U7" s="19"/>
      <c r="V7" s="19"/>
      <c r="W7" s="19"/>
      <c r="X7" s="19"/>
      <c r="Y7" s="19"/>
      <c r="Z7" s="19"/>
    </row>
    <row r="8">
      <c r="A8" s="19"/>
      <c r="B8" s="19"/>
      <c r="C8" s="19"/>
      <c r="D8" s="19"/>
      <c r="E8" s="19"/>
      <c r="F8" s="19"/>
      <c r="G8" s="19"/>
      <c r="H8" s="19"/>
      <c r="I8" s="19"/>
      <c r="J8" s="19"/>
      <c r="K8" s="19"/>
      <c r="L8" s="19"/>
      <c r="M8" s="19"/>
      <c r="N8" s="19"/>
      <c r="O8" s="19"/>
      <c r="P8" s="19"/>
      <c r="Q8" s="19"/>
      <c r="R8" s="19"/>
      <c r="S8" s="19"/>
      <c r="T8" s="19"/>
      <c r="U8" s="19"/>
      <c r="V8" s="19"/>
      <c r="W8" s="19"/>
      <c r="X8" s="19"/>
      <c r="Y8" s="19"/>
      <c r="Z8" s="19"/>
    </row>
    <row r="9">
      <c r="A9" s="84"/>
      <c r="B9" s="85" t="s">
        <v>3515</v>
      </c>
      <c r="C9" s="85" t="s">
        <v>3516</v>
      </c>
      <c r="D9" s="85" t="s">
        <v>3536</v>
      </c>
      <c r="E9" s="85" t="s">
        <v>3537</v>
      </c>
      <c r="F9" s="85" t="s">
        <v>3538</v>
      </c>
      <c r="G9" s="19"/>
      <c r="H9" s="19"/>
      <c r="I9" s="19"/>
      <c r="J9" s="19"/>
      <c r="K9" s="19"/>
      <c r="L9" s="19"/>
      <c r="M9" s="19"/>
      <c r="N9" s="19"/>
      <c r="O9" s="19"/>
      <c r="P9" s="19"/>
      <c r="Q9" s="19"/>
      <c r="R9" s="19"/>
      <c r="S9" s="19"/>
      <c r="T9" s="19"/>
      <c r="U9" s="19"/>
      <c r="V9" s="19"/>
      <c r="W9" s="19"/>
      <c r="X9" s="19"/>
      <c r="Y9" s="19"/>
      <c r="Z9" s="19"/>
    </row>
    <row r="10">
      <c r="A10" s="85" t="s">
        <v>3515</v>
      </c>
      <c r="B10" s="85">
        <f>0.00055631249621324*252</f>
        <v>0.140190749</v>
      </c>
      <c r="C10" s="84">
        <f>0.0000172107368862402*252</f>
        <v>0.004337105695</v>
      </c>
      <c r="D10" s="84">
        <f>0.0000431154605359546*252</f>
        <v>0.01086509606</v>
      </c>
      <c r="E10" s="84">
        <f>-0.0000256317886544098*252</f>
        <v>-0.006459210741</v>
      </c>
      <c r="F10" s="84">
        <f>0.0000753768436000777*252</f>
        <v>0.01899496459</v>
      </c>
      <c r="G10" s="19"/>
      <c r="H10" s="19"/>
      <c r="I10" s="19"/>
      <c r="J10" s="19"/>
      <c r="K10" s="19"/>
      <c r="L10" s="19"/>
      <c r="M10" s="19"/>
      <c r="N10" s="19"/>
      <c r="O10" s="19"/>
      <c r="P10" s="19"/>
      <c r="Q10" s="19"/>
      <c r="R10" s="19"/>
      <c r="S10" s="19"/>
      <c r="T10" s="19"/>
      <c r="U10" s="19"/>
      <c r="V10" s="19"/>
      <c r="W10" s="19"/>
      <c r="X10" s="19"/>
      <c r="Y10" s="19"/>
      <c r="Z10" s="19"/>
    </row>
    <row r="11">
      <c r="A11" s="85" t="s">
        <v>3516</v>
      </c>
      <c r="B11" s="84">
        <f>0.0000172107368862402*252</f>
        <v>0.004337105695</v>
      </c>
      <c r="C11" s="85">
        <f>0.00016296194681309*252</f>
        <v>0.0410664106</v>
      </c>
      <c r="D11" s="84">
        <f>0.0000826531546769384*252</f>
        <v>0.02082859498</v>
      </c>
      <c r="E11" s="84">
        <f>0.000067261577443936*252</f>
        <v>0.01694991752</v>
      </c>
      <c r="F11" s="84">
        <f>0.0000628386863043669*252</f>
        <v>0.01583534895</v>
      </c>
      <c r="G11" s="19"/>
      <c r="H11" s="19"/>
      <c r="I11" s="19"/>
      <c r="J11" s="19"/>
      <c r="K11" s="19"/>
      <c r="L11" s="19"/>
      <c r="M11" s="19"/>
      <c r="N11" s="19"/>
      <c r="O11" s="19"/>
      <c r="P11" s="19"/>
      <c r="Q11" s="19"/>
      <c r="R11" s="19"/>
      <c r="S11" s="19"/>
      <c r="T11" s="19"/>
      <c r="U11" s="19"/>
      <c r="V11" s="19"/>
      <c r="W11" s="19"/>
      <c r="X11" s="19"/>
      <c r="Y11" s="19"/>
      <c r="Z11" s="19"/>
    </row>
    <row r="12">
      <c r="A12" s="85" t="s">
        <v>3536</v>
      </c>
      <c r="B12" s="84">
        <f>0.0000431154605359546*252</f>
        <v>0.01086509606</v>
      </c>
      <c r="C12" s="84">
        <f>0.0000826531546769384*252</f>
        <v>0.02082859498</v>
      </c>
      <c r="D12" s="85">
        <f>0.00037522007540067*252</f>
        <v>0.094555459</v>
      </c>
      <c r="E12" s="84">
        <f>0.000132631004636041*252</f>
        <v>0.03342301317</v>
      </c>
      <c r="F12" s="84">
        <f>0.00014357055907541*252</f>
        <v>0.03617978089</v>
      </c>
      <c r="G12" s="19"/>
      <c r="H12" s="19"/>
      <c r="I12" s="19"/>
      <c r="J12" s="19"/>
      <c r="K12" s="19"/>
      <c r="L12" s="19"/>
      <c r="M12" s="19"/>
      <c r="N12" s="19"/>
      <c r="O12" s="19"/>
      <c r="P12" s="19"/>
      <c r="Q12" s="19"/>
      <c r="R12" s="19"/>
      <c r="S12" s="19"/>
      <c r="T12" s="19"/>
      <c r="U12" s="19"/>
      <c r="V12" s="19"/>
      <c r="W12" s="19"/>
      <c r="X12" s="19"/>
      <c r="Y12" s="19"/>
      <c r="Z12" s="19"/>
    </row>
    <row r="13">
      <c r="A13" s="85" t="s">
        <v>3537</v>
      </c>
      <c r="B13" s="84">
        <f>-0.0000256317886544098*252</f>
        <v>-0.006459210741</v>
      </c>
      <c r="C13" s="84">
        <f>0.000067261577443936*252</f>
        <v>0.01694991752</v>
      </c>
      <c r="D13" s="84">
        <f>0.000132631004636041*252</f>
        <v>0.03342301317</v>
      </c>
      <c r="E13" s="85">
        <f>0.00088475006868231*252</f>
        <v>0.2229570173</v>
      </c>
      <c r="F13" s="84">
        <f>0.000102883750685936*252</f>
        <v>0.02592670517</v>
      </c>
      <c r="G13" s="19"/>
      <c r="H13" s="19"/>
      <c r="I13" s="19"/>
      <c r="J13" s="19"/>
      <c r="K13" s="19"/>
      <c r="L13" s="19"/>
      <c r="M13" s="19"/>
      <c r="N13" s="19"/>
      <c r="O13" s="19"/>
      <c r="P13" s="19"/>
      <c r="Q13" s="19"/>
      <c r="R13" s="19"/>
      <c r="S13" s="19"/>
      <c r="T13" s="19"/>
      <c r="U13" s="19"/>
      <c r="V13" s="19"/>
      <c r="W13" s="19"/>
      <c r="X13" s="19"/>
      <c r="Y13" s="19"/>
      <c r="Z13" s="19"/>
    </row>
    <row r="14">
      <c r="A14" s="85" t="s">
        <v>3538</v>
      </c>
      <c r="B14" s="84">
        <f>0.0000753768436000777*252</f>
        <v>0.01899496459</v>
      </c>
      <c r="C14" s="84">
        <f>0.0000628386863043669*252</f>
        <v>0.01583534895</v>
      </c>
      <c r="D14" s="84">
        <f>0.00014357055907541*252</f>
        <v>0.03617978089</v>
      </c>
      <c r="E14" s="84">
        <f>0.000102883750685936*252</f>
        <v>0.02592670517</v>
      </c>
      <c r="F14" s="85">
        <f>0.00073457093024114*252</f>
        <v>0.1851118744</v>
      </c>
      <c r="G14" s="19"/>
      <c r="H14" s="19"/>
      <c r="I14" s="19"/>
      <c r="J14" s="19"/>
      <c r="K14" s="19"/>
      <c r="L14" s="19"/>
      <c r="M14" s="19"/>
      <c r="N14" s="19"/>
      <c r="O14" s="19"/>
      <c r="P14" s="19"/>
      <c r="Q14" s="19"/>
      <c r="R14" s="19"/>
      <c r="S14" s="19"/>
      <c r="T14" s="19"/>
      <c r="U14" s="19"/>
      <c r="V14" s="19"/>
      <c r="W14" s="19"/>
      <c r="X14" s="19"/>
      <c r="Y14" s="19"/>
      <c r="Z14" s="19"/>
    </row>
    <row r="15">
      <c r="A15" s="19"/>
      <c r="B15" s="19"/>
      <c r="C15" s="19"/>
      <c r="D15" s="19"/>
      <c r="E15" s="19"/>
      <c r="F15" s="19"/>
      <c r="G15" s="19"/>
      <c r="H15" s="19"/>
      <c r="I15" s="19"/>
      <c r="J15" s="19"/>
      <c r="K15" s="19"/>
      <c r="L15" s="19"/>
      <c r="M15" s="19"/>
      <c r="N15" s="19"/>
      <c r="O15" s="19"/>
      <c r="P15" s="19"/>
      <c r="Q15" s="19"/>
      <c r="R15" s="19"/>
      <c r="S15" s="19"/>
      <c r="T15" s="19"/>
      <c r="U15" s="19"/>
      <c r="V15" s="19"/>
      <c r="W15" s="19"/>
      <c r="X15" s="19"/>
      <c r="Y15" s="19"/>
      <c r="Z15" s="19"/>
    </row>
    <row r="16">
      <c r="A16" s="19"/>
      <c r="B16" s="19"/>
      <c r="C16" s="19"/>
      <c r="D16" s="19"/>
      <c r="E16" s="19"/>
      <c r="F16" s="19"/>
      <c r="G16" s="19"/>
      <c r="H16" s="19"/>
      <c r="I16" s="19"/>
      <c r="J16" s="19"/>
      <c r="K16" s="19"/>
      <c r="L16" s="19"/>
      <c r="M16" s="19"/>
      <c r="N16" s="19"/>
      <c r="O16" s="19"/>
      <c r="P16" s="19"/>
      <c r="Q16" s="19"/>
      <c r="R16" s="19"/>
      <c r="S16" s="19"/>
      <c r="T16" s="19"/>
      <c r="U16" s="19"/>
      <c r="V16" s="19"/>
      <c r="W16" s="19"/>
      <c r="X16" s="19"/>
      <c r="Y16" s="19"/>
      <c r="Z16" s="19"/>
    </row>
    <row r="17">
      <c r="A17" s="19"/>
      <c r="B17" s="19"/>
      <c r="C17" s="19"/>
      <c r="D17" s="19"/>
      <c r="E17" s="19"/>
      <c r="F17" s="19"/>
      <c r="G17" s="19"/>
      <c r="H17" s="19"/>
      <c r="I17" s="19"/>
      <c r="J17" s="19"/>
      <c r="K17" s="19"/>
      <c r="L17" s="19"/>
      <c r="M17" s="19"/>
      <c r="N17" s="19"/>
      <c r="O17" s="19"/>
      <c r="P17" s="19"/>
      <c r="Q17" s="19"/>
      <c r="R17" s="19"/>
      <c r="S17" s="19"/>
      <c r="T17" s="19"/>
      <c r="U17" s="19"/>
      <c r="V17" s="19"/>
      <c r="W17" s="19"/>
      <c r="X17" s="19"/>
      <c r="Y17" s="19"/>
      <c r="Z17" s="19"/>
    </row>
    <row r="18">
      <c r="A18" s="19"/>
      <c r="B18" s="19"/>
      <c r="C18" s="19"/>
      <c r="D18" s="19"/>
      <c r="E18" s="19"/>
      <c r="F18" s="19"/>
      <c r="G18" s="19"/>
      <c r="H18" s="19"/>
      <c r="I18" s="19"/>
      <c r="J18" s="19"/>
      <c r="K18" s="19"/>
      <c r="L18" s="19"/>
      <c r="M18" s="19"/>
      <c r="N18" s="19"/>
      <c r="O18" s="19"/>
      <c r="P18" s="19"/>
      <c r="Q18" s="19"/>
      <c r="R18" s="19"/>
      <c r="S18" s="19"/>
      <c r="T18" s="19"/>
      <c r="U18" s="19"/>
      <c r="V18" s="19"/>
      <c r="W18" s="19"/>
      <c r="X18" s="19"/>
      <c r="Y18" s="19"/>
      <c r="Z18" s="19"/>
    </row>
    <row r="19">
      <c r="A19" s="19"/>
      <c r="B19" s="19"/>
      <c r="C19" s="19"/>
      <c r="D19" s="19"/>
      <c r="E19" s="19"/>
      <c r="F19" s="19"/>
      <c r="G19" s="19"/>
      <c r="H19" s="19"/>
      <c r="I19" s="19"/>
      <c r="J19" s="19"/>
      <c r="K19" s="19"/>
      <c r="L19" s="19"/>
      <c r="M19" s="19"/>
      <c r="N19" s="19"/>
      <c r="O19" s="19"/>
      <c r="P19" s="19"/>
      <c r="Q19" s="19"/>
      <c r="R19" s="19"/>
      <c r="S19" s="19"/>
      <c r="T19" s="19"/>
      <c r="U19" s="19"/>
      <c r="V19" s="19"/>
      <c r="W19" s="19"/>
      <c r="X19" s="19"/>
      <c r="Y19" s="19"/>
      <c r="Z19" s="19"/>
    </row>
    <row r="20">
      <c r="A20" s="19"/>
      <c r="B20" s="19"/>
      <c r="C20" s="19"/>
      <c r="D20" s="19"/>
      <c r="E20" s="19"/>
      <c r="F20" s="19"/>
      <c r="G20" s="19"/>
      <c r="H20" s="19"/>
      <c r="I20" s="19"/>
      <c r="J20" s="19"/>
      <c r="K20" s="19"/>
      <c r="L20" s="19"/>
      <c r="M20" s="19"/>
      <c r="N20" s="19"/>
      <c r="O20" s="19"/>
      <c r="P20" s="19"/>
      <c r="Q20" s="19"/>
      <c r="R20" s="19"/>
      <c r="S20" s="19"/>
      <c r="T20" s="19"/>
      <c r="U20" s="19"/>
      <c r="V20" s="19"/>
      <c r="W20" s="19"/>
      <c r="X20" s="19"/>
      <c r="Y20" s="19"/>
      <c r="Z20" s="19"/>
    </row>
    <row r="21">
      <c r="A21" s="19"/>
      <c r="B21" s="19"/>
      <c r="C21" s="19"/>
      <c r="D21" s="19"/>
      <c r="E21" s="19"/>
      <c r="F21" s="19"/>
      <c r="G21" s="19"/>
      <c r="H21" s="19"/>
      <c r="I21" s="19"/>
      <c r="J21" s="19"/>
      <c r="K21" s="19"/>
      <c r="L21" s="19"/>
      <c r="M21" s="19"/>
      <c r="N21" s="19"/>
      <c r="O21" s="19"/>
      <c r="P21" s="19"/>
      <c r="Q21" s="19"/>
      <c r="R21" s="19"/>
      <c r="S21" s="19"/>
      <c r="T21" s="19"/>
      <c r="U21" s="19"/>
      <c r="V21" s="19"/>
      <c r="W21" s="19"/>
      <c r="X21" s="19"/>
      <c r="Y21" s="19"/>
      <c r="Z21" s="19"/>
    </row>
    <row r="22">
      <c r="A22" s="19"/>
      <c r="B22" s="19"/>
      <c r="C22" s="19"/>
      <c r="D22" s="19"/>
      <c r="E22" s="19"/>
      <c r="F22" s="19"/>
      <c r="G22" s="19"/>
      <c r="H22" s="19"/>
      <c r="I22" s="19"/>
      <c r="J22" s="19"/>
      <c r="K22" s="19"/>
      <c r="L22" s="19"/>
      <c r="M22" s="19"/>
      <c r="N22" s="19"/>
      <c r="O22" s="19"/>
      <c r="P22" s="19"/>
      <c r="Q22" s="19"/>
      <c r="R22" s="19"/>
      <c r="S22" s="19"/>
      <c r="T22" s="19"/>
      <c r="U22" s="19"/>
      <c r="V22" s="19"/>
      <c r="W22" s="19"/>
      <c r="X22" s="19"/>
      <c r="Y22" s="19"/>
      <c r="Z22" s="19"/>
    </row>
    <row r="23">
      <c r="A23" s="19"/>
      <c r="B23" s="19"/>
      <c r="C23" s="19"/>
      <c r="D23" s="19"/>
      <c r="E23" s="19"/>
      <c r="F23" s="19"/>
      <c r="G23" s="19"/>
      <c r="H23" s="19"/>
      <c r="I23" s="19"/>
      <c r="J23" s="19"/>
      <c r="K23" s="19"/>
      <c r="L23" s="19"/>
      <c r="M23" s="19"/>
      <c r="N23" s="19"/>
      <c r="O23" s="19"/>
      <c r="P23" s="19"/>
      <c r="Q23" s="19"/>
      <c r="R23" s="19"/>
      <c r="S23" s="19"/>
      <c r="T23" s="19"/>
      <c r="U23" s="19"/>
      <c r="V23" s="19"/>
      <c r="W23" s="19"/>
      <c r="X23" s="19"/>
      <c r="Y23" s="19"/>
      <c r="Z23" s="19"/>
    </row>
    <row r="24">
      <c r="A24" s="19"/>
      <c r="B24" s="19"/>
      <c r="C24" s="19"/>
      <c r="D24" s="19"/>
      <c r="E24" s="19"/>
      <c r="F24" s="19"/>
      <c r="G24" s="19"/>
      <c r="H24" s="19"/>
      <c r="I24" s="19"/>
      <c r="J24" s="19"/>
      <c r="K24" s="19"/>
      <c r="L24" s="19"/>
      <c r="M24" s="19"/>
      <c r="N24" s="19"/>
      <c r="O24" s="19"/>
      <c r="P24" s="19"/>
      <c r="Q24" s="19"/>
      <c r="R24" s="19"/>
      <c r="S24" s="19"/>
      <c r="T24" s="19"/>
      <c r="U24" s="19"/>
      <c r="V24" s="19"/>
      <c r="W24" s="19"/>
      <c r="X24" s="19"/>
      <c r="Y24" s="19"/>
      <c r="Z24" s="19"/>
    </row>
    <row r="25">
      <c r="A25" s="19"/>
      <c r="B25" s="19"/>
      <c r="C25" s="19"/>
      <c r="D25" s="19"/>
      <c r="E25" s="19"/>
      <c r="F25" s="19"/>
      <c r="G25" s="19"/>
      <c r="H25" s="19"/>
      <c r="I25" s="19"/>
      <c r="J25" s="19"/>
      <c r="K25" s="19"/>
      <c r="L25" s="19"/>
      <c r="M25" s="19"/>
      <c r="N25" s="19"/>
      <c r="O25" s="19"/>
      <c r="P25" s="19"/>
      <c r="Q25" s="19"/>
      <c r="R25" s="19"/>
      <c r="S25" s="19"/>
      <c r="T25" s="19"/>
      <c r="U25" s="19"/>
      <c r="V25" s="19"/>
      <c r="W25" s="19"/>
      <c r="X25" s="19"/>
      <c r="Y25" s="19"/>
      <c r="Z25" s="19"/>
    </row>
    <row r="26">
      <c r="A26" s="19"/>
      <c r="B26" s="19"/>
      <c r="C26" s="19"/>
      <c r="D26" s="19"/>
      <c r="E26" s="19"/>
      <c r="F26" s="19"/>
      <c r="G26" s="19"/>
      <c r="H26" s="19"/>
      <c r="I26" s="19"/>
      <c r="J26" s="19"/>
      <c r="K26" s="19"/>
      <c r="L26" s="19"/>
      <c r="M26" s="19"/>
      <c r="N26" s="19"/>
      <c r="O26" s="19"/>
      <c r="P26" s="19"/>
      <c r="Q26" s="19"/>
      <c r="R26" s="19"/>
      <c r="S26" s="19"/>
      <c r="T26" s="19"/>
      <c r="U26" s="19"/>
      <c r="V26" s="19"/>
      <c r="W26" s="19"/>
      <c r="X26" s="19"/>
      <c r="Y26" s="19"/>
      <c r="Z26" s="19"/>
    </row>
    <row r="27">
      <c r="A27" s="19"/>
      <c r="B27" s="19"/>
      <c r="C27" s="19"/>
      <c r="D27" s="19"/>
      <c r="E27" s="19"/>
      <c r="F27" s="19"/>
      <c r="G27" s="19"/>
      <c r="H27" s="19"/>
      <c r="I27" s="19"/>
      <c r="J27" s="19"/>
      <c r="K27" s="19"/>
      <c r="L27" s="19"/>
      <c r="M27" s="19"/>
      <c r="N27" s="19"/>
      <c r="O27" s="19"/>
      <c r="P27" s="19"/>
      <c r="Q27" s="19"/>
      <c r="R27" s="19"/>
      <c r="S27" s="19"/>
      <c r="T27" s="19"/>
      <c r="U27" s="19"/>
      <c r="V27" s="19"/>
      <c r="W27" s="19"/>
      <c r="X27" s="19"/>
      <c r="Y27" s="19"/>
      <c r="Z27" s="19"/>
    </row>
    <row r="28">
      <c r="A28" s="19"/>
      <c r="B28" s="19"/>
      <c r="C28" s="19"/>
      <c r="D28" s="19"/>
      <c r="E28" s="19"/>
      <c r="F28" s="19"/>
      <c r="G28" s="19"/>
      <c r="H28" s="19"/>
      <c r="I28" s="19"/>
      <c r="J28" s="19"/>
      <c r="K28" s="19"/>
      <c r="L28" s="19"/>
      <c r="M28" s="19"/>
      <c r="N28" s="19"/>
      <c r="O28" s="19"/>
      <c r="P28" s="19"/>
      <c r="Q28" s="19"/>
      <c r="R28" s="19"/>
      <c r="S28" s="19"/>
      <c r="T28" s="19"/>
      <c r="U28" s="19"/>
      <c r="V28" s="19"/>
      <c r="W28" s="19"/>
      <c r="X28" s="19"/>
      <c r="Y28" s="19"/>
      <c r="Z28" s="19"/>
    </row>
    <row r="29">
      <c r="A29" s="19"/>
      <c r="B29" s="19"/>
      <c r="C29" s="19"/>
      <c r="D29" s="19"/>
      <c r="E29" s="19"/>
      <c r="F29" s="19"/>
      <c r="G29" s="19"/>
      <c r="H29" s="19"/>
      <c r="I29" s="19"/>
      <c r="J29" s="19"/>
      <c r="K29" s="19"/>
      <c r="L29" s="19"/>
      <c r="M29" s="19"/>
      <c r="N29" s="19"/>
      <c r="O29" s="19"/>
      <c r="P29" s="19"/>
      <c r="Q29" s="19"/>
      <c r="R29" s="19"/>
      <c r="S29" s="19"/>
      <c r="T29" s="19"/>
      <c r="U29" s="19"/>
      <c r="V29" s="19"/>
      <c r="W29" s="19"/>
      <c r="X29" s="19"/>
      <c r="Y29" s="19"/>
      <c r="Z29" s="19"/>
    </row>
    <row r="30">
      <c r="A30" s="19"/>
      <c r="B30" s="19"/>
      <c r="C30" s="19"/>
      <c r="D30" s="19"/>
      <c r="E30" s="19"/>
      <c r="F30" s="19"/>
      <c r="G30" s="19"/>
      <c r="H30" s="19"/>
      <c r="I30" s="19"/>
      <c r="J30" s="19"/>
      <c r="K30" s="19"/>
      <c r="L30" s="19"/>
      <c r="M30" s="19"/>
      <c r="N30" s="19"/>
      <c r="O30" s="19"/>
      <c r="P30" s="19"/>
      <c r="Q30" s="19"/>
      <c r="R30" s="19"/>
      <c r="S30" s="19"/>
      <c r="T30" s="19"/>
      <c r="U30" s="19"/>
      <c r="V30" s="19"/>
      <c r="W30" s="19"/>
      <c r="X30" s="19"/>
      <c r="Y30" s="19"/>
      <c r="Z30" s="19"/>
    </row>
    <row r="31">
      <c r="A31" s="19"/>
      <c r="B31" s="19"/>
      <c r="C31" s="19"/>
      <c r="D31" s="19"/>
      <c r="E31" s="19"/>
      <c r="F31" s="19"/>
      <c r="G31" s="19"/>
      <c r="H31" s="19"/>
      <c r="I31" s="19"/>
      <c r="J31" s="19"/>
      <c r="K31" s="19"/>
      <c r="L31" s="19"/>
      <c r="M31" s="19"/>
      <c r="N31" s="19"/>
      <c r="O31" s="19"/>
      <c r="P31" s="19"/>
      <c r="Q31" s="19"/>
      <c r="R31" s="19"/>
      <c r="S31" s="19"/>
      <c r="T31" s="19"/>
      <c r="U31" s="19"/>
      <c r="V31" s="19"/>
      <c r="W31" s="19"/>
      <c r="X31" s="19"/>
      <c r="Y31" s="19"/>
      <c r="Z31" s="19"/>
    </row>
    <row r="32">
      <c r="A32" s="19"/>
      <c r="B32" s="19"/>
      <c r="C32" s="19"/>
      <c r="D32" s="19"/>
      <c r="E32" s="19"/>
      <c r="F32" s="19"/>
      <c r="G32" s="19"/>
      <c r="H32" s="19"/>
      <c r="I32" s="19"/>
      <c r="J32" s="19"/>
      <c r="K32" s="19"/>
      <c r="L32" s="19"/>
      <c r="M32" s="19"/>
      <c r="N32" s="19"/>
      <c r="O32" s="19"/>
      <c r="P32" s="19"/>
      <c r="Q32" s="19"/>
      <c r="R32" s="19"/>
      <c r="S32" s="19"/>
      <c r="T32" s="19"/>
      <c r="U32" s="19"/>
      <c r="V32" s="19"/>
      <c r="W32" s="19"/>
      <c r="X32" s="19"/>
      <c r="Y32" s="19"/>
      <c r="Z32" s="19"/>
    </row>
    <row r="33">
      <c r="A33" s="19"/>
      <c r="B33" s="19"/>
      <c r="C33" s="19"/>
      <c r="D33" s="19"/>
      <c r="E33" s="19"/>
      <c r="F33" s="19"/>
      <c r="G33" s="19"/>
      <c r="H33" s="19"/>
      <c r="I33" s="19"/>
      <c r="J33" s="19"/>
      <c r="K33" s="19"/>
      <c r="L33" s="19"/>
      <c r="M33" s="19"/>
      <c r="N33" s="19"/>
      <c r="O33" s="19"/>
      <c r="P33" s="19"/>
      <c r="Q33" s="19"/>
      <c r="R33" s="19"/>
      <c r="S33" s="19"/>
      <c r="T33" s="19"/>
      <c r="U33" s="19"/>
      <c r="V33" s="19"/>
      <c r="W33" s="19"/>
      <c r="X33" s="19"/>
      <c r="Y33" s="19"/>
      <c r="Z33" s="19"/>
    </row>
    <row r="34">
      <c r="A34" s="19"/>
      <c r="B34" s="19"/>
      <c r="C34" s="19"/>
      <c r="D34" s="19"/>
      <c r="E34" s="19"/>
      <c r="F34" s="19"/>
      <c r="G34" s="19"/>
      <c r="H34" s="19"/>
      <c r="I34" s="19"/>
      <c r="J34" s="19"/>
      <c r="K34" s="19"/>
      <c r="L34" s="19"/>
      <c r="M34" s="19"/>
      <c r="N34" s="19"/>
      <c r="O34" s="19"/>
      <c r="P34" s="19"/>
      <c r="Q34" s="19"/>
      <c r="R34" s="19"/>
      <c r="S34" s="19"/>
      <c r="T34" s="19"/>
      <c r="U34" s="19"/>
      <c r="V34" s="19"/>
      <c r="W34" s="19"/>
      <c r="X34" s="19"/>
      <c r="Y34" s="19"/>
      <c r="Z34" s="19"/>
    </row>
    <row r="35">
      <c r="A35" s="19"/>
      <c r="B35" s="19"/>
      <c r="C35" s="19"/>
      <c r="D35" s="19"/>
      <c r="E35" s="19"/>
      <c r="F35" s="19"/>
      <c r="G35" s="19"/>
      <c r="H35" s="19"/>
      <c r="I35" s="19"/>
      <c r="J35" s="19"/>
      <c r="K35" s="19"/>
      <c r="L35" s="19"/>
      <c r="M35" s="19"/>
      <c r="N35" s="19"/>
      <c r="O35" s="19"/>
      <c r="P35" s="19"/>
      <c r="Q35" s="19"/>
      <c r="R35" s="19"/>
      <c r="S35" s="19"/>
      <c r="T35" s="19"/>
      <c r="U35" s="19"/>
      <c r="V35" s="19"/>
      <c r="W35" s="19"/>
      <c r="X35" s="19"/>
      <c r="Y35" s="19"/>
      <c r="Z35" s="19"/>
    </row>
    <row r="36">
      <c r="A36" s="19"/>
      <c r="B36" s="19"/>
      <c r="C36" s="19"/>
      <c r="D36" s="19"/>
      <c r="E36" s="19"/>
      <c r="F36" s="19"/>
      <c r="G36" s="19"/>
      <c r="H36" s="19"/>
      <c r="I36" s="19"/>
      <c r="J36" s="19"/>
      <c r="K36" s="19"/>
      <c r="L36" s="19"/>
      <c r="M36" s="19"/>
      <c r="N36" s="19"/>
      <c r="O36" s="19"/>
      <c r="P36" s="19"/>
      <c r="Q36" s="19"/>
      <c r="R36" s="19"/>
      <c r="S36" s="19"/>
      <c r="T36" s="19"/>
      <c r="U36" s="19"/>
      <c r="V36" s="19"/>
      <c r="W36" s="19"/>
      <c r="X36" s="19"/>
      <c r="Y36" s="19"/>
      <c r="Z36" s="19"/>
    </row>
    <row r="37">
      <c r="A37" s="19"/>
      <c r="B37" s="19"/>
      <c r="C37" s="19"/>
      <c r="D37" s="19"/>
      <c r="E37" s="19"/>
      <c r="F37" s="19"/>
      <c r="G37" s="19"/>
      <c r="H37" s="19"/>
      <c r="I37" s="19"/>
      <c r="J37" s="19"/>
      <c r="K37" s="19"/>
      <c r="L37" s="19"/>
      <c r="M37" s="19"/>
      <c r="N37" s="19"/>
      <c r="O37" s="19"/>
      <c r="P37" s="19"/>
      <c r="Q37" s="19"/>
      <c r="R37" s="19"/>
      <c r="S37" s="19"/>
      <c r="T37" s="19"/>
      <c r="U37" s="19"/>
      <c r="V37" s="19"/>
      <c r="W37" s="19"/>
      <c r="X37" s="19"/>
      <c r="Y37" s="19"/>
      <c r="Z37" s="19"/>
    </row>
    <row r="38">
      <c r="A38" s="19"/>
      <c r="B38" s="19"/>
      <c r="C38" s="19"/>
      <c r="D38" s="19"/>
      <c r="E38" s="19"/>
      <c r="F38" s="19"/>
      <c r="G38" s="19"/>
      <c r="H38" s="19"/>
      <c r="I38" s="19"/>
      <c r="J38" s="19"/>
      <c r="K38" s="19"/>
      <c r="L38" s="19"/>
      <c r="M38" s="19"/>
      <c r="N38" s="19"/>
      <c r="O38" s="19"/>
      <c r="P38" s="19"/>
      <c r="Q38" s="19"/>
      <c r="R38" s="19"/>
      <c r="S38" s="19"/>
      <c r="T38" s="19"/>
      <c r="U38" s="19"/>
      <c r="V38" s="19"/>
      <c r="W38" s="19"/>
      <c r="X38" s="19"/>
      <c r="Y38" s="19"/>
      <c r="Z38" s="19"/>
    </row>
    <row r="39">
      <c r="A39" s="19"/>
      <c r="B39" s="19"/>
      <c r="C39" s="19"/>
      <c r="D39" s="19"/>
      <c r="E39" s="19"/>
      <c r="F39" s="19"/>
      <c r="G39" s="19"/>
      <c r="H39" s="19"/>
      <c r="I39" s="19"/>
      <c r="J39" s="19"/>
      <c r="K39" s="19"/>
      <c r="L39" s="19"/>
      <c r="M39" s="19"/>
      <c r="N39" s="19"/>
      <c r="O39" s="19"/>
      <c r="P39" s="19"/>
      <c r="Q39" s="19"/>
      <c r="R39" s="19"/>
      <c r="S39" s="19"/>
      <c r="T39" s="19"/>
      <c r="U39" s="19"/>
      <c r="V39" s="19"/>
      <c r="W39" s="19"/>
      <c r="X39" s="19"/>
      <c r="Y39" s="19"/>
      <c r="Z39" s="19"/>
    </row>
    <row r="40">
      <c r="A40" s="19"/>
      <c r="B40" s="19"/>
      <c r="C40" s="19"/>
      <c r="D40" s="19"/>
      <c r="E40" s="19"/>
      <c r="F40" s="19"/>
      <c r="G40" s="19"/>
      <c r="H40" s="19"/>
      <c r="I40" s="19"/>
      <c r="J40" s="19"/>
      <c r="K40" s="19"/>
      <c r="L40" s="19"/>
      <c r="M40" s="19"/>
      <c r="N40" s="19"/>
      <c r="O40" s="19"/>
      <c r="P40" s="19"/>
      <c r="Q40" s="19"/>
      <c r="R40" s="19"/>
      <c r="S40" s="19"/>
      <c r="T40" s="19"/>
      <c r="U40" s="19"/>
      <c r="V40" s="19"/>
      <c r="W40" s="19"/>
      <c r="X40" s="19"/>
      <c r="Y40" s="19"/>
      <c r="Z40" s="19"/>
    </row>
    <row r="41">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row>
    <row r="42">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row>
    <row r="43">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row>
    <row r="44">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row>
    <row r="45">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row>
    <row r="46">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row>
    <row r="47">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row>
    <row r="48">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row>
    <row r="49">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row>
    <row r="50">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row>
    <row r="51">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row>
    <row r="52">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row>
    <row r="53">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row>
    <row r="54">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row>
    <row r="55">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row>
    <row r="56">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row>
    <row r="57">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row>
    <row r="58">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row>
    <row r="59">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row>
    <row r="60">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row>
    <row r="61">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row>
    <row r="62">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row>
    <row r="63">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row>
    <row r="64">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row>
    <row r="65">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row>
    <row r="66">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row>
    <row r="67">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row>
    <row r="68">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row>
    <row r="69">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row>
    <row r="70">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row>
    <row r="71">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row>
    <row r="72">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row>
    <row r="73">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row>
    <row r="74">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row>
    <row r="75">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row>
    <row r="76">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row>
    <row r="77">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row>
    <row r="78">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row>
    <row r="79">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row>
    <row r="80">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row>
    <row r="81">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row>
    <row r="82">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row>
    <row r="83">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row>
    <row r="84">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row>
    <row r="85">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row>
    <row r="86">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row>
    <row r="87">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row>
    <row r="88">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row>
    <row r="89">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row>
    <row r="90">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row>
    <row r="9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row>
    <row r="92">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row>
    <row r="93">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row>
    <row r="94">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row>
    <row r="95">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row>
    <row r="96">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row>
    <row r="97">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row>
    <row r="98">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row>
    <row r="99">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row>
    <row r="100">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row>
    <row r="10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row>
    <row r="102">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row>
    <row r="103">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row>
    <row r="104">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row>
    <row r="105">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row>
    <row r="106">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row>
    <row r="107">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row>
    <row r="108">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row>
    <row r="109">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row>
    <row r="110">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row>
    <row r="11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row>
    <row r="112">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row>
    <row r="113">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row>
    <row r="114">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row>
    <row r="115">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row>
    <row r="116">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row>
    <row r="117">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row>
    <row r="118">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row>
    <row r="119">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row>
    <row r="120">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row>
    <row r="12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row>
    <row r="122">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row>
    <row r="123">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row>
    <row r="124">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row>
    <row r="125">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row>
    <row r="126">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row>
    <row r="127">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row>
    <row r="128">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row>
    <row r="129">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row>
    <row r="130">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row>
    <row r="13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row>
    <row r="132">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row>
    <row r="133">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row>
    <row r="134">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row>
    <row r="135">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row>
    <row r="136">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row>
    <row r="137">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row>
    <row r="138">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row>
    <row r="139">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row>
    <row r="140">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row>
    <row r="14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row>
    <row r="142">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row>
    <row r="143">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row>
    <row r="144">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row>
    <row r="145">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row>
    <row r="146">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row>
    <row r="147">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row>
    <row r="148">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row>
    <row r="149">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row>
    <row r="150">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row>
    <row r="15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row>
    <row r="152">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row>
    <row r="153">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row>
    <row r="154">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row>
    <row r="155">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row>
    <row r="156">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row>
    <row r="157">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row>
    <row r="158">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row>
    <row r="159">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row>
    <row r="160">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row>
    <row r="16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row>
    <row r="162">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row>
    <row r="163">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row>
    <row r="164">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row>
    <row r="165">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row>
    <row r="166">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row>
    <row r="167">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row>
    <row r="168">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row>
    <row r="169">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row>
    <row r="170">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row>
    <row r="17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row>
    <row r="172">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row>
    <row r="173">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row>
    <row r="174">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row>
    <row r="175">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row>
    <row r="176">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row>
    <row r="177">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row>
    <row r="178">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row>
    <row r="179">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row>
    <row r="180">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row>
    <row r="18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row>
    <row r="182">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row>
    <row r="183">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row>
    <row r="184">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row>
    <row r="185">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row>
    <row r="186">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row>
    <row r="187">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row>
    <row r="188">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row>
    <row r="189">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row>
    <row r="190">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row>
    <row r="19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row>
    <row r="192">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row>
    <row r="193">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row>
    <row r="194">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row>
    <row r="195">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row>
    <row r="196">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row>
    <row r="197">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row>
    <row r="198">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row>
    <row r="199">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row>
    <row r="200">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row>
    <row r="20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row>
    <row r="202">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row>
    <row r="203">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row>
    <row r="204">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row>
    <row r="205">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row>
    <row r="206">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row>
    <row r="207">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row>
    <row r="208">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row>
    <row r="209">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row>
    <row r="210">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row>
    <row r="21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row>
    <row r="212">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row>
    <row r="213">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row>
    <row r="214">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row>
    <row r="215">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row>
    <row r="216">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row>
    <row r="217">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row>
    <row r="218">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row>
    <row r="219">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row>
    <row r="220">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row>
    <row r="22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row>
    <row r="222">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row>
    <row r="223">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row>
    <row r="224">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row>
    <row r="225">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row>
    <row r="226">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row>
    <row r="227">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row>
    <row r="228">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row>
    <row r="229">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row>
    <row r="230">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row>
    <row r="23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row>
    <row r="232">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row>
    <row r="233">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row>
    <row r="234">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row>
    <row r="235">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row>
    <row r="236">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row>
    <row r="237">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row>
    <row r="238">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row>
    <row r="239">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row>
    <row r="240">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row>
    <row r="24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row>
    <row r="242">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row>
    <row r="243">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row>
    <row r="244">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row>
    <row r="245">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row>
    <row r="246">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row>
    <row r="247">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row>
    <row r="248">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row>
    <row r="249">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row>
    <row r="250">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row>
    <row r="25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row>
    <row r="252">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row>
    <row r="253">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row>
    <row r="254">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row>
    <row r="255">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row>
    <row r="256">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row>
    <row r="257">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row>
    <row r="258">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row>
    <row r="259">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row>
    <row r="260">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row>
    <row r="26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row>
    <row r="262">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row>
    <row r="263">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row>
    <row r="264">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row>
    <row r="265">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row>
    <row r="266">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row>
    <row r="267">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row>
    <row r="268">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row>
    <row r="269">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row>
    <row r="270">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row>
    <row r="27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row>
    <row r="272">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row>
    <row r="273">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row>
    <row r="274">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row>
    <row r="275">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row>
    <row r="276">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row>
    <row r="277">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row>
    <row r="278">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row>
    <row r="279">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row>
    <row r="280">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row>
    <row r="28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row>
    <row r="282">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row>
    <row r="283">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row>
    <row r="284">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row>
    <row r="285">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row>
    <row r="286">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row>
    <row r="287">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row>
    <row r="288">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row>
    <row r="289">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row>
    <row r="290">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row>
    <row r="29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row>
    <row r="292">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row>
    <row r="293">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row>
    <row r="294">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row>
    <row r="295">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row>
    <row r="296">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row>
    <row r="297">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row>
    <row r="298">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row>
    <row r="299">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row>
    <row r="300">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row>
    <row r="30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row>
    <row r="302">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row>
    <row r="303">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row>
    <row r="304">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row>
    <row r="305">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row>
    <row r="306">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row>
    <row r="307">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row>
    <row r="308">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row>
    <row r="309">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row>
    <row r="310">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row>
    <row r="31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row>
    <row r="312">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row>
    <row r="313">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row>
    <row r="314">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row>
    <row r="315">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row>
    <row r="316">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row>
    <row r="317">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row>
    <row r="318">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row>
    <row r="319">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row>
    <row r="320">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row>
    <row r="32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row>
    <row r="322">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row>
    <row r="323">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row>
    <row r="324">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row>
    <row r="325">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row>
    <row r="326">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row>
    <row r="327">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row>
    <row r="328">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row>
    <row r="329">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row>
    <row r="330">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row>
    <row r="33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row>
    <row r="332">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row>
    <row r="333">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row>
    <row r="334">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row>
    <row r="335">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row>
    <row r="336">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row>
    <row r="337">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row>
    <row r="338">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row>
    <row r="339">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row>
    <row r="340">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row>
    <row r="34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row>
    <row r="342">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row>
    <row r="343">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row>
    <row r="344">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row>
    <row r="345">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row>
    <row r="346">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row>
    <row r="347">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row>
    <row r="348">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row>
    <row r="349">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row>
    <row r="350">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row>
    <row r="35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row>
    <row r="352">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row>
    <row r="353">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row>
    <row r="354">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row>
    <row r="355">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row>
    <row r="356">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row>
    <row r="357">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row>
    <row r="358">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row>
    <row r="359">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row>
    <row r="360">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row>
    <row r="36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row>
    <row r="362">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row>
    <row r="363">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row>
    <row r="364">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row>
    <row r="365">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row>
    <row r="366">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row>
    <row r="367">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row>
    <row r="368">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row>
    <row r="369">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row>
    <row r="370">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row>
    <row r="37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row>
    <row r="372">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row>
    <row r="373">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row>
    <row r="374">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row>
    <row r="375">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row>
    <row r="376">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row>
    <row r="377">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row>
    <row r="378">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row>
    <row r="379">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row>
    <row r="380">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row>
    <row r="38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row>
    <row r="382">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row>
    <row r="383">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row>
    <row r="384">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row>
    <row r="385">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row>
    <row r="386">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row>
    <row r="387">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row>
    <row r="388">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row>
    <row r="389">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row>
    <row r="390">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row>
    <row r="39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row>
    <row r="392">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row>
    <row r="393">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row>
    <row r="394">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row>
    <row r="395">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row>
    <row r="396">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row>
    <row r="397">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row>
    <row r="398">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row>
    <row r="399">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row>
    <row r="400">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row>
    <row r="40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row>
    <row r="402">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row>
    <row r="403">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row>
    <row r="404">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row>
    <row r="405">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row>
    <row r="406">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row>
    <row r="407">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row>
    <row r="408">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row>
    <row r="409">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row>
    <row r="410">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row>
    <row r="41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row>
    <row r="412">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row>
    <row r="413">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row>
    <row r="414">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row>
    <row r="415">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row>
    <row r="416">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row>
    <row r="417">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row>
    <row r="418">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row>
    <row r="419">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row>
    <row r="420">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row>
    <row r="42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row>
    <row r="422">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row>
    <row r="423">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row>
    <row r="424">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row>
    <row r="425">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row>
    <row r="426">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row>
    <row r="427">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row>
    <row r="428">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row>
    <row r="429">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row>
    <row r="430">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row>
    <row r="43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row>
    <row r="432">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row>
    <row r="433">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row>
    <row r="434">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row>
    <row r="435">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row>
    <row r="436">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row>
    <row r="437">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row>
    <row r="438">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row>
    <row r="439">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row>
    <row r="440">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row>
    <row r="44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row>
    <row r="442">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row>
    <row r="443">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row>
    <row r="444">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row>
    <row r="445">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row>
    <row r="446">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row>
    <row r="447">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row>
    <row r="448">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row>
    <row r="449">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row>
    <row r="450">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row>
    <row r="45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row>
    <row r="452">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row>
    <row r="453">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row>
    <row r="454">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row>
    <row r="455">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row>
    <row r="456">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row>
    <row r="457">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row>
    <row r="458">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row>
    <row r="459">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row>
    <row r="460">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row>
    <row r="46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row>
    <row r="462">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row>
    <row r="463">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row>
    <row r="464">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row>
    <row r="465">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row>
    <row r="466">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row>
    <row r="467">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row>
    <row r="468">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row>
    <row r="469">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row>
    <row r="470">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row>
    <row r="47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row>
    <row r="472">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row>
    <row r="473">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row>
    <row r="474">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row>
    <row r="475">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row>
    <row r="476">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row>
    <row r="477">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row>
    <row r="478">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row>
    <row r="479">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row>
    <row r="480">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row>
    <row r="48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row>
    <row r="482">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row>
    <row r="483">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row>
    <row r="484">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row>
    <row r="485">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row>
    <row r="486">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row>
    <row r="487">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row>
    <row r="488">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row>
    <row r="489">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row>
    <row r="490">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row>
    <row r="49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row>
    <row r="492">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row>
    <row r="493">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row>
    <row r="494">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row>
    <row r="495">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row>
    <row r="496">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row>
    <row r="497">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row>
    <row r="498">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row>
    <row r="499">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row>
    <row r="500">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row>
    <row r="50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row>
    <row r="502">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row>
    <row r="503">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row>
    <row r="504">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row>
    <row r="505">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row>
    <row r="506">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row>
    <row r="507">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row>
    <row r="508">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row>
    <row r="509">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row>
    <row r="510">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row>
    <row r="51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row>
    <row r="512">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row>
    <row r="513">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row>
    <row r="514">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row>
    <row r="515">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row>
    <row r="516">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row>
    <row r="517">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row>
    <row r="518">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row>
    <row r="519">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row>
    <row r="520">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row>
    <row r="52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row>
    <row r="522">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row>
    <row r="523">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row>
    <row r="524">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row>
    <row r="525">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row>
    <row r="526">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row>
    <row r="527">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row>
    <row r="528">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row>
    <row r="529">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row>
    <row r="530">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row>
    <row r="53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row>
    <row r="532">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row>
    <row r="533">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row>
    <row r="534">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row>
    <row r="535">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row>
    <row r="536">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row>
    <row r="537">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row>
    <row r="538">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row>
    <row r="539">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row>
    <row r="540">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row>
    <row r="54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row>
    <row r="542">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row>
    <row r="543">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row>
    <row r="544">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row>
    <row r="545">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row>
    <row r="546">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row>
    <row r="547">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row>
    <row r="548">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row>
    <row r="549">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row>
    <row r="550">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row>
    <row r="55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row>
    <row r="552">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row>
    <row r="553">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row>
    <row r="554">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row>
    <row r="555">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row>
    <row r="556">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row>
    <row r="557">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row>
    <row r="558">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row>
    <row r="559">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row>
    <row r="560">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row>
    <row r="56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row>
    <row r="562">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row>
    <row r="563">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row>
    <row r="564">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row>
    <row r="565">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row>
    <row r="566">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row>
    <row r="567">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row>
    <row r="568">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row>
    <row r="569">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row>
    <row r="570">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row>
    <row r="57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row>
    <row r="572">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row>
    <row r="573">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row>
    <row r="574">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row>
    <row r="575">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row>
    <row r="576">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row>
    <row r="577">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row>
    <row r="578">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row>
    <row r="579">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row>
    <row r="580">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row>
    <row r="58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row>
    <row r="582">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row>
    <row r="583">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row>
    <row r="584">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row>
    <row r="585">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row>
    <row r="586">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row>
    <row r="587">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row>
    <row r="588">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row>
    <row r="589">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row>
    <row r="590">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row>
    <row r="59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row>
    <row r="592">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row>
    <row r="593">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row>
    <row r="594">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row>
    <row r="595">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row>
    <row r="596">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row>
    <row r="597">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row>
    <row r="598">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row>
    <row r="599">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row>
    <row r="600">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row>
    <row r="60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row>
    <row r="602">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row>
    <row r="603">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row>
    <row r="604">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row>
    <row r="605">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row>
    <row r="606">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row>
    <row r="607">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row>
    <row r="608">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row>
    <row r="609">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row>
    <row r="610">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row>
    <row r="61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row>
    <row r="612">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row>
    <row r="613">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row>
    <row r="614">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row>
    <row r="615">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row>
    <row r="616">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row>
    <row r="617">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row>
    <row r="618">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row>
    <row r="619">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row>
    <row r="620">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row>
    <row r="62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row>
    <row r="622">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row>
    <row r="623">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row>
    <row r="624">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row>
    <row r="625">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row>
    <row r="626">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row>
    <row r="627">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row>
    <row r="628">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row>
    <row r="629">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row>
    <row r="630">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row>
    <row r="63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row>
    <row r="632">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row>
    <row r="633">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row>
    <row r="634">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row>
    <row r="635">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row>
    <row r="636">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row>
    <row r="637">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row>
    <row r="638">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row>
    <row r="639">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row>
    <row r="640">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row>
    <row r="64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row>
    <row r="642">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row>
    <row r="643">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row>
    <row r="644">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row>
    <row r="645">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row>
    <row r="646">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row>
    <row r="647">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row>
    <row r="648">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row>
    <row r="649">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row>
    <row r="650">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row>
    <row r="65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row>
    <row r="652">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row>
    <row r="653">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row>
    <row r="654">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row>
    <row r="655">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row>
    <row r="656">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row>
    <row r="657">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row>
    <row r="658">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row>
    <row r="659">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row>
    <row r="660">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row>
    <row r="66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row>
    <row r="662">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row>
    <row r="663">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row>
    <row r="664">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row>
    <row r="665">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row>
    <row r="666">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row>
    <row r="667">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row>
    <row r="668">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row>
    <row r="669">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row>
    <row r="670">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row>
    <row r="67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row>
    <row r="672">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row>
    <row r="673">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row>
    <row r="674">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row>
    <row r="675">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row>
    <row r="676">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row>
    <row r="677">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row>
    <row r="678">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row>
    <row r="679">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row>
    <row r="680">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row>
    <row r="68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row>
    <row r="682">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row>
    <row r="683">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row>
    <row r="684">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row>
    <row r="685">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row>
    <row r="686">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row>
    <row r="687">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row>
    <row r="688">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row>
    <row r="689">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row>
    <row r="690">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row>
    <row r="69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row>
    <row r="692">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row>
    <row r="693">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row>
    <row r="694">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row>
    <row r="695">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row>
    <row r="696">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row>
    <row r="697">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row>
    <row r="698">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row>
    <row r="699">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row>
    <row r="700">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row>
    <row r="70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row>
    <row r="702">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row>
    <row r="703">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row>
    <row r="704">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row>
    <row r="705">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row>
    <row r="706">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row>
    <row r="707">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row>
    <row r="708">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row>
    <row r="709">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row>
    <row r="710">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row>
    <row r="71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row>
    <row r="712">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row>
    <row r="713">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row>
    <row r="714">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row>
    <row r="715">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row>
    <row r="716">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row>
    <row r="717">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row>
    <row r="718">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row>
    <row r="719">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row>
    <row r="720">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row>
    <row r="72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row>
    <row r="722">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row>
    <row r="723">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row>
    <row r="724">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row>
    <row r="725">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row>
    <row r="726">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row>
    <row r="727">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row>
    <row r="728">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row>
    <row r="729">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row>
    <row r="730">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row>
    <row r="73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row>
    <row r="732">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row>
    <row r="733">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row>
    <row r="734">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row>
    <row r="735">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row>
    <row r="736">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row>
    <row r="737">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row>
    <row r="738">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row>
    <row r="739">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row>
    <row r="740">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row>
    <row r="74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row>
    <row r="742">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row>
    <row r="743">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row>
    <row r="744">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row>
    <row r="745">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row>
    <row r="746">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row>
    <row r="747">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row>
    <row r="748">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row>
    <row r="749">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row>
    <row r="750">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row>
    <row r="75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row>
    <row r="752">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row>
    <row r="753">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row>
    <row r="754">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row>
    <row r="755">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row>
    <row r="756">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row>
    <row r="757">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row>
    <row r="758">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row>
    <row r="759">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row>
    <row r="760">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row>
    <row r="76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row>
    <row r="762">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row>
    <row r="763">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row>
    <row r="764">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row>
    <row r="765">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row>
    <row r="766">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row>
    <row r="767">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row>
    <row r="768">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row>
    <row r="769">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row>
    <row r="770">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row>
    <row r="77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row>
    <row r="772">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row>
    <row r="773">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row>
    <row r="774">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row>
    <row r="775">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row>
    <row r="776">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row>
    <row r="777">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row>
    <row r="778">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row>
    <row r="779">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row>
    <row r="780">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row>
    <row r="78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row>
    <row r="782">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row>
    <row r="783">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row>
    <row r="784">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row>
    <row r="785">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row>
    <row r="786">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row>
    <row r="787">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row>
    <row r="788">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row>
    <row r="789">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row>
    <row r="790">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row>
    <row r="79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row>
    <row r="792">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row>
    <row r="793">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row>
    <row r="794">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row>
    <row r="795">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row>
    <row r="796">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row>
    <row r="797">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row>
    <row r="798">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row>
    <row r="799">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row>
    <row r="800">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row>
    <row r="80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row>
    <row r="802">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row>
    <row r="803">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row>
    <row r="804">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row>
    <row r="805">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row>
    <row r="806">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row>
    <row r="807">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row>
    <row r="808">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row>
    <row r="809">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row>
    <row r="810">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row>
    <row r="81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row>
    <row r="812">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row>
    <row r="813">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row>
    <row r="814">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row>
    <row r="815">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row>
    <row r="816">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row>
    <row r="817">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row>
    <row r="818">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row>
    <row r="819">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row>
    <row r="820">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row>
    <row r="82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row>
    <row r="822">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row>
    <row r="823">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row>
    <row r="824">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row>
    <row r="825">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row>
    <row r="826">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row>
    <row r="827">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row>
    <row r="828">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row>
    <row r="829">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row>
    <row r="830">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row>
    <row r="83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row>
    <row r="832">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row>
    <row r="833">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row>
    <row r="834">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row>
    <row r="835">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row>
    <row r="836">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row>
    <row r="837">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row>
    <row r="838">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row>
    <row r="839">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row>
    <row r="840">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row>
    <row r="84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row>
    <row r="842">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row>
    <row r="843">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row>
    <row r="844">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row>
    <row r="845">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row>
    <row r="846">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row>
    <row r="847">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row>
    <row r="848">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row>
    <row r="849">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row>
    <row r="850">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row>
    <row r="85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row>
    <row r="852">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row>
    <row r="853">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row>
    <row r="854">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row>
    <row r="855">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row>
    <row r="856">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row>
    <row r="857">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row>
    <row r="858">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row>
    <row r="859">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row>
    <row r="860">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row>
    <row r="86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row>
    <row r="862">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row>
    <row r="863">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row>
    <row r="864">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row>
    <row r="865">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row>
    <row r="866">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row>
    <row r="867">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row>
    <row r="868">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row>
    <row r="869">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row>
    <row r="870">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row>
    <row r="87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row>
    <row r="872">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row>
    <row r="873">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row>
    <row r="874">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row>
    <row r="875">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row>
    <row r="876">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row>
    <row r="877">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row>
    <row r="878">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row>
    <row r="879">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row>
    <row r="880">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row>
    <row r="88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row>
    <row r="882">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row>
    <row r="883">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row>
    <row r="884">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row>
    <row r="885">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row>
    <row r="886">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row>
    <row r="887">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row>
    <row r="888">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row>
    <row r="889">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row>
    <row r="890">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row>
    <row r="89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row>
    <row r="892">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row>
    <row r="893">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row>
    <row r="894">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row>
    <row r="895">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row>
    <row r="896">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row>
    <row r="897">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row>
    <row r="898">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row>
    <row r="899">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row>
    <row r="900">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row>
    <row r="90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row>
    <row r="902">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row>
    <row r="903">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row>
    <row r="904">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row>
    <row r="905">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row>
    <row r="906">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row>
    <row r="907">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row>
    <row r="908">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row>
    <row r="909">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row>
    <row r="910">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row>
    <row r="91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row>
    <row r="912">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row>
    <row r="913">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row>
    <row r="914">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row>
    <row r="915">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row>
    <row r="916">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row>
    <row r="917">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row>
    <row r="918">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row>
    <row r="919">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row>
    <row r="920">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row>
    <row r="92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row>
    <row r="922">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row>
    <row r="923">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row>
    <row r="924">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row>
    <row r="925">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row>
    <row r="926">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row>
    <row r="927">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row>
    <row r="928">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row>
    <row r="929">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row>
    <row r="930">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row>
    <row r="93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row>
    <row r="932">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row>
    <row r="933">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row>
    <row r="934">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row>
    <row r="935">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row>
    <row r="936">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row>
    <row r="937">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row>
    <row r="938">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row>
    <row r="939">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row>
    <row r="940">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row>
    <row r="94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row>
    <row r="942">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row>
    <row r="943">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row>
    <row r="944">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row>
    <row r="945">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row>
    <row r="946">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row>
    <row r="947">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row>
    <row r="948">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row>
    <row r="949">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row>
    <row r="950">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row>
    <row r="95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row>
    <row r="952">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row>
    <row r="953">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row>
    <row r="954">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row>
    <row r="955">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row>
    <row r="956">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row>
    <row r="957">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row>
    <row r="958">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row>
    <row r="959">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row>
    <row r="960">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row>
    <row r="96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row>
    <row r="962">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row>
    <row r="963">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row>
    <row r="964">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row>
    <row r="965">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row>
    <row r="966">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row>
    <row r="967">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row>
    <row r="968">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row>
    <row r="969">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row>
    <row r="970">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row>
    <row r="97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row>
    <row r="972">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row>
    <row r="973">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row>
    <row r="974">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row>
    <row r="975">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row>
    <row r="976">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row>
    <row r="977">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row>
    <row r="978">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row>
    <row r="979">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row>
    <row r="980">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row>
    <row r="98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row>
    <row r="982">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row>
    <row r="983">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row>
    <row r="984">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row>
    <row r="985">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row>
    <row r="986">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row>
    <row r="987">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row>
    <row r="988">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row>
    <row r="989">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row>
    <row r="990">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row>
    <row r="99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row>
    <row r="992">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row>
    <row r="993">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row>
    <row r="994">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row>
    <row r="995">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row>
    <row r="996">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row>
    <row r="997">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row>
    <row r="998">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row>
    <row r="999">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row>
    <row r="1000">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row>
  </sheetData>
  <conditionalFormatting sqref="B2 F2">
    <cfRule type="cellIs" dxfId="0" priority="1" operator="lessThan">
      <formula>0</formula>
    </cfRule>
  </conditionalFormatting>
  <conditionalFormatting sqref="A1:Z1000">
    <cfRule type="cellIs" dxfId="0" priority="2" operator="lessThan">
      <formula>0</formula>
    </cfRule>
  </conditionalFormatting>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6.0"/>
    <col customWidth="1" min="4" max="4" width="20.0"/>
    <col customWidth="1" min="5" max="5" width="20.88"/>
    <col customWidth="1" min="6" max="6" width="32.63"/>
  </cols>
  <sheetData>
    <row r="1">
      <c r="A1" s="86" t="s">
        <v>3508</v>
      </c>
      <c r="B1" s="86" t="s">
        <v>3509</v>
      </c>
      <c r="C1" s="93"/>
      <c r="D1" s="94"/>
      <c r="E1" s="93" t="s">
        <v>3553</v>
      </c>
      <c r="F1" s="93" t="s">
        <v>3554</v>
      </c>
      <c r="G1" s="93" t="s">
        <v>3555</v>
      </c>
      <c r="H1" s="2"/>
      <c r="I1" s="2"/>
      <c r="J1" s="2"/>
      <c r="K1" s="2"/>
      <c r="L1" s="2"/>
      <c r="M1" s="2"/>
      <c r="N1" s="2"/>
      <c r="O1" s="2"/>
      <c r="P1" s="2"/>
      <c r="Q1" s="2"/>
      <c r="R1" s="2"/>
      <c r="S1" s="2"/>
      <c r="T1" s="2"/>
      <c r="U1" s="2"/>
      <c r="V1" s="2"/>
      <c r="W1" s="2"/>
      <c r="X1" s="2"/>
      <c r="Y1" s="2"/>
      <c r="Z1" s="2"/>
    </row>
    <row r="2">
      <c r="A2" s="95" t="s">
        <v>3556</v>
      </c>
      <c r="B2" s="96">
        <v>0.335708271686598</v>
      </c>
      <c r="C2" s="93"/>
      <c r="D2" s="93" t="s">
        <v>3557</v>
      </c>
      <c r="E2" s="94">
        <v>0.4439199344020516</v>
      </c>
      <c r="F2" s="94">
        <v>0.20372963877730907</v>
      </c>
      <c r="G2" s="94">
        <f t="shared" ref="G2:G5" si="1">(E2-0.06576)/F2</f>
        <v>1.856185171</v>
      </c>
    </row>
    <row r="3">
      <c r="A3" s="95" t="s">
        <v>3558</v>
      </c>
      <c r="B3" s="94">
        <f>1.18291625282801 -1</f>
        <v>0.1829162528</v>
      </c>
      <c r="C3" s="93"/>
      <c r="D3" s="93" t="s">
        <v>3559</v>
      </c>
      <c r="E3" s="94">
        <v>0.18887961383250929</v>
      </c>
      <c r="F3" s="94">
        <v>0.1887047459716503</v>
      </c>
      <c r="G3" s="94">
        <f t="shared" si="1"/>
        <v>0.6524457729</v>
      </c>
    </row>
    <row r="4">
      <c r="A4" s="95" t="s">
        <v>3560</v>
      </c>
      <c r="B4" s="94">
        <f>1.16484653901546 -1</f>
        <v>0.164846539</v>
      </c>
      <c r="C4" s="93"/>
      <c r="D4" s="93" t="s">
        <v>3543</v>
      </c>
      <c r="E4" s="97">
        <v>0.31496549954971637</v>
      </c>
      <c r="F4" s="94">
        <v>0.28585830949463886</v>
      </c>
      <c r="G4" s="94">
        <f t="shared" si="1"/>
        <v>0.8717797988</v>
      </c>
    </row>
    <row r="5">
      <c r="A5" s="95" t="s">
        <v>3561</v>
      </c>
      <c r="B5" s="94">
        <f>1.62322319365258 -1</f>
        <v>0.6232231937</v>
      </c>
      <c r="C5" s="93"/>
      <c r="D5" s="93" t="s">
        <v>3562</v>
      </c>
      <c r="E5" s="94">
        <v>0.5221976211368371</v>
      </c>
      <c r="F5" s="94">
        <v>0.30410842016207407</v>
      </c>
      <c r="G5" s="94">
        <f t="shared" si="1"/>
        <v>1.500904253</v>
      </c>
    </row>
    <row r="6">
      <c r="A6" s="95" t="s">
        <v>3563</v>
      </c>
      <c r="B6" s="94">
        <f>1.91290541482761-1</f>
        <v>0.9129054148</v>
      </c>
      <c r="C6" s="93"/>
      <c r="D6" s="94"/>
      <c r="E6" s="94"/>
      <c r="F6" s="94"/>
      <c r="G6" s="94"/>
    </row>
    <row r="9">
      <c r="A9" s="98"/>
      <c r="B9" s="84"/>
      <c r="C9" s="85" t="s">
        <v>3515</v>
      </c>
      <c r="D9" s="85" t="s">
        <v>3516</v>
      </c>
      <c r="E9" s="85" t="s">
        <v>3536</v>
      </c>
      <c r="F9" s="85" t="s">
        <v>3537</v>
      </c>
      <c r="G9" s="85" t="s">
        <v>3538</v>
      </c>
    </row>
    <row r="10">
      <c r="A10" s="99"/>
      <c r="B10" s="85" t="s">
        <v>3515</v>
      </c>
      <c r="C10" s="85">
        <f>0.00055631249621324*252</f>
        <v>0.140190749</v>
      </c>
      <c r="D10" s="84">
        <f>0.0000172107368862402*252</f>
        <v>0.004337105695</v>
      </c>
      <c r="E10" s="84">
        <f>0.0000431154605359546*252</f>
        <v>0.01086509606</v>
      </c>
      <c r="F10" s="84">
        <f>-0.0000256317886544098*252</f>
        <v>-0.006459210741</v>
      </c>
      <c r="G10" s="84">
        <f>0.0000753768436000777*252</f>
        <v>0.01899496459</v>
      </c>
    </row>
    <row r="11">
      <c r="A11" s="99"/>
      <c r="B11" s="85" t="s">
        <v>3516</v>
      </c>
      <c r="C11" s="84">
        <f>0.0000172107368862402*252</f>
        <v>0.004337105695</v>
      </c>
      <c r="D11" s="85">
        <f>0.00016296194681309*252</f>
        <v>0.0410664106</v>
      </c>
      <c r="E11" s="84">
        <f>0.0000826531546769384*252</f>
        <v>0.02082859498</v>
      </c>
      <c r="F11" s="84">
        <f>0.000067261577443936*252</f>
        <v>0.01694991752</v>
      </c>
      <c r="G11" s="84">
        <f>0.0000628386863043669*252</f>
        <v>0.01583534895</v>
      </c>
    </row>
    <row r="12">
      <c r="A12" s="99"/>
      <c r="B12" s="85" t="s">
        <v>3536</v>
      </c>
      <c r="C12" s="84">
        <f>0.0000431154605359546*252</f>
        <v>0.01086509606</v>
      </c>
      <c r="D12" s="84">
        <f>0.0000826531546769384*252</f>
        <v>0.02082859498</v>
      </c>
      <c r="E12" s="85">
        <f>0.00037522007540067*252</f>
        <v>0.094555459</v>
      </c>
      <c r="F12" s="84">
        <f>0.000132631004636041*252</f>
        <v>0.03342301317</v>
      </c>
      <c r="G12" s="84">
        <f>0.00014357055907541*252</f>
        <v>0.03617978089</v>
      </c>
    </row>
    <row r="13">
      <c r="A13" s="99"/>
      <c r="B13" s="85" t="s">
        <v>3537</v>
      </c>
      <c r="C13" s="84">
        <f>-0.0000256317886544098*252</f>
        <v>-0.006459210741</v>
      </c>
      <c r="D13" s="84">
        <f>0.000067261577443936*252</f>
        <v>0.01694991752</v>
      </c>
      <c r="E13" s="84">
        <f>0.000132631004636041*252</f>
        <v>0.03342301317</v>
      </c>
      <c r="F13" s="85">
        <f>0.00088475006868231*252</f>
        <v>0.2229570173</v>
      </c>
      <c r="G13" s="84">
        <f>0.000102883750685936*252</f>
        <v>0.02592670517</v>
      </c>
    </row>
    <row r="14">
      <c r="A14" s="99"/>
      <c r="B14" s="85" t="s">
        <v>3538</v>
      </c>
      <c r="C14" s="84">
        <f>0.0000753768436000777*252</f>
        <v>0.01899496459</v>
      </c>
      <c r="D14" s="84">
        <f>0.0000628386863043669*252</f>
        <v>0.01583534895</v>
      </c>
      <c r="E14" s="84">
        <f>0.00014357055907541*252</f>
        <v>0.03617978089</v>
      </c>
      <c r="F14" s="84">
        <f>0.000102883750685936*252</f>
        <v>0.02592670517</v>
      </c>
      <c r="G14" s="85">
        <f>0.00073457093024114*252</f>
        <v>0.1851118744</v>
      </c>
    </row>
  </sheetData>
  <conditionalFormatting sqref="B2">
    <cfRule type="cellIs" dxfId="0" priority="1" operator="lessThan">
      <formula>0</formula>
    </cfRule>
  </conditionalFormatting>
  <conditionalFormatting sqref="A1:Z1000">
    <cfRule type="cellIs" dxfId="0" priority="2" operator="lessThan">
      <formula>0</formula>
    </cfRule>
  </conditionalFormatting>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0"/>
    <col customWidth="1" min="3" max="3" width="23.0"/>
    <col customWidth="1" min="4" max="4" width="22.5"/>
    <col customWidth="1" min="5" max="5" width="32.63"/>
    <col customWidth="1" min="6" max="6" width="16.13"/>
    <col customWidth="1" min="7" max="7" width="25.63"/>
    <col customWidth="1" min="8" max="8" width="19.88"/>
  </cols>
  <sheetData>
    <row r="1">
      <c r="A1" s="14" t="s">
        <v>3509</v>
      </c>
      <c r="B1" s="82" t="s">
        <v>3564</v>
      </c>
      <c r="C1" s="82" t="s">
        <v>3553</v>
      </c>
      <c r="D1" s="82" t="s">
        <v>3565</v>
      </c>
      <c r="E1" s="82" t="s">
        <v>3554</v>
      </c>
      <c r="F1" s="82" t="s">
        <v>3555</v>
      </c>
      <c r="G1" s="2"/>
      <c r="H1" s="2"/>
      <c r="I1" s="2"/>
      <c r="J1" s="2"/>
      <c r="K1" s="2"/>
      <c r="L1" s="2"/>
      <c r="M1" s="2"/>
      <c r="N1" s="2"/>
      <c r="O1" s="2"/>
      <c r="P1" s="2"/>
      <c r="Q1" s="2"/>
      <c r="R1" s="2"/>
      <c r="S1" s="2"/>
      <c r="T1" s="2"/>
      <c r="U1" s="2"/>
      <c r="V1" s="2"/>
      <c r="W1" s="2"/>
      <c r="X1" s="2"/>
      <c r="Y1" s="2"/>
      <c r="Z1" s="2"/>
    </row>
    <row r="2">
      <c r="A2" s="100">
        <v>0.335708271686598</v>
      </c>
      <c r="B2" s="82">
        <v>0.2</v>
      </c>
      <c r="C2" s="101">
        <f>SUMPRODUCT(A2:A6,B2:B6)</f>
        <v>0.4439199344</v>
      </c>
      <c r="D2" s="101">
        <f t="array" ref="D2">MMULT(TRANSPOSE(B2:B6),MMULT(I34:M38,B2:B6))</f>
        <v>0.04150576572</v>
      </c>
      <c r="E2" s="2">
        <f>SQRT(D2)</f>
        <v>0.2037296388</v>
      </c>
      <c r="F2" s="101">
        <f>(C2-0.06576)/E2</f>
        <v>1.856185171</v>
      </c>
      <c r="G2" s="2"/>
      <c r="H2" s="2"/>
      <c r="I2" s="2"/>
      <c r="J2" s="2"/>
      <c r="K2" s="2"/>
      <c r="L2" s="2"/>
      <c r="M2" s="2"/>
      <c r="N2" s="2"/>
      <c r="O2" s="2"/>
      <c r="P2" s="2"/>
      <c r="Q2" s="2"/>
      <c r="R2" s="2"/>
      <c r="S2" s="2"/>
      <c r="T2" s="2"/>
      <c r="U2" s="2"/>
      <c r="V2" s="2"/>
      <c r="W2" s="2"/>
      <c r="X2" s="2"/>
      <c r="Y2" s="2"/>
      <c r="Z2" s="2"/>
    </row>
    <row r="3">
      <c r="A3" s="2">
        <f>1.18291625282801 -1</f>
        <v>0.1829162528</v>
      </c>
      <c r="B3" s="82">
        <v>0.2</v>
      </c>
      <c r="C3" s="2"/>
      <c r="D3" s="2"/>
      <c r="E3" s="2"/>
      <c r="F3" s="2"/>
      <c r="G3" s="2"/>
      <c r="H3" s="2"/>
      <c r="I3" s="2"/>
      <c r="J3" s="2"/>
      <c r="K3" s="2"/>
      <c r="L3" s="2"/>
      <c r="M3" s="2"/>
      <c r="N3" s="2"/>
      <c r="O3" s="2"/>
      <c r="P3" s="2"/>
      <c r="Q3" s="2"/>
      <c r="R3" s="2"/>
      <c r="S3" s="2"/>
      <c r="T3" s="2"/>
      <c r="U3" s="2"/>
      <c r="V3" s="2"/>
      <c r="W3" s="2"/>
      <c r="X3" s="2"/>
      <c r="Y3" s="2"/>
      <c r="Z3" s="2"/>
    </row>
    <row r="4">
      <c r="A4" s="2">
        <f>1.16484653901546 -1</f>
        <v>0.164846539</v>
      </c>
      <c r="B4" s="82">
        <v>0.2</v>
      </c>
      <c r="C4" s="2"/>
      <c r="D4" s="2"/>
      <c r="E4" s="2"/>
      <c r="F4" s="2"/>
      <c r="G4" s="2"/>
      <c r="H4" s="2"/>
      <c r="I4" s="2"/>
      <c r="J4" s="2"/>
      <c r="K4" s="2"/>
      <c r="L4" s="2"/>
      <c r="M4" s="2"/>
      <c r="N4" s="2"/>
      <c r="O4" s="2"/>
      <c r="P4" s="2"/>
      <c r="Q4" s="2"/>
      <c r="R4" s="2"/>
      <c r="S4" s="2"/>
      <c r="T4" s="2"/>
      <c r="U4" s="2"/>
      <c r="V4" s="2"/>
      <c r="W4" s="2"/>
      <c r="X4" s="2"/>
      <c r="Y4" s="2"/>
      <c r="Z4" s="2"/>
    </row>
    <row r="5">
      <c r="A5" s="2">
        <f>1.62322319365258 -1</f>
        <v>0.6232231937</v>
      </c>
      <c r="B5" s="82">
        <v>0.2</v>
      </c>
      <c r="C5" s="2"/>
      <c r="D5" s="2"/>
      <c r="E5" s="2"/>
      <c r="F5" s="2"/>
      <c r="G5" s="2"/>
      <c r="H5" s="2"/>
      <c r="I5" s="2"/>
      <c r="J5" s="2"/>
      <c r="K5" s="2"/>
      <c r="L5" s="2"/>
      <c r="M5" s="2"/>
      <c r="N5" s="2"/>
      <c r="O5" s="2"/>
      <c r="P5" s="2"/>
      <c r="Q5" s="2"/>
      <c r="R5" s="2"/>
      <c r="S5" s="2"/>
      <c r="T5" s="2"/>
      <c r="U5" s="2"/>
      <c r="V5" s="2"/>
      <c r="W5" s="2"/>
      <c r="X5" s="2"/>
      <c r="Y5" s="2"/>
      <c r="Z5" s="2"/>
    </row>
    <row r="6">
      <c r="A6" s="2">
        <f>1.91290541482761-1</f>
        <v>0.9129054148</v>
      </c>
      <c r="B6" s="82">
        <v>0.2</v>
      </c>
      <c r="C6" s="2"/>
      <c r="D6" s="2"/>
      <c r="E6" s="2"/>
      <c r="F6" s="2"/>
      <c r="G6" s="2"/>
      <c r="H6" s="2"/>
      <c r="I6" s="2"/>
      <c r="J6" s="2"/>
      <c r="K6" s="2"/>
      <c r="L6" s="2"/>
      <c r="M6" s="2"/>
      <c r="N6" s="2"/>
      <c r="O6" s="2"/>
      <c r="P6" s="2"/>
      <c r="Q6" s="2"/>
      <c r="R6" s="2"/>
      <c r="S6" s="2"/>
      <c r="T6" s="2"/>
      <c r="U6" s="2"/>
      <c r="V6" s="2"/>
      <c r="W6" s="2"/>
      <c r="X6" s="2"/>
      <c r="Y6" s="2"/>
      <c r="Z6" s="2"/>
    </row>
    <row r="7">
      <c r="A7" s="2"/>
      <c r="B7" s="2"/>
      <c r="C7" s="2"/>
      <c r="D7" s="2"/>
      <c r="E7" s="2"/>
      <c r="F7" s="2"/>
      <c r="G7" s="2"/>
      <c r="H7" s="2"/>
      <c r="I7" s="2"/>
      <c r="J7" s="2"/>
      <c r="K7" s="2"/>
      <c r="L7" s="2"/>
      <c r="M7" s="2"/>
      <c r="N7" s="2"/>
      <c r="O7" s="2"/>
      <c r="P7" s="2"/>
      <c r="Q7" s="2"/>
      <c r="R7" s="2"/>
      <c r="S7" s="2"/>
      <c r="T7" s="2"/>
      <c r="U7" s="2"/>
      <c r="V7" s="2"/>
      <c r="W7" s="2"/>
      <c r="X7" s="2"/>
      <c r="Y7" s="2"/>
      <c r="Z7" s="2"/>
    </row>
    <row r="8">
      <c r="A8" s="2"/>
      <c r="B8" s="2"/>
      <c r="C8" s="2"/>
      <c r="D8" s="2"/>
      <c r="E8" s="2"/>
      <c r="F8" s="2"/>
      <c r="G8" s="2"/>
      <c r="H8" s="2"/>
      <c r="I8" s="2"/>
      <c r="J8" s="2"/>
      <c r="K8" s="2"/>
      <c r="L8" s="2"/>
      <c r="M8" s="2"/>
      <c r="N8" s="2"/>
      <c r="O8" s="2"/>
      <c r="P8" s="2"/>
      <c r="Q8" s="2"/>
      <c r="R8" s="2"/>
      <c r="S8" s="2"/>
      <c r="T8" s="2"/>
      <c r="U8" s="2"/>
      <c r="V8" s="2"/>
      <c r="W8" s="2"/>
      <c r="X8" s="2"/>
      <c r="Y8" s="2"/>
      <c r="Z8" s="2"/>
    </row>
    <row r="9">
      <c r="A9" s="2"/>
      <c r="B9" s="2"/>
      <c r="C9" s="2"/>
      <c r="D9" s="2"/>
      <c r="E9" s="2"/>
      <c r="F9" s="2"/>
      <c r="G9" s="2"/>
      <c r="H9" s="2"/>
      <c r="I9" s="2"/>
      <c r="J9" s="2"/>
      <c r="K9" s="2"/>
      <c r="L9" s="2"/>
      <c r="M9" s="2"/>
      <c r="N9" s="2"/>
      <c r="O9" s="2"/>
      <c r="P9" s="2"/>
      <c r="Q9" s="2"/>
      <c r="R9" s="2"/>
      <c r="S9" s="2"/>
      <c r="T9" s="2"/>
      <c r="U9" s="2"/>
      <c r="V9" s="2"/>
      <c r="W9" s="2"/>
      <c r="X9" s="2"/>
      <c r="Y9" s="2"/>
      <c r="Z9" s="2"/>
    </row>
    <row r="10">
      <c r="A10" s="2"/>
      <c r="B10" s="2"/>
      <c r="C10" s="2"/>
      <c r="D10" s="2"/>
      <c r="E10" s="2"/>
      <c r="F10" s="2"/>
      <c r="G10" s="2"/>
      <c r="H10" s="2"/>
      <c r="I10" s="2"/>
      <c r="J10" s="2"/>
      <c r="K10" s="2"/>
      <c r="L10" s="2"/>
      <c r="M10" s="2"/>
      <c r="N10" s="2"/>
      <c r="O10" s="2"/>
      <c r="P10" s="2"/>
      <c r="Q10" s="2"/>
      <c r="R10" s="2"/>
      <c r="S10" s="2"/>
      <c r="T10" s="2"/>
      <c r="U10" s="2"/>
      <c r="V10" s="2"/>
      <c r="W10" s="2"/>
      <c r="X10" s="2"/>
      <c r="Y10" s="2"/>
      <c r="Z10" s="2"/>
    </row>
    <row r="11">
      <c r="A11" s="94"/>
      <c r="B11" s="93" t="s">
        <v>3523</v>
      </c>
      <c r="C11" s="93" t="s">
        <v>3516</v>
      </c>
      <c r="D11" s="93" t="s">
        <v>3566</v>
      </c>
      <c r="E11" s="93" t="s">
        <v>3518</v>
      </c>
      <c r="F11" s="93" t="s">
        <v>3567</v>
      </c>
      <c r="G11" s="93" t="s">
        <v>3568</v>
      </c>
      <c r="H11" s="93" t="s">
        <v>3569</v>
      </c>
      <c r="I11" s="93" t="s">
        <v>3570</v>
      </c>
      <c r="J11" s="93" t="s">
        <v>3571</v>
      </c>
      <c r="K11" s="2"/>
      <c r="L11" s="2"/>
      <c r="M11" s="2"/>
      <c r="N11" s="2"/>
      <c r="O11" s="2"/>
      <c r="P11" s="2"/>
      <c r="Q11" s="2"/>
      <c r="R11" s="2"/>
      <c r="S11" s="2"/>
      <c r="T11" s="2"/>
      <c r="U11" s="2"/>
      <c r="V11" s="2"/>
      <c r="W11" s="2"/>
      <c r="X11" s="2"/>
      <c r="Y11" s="2"/>
      <c r="Z11" s="2"/>
    </row>
    <row r="12">
      <c r="A12" s="93" t="s">
        <v>3556</v>
      </c>
      <c r="B12" s="93">
        <v>0.2</v>
      </c>
      <c r="C12" s="93">
        <v>0.2</v>
      </c>
      <c r="D12" s="93">
        <v>0.2</v>
      </c>
      <c r="E12" s="93">
        <v>0.2</v>
      </c>
      <c r="F12" s="93">
        <v>0.2</v>
      </c>
      <c r="G12" s="94">
        <f t="array" ref="G12">SUMPRODUCT(A2:A6,Transpose(B12:F12))</f>
        <v>0.4439199344</v>
      </c>
      <c r="H12" s="94">
        <f t="array" ref="H12">power(MMULT((B12:F12),MMULT(I34:M38,transpose(B12:F12))),1/2)</f>
        <v>0.2037296388</v>
      </c>
      <c r="I12" s="94">
        <v>0.4439199344020516</v>
      </c>
      <c r="J12" s="94"/>
      <c r="K12" s="2"/>
      <c r="L12" s="2"/>
      <c r="M12" s="2"/>
      <c r="N12" s="2"/>
      <c r="O12" s="2"/>
      <c r="P12" s="2"/>
      <c r="Q12" s="2"/>
      <c r="R12" s="2"/>
      <c r="S12" s="2"/>
      <c r="T12" s="2"/>
      <c r="U12" s="2"/>
      <c r="V12" s="2"/>
      <c r="W12" s="2"/>
      <c r="X12" s="2"/>
      <c r="Y12" s="2"/>
      <c r="Z12" s="2"/>
    </row>
    <row r="13">
      <c r="A13" s="93" t="s">
        <v>3558</v>
      </c>
      <c r="B13" s="93">
        <v>0.1</v>
      </c>
      <c r="C13" s="93">
        <v>0.3</v>
      </c>
      <c r="D13" s="93">
        <v>0.25</v>
      </c>
      <c r="E13" s="93">
        <v>0.25</v>
      </c>
      <c r="F13" s="93">
        <v>0.1</v>
      </c>
      <c r="G13" s="94">
        <f t="array" ref="G13">SUMPRODUCT(A2:A6,Transpose(B13:F13))</f>
        <v>0.3767536777</v>
      </c>
      <c r="H13" s="94">
        <f t="array" ref="H13">power(MMULT((B13:F13),MMULT(I34:M38,transpose(B13:F13))),1/2)</f>
        <v>0.2038481092</v>
      </c>
      <c r="I13" s="94"/>
      <c r="J13" s="94"/>
      <c r="K13" s="2"/>
      <c r="L13" s="2"/>
      <c r="M13" s="2"/>
      <c r="N13" s="2"/>
      <c r="O13" s="2"/>
      <c r="P13" s="2"/>
      <c r="Q13" s="2"/>
      <c r="R13" s="2"/>
      <c r="S13" s="2"/>
      <c r="T13" s="2"/>
      <c r="U13" s="2"/>
      <c r="V13" s="2"/>
      <c r="W13" s="2"/>
      <c r="X13" s="2"/>
      <c r="Y13" s="2"/>
      <c r="Z13" s="2"/>
    </row>
    <row r="14">
      <c r="A14" s="93" t="s">
        <v>3560</v>
      </c>
      <c r="B14" s="93">
        <v>0.4</v>
      </c>
      <c r="C14" s="93">
        <v>0.1</v>
      </c>
      <c r="D14" s="93">
        <v>0.1</v>
      </c>
      <c r="E14" s="93">
        <v>0.2</v>
      </c>
      <c r="F14" s="93">
        <v>0.2</v>
      </c>
      <c r="G14" s="94">
        <f t="array" ref="G14">SUMPRODUCT(A2:A6,Transpose(B14:F14))</f>
        <v>0.4762853096</v>
      </c>
      <c r="H14" s="94">
        <f t="array" ref="H14">power( MMULT((B14:F14),MMULT(I34:M38,transpose(B14:F14))),1/2)</f>
        <v>0.2234225183</v>
      </c>
      <c r="I14" s="94"/>
      <c r="J14" s="94"/>
      <c r="K14" s="2"/>
      <c r="L14" s="2"/>
      <c r="M14" s="2"/>
      <c r="N14" s="2"/>
      <c r="O14" s="2"/>
      <c r="P14" s="2"/>
      <c r="Q14" s="2"/>
      <c r="R14" s="2"/>
      <c r="S14" s="2"/>
      <c r="T14" s="2"/>
      <c r="U14" s="2"/>
      <c r="V14" s="2"/>
      <c r="W14" s="2"/>
      <c r="X14" s="2"/>
      <c r="Y14" s="2"/>
      <c r="Z14" s="2"/>
    </row>
    <row r="15">
      <c r="A15" s="93" t="s">
        <v>3561</v>
      </c>
      <c r="B15" s="94">
        <v>0.012946067982157684</v>
      </c>
      <c r="C15" s="94">
        <v>0.7416850343099793</v>
      </c>
      <c r="D15" s="94">
        <v>0.23273287178673616</v>
      </c>
      <c r="E15" s="94">
        <v>0.003567496961990454</v>
      </c>
      <c r="F15" s="94">
        <v>0.009068528959136457</v>
      </c>
      <c r="G15" s="94">
        <f t="array" ref="G15">SUMPRODUCT(A2:A6,Transpose(B15:F15))</f>
        <v>0.1888796138</v>
      </c>
      <c r="H15" s="94">
        <f t="array" ref="H15">power(MMULT((B15:F15),MMULT(I34:M38,transpose(B15:F15))),1/2)</f>
        <v>0.188704746</v>
      </c>
      <c r="I15" s="94">
        <v>0.18887961383250926</v>
      </c>
      <c r="J15" s="94"/>
      <c r="K15" s="2"/>
      <c r="L15" s="2"/>
      <c r="M15" s="2"/>
      <c r="N15" s="2"/>
      <c r="O15" s="2"/>
      <c r="P15" s="2"/>
      <c r="Q15" s="2"/>
      <c r="R15" s="2"/>
      <c r="S15" s="2"/>
      <c r="T15" s="2"/>
      <c r="U15" s="2"/>
      <c r="V15" s="2"/>
      <c r="W15" s="2"/>
      <c r="X15" s="2"/>
      <c r="Y15" s="2"/>
      <c r="Z15" s="2"/>
    </row>
    <row r="16">
      <c r="A16" s="93" t="s">
        <v>3563</v>
      </c>
      <c r="B16" s="93">
        <v>0.05</v>
      </c>
      <c r="C16" s="93">
        <v>0.05</v>
      </c>
      <c r="D16" s="93">
        <v>0.3</v>
      </c>
      <c r="E16" s="93">
        <v>0.3</v>
      </c>
      <c r="F16" s="93">
        <v>0.3</v>
      </c>
      <c r="G16" s="94">
        <f t="array" ref="G16">SUMPRODUCT(A2:A6,Transpose(B16:F16))</f>
        <v>0.5362237705</v>
      </c>
      <c r="H16" s="102">
        <f t="array" ref="H16">power(MMULT((B16:F16),MMULT(I34:M38,transpose(B16:F16))),1/2)</f>
        <v>0.2553757451</v>
      </c>
      <c r="I16" s="94"/>
      <c r="J16" s="94"/>
      <c r="K16" s="2"/>
      <c r="L16" s="2"/>
      <c r="M16" s="2"/>
      <c r="N16" s="2"/>
      <c r="O16" s="2"/>
      <c r="P16" s="2"/>
      <c r="Q16" s="2"/>
      <c r="R16" s="2"/>
      <c r="S16" s="2"/>
      <c r="T16" s="2"/>
      <c r="U16" s="2"/>
      <c r="V16" s="2"/>
      <c r="W16" s="2"/>
      <c r="X16" s="2"/>
      <c r="Y16" s="2"/>
      <c r="Z16" s="2"/>
    </row>
    <row r="17">
      <c r="A17" s="93" t="s">
        <v>3572</v>
      </c>
      <c r="B17" s="94">
        <v>0.716403674152332</v>
      </c>
      <c r="C17" s="94">
        <v>0.04418644116231351</v>
      </c>
      <c r="D17" s="94">
        <v>0.013469937246534825</v>
      </c>
      <c r="E17" s="94">
        <v>0.09250646799183732</v>
      </c>
      <c r="F17" s="94">
        <v>0.13343347944698242</v>
      </c>
      <c r="G17" s="94">
        <f t="array" ref="G17">SUMPRODUCT(A2:A6,Transpose(B17:F17))</f>
        <v>0.4302698524</v>
      </c>
      <c r="H17" s="94">
        <f t="array" ref="H17">power(MMULT((B17:F17),MMULT(I34:M38,transpose(B17:F17))),1/2)</f>
        <v>0.2858583095</v>
      </c>
      <c r="I17" s="94">
        <v>0.4302698523805024</v>
      </c>
      <c r="J17" s="94"/>
      <c r="K17" s="2"/>
      <c r="L17" s="2"/>
      <c r="M17" s="2"/>
      <c r="N17" s="2"/>
      <c r="O17" s="2"/>
      <c r="P17" s="2"/>
      <c r="Q17" s="2"/>
      <c r="R17" s="2"/>
      <c r="S17" s="2"/>
      <c r="T17" s="2"/>
      <c r="U17" s="2"/>
      <c r="V17" s="2"/>
      <c r="W17" s="2"/>
      <c r="X17" s="2"/>
      <c r="Y17" s="2"/>
      <c r="Z17" s="2"/>
    </row>
    <row r="18">
      <c r="A18" s="93" t="s">
        <v>3573</v>
      </c>
      <c r="B18" s="93">
        <v>0.5</v>
      </c>
      <c r="C18" s="93">
        <v>0.2</v>
      </c>
      <c r="D18" s="93">
        <v>0.1</v>
      </c>
      <c r="E18" s="93">
        <v>0.1</v>
      </c>
      <c r="F18" s="93">
        <v>0.1</v>
      </c>
      <c r="G18" s="94">
        <f t="array" ref="G18">SUMPRODUCT(A2:A6,Transpose(B18:F18))</f>
        <v>0.3745349012</v>
      </c>
      <c r="H18" s="94">
        <f t="array" ref="H18">power(MMULT((B18:F18),MMULT(I34:M38,transpose(B18:F18))),1/2)</f>
        <v>0.2213125341</v>
      </c>
      <c r="I18" s="94"/>
      <c r="J18" s="94"/>
      <c r="K18" s="2"/>
      <c r="L18" s="2"/>
      <c r="M18" s="2"/>
      <c r="N18" s="2"/>
      <c r="O18" s="2"/>
      <c r="P18" s="2"/>
      <c r="Q18" s="2"/>
      <c r="R18" s="2"/>
      <c r="S18" s="2"/>
      <c r="T18" s="2"/>
      <c r="U18" s="2"/>
      <c r="V18" s="2"/>
      <c r="W18" s="2"/>
      <c r="X18" s="2"/>
      <c r="Y18" s="2"/>
      <c r="Z18" s="2"/>
    </row>
    <row r="19">
      <c r="A19" s="93" t="s">
        <v>3574</v>
      </c>
      <c r="B19" s="94">
        <v>0.16267509070537842</v>
      </c>
      <c r="C19" s="94">
        <v>0.10268212871467343</v>
      </c>
      <c r="D19" s="94">
        <v>0.06509754114606296</v>
      </c>
      <c r="E19" s="94">
        <v>0.5977534997916911</v>
      </c>
      <c r="F19" s="94">
        <v>0.07179173964219408</v>
      </c>
      <c r="G19" s="94">
        <f t="array" ref="G19">SUMPRODUCT(A2:A6,Transpose(B19:F19))</f>
        <v>0.5221976211</v>
      </c>
      <c r="H19" s="94">
        <f t="array" ref="H19">power(MMULT((B19:F19),MMULT(I34:M38,transpose(B19:F19))),1/2)</f>
        <v>0.3041084202</v>
      </c>
      <c r="I19" s="94">
        <v>0.5221976211368371</v>
      </c>
      <c r="J19" s="94"/>
      <c r="K19" s="2"/>
      <c r="L19" s="2"/>
      <c r="M19" s="2"/>
      <c r="N19" s="2"/>
      <c r="O19" s="2"/>
      <c r="P19" s="2"/>
      <c r="Q19" s="2"/>
      <c r="R19" s="2"/>
      <c r="S19" s="2"/>
      <c r="T19" s="2"/>
      <c r="U19" s="2"/>
      <c r="V19" s="2"/>
      <c r="W19" s="2"/>
      <c r="X19" s="2"/>
      <c r="Y19" s="2"/>
      <c r="Z19" s="2"/>
    </row>
    <row r="20">
      <c r="A20" s="93" t="s">
        <v>3575</v>
      </c>
      <c r="B20" s="93">
        <v>0.15</v>
      </c>
      <c r="C20" s="93">
        <v>0.25</v>
      </c>
      <c r="D20" s="93">
        <v>0.25</v>
      </c>
      <c r="E20" s="93">
        <v>0.2</v>
      </c>
      <c r="F20" s="93">
        <v>0.15</v>
      </c>
      <c r="G20" s="94">
        <f t="array" ref="G20">SUMPRODUCT(A2:A6,Transpose(B20:F20))</f>
        <v>0.3988773897</v>
      </c>
      <c r="H20" s="94">
        <f t="shared" ref="H20:H31" si="1">power(MMULT((B20:F20),MMULT($I$34:$M$38,transpose(B20:F20))),1/2)</f>
        <v>0.1985420534</v>
      </c>
      <c r="I20" s="94"/>
      <c r="J20" s="94"/>
      <c r="K20" s="2"/>
      <c r="L20" s="2"/>
      <c r="M20" s="2"/>
      <c r="N20" s="2"/>
      <c r="O20" s="2"/>
      <c r="P20" s="2"/>
      <c r="Q20" s="2"/>
      <c r="R20" s="2"/>
      <c r="S20" s="2"/>
      <c r="T20" s="2"/>
      <c r="U20" s="2"/>
      <c r="V20" s="2"/>
      <c r="W20" s="2"/>
      <c r="X20" s="2"/>
      <c r="Y20" s="2"/>
      <c r="Z20" s="2"/>
    </row>
    <row r="21">
      <c r="A21" s="93" t="s">
        <v>3576</v>
      </c>
      <c r="B21" s="93">
        <v>0.33</v>
      </c>
      <c r="C21" s="93">
        <v>0.22</v>
      </c>
      <c r="D21" s="93">
        <v>0.15</v>
      </c>
      <c r="E21" s="93">
        <v>0.15</v>
      </c>
      <c r="F21" s="93">
        <v>0.15</v>
      </c>
      <c r="G21" s="94">
        <f t="shared" ref="G21:G31" si="2">SUMPRODUCT($A$2:$A$6,Transpose(B21:F21))</f>
        <v>0.4061715774</v>
      </c>
      <c r="H21" s="94">
        <f t="shared" si="1"/>
        <v>0.1983613091</v>
      </c>
      <c r="I21" s="94"/>
      <c r="J21" s="94"/>
      <c r="K21" s="2"/>
      <c r="L21" s="2"/>
      <c r="M21" s="2"/>
      <c r="N21" s="2"/>
      <c r="O21" s="2"/>
      <c r="P21" s="2"/>
      <c r="Q21" s="2"/>
      <c r="R21" s="2"/>
      <c r="S21" s="2"/>
      <c r="T21" s="2"/>
      <c r="U21" s="2"/>
      <c r="V21" s="2"/>
      <c r="W21" s="2"/>
      <c r="X21" s="2"/>
      <c r="Y21" s="2"/>
      <c r="Z21" s="2"/>
    </row>
    <row r="22">
      <c r="A22" s="93" t="s">
        <v>3577</v>
      </c>
      <c r="B22" s="93">
        <v>0.05</v>
      </c>
      <c r="C22" s="93">
        <v>0.05</v>
      </c>
      <c r="D22" s="93">
        <v>0.3</v>
      </c>
      <c r="E22" s="93">
        <v>0.3</v>
      </c>
      <c r="F22" s="93">
        <v>0.3</v>
      </c>
      <c r="G22" s="94">
        <f t="shared" si="2"/>
        <v>0.5362237705</v>
      </c>
      <c r="H22" s="94">
        <f t="shared" si="1"/>
        <v>0.2553757451</v>
      </c>
      <c r="I22" s="94"/>
      <c r="J22" s="94"/>
      <c r="K22" s="2"/>
      <c r="L22" s="2"/>
      <c r="M22" s="2"/>
      <c r="N22" s="2"/>
      <c r="O22" s="2"/>
      <c r="P22" s="2"/>
      <c r="Q22" s="2"/>
      <c r="R22" s="2"/>
      <c r="S22" s="2"/>
      <c r="T22" s="2"/>
      <c r="U22" s="2"/>
      <c r="V22" s="2"/>
      <c r="W22" s="2"/>
      <c r="X22" s="2"/>
      <c r="Y22" s="2"/>
      <c r="Z22" s="2"/>
    </row>
    <row r="23">
      <c r="A23" s="93" t="s">
        <v>3578</v>
      </c>
      <c r="B23" s="93">
        <v>0.1</v>
      </c>
      <c r="C23" s="93">
        <v>0.1</v>
      </c>
      <c r="D23" s="93">
        <v>0.25</v>
      </c>
      <c r="E23" s="93">
        <v>0.3</v>
      </c>
      <c r="F23" s="93">
        <v>0.25</v>
      </c>
      <c r="G23" s="94">
        <f t="shared" si="2"/>
        <v>0.508267399</v>
      </c>
      <c r="H23" s="94">
        <f t="shared" si="1"/>
        <v>0.2383804241</v>
      </c>
      <c r="I23" s="94"/>
      <c r="J23" s="94"/>
      <c r="K23" s="2"/>
      <c r="L23" s="2"/>
      <c r="M23" s="2"/>
      <c r="N23" s="2"/>
      <c r="O23" s="2"/>
      <c r="P23" s="2"/>
      <c r="Q23" s="2"/>
      <c r="R23" s="2"/>
      <c r="S23" s="2"/>
      <c r="T23" s="2"/>
      <c r="U23" s="2"/>
      <c r="V23" s="2"/>
      <c r="W23" s="2"/>
      <c r="X23" s="2"/>
      <c r="Y23" s="2"/>
      <c r="Z23" s="2"/>
    </row>
    <row r="24">
      <c r="A24" s="93" t="s">
        <v>3579</v>
      </c>
      <c r="B24" s="93">
        <v>0.02</v>
      </c>
      <c r="C24" s="93">
        <v>0.02</v>
      </c>
      <c r="D24" s="93">
        <v>0.32</v>
      </c>
      <c r="E24" s="93">
        <v>0.32</v>
      </c>
      <c r="F24" s="93">
        <v>0.32</v>
      </c>
      <c r="G24" s="94">
        <f t="shared" si="2"/>
        <v>0.5546845377</v>
      </c>
      <c r="H24" s="94">
        <f t="shared" si="1"/>
        <v>0.2685050015</v>
      </c>
      <c r="I24" s="94"/>
      <c r="J24" s="94"/>
      <c r="K24" s="2"/>
      <c r="L24" s="2"/>
      <c r="M24" s="2"/>
      <c r="N24" s="2"/>
      <c r="O24" s="2"/>
      <c r="P24" s="2"/>
      <c r="Q24" s="2"/>
      <c r="R24" s="2"/>
      <c r="S24" s="2"/>
      <c r="T24" s="2"/>
      <c r="U24" s="2"/>
      <c r="V24" s="2"/>
      <c r="W24" s="2"/>
      <c r="X24" s="2"/>
      <c r="Y24" s="2"/>
      <c r="Z24" s="2"/>
    </row>
    <row r="25">
      <c r="A25" s="93" t="s">
        <v>3580</v>
      </c>
      <c r="B25" s="93">
        <v>0.15</v>
      </c>
      <c r="C25" s="93">
        <v>0.1</v>
      </c>
      <c r="D25" s="93">
        <v>0.2</v>
      </c>
      <c r="E25" s="93">
        <v>0.3</v>
      </c>
      <c r="F25" s="93">
        <v>0.25</v>
      </c>
      <c r="G25" s="94">
        <f t="shared" si="2"/>
        <v>0.5168104856</v>
      </c>
      <c r="H25" s="94">
        <f t="shared" si="1"/>
        <v>0.2340251313</v>
      </c>
      <c r="I25" s="94"/>
      <c r="J25" s="94"/>
      <c r="K25" s="2"/>
      <c r="L25" s="2"/>
      <c r="M25" s="2"/>
      <c r="N25" s="2"/>
      <c r="O25" s="2"/>
      <c r="P25" s="2"/>
      <c r="Q25" s="2"/>
      <c r="R25" s="2"/>
      <c r="S25" s="2"/>
      <c r="T25" s="2"/>
      <c r="U25" s="2"/>
      <c r="V25" s="2"/>
      <c r="W25" s="2"/>
      <c r="X25" s="2"/>
      <c r="Y25" s="2"/>
      <c r="Z25" s="2"/>
    </row>
    <row r="26">
      <c r="A26" s="93" t="s">
        <v>3581</v>
      </c>
      <c r="B26" s="93">
        <v>0.25</v>
      </c>
      <c r="C26" s="93">
        <v>0.1</v>
      </c>
      <c r="D26" s="93">
        <v>0.1</v>
      </c>
      <c r="E26" s="93">
        <v>0.25</v>
      </c>
      <c r="F26" s="93">
        <v>0.3</v>
      </c>
      <c r="G26" s="94">
        <f t="shared" si="2"/>
        <v>0.54838077</v>
      </c>
      <c r="H26" s="94">
        <f t="shared" si="1"/>
        <v>0.2312144204</v>
      </c>
      <c r="I26" s="94"/>
      <c r="J26" s="94"/>
      <c r="K26" s="2"/>
      <c r="L26" s="2"/>
      <c r="M26" s="2"/>
      <c r="N26" s="2"/>
      <c r="O26" s="2"/>
      <c r="P26" s="2"/>
      <c r="Q26" s="2"/>
      <c r="R26" s="2"/>
      <c r="S26" s="2"/>
      <c r="T26" s="2"/>
      <c r="U26" s="2"/>
      <c r="V26" s="2"/>
      <c r="W26" s="2"/>
      <c r="X26" s="2"/>
      <c r="Y26" s="2"/>
      <c r="Z26" s="2"/>
    </row>
    <row r="27">
      <c r="A27" s="93" t="s">
        <v>3582</v>
      </c>
      <c r="B27" s="93">
        <v>0.03</v>
      </c>
      <c r="C27" s="93">
        <v>0.03</v>
      </c>
      <c r="D27" s="93">
        <v>0.31</v>
      </c>
      <c r="E27" s="93">
        <v>0.31</v>
      </c>
      <c r="F27" s="93">
        <v>0.32</v>
      </c>
      <c r="G27" s="94">
        <f t="shared" si="2"/>
        <v>0.5519900856</v>
      </c>
      <c r="H27" s="94">
        <f t="shared" si="1"/>
        <v>0.2642698336</v>
      </c>
      <c r="I27" s="94"/>
      <c r="J27" s="94"/>
      <c r="K27" s="2"/>
      <c r="L27" s="2"/>
      <c r="M27" s="2"/>
      <c r="N27" s="2"/>
      <c r="O27" s="2"/>
      <c r="P27" s="2"/>
      <c r="Q27" s="2"/>
      <c r="R27" s="2"/>
      <c r="S27" s="2"/>
      <c r="T27" s="2"/>
      <c r="U27" s="2"/>
      <c r="V27" s="2"/>
      <c r="W27" s="2"/>
      <c r="X27" s="2"/>
      <c r="Y27" s="2"/>
      <c r="Z27" s="2"/>
    </row>
    <row r="28">
      <c r="A28" s="93" t="s">
        <v>3583</v>
      </c>
      <c r="B28" s="93">
        <v>0.05</v>
      </c>
      <c r="C28" s="93">
        <v>0.05</v>
      </c>
      <c r="D28" s="93">
        <v>0.05</v>
      </c>
      <c r="E28" s="93">
        <v>0.4</v>
      </c>
      <c r="F28" s="93">
        <v>0.45</v>
      </c>
      <c r="G28" s="94">
        <f t="shared" si="2"/>
        <v>0.6942702673</v>
      </c>
      <c r="H28" s="94">
        <f t="shared" si="1"/>
        <v>0.2971760081</v>
      </c>
      <c r="I28" s="94"/>
      <c r="J28" s="94"/>
      <c r="K28" s="2"/>
      <c r="L28" s="2"/>
      <c r="M28" s="2"/>
      <c r="N28" s="2"/>
      <c r="O28" s="2"/>
      <c r="P28" s="2"/>
      <c r="Q28" s="2"/>
      <c r="R28" s="2"/>
      <c r="S28" s="2"/>
      <c r="T28" s="2"/>
      <c r="U28" s="2"/>
      <c r="V28" s="2"/>
      <c r="W28" s="2"/>
      <c r="X28" s="2"/>
      <c r="Y28" s="2"/>
      <c r="Z28" s="2"/>
    </row>
    <row r="29">
      <c r="A29" s="93" t="s">
        <v>3584</v>
      </c>
      <c r="B29" s="93">
        <v>0.1</v>
      </c>
      <c r="C29" s="93">
        <v>0.1</v>
      </c>
      <c r="D29" s="93">
        <v>0.1</v>
      </c>
      <c r="E29" s="93">
        <v>0.3</v>
      </c>
      <c r="F29" s="93">
        <v>0.4</v>
      </c>
      <c r="G29" s="94">
        <f t="shared" si="2"/>
        <v>0.6204762304</v>
      </c>
      <c r="H29" s="94">
        <f t="shared" si="1"/>
        <v>0.2601938</v>
      </c>
      <c r="I29" s="94"/>
      <c r="J29" s="94"/>
      <c r="K29" s="2"/>
      <c r="L29" s="2"/>
      <c r="M29" s="2"/>
      <c r="N29" s="2"/>
      <c r="O29" s="2"/>
      <c r="P29" s="2"/>
      <c r="Q29" s="2"/>
      <c r="R29" s="2"/>
      <c r="S29" s="2"/>
      <c r="T29" s="2"/>
      <c r="U29" s="2"/>
      <c r="V29" s="2"/>
      <c r="W29" s="2"/>
      <c r="X29" s="2"/>
      <c r="Y29" s="2"/>
      <c r="Z29" s="2"/>
    </row>
    <row r="30">
      <c r="A30" s="93" t="s">
        <v>3585</v>
      </c>
      <c r="B30" s="93">
        <v>0.12</v>
      </c>
      <c r="C30" s="93">
        <v>0.12</v>
      </c>
      <c r="D30" s="93">
        <v>0.12</v>
      </c>
      <c r="E30" s="93">
        <v>0.32</v>
      </c>
      <c r="F30" s="93">
        <v>0.32</v>
      </c>
      <c r="G30" s="94">
        <f t="shared" si="2"/>
        <v>0.5735776823</v>
      </c>
      <c r="H30" s="94">
        <f t="shared" si="1"/>
        <v>0.2468432323</v>
      </c>
      <c r="I30" s="94"/>
      <c r="J30" s="94"/>
      <c r="K30" s="2"/>
      <c r="L30" s="2"/>
      <c r="M30" s="2"/>
      <c r="N30" s="2"/>
      <c r="O30" s="2"/>
      <c r="P30" s="2"/>
      <c r="Q30" s="2"/>
      <c r="R30" s="2"/>
      <c r="S30" s="2"/>
      <c r="T30" s="2"/>
      <c r="U30" s="2"/>
      <c r="V30" s="2"/>
      <c r="W30" s="2"/>
      <c r="X30" s="2"/>
      <c r="Y30" s="2"/>
      <c r="Z30" s="2"/>
    </row>
    <row r="31">
      <c r="A31" s="93" t="s">
        <v>3586</v>
      </c>
      <c r="B31" s="93">
        <v>0.01</v>
      </c>
      <c r="C31" s="93">
        <v>0.01</v>
      </c>
      <c r="D31" s="93">
        <v>0.4</v>
      </c>
      <c r="E31" s="93">
        <v>0.3</v>
      </c>
      <c r="F31" s="93">
        <v>0.28</v>
      </c>
      <c r="G31" s="94">
        <f t="shared" si="2"/>
        <v>0.5137053351</v>
      </c>
      <c r="H31" s="94">
        <f t="shared" si="1"/>
        <v>0.2659319333</v>
      </c>
      <c r="I31" s="94"/>
      <c r="J31" s="94"/>
      <c r="K31" s="2"/>
      <c r="L31" s="2"/>
      <c r="M31" s="2"/>
      <c r="N31" s="2"/>
      <c r="O31" s="2"/>
      <c r="P31" s="2"/>
      <c r="Q31" s="2"/>
      <c r="R31" s="2"/>
      <c r="S31" s="2"/>
      <c r="T31" s="2"/>
      <c r="U31" s="2"/>
      <c r="V31" s="2"/>
      <c r="W31" s="2"/>
      <c r="X31" s="2"/>
      <c r="Y31" s="2"/>
      <c r="Z31" s="2"/>
    </row>
    <row r="32">
      <c r="A32" s="93" t="s">
        <v>3587</v>
      </c>
      <c r="B32" s="94"/>
      <c r="C32" s="94"/>
      <c r="D32" s="94"/>
      <c r="E32" s="94"/>
      <c r="F32" s="94"/>
      <c r="G32" s="94">
        <v>0.1021273945238832</v>
      </c>
      <c r="H32" s="94">
        <f>0.008961654807446*power(252,1/2)</f>
        <v>0.1422618597</v>
      </c>
      <c r="I32" s="94"/>
      <c r="J32" s="94">
        <v>0.1021273945238832</v>
      </c>
      <c r="K32" s="2"/>
      <c r="L32" s="2"/>
      <c r="M32" s="2"/>
      <c r="N32" s="2"/>
      <c r="O32" s="2"/>
      <c r="P32" s="2"/>
      <c r="Q32" s="2"/>
      <c r="R32" s="2"/>
      <c r="S32" s="2"/>
      <c r="T32" s="2"/>
      <c r="U32" s="2"/>
      <c r="V32" s="2"/>
      <c r="W32" s="2"/>
      <c r="X32" s="2"/>
      <c r="Y32" s="2"/>
      <c r="Z32" s="2"/>
    </row>
    <row r="33">
      <c r="A33" s="2"/>
      <c r="B33" s="2"/>
      <c r="C33" s="2"/>
      <c r="D33" s="2"/>
      <c r="E33" s="2"/>
      <c r="F33" s="2"/>
      <c r="G33" s="2"/>
      <c r="H33" s="84"/>
      <c r="I33" s="85" t="s">
        <v>3515</v>
      </c>
      <c r="J33" s="85" t="s">
        <v>3516</v>
      </c>
      <c r="K33" s="85" t="s">
        <v>3536</v>
      </c>
      <c r="L33" s="85" t="s">
        <v>3537</v>
      </c>
      <c r="M33" s="85" t="s">
        <v>3538</v>
      </c>
      <c r="N33" s="2"/>
      <c r="O33" s="2"/>
      <c r="P33" s="2"/>
      <c r="Q33" s="2"/>
      <c r="R33" s="2"/>
      <c r="S33" s="2"/>
      <c r="T33" s="2"/>
      <c r="U33" s="2"/>
      <c r="V33" s="2"/>
      <c r="W33" s="2"/>
      <c r="X33" s="2"/>
      <c r="Y33" s="2"/>
      <c r="Z33" s="2"/>
    </row>
    <row r="34">
      <c r="A34" s="103" t="s">
        <v>3588</v>
      </c>
      <c r="B34" s="101"/>
      <c r="C34" s="101"/>
      <c r="D34" s="101"/>
      <c r="E34" s="101"/>
      <c r="F34" s="101"/>
      <c r="G34" s="101"/>
      <c r="H34" s="85" t="s">
        <v>3515</v>
      </c>
      <c r="I34" s="85">
        <f>0.00055631249621324*252</f>
        <v>0.140190749</v>
      </c>
      <c r="J34" s="84">
        <f>0.0000172107368862402*252</f>
        <v>0.004337105695</v>
      </c>
      <c r="K34" s="84">
        <f>0.0000431154605359546*252</f>
        <v>0.01086509606</v>
      </c>
      <c r="L34" s="84">
        <f>-0.0000256317886544098*252</f>
        <v>-0.006459210741</v>
      </c>
      <c r="M34" s="84">
        <f>0.0000753768436000777*252</f>
        <v>0.01899496459</v>
      </c>
      <c r="N34" s="2"/>
      <c r="O34" s="2"/>
      <c r="P34" s="2"/>
      <c r="Q34" s="2"/>
      <c r="R34" s="2"/>
      <c r="S34" s="2"/>
      <c r="T34" s="2"/>
      <c r="U34" s="2"/>
      <c r="V34" s="2"/>
      <c r="W34" s="2"/>
      <c r="X34" s="2"/>
      <c r="Y34" s="2"/>
      <c r="Z34" s="2"/>
    </row>
    <row r="35">
      <c r="A35" s="2"/>
      <c r="B35" s="2"/>
      <c r="C35" s="2"/>
      <c r="D35" s="2"/>
      <c r="E35" s="2"/>
      <c r="F35" s="2"/>
      <c r="G35" s="2"/>
      <c r="H35" s="85" t="s">
        <v>3516</v>
      </c>
      <c r="I35" s="84">
        <f>0.0000172107368862402*252</f>
        <v>0.004337105695</v>
      </c>
      <c r="J35" s="85">
        <f>0.00016296194681309*252</f>
        <v>0.0410664106</v>
      </c>
      <c r="K35" s="84">
        <f>0.0000826531546769384*252</f>
        <v>0.02082859498</v>
      </c>
      <c r="L35" s="84">
        <f>0.000067261577443936*252</f>
        <v>0.01694991752</v>
      </c>
      <c r="M35" s="84">
        <f>0.0000628386863043669*252</f>
        <v>0.01583534895</v>
      </c>
      <c r="N35" s="2"/>
      <c r="O35" s="2"/>
      <c r="P35" s="2"/>
      <c r="Q35" s="2"/>
      <c r="R35" s="2"/>
      <c r="S35" s="2"/>
      <c r="T35" s="2"/>
      <c r="U35" s="2"/>
      <c r="V35" s="2"/>
      <c r="W35" s="2"/>
      <c r="X35" s="2"/>
      <c r="Y35" s="2"/>
      <c r="Z35" s="2"/>
    </row>
    <row r="36">
      <c r="A36" s="2"/>
      <c r="B36" s="2"/>
      <c r="C36" s="2"/>
      <c r="D36" s="2"/>
      <c r="E36" s="2"/>
      <c r="F36" s="2"/>
      <c r="G36" s="2"/>
      <c r="H36" s="85" t="s">
        <v>3536</v>
      </c>
      <c r="I36" s="84">
        <f>0.0000431154605359546*252</f>
        <v>0.01086509606</v>
      </c>
      <c r="J36" s="84">
        <f>0.0000826531546769384*252</f>
        <v>0.02082859498</v>
      </c>
      <c r="K36" s="85">
        <f>0.00037522007540067*252</f>
        <v>0.094555459</v>
      </c>
      <c r="L36" s="84">
        <f>0.000132631004636041*252</f>
        <v>0.03342301317</v>
      </c>
      <c r="M36" s="84">
        <f>0.00014357055907541*252</f>
        <v>0.03617978089</v>
      </c>
      <c r="N36" s="2"/>
      <c r="O36" s="2"/>
      <c r="P36" s="2"/>
      <c r="Q36" s="2"/>
      <c r="R36" s="2"/>
      <c r="S36" s="2"/>
      <c r="T36" s="2"/>
      <c r="U36" s="2"/>
      <c r="V36" s="2"/>
      <c r="W36" s="2"/>
      <c r="X36" s="2"/>
      <c r="Y36" s="2"/>
      <c r="Z36" s="2"/>
    </row>
    <row r="37">
      <c r="A37" s="2"/>
      <c r="B37" s="2"/>
      <c r="C37" s="2"/>
      <c r="D37" s="2"/>
      <c r="E37" s="2"/>
      <c r="F37" s="2"/>
      <c r="G37" s="2"/>
      <c r="H37" s="85" t="s">
        <v>3537</v>
      </c>
      <c r="I37" s="84">
        <f>-0.0000256317886544098*252</f>
        <v>-0.006459210741</v>
      </c>
      <c r="J37" s="84">
        <f>0.000067261577443936*252</f>
        <v>0.01694991752</v>
      </c>
      <c r="K37" s="84">
        <f>0.000132631004636041*252</f>
        <v>0.03342301317</v>
      </c>
      <c r="L37" s="85">
        <f>0.00088475006868231*252</f>
        <v>0.2229570173</v>
      </c>
      <c r="M37" s="84">
        <f>0.000102883750685936*252</f>
        <v>0.02592670517</v>
      </c>
      <c r="N37" s="2"/>
      <c r="O37" s="2"/>
      <c r="P37" s="2"/>
      <c r="Q37" s="2"/>
      <c r="R37" s="2"/>
      <c r="S37" s="2"/>
      <c r="T37" s="2"/>
      <c r="U37" s="2"/>
      <c r="V37" s="2"/>
      <c r="W37" s="2"/>
      <c r="X37" s="2"/>
      <c r="Y37" s="2"/>
      <c r="Z37" s="2"/>
    </row>
    <row r="38">
      <c r="A38" s="2"/>
      <c r="B38" s="2"/>
      <c r="C38" s="2"/>
      <c r="D38" s="2"/>
      <c r="E38" s="2"/>
      <c r="F38" s="2"/>
      <c r="G38" s="2"/>
      <c r="H38" s="85" t="s">
        <v>3538</v>
      </c>
      <c r="I38" s="84">
        <f>0.0000753768436000777*252</f>
        <v>0.01899496459</v>
      </c>
      <c r="J38" s="84">
        <f>0.0000628386863043669*252</f>
        <v>0.01583534895</v>
      </c>
      <c r="K38" s="84">
        <f>0.00014357055907541*252</f>
        <v>0.03617978089</v>
      </c>
      <c r="L38" s="84">
        <f>0.000102883750685936*252</f>
        <v>0.02592670517</v>
      </c>
      <c r="M38" s="85">
        <f>0.00073457093024114*252</f>
        <v>0.1851118744</v>
      </c>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sheetData>
  <conditionalFormatting sqref="A2">
    <cfRule type="cellIs" dxfId="0" priority="1" operator="lessThan">
      <formula>0</formula>
    </cfRule>
  </conditionalFormatting>
  <conditionalFormatting sqref="A1:Z1000">
    <cfRule type="cellIs" dxfId="0" priority="2" operator="lessThan">
      <formula>0</formula>
    </cfRule>
  </conditionalFormatting>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34.5"/>
    <col customWidth="1" min="2" max="2" width="15.0"/>
    <col customWidth="1" min="3" max="3" width="17.0"/>
    <col customWidth="1" min="6" max="6" width="99.75"/>
  </cols>
  <sheetData>
    <row r="1">
      <c r="A1" s="104" t="s">
        <v>3589</v>
      </c>
      <c r="B1" s="104" t="s">
        <v>3590</v>
      </c>
      <c r="C1" s="104" t="s">
        <v>3591</v>
      </c>
      <c r="D1" s="104" t="s">
        <v>3592</v>
      </c>
      <c r="E1" s="105"/>
      <c r="F1" s="105"/>
      <c r="G1" s="105"/>
      <c r="H1" s="105"/>
      <c r="I1" s="105"/>
      <c r="J1" s="105"/>
      <c r="K1" s="105"/>
      <c r="L1" s="105"/>
    </row>
    <row r="2">
      <c r="A2" s="106">
        <v>0.1021273945238832</v>
      </c>
      <c r="B2" s="106">
        <f>0.008961654807446*power(252,1/2)</f>
        <v>0.1422618597</v>
      </c>
      <c r="C2" s="104">
        <v>6.5760000000000005</v>
      </c>
      <c r="D2" s="107">
        <f>(A2-(C2/100))/B2</f>
        <v>0.2556369964</v>
      </c>
      <c r="E2" s="105"/>
      <c r="F2" s="108" t="s">
        <v>3593</v>
      </c>
      <c r="G2" s="105"/>
      <c r="H2" s="105"/>
      <c r="I2" s="105"/>
      <c r="J2" s="105"/>
      <c r="K2" s="105"/>
      <c r="L2" s="105"/>
    </row>
    <row r="3">
      <c r="A3" s="105"/>
      <c r="B3" s="105"/>
      <c r="C3" s="105"/>
      <c r="D3" s="105"/>
      <c r="E3" s="105"/>
      <c r="F3" s="108"/>
      <c r="G3" s="105"/>
      <c r="H3" s="105"/>
      <c r="I3" s="105"/>
      <c r="J3" s="105"/>
      <c r="K3" s="105"/>
      <c r="L3" s="105"/>
    </row>
    <row r="4">
      <c r="A4" s="105"/>
      <c r="B4" s="105"/>
      <c r="C4" s="105"/>
      <c r="D4" s="105"/>
      <c r="E4" s="105"/>
      <c r="F4" s="108" t="s">
        <v>3594</v>
      </c>
      <c r="G4" s="105"/>
      <c r="H4" s="105"/>
      <c r="I4" s="105"/>
      <c r="J4" s="105"/>
      <c r="K4" s="105"/>
      <c r="L4" s="105"/>
    </row>
    <row r="5">
      <c r="A5" s="109"/>
      <c r="B5" s="105"/>
      <c r="C5" s="105"/>
      <c r="D5" s="105"/>
      <c r="E5" s="105"/>
      <c r="F5" s="108"/>
      <c r="G5" s="105"/>
      <c r="H5" s="105"/>
      <c r="I5" s="105"/>
      <c r="J5" s="105"/>
      <c r="K5" s="105"/>
      <c r="L5" s="105"/>
    </row>
    <row r="6">
      <c r="A6" s="105"/>
      <c r="B6" s="105"/>
      <c r="C6" s="105"/>
      <c r="D6" s="105"/>
      <c r="E6" s="105"/>
      <c r="F6" s="108" t="s">
        <v>3595</v>
      </c>
      <c r="G6" s="105"/>
      <c r="H6" s="105"/>
      <c r="I6" s="105"/>
      <c r="J6" s="105"/>
      <c r="K6" s="105"/>
      <c r="L6" s="105"/>
    </row>
    <row r="7">
      <c r="A7" s="105"/>
      <c r="B7" s="109"/>
      <c r="C7" s="109"/>
      <c r="D7" s="109"/>
      <c r="E7" s="109"/>
      <c r="F7" s="108"/>
      <c r="G7" s="109"/>
      <c r="H7" s="109"/>
      <c r="I7" s="109"/>
      <c r="J7" s="109"/>
      <c r="K7" s="109"/>
      <c r="L7" s="109"/>
    </row>
    <row r="8">
      <c r="A8" s="109"/>
      <c r="B8" s="109"/>
      <c r="C8" s="109"/>
      <c r="D8" s="109"/>
      <c r="E8" s="109"/>
      <c r="F8" s="108" t="s">
        <v>3596</v>
      </c>
      <c r="G8" s="105"/>
      <c r="H8" s="105"/>
      <c r="I8" s="105"/>
      <c r="J8" s="105"/>
      <c r="K8" s="105"/>
      <c r="L8" s="105"/>
    </row>
    <row r="9">
      <c r="A9" s="109"/>
      <c r="B9" s="109"/>
      <c r="C9" s="109"/>
      <c r="D9" s="109"/>
      <c r="E9" s="109"/>
      <c r="F9" s="110"/>
      <c r="G9" s="105"/>
      <c r="H9" s="105"/>
      <c r="I9" s="105"/>
      <c r="J9" s="105"/>
      <c r="K9" s="105"/>
      <c r="L9" s="105"/>
    </row>
    <row r="10">
      <c r="A10" s="109"/>
      <c r="B10" s="109"/>
      <c r="C10" s="109"/>
      <c r="D10" s="109"/>
      <c r="E10" s="109"/>
      <c r="F10" s="108" t="s">
        <v>3597</v>
      </c>
      <c r="G10" s="105"/>
      <c r="H10" s="105"/>
      <c r="I10" s="105"/>
      <c r="J10" s="105"/>
      <c r="K10" s="105"/>
      <c r="L10" s="105"/>
    </row>
    <row r="11">
      <c r="A11" s="109"/>
      <c r="B11" s="105"/>
      <c r="C11" s="105"/>
      <c r="D11" s="105"/>
      <c r="E11" s="105"/>
      <c r="F11" s="108"/>
      <c r="G11" s="105"/>
      <c r="H11" s="105"/>
      <c r="I11" s="105"/>
      <c r="J11" s="105"/>
      <c r="K11" s="105"/>
      <c r="L11" s="105"/>
    </row>
    <row r="12">
      <c r="A12" s="109"/>
      <c r="B12" s="109"/>
      <c r="C12" s="109"/>
      <c r="D12" s="109"/>
      <c r="E12" s="109"/>
      <c r="F12" s="108" t="s">
        <v>3598</v>
      </c>
      <c r="G12" s="105"/>
      <c r="H12" s="105"/>
      <c r="I12" s="105"/>
      <c r="J12" s="105"/>
      <c r="K12" s="105"/>
      <c r="L12" s="105"/>
    </row>
    <row r="13">
      <c r="A13" s="109"/>
      <c r="B13" s="105"/>
      <c r="C13" s="105"/>
      <c r="D13" s="105"/>
      <c r="E13" s="105"/>
      <c r="F13" s="108"/>
      <c r="G13" s="105"/>
      <c r="H13" s="105"/>
      <c r="I13" s="105"/>
      <c r="J13" s="105"/>
      <c r="K13" s="105"/>
      <c r="L13" s="105"/>
    </row>
    <row r="14">
      <c r="A14" s="109"/>
      <c r="B14" s="109"/>
      <c r="C14" s="109"/>
      <c r="D14" s="109"/>
      <c r="E14" s="109"/>
      <c r="F14" s="108" t="s">
        <v>3599</v>
      </c>
      <c r="G14" s="105"/>
      <c r="H14" s="105"/>
      <c r="I14" s="105"/>
      <c r="J14" s="105"/>
      <c r="K14" s="105"/>
      <c r="L14" s="105"/>
    </row>
    <row r="15">
      <c r="A15" s="109"/>
      <c r="B15" s="105"/>
      <c r="C15" s="105"/>
      <c r="D15" s="105"/>
      <c r="E15" s="105"/>
      <c r="F15" s="108"/>
      <c r="G15" s="105"/>
      <c r="H15" s="105"/>
      <c r="I15" s="105"/>
      <c r="J15" s="105"/>
      <c r="K15" s="105"/>
      <c r="L15" s="105"/>
    </row>
    <row r="16">
      <c r="A16" s="109"/>
      <c r="B16" s="109"/>
      <c r="C16" s="109"/>
      <c r="D16" s="109"/>
      <c r="E16" s="109"/>
      <c r="F16" s="108" t="s">
        <v>3600</v>
      </c>
      <c r="G16" s="105"/>
      <c r="H16" s="105"/>
      <c r="I16" s="105"/>
      <c r="J16" s="105"/>
      <c r="K16" s="105"/>
      <c r="L16" s="105"/>
    </row>
    <row r="17">
      <c r="A17" s="109"/>
      <c r="B17" s="109"/>
      <c r="C17" s="109"/>
      <c r="D17" s="109"/>
      <c r="E17" s="109"/>
      <c r="F17" s="108"/>
      <c r="G17" s="105"/>
      <c r="H17" s="105"/>
      <c r="I17" s="105"/>
      <c r="J17" s="105"/>
      <c r="K17" s="105"/>
      <c r="L17" s="105"/>
    </row>
    <row r="18">
      <c r="A18" s="109"/>
      <c r="B18" s="109"/>
      <c r="C18" s="109"/>
      <c r="D18" s="109"/>
      <c r="E18" s="109"/>
      <c r="F18" s="108" t="s">
        <v>3601</v>
      </c>
      <c r="G18" s="105"/>
      <c r="H18" s="105"/>
      <c r="I18" s="105"/>
      <c r="J18" s="105"/>
      <c r="K18" s="105"/>
      <c r="L18" s="105"/>
    </row>
    <row r="19">
      <c r="A19" s="109"/>
      <c r="B19" s="109"/>
      <c r="C19" s="109"/>
      <c r="D19" s="109"/>
      <c r="E19" s="109"/>
      <c r="G19" s="105"/>
      <c r="H19" s="105"/>
      <c r="I19" s="105"/>
      <c r="J19" s="105"/>
      <c r="K19" s="105"/>
      <c r="L19" s="105"/>
    </row>
    <row r="20">
      <c r="A20" s="109"/>
      <c r="B20" s="109"/>
      <c r="C20" s="109"/>
      <c r="D20" s="109"/>
      <c r="E20" s="109"/>
      <c r="F20" s="108" t="s">
        <v>3602</v>
      </c>
      <c r="G20" s="105"/>
      <c r="H20" s="105"/>
      <c r="I20" s="105"/>
      <c r="J20" s="105"/>
      <c r="K20" s="105"/>
      <c r="L20" s="105"/>
    </row>
    <row r="21">
      <c r="A21" s="109"/>
      <c r="B21" s="109"/>
      <c r="C21" s="109"/>
      <c r="D21" s="109"/>
      <c r="E21" s="109"/>
      <c r="F21" s="108"/>
      <c r="G21" s="105"/>
      <c r="H21" s="105"/>
      <c r="I21" s="105"/>
      <c r="J21" s="105"/>
      <c r="K21" s="105"/>
      <c r="L21" s="105"/>
    </row>
    <row r="22">
      <c r="A22" s="109"/>
      <c r="B22" s="109"/>
      <c r="C22" s="109"/>
      <c r="D22" s="109"/>
      <c r="E22" s="109"/>
      <c r="F22" s="111" t="s">
        <v>3603</v>
      </c>
      <c r="G22" s="105"/>
      <c r="H22" s="105"/>
      <c r="I22" s="105"/>
      <c r="J22" s="105"/>
      <c r="K22" s="105"/>
      <c r="L22" s="105"/>
    </row>
    <row r="23">
      <c r="A23" s="109"/>
      <c r="B23" s="109"/>
      <c r="C23" s="109"/>
      <c r="D23" s="109"/>
      <c r="E23" s="109"/>
      <c r="F23" s="111" t="s">
        <v>3604</v>
      </c>
      <c r="G23" s="105"/>
      <c r="H23" s="105"/>
      <c r="I23" s="105"/>
      <c r="J23" s="105"/>
      <c r="K23" s="105"/>
      <c r="L23" s="105"/>
    </row>
    <row r="24">
      <c r="A24" s="109"/>
      <c r="B24" s="109"/>
      <c r="C24" s="109"/>
      <c r="D24" s="109"/>
      <c r="E24" s="109"/>
      <c r="F24" s="108"/>
      <c r="G24" s="105"/>
      <c r="H24" s="105"/>
      <c r="I24" s="105"/>
      <c r="J24" s="105"/>
      <c r="K24" s="105"/>
      <c r="L24" s="105"/>
    </row>
    <row r="25">
      <c r="A25" s="109"/>
      <c r="B25" s="109"/>
      <c r="C25" s="109"/>
      <c r="D25" s="109"/>
      <c r="E25" s="109"/>
      <c r="F25" s="108" t="s">
        <v>3605</v>
      </c>
      <c r="G25" s="105"/>
      <c r="H25" s="105"/>
      <c r="I25" s="105"/>
      <c r="J25" s="105"/>
      <c r="K25" s="105"/>
      <c r="L25" s="105"/>
    </row>
    <row r="26">
      <c r="A26" s="109"/>
      <c r="B26" s="109"/>
      <c r="C26" s="109"/>
      <c r="D26" s="109"/>
      <c r="E26" s="109"/>
      <c r="F26" s="108"/>
      <c r="G26" s="105"/>
      <c r="H26" s="105"/>
      <c r="I26" s="105"/>
      <c r="J26" s="105"/>
      <c r="K26" s="105"/>
      <c r="L26" s="105"/>
    </row>
    <row r="27">
      <c r="A27" s="109"/>
      <c r="B27" s="105"/>
      <c r="C27" s="105"/>
      <c r="D27" s="105"/>
      <c r="E27" s="105"/>
      <c r="F27" s="108" t="s">
        <v>3606</v>
      </c>
      <c r="G27" s="105"/>
      <c r="H27" s="105"/>
      <c r="I27" s="105"/>
      <c r="J27" s="105"/>
      <c r="K27" s="105"/>
      <c r="L27" s="105"/>
    </row>
    <row r="28">
      <c r="A28" s="109"/>
      <c r="B28" s="105"/>
      <c r="C28" s="105"/>
      <c r="D28" s="105"/>
      <c r="E28" s="105"/>
      <c r="F28" s="108" t="s">
        <v>3607</v>
      </c>
      <c r="G28" s="105"/>
      <c r="H28" s="105"/>
      <c r="I28" s="105"/>
      <c r="J28" s="105"/>
      <c r="K28" s="105"/>
      <c r="L28" s="105"/>
    </row>
    <row r="29">
      <c r="A29" s="109"/>
      <c r="B29" s="105"/>
      <c r="C29" s="105"/>
      <c r="D29" s="105"/>
      <c r="E29" s="105"/>
      <c r="F29" s="108"/>
      <c r="G29" s="105"/>
      <c r="H29" s="105"/>
      <c r="I29" s="105"/>
      <c r="J29" s="105"/>
      <c r="K29" s="105"/>
      <c r="L29" s="105"/>
    </row>
    <row r="30">
      <c r="A30" s="105"/>
      <c r="B30" s="105"/>
      <c r="C30" s="105"/>
      <c r="D30" s="105"/>
      <c r="E30" s="105"/>
      <c r="F30" s="111" t="s">
        <v>3608</v>
      </c>
      <c r="G30" s="105"/>
      <c r="H30" s="105"/>
      <c r="I30" s="105"/>
      <c r="J30" s="105"/>
      <c r="K30" s="105"/>
      <c r="L30" s="105"/>
    </row>
    <row r="31">
      <c r="A31" s="109"/>
      <c r="B31" s="105"/>
      <c r="C31" s="105"/>
      <c r="D31" s="105"/>
      <c r="E31" s="105"/>
      <c r="F31" s="111" t="s">
        <v>3609</v>
      </c>
      <c r="G31" s="105"/>
      <c r="H31" s="105"/>
      <c r="I31" s="105"/>
      <c r="J31" s="105"/>
      <c r="K31" s="105"/>
      <c r="L31" s="105"/>
    </row>
    <row r="32">
      <c r="A32" s="112"/>
      <c r="B32" s="105"/>
      <c r="C32" s="105"/>
      <c r="D32" s="105"/>
      <c r="E32" s="105"/>
      <c r="F32" s="111" t="s">
        <v>3610</v>
      </c>
      <c r="G32" s="105"/>
      <c r="H32" s="105"/>
      <c r="I32" s="105"/>
      <c r="J32" s="105"/>
      <c r="K32" s="105"/>
      <c r="L32" s="105"/>
    </row>
    <row r="33">
      <c r="A33" s="112"/>
      <c r="B33" s="105"/>
      <c r="C33" s="105"/>
      <c r="D33" s="105"/>
      <c r="E33" s="105"/>
      <c r="F33" s="108"/>
      <c r="G33" s="105"/>
      <c r="H33" s="105"/>
      <c r="I33" s="105"/>
      <c r="J33" s="105"/>
      <c r="K33" s="105"/>
      <c r="L33" s="105"/>
    </row>
    <row r="34">
      <c r="A34" s="105"/>
      <c r="B34" s="105"/>
      <c r="C34" s="105"/>
      <c r="D34" s="105"/>
      <c r="E34" s="105"/>
      <c r="F34" s="108" t="s">
        <v>3611</v>
      </c>
      <c r="G34" s="105"/>
      <c r="H34" s="105"/>
      <c r="I34" s="105"/>
      <c r="J34" s="105"/>
      <c r="K34" s="105"/>
      <c r="L34" s="105"/>
    </row>
    <row r="35">
      <c r="A35" s="105"/>
      <c r="B35" s="105"/>
      <c r="C35" s="105"/>
      <c r="D35" s="105"/>
      <c r="E35" s="105"/>
      <c r="F35" s="108"/>
      <c r="G35" s="105"/>
      <c r="H35" s="105"/>
      <c r="I35" s="105"/>
      <c r="J35" s="105"/>
      <c r="K35" s="105"/>
      <c r="L35" s="105"/>
    </row>
    <row r="36">
      <c r="A36" s="105"/>
      <c r="B36" s="105"/>
      <c r="C36" s="105"/>
      <c r="D36" s="105"/>
      <c r="E36" s="105"/>
      <c r="F36" s="108" t="s">
        <v>3612</v>
      </c>
      <c r="G36" s="105"/>
      <c r="H36" s="105"/>
      <c r="I36" s="105"/>
      <c r="J36" s="105"/>
      <c r="K36" s="105"/>
      <c r="L36" s="105"/>
    </row>
    <row r="37">
      <c r="A37" s="105"/>
      <c r="B37" s="105"/>
      <c r="C37" s="105"/>
      <c r="D37" s="105"/>
      <c r="E37" s="105"/>
      <c r="F37" s="108" t="s">
        <v>3613</v>
      </c>
      <c r="G37" s="105"/>
      <c r="H37" s="105"/>
      <c r="I37" s="105"/>
      <c r="J37" s="105"/>
      <c r="K37" s="105"/>
      <c r="L37" s="105"/>
    </row>
    <row r="38">
      <c r="A38" s="105"/>
      <c r="B38" s="105"/>
      <c r="C38" s="105"/>
      <c r="D38" s="105"/>
      <c r="E38" s="105"/>
      <c r="F38" s="108" t="s">
        <v>3614</v>
      </c>
      <c r="G38" s="105"/>
      <c r="H38" s="105"/>
      <c r="I38" s="105"/>
      <c r="J38" s="105"/>
      <c r="K38" s="105"/>
      <c r="L38" s="105"/>
    </row>
    <row r="39">
      <c r="A39" s="105"/>
      <c r="B39" s="105"/>
      <c r="C39" s="105"/>
      <c r="D39" s="105"/>
      <c r="E39" s="105"/>
      <c r="F39" s="108"/>
      <c r="G39" s="105"/>
      <c r="H39" s="105"/>
      <c r="I39" s="105"/>
      <c r="J39" s="105"/>
      <c r="K39" s="105"/>
      <c r="L39" s="105"/>
    </row>
    <row r="40">
      <c r="A40" s="105"/>
      <c r="B40" s="105"/>
      <c r="C40" s="105"/>
      <c r="D40" s="105"/>
      <c r="E40" s="105"/>
      <c r="F40" s="108"/>
      <c r="G40" s="105"/>
      <c r="H40" s="105"/>
      <c r="I40" s="105"/>
      <c r="J40" s="105"/>
      <c r="K40" s="105"/>
      <c r="L40" s="105"/>
    </row>
    <row r="41">
      <c r="A41" s="105"/>
      <c r="B41" s="105"/>
      <c r="C41" s="105"/>
      <c r="D41" s="105"/>
      <c r="E41" s="105"/>
      <c r="F41" s="108" t="s">
        <v>3615</v>
      </c>
      <c r="G41" s="105"/>
      <c r="H41" s="105"/>
      <c r="I41" s="105"/>
      <c r="J41" s="105"/>
      <c r="K41" s="105"/>
      <c r="L41" s="105"/>
    </row>
    <row r="42">
      <c r="A42" s="105"/>
      <c r="B42" s="105"/>
      <c r="C42" s="105"/>
      <c r="D42" s="105"/>
      <c r="E42" s="105"/>
      <c r="F42" s="108" t="s">
        <v>3616</v>
      </c>
      <c r="G42" s="105"/>
      <c r="H42" s="105"/>
      <c r="I42" s="105"/>
      <c r="J42" s="105"/>
      <c r="K42" s="105"/>
      <c r="L42" s="105"/>
    </row>
    <row r="43">
      <c r="A43" s="105"/>
      <c r="B43" s="105"/>
      <c r="C43" s="105"/>
      <c r="D43" s="105"/>
      <c r="E43" s="105"/>
      <c r="F43" s="108"/>
      <c r="G43" s="105"/>
      <c r="H43" s="105"/>
      <c r="I43" s="105"/>
      <c r="J43" s="105"/>
      <c r="K43" s="105"/>
      <c r="L43" s="105"/>
    </row>
    <row r="44">
      <c r="A44" s="105"/>
      <c r="B44" s="105"/>
      <c r="C44" s="105"/>
      <c r="D44" s="105"/>
      <c r="E44" s="105"/>
      <c r="F44" s="108" t="s">
        <v>3617</v>
      </c>
      <c r="G44" s="105"/>
      <c r="H44" s="105"/>
      <c r="I44" s="105"/>
      <c r="J44" s="105"/>
      <c r="K44" s="105"/>
      <c r="L44" s="105"/>
    </row>
    <row r="45">
      <c r="A45" s="105"/>
      <c r="B45" s="105"/>
      <c r="C45" s="105"/>
      <c r="D45" s="105"/>
      <c r="E45" s="105"/>
      <c r="F45" s="108"/>
      <c r="G45" s="105"/>
      <c r="H45" s="105"/>
      <c r="I45" s="105"/>
      <c r="J45" s="105"/>
      <c r="K45" s="105"/>
      <c r="L45" s="105"/>
    </row>
    <row r="46">
      <c r="A46" s="105"/>
      <c r="B46" s="105"/>
      <c r="C46" s="105"/>
      <c r="D46" s="105"/>
      <c r="E46" s="105"/>
      <c r="F46" s="111" t="s">
        <v>3618</v>
      </c>
      <c r="G46" s="105"/>
      <c r="H46" s="105"/>
      <c r="I46" s="105"/>
      <c r="J46" s="105"/>
      <c r="K46" s="105"/>
      <c r="L46" s="105"/>
    </row>
    <row r="47">
      <c r="A47" s="105"/>
      <c r="B47" s="105"/>
      <c r="C47" s="105"/>
      <c r="D47" s="105"/>
      <c r="E47" s="105"/>
      <c r="F47" s="108" t="s">
        <v>3619</v>
      </c>
      <c r="G47" s="105"/>
      <c r="H47" s="105"/>
      <c r="I47" s="105"/>
      <c r="J47" s="105"/>
      <c r="K47" s="105"/>
      <c r="L47" s="105"/>
    </row>
    <row r="48">
      <c r="A48" s="105"/>
      <c r="B48" s="105"/>
      <c r="C48" s="105"/>
      <c r="D48" s="105"/>
      <c r="E48" s="105"/>
      <c r="F48" s="108"/>
      <c r="G48" s="105"/>
      <c r="H48" s="105"/>
      <c r="I48" s="105"/>
      <c r="J48" s="105"/>
      <c r="K48" s="105"/>
      <c r="L48" s="105"/>
    </row>
    <row r="49">
      <c r="A49" s="105"/>
      <c r="B49" s="105"/>
      <c r="C49" s="105"/>
      <c r="D49" s="105"/>
      <c r="E49" s="105"/>
      <c r="F49" s="111" t="s">
        <v>3620</v>
      </c>
      <c r="G49" s="105"/>
      <c r="H49" s="105"/>
      <c r="I49" s="105"/>
      <c r="J49" s="105"/>
      <c r="K49" s="105"/>
      <c r="L49" s="105"/>
    </row>
    <row r="50">
      <c r="A50" s="105"/>
      <c r="B50" s="105"/>
      <c r="C50" s="105"/>
      <c r="D50" s="105"/>
      <c r="E50" s="105"/>
      <c r="F50" s="108" t="s">
        <v>3621</v>
      </c>
      <c r="G50" s="105"/>
      <c r="H50" s="105"/>
      <c r="I50" s="105"/>
      <c r="J50" s="105"/>
      <c r="K50" s="105"/>
      <c r="L50" s="105"/>
    </row>
    <row r="51">
      <c r="A51" s="105"/>
      <c r="B51" s="105"/>
      <c r="C51" s="105"/>
      <c r="D51" s="105"/>
      <c r="E51" s="105"/>
      <c r="F51" s="108"/>
      <c r="G51" s="105"/>
      <c r="H51" s="105"/>
      <c r="I51" s="105"/>
      <c r="J51" s="105"/>
      <c r="K51" s="105"/>
      <c r="L51" s="105"/>
    </row>
    <row r="52">
      <c r="A52" s="105"/>
      <c r="B52" s="105"/>
      <c r="C52" s="105"/>
      <c r="D52" s="105"/>
      <c r="E52" s="105"/>
      <c r="F52" s="111" t="s">
        <v>3622</v>
      </c>
      <c r="G52" s="105"/>
      <c r="H52" s="105"/>
      <c r="I52" s="105"/>
      <c r="J52" s="105"/>
      <c r="K52" s="105"/>
      <c r="L52" s="105"/>
    </row>
    <row r="53">
      <c r="A53" s="105"/>
      <c r="B53" s="105"/>
      <c r="C53" s="105"/>
      <c r="D53" s="105"/>
      <c r="E53" s="105"/>
      <c r="G53" s="105"/>
      <c r="H53" s="105"/>
      <c r="I53" s="105"/>
      <c r="J53" s="105"/>
      <c r="K53" s="105"/>
      <c r="L53" s="105"/>
    </row>
    <row r="54">
      <c r="A54" s="105"/>
      <c r="B54" s="105"/>
      <c r="C54" s="105"/>
      <c r="D54" s="105"/>
      <c r="E54" s="105"/>
      <c r="F54" s="110"/>
      <c r="G54" s="105"/>
      <c r="H54" s="105"/>
      <c r="I54" s="105"/>
      <c r="J54" s="105"/>
      <c r="K54" s="105"/>
      <c r="L54" s="105"/>
    </row>
    <row r="55">
      <c r="A55" s="105"/>
      <c r="B55" s="105"/>
      <c r="C55" s="105"/>
      <c r="D55" s="105"/>
      <c r="E55" s="105"/>
      <c r="F55" s="108" t="s">
        <v>3623</v>
      </c>
      <c r="G55" s="105"/>
      <c r="H55" s="105"/>
      <c r="I55" s="105"/>
      <c r="J55" s="105"/>
      <c r="K55" s="105"/>
      <c r="L55" s="105"/>
    </row>
    <row r="56">
      <c r="A56" s="105"/>
      <c r="B56" s="105"/>
      <c r="C56" s="105"/>
      <c r="D56" s="105"/>
      <c r="E56" s="105"/>
      <c r="F56" s="111" t="s">
        <v>3624</v>
      </c>
      <c r="G56" s="105"/>
      <c r="H56" s="105"/>
      <c r="I56" s="105"/>
      <c r="J56" s="105"/>
      <c r="K56" s="105"/>
      <c r="L56" s="105"/>
    </row>
    <row r="57">
      <c r="A57" s="105"/>
      <c r="B57" s="105"/>
      <c r="C57" s="105"/>
      <c r="D57" s="105"/>
      <c r="E57" s="105"/>
      <c r="F57" s="105"/>
      <c r="G57" s="105"/>
      <c r="H57" s="105"/>
      <c r="I57" s="105"/>
      <c r="J57" s="105"/>
      <c r="K57" s="105"/>
      <c r="L57" s="105"/>
    </row>
    <row r="58">
      <c r="A58" s="105"/>
      <c r="B58" s="105"/>
      <c r="C58" s="105"/>
      <c r="D58" s="105"/>
      <c r="E58" s="105"/>
      <c r="F58" s="105"/>
      <c r="G58" s="105"/>
      <c r="H58" s="105"/>
      <c r="I58" s="105"/>
      <c r="J58" s="105"/>
      <c r="K58" s="105"/>
      <c r="L58" s="105"/>
    </row>
    <row r="59">
      <c r="A59" s="105"/>
      <c r="B59" s="105"/>
      <c r="C59" s="105"/>
      <c r="D59" s="105"/>
      <c r="E59" s="105"/>
      <c r="F59" s="105"/>
      <c r="G59" s="105"/>
      <c r="H59" s="105"/>
      <c r="I59" s="105"/>
      <c r="J59" s="105"/>
      <c r="K59" s="105"/>
      <c r="L59" s="105"/>
    </row>
    <row r="60">
      <c r="A60" s="105"/>
      <c r="B60" s="105"/>
      <c r="C60" s="105"/>
      <c r="D60" s="105"/>
      <c r="E60" s="105"/>
      <c r="F60" s="105"/>
      <c r="G60" s="105"/>
      <c r="H60" s="105"/>
      <c r="I60" s="105"/>
      <c r="J60" s="105"/>
      <c r="K60" s="105"/>
      <c r="L60" s="105"/>
    </row>
    <row r="61">
      <c r="A61" s="105"/>
      <c r="B61" s="105"/>
      <c r="C61" s="105"/>
      <c r="D61" s="105"/>
      <c r="E61" s="105"/>
      <c r="F61" s="105"/>
      <c r="G61" s="105"/>
      <c r="H61" s="105"/>
      <c r="I61" s="105"/>
      <c r="J61" s="105"/>
      <c r="K61" s="105"/>
      <c r="L61" s="105"/>
    </row>
    <row r="62">
      <c r="A62" s="105"/>
      <c r="B62" s="105"/>
      <c r="C62" s="105"/>
      <c r="D62" s="105"/>
      <c r="E62" s="105"/>
      <c r="F62" s="105"/>
      <c r="G62" s="105"/>
      <c r="H62" s="105"/>
      <c r="I62" s="105"/>
      <c r="J62" s="105"/>
      <c r="K62" s="105"/>
      <c r="L62" s="105"/>
    </row>
    <row r="63">
      <c r="A63" s="105"/>
      <c r="B63" s="105"/>
      <c r="C63" s="105"/>
      <c r="D63" s="105"/>
      <c r="E63" s="105"/>
      <c r="F63" s="105"/>
      <c r="G63" s="105"/>
      <c r="H63" s="105"/>
      <c r="I63" s="105"/>
      <c r="J63" s="105"/>
      <c r="K63" s="105"/>
      <c r="L63" s="105"/>
    </row>
    <row r="64">
      <c r="A64" s="105"/>
      <c r="B64" s="105"/>
      <c r="C64" s="105"/>
      <c r="D64" s="105"/>
      <c r="E64" s="105"/>
      <c r="F64" s="105"/>
      <c r="G64" s="105"/>
      <c r="H64" s="105"/>
      <c r="I64" s="105"/>
      <c r="J64" s="105"/>
      <c r="K64" s="105"/>
      <c r="L64" s="105"/>
    </row>
    <row r="65">
      <c r="A65" s="105"/>
      <c r="B65" s="105"/>
      <c r="C65" s="105"/>
      <c r="D65" s="105"/>
      <c r="E65" s="105"/>
      <c r="F65" s="105"/>
      <c r="G65" s="105"/>
      <c r="H65" s="105"/>
      <c r="I65" s="105"/>
      <c r="J65" s="105"/>
      <c r="K65" s="105"/>
      <c r="L65" s="105"/>
    </row>
    <row r="66">
      <c r="A66" s="105"/>
      <c r="B66" s="105"/>
      <c r="C66" s="105"/>
      <c r="D66" s="105"/>
      <c r="E66" s="105"/>
      <c r="F66" s="105"/>
      <c r="G66" s="105"/>
      <c r="H66" s="105"/>
      <c r="I66" s="105"/>
      <c r="J66" s="105"/>
      <c r="K66" s="105"/>
      <c r="L66" s="105"/>
    </row>
    <row r="67">
      <c r="A67" s="105"/>
      <c r="B67" s="105"/>
      <c r="C67" s="105"/>
      <c r="D67" s="105"/>
      <c r="E67" s="105"/>
      <c r="F67" s="105"/>
      <c r="G67" s="105"/>
      <c r="H67" s="105"/>
      <c r="I67" s="105"/>
      <c r="J67" s="105"/>
      <c r="K67" s="105"/>
      <c r="L67" s="105"/>
    </row>
    <row r="68">
      <c r="A68" s="105"/>
      <c r="B68" s="105"/>
      <c r="C68" s="105"/>
      <c r="D68" s="105"/>
      <c r="E68" s="105"/>
      <c r="F68" s="105"/>
      <c r="G68" s="105"/>
      <c r="H68" s="105"/>
      <c r="I68" s="105"/>
      <c r="J68" s="105"/>
      <c r="K68" s="105"/>
      <c r="L68" s="105"/>
    </row>
    <row r="69">
      <c r="A69" s="105"/>
      <c r="B69" s="105"/>
      <c r="C69" s="105"/>
      <c r="D69" s="105"/>
      <c r="E69" s="105"/>
      <c r="F69" s="105"/>
      <c r="G69" s="105"/>
      <c r="H69" s="105"/>
      <c r="I69" s="105"/>
      <c r="J69" s="105"/>
      <c r="K69" s="105"/>
      <c r="L69" s="105"/>
    </row>
    <row r="70">
      <c r="A70" s="105"/>
      <c r="B70" s="105"/>
      <c r="C70" s="105"/>
      <c r="D70" s="105"/>
      <c r="E70" s="105"/>
      <c r="F70" s="105"/>
      <c r="G70" s="105"/>
      <c r="H70" s="105"/>
      <c r="I70" s="105"/>
      <c r="J70" s="105"/>
      <c r="K70" s="105"/>
      <c r="L70" s="105"/>
    </row>
    <row r="71">
      <c r="A71" s="105"/>
      <c r="B71" s="105"/>
      <c r="C71" s="105"/>
      <c r="D71" s="105"/>
      <c r="E71" s="105"/>
      <c r="F71" s="105"/>
      <c r="G71" s="105"/>
      <c r="H71" s="105"/>
      <c r="I71" s="105"/>
      <c r="J71" s="105"/>
      <c r="K71" s="105"/>
      <c r="L71" s="105"/>
    </row>
    <row r="72">
      <c r="A72" s="105"/>
      <c r="B72" s="105"/>
      <c r="C72" s="105"/>
      <c r="D72" s="105"/>
      <c r="E72" s="105"/>
      <c r="F72" s="105"/>
      <c r="G72" s="105"/>
      <c r="H72" s="105"/>
      <c r="I72" s="105"/>
      <c r="J72" s="105"/>
      <c r="K72" s="105"/>
      <c r="L72" s="105"/>
    </row>
    <row r="73">
      <c r="A73" s="105"/>
      <c r="B73" s="105"/>
      <c r="C73" s="105"/>
      <c r="D73" s="105"/>
      <c r="E73" s="105"/>
      <c r="F73" s="105"/>
      <c r="G73" s="105"/>
      <c r="H73" s="105"/>
      <c r="I73" s="105"/>
      <c r="J73" s="105"/>
      <c r="K73" s="105"/>
      <c r="L73" s="105"/>
    </row>
    <row r="74">
      <c r="A74" s="105"/>
      <c r="B74" s="105"/>
      <c r="C74" s="105"/>
      <c r="D74" s="105"/>
      <c r="E74" s="105"/>
      <c r="F74" s="105"/>
      <c r="G74" s="105"/>
      <c r="H74" s="105"/>
      <c r="I74" s="105"/>
      <c r="J74" s="105"/>
      <c r="K74" s="105"/>
      <c r="L74" s="105"/>
    </row>
    <row r="75">
      <c r="A75" s="105"/>
      <c r="B75" s="105"/>
      <c r="C75" s="105"/>
      <c r="D75" s="105"/>
      <c r="E75" s="105"/>
      <c r="F75" s="105"/>
      <c r="G75" s="105"/>
      <c r="H75" s="105"/>
      <c r="I75" s="105"/>
      <c r="J75" s="105"/>
      <c r="K75" s="105"/>
      <c r="L75" s="105"/>
    </row>
    <row r="76">
      <c r="A76" s="105"/>
      <c r="B76" s="105"/>
      <c r="C76" s="105"/>
      <c r="D76" s="105"/>
      <c r="E76" s="105"/>
      <c r="F76" s="105"/>
      <c r="G76" s="105"/>
      <c r="H76" s="105"/>
      <c r="I76" s="105"/>
      <c r="J76" s="105"/>
      <c r="K76" s="105"/>
      <c r="L76" s="105"/>
    </row>
    <row r="77">
      <c r="A77" s="105"/>
      <c r="B77" s="105"/>
      <c r="C77" s="105"/>
      <c r="D77" s="105"/>
      <c r="E77" s="105"/>
      <c r="F77" s="105"/>
      <c r="G77" s="105"/>
      <c r="H77" s="105"/>
      <c r="I77" s="105"/>
      <c r="J77" s="105"/>
      <c r="K77" s="105"/>
      <c r="L77" s="105"/>
    </row>
    <row r="78">
      <c r="A78" s="105"/>
      <c r="B78" s="105"/>
      <c r="C78" s="105"/>
      <c r="D78" s="105"/>
      <c r="E78" s="105"/>
      <c r="F78" s="105"/>
      <c r="G78" s="105"/>
      <c r="H78" s="105"/>
      <c r="I78" s="105"/>
      <c r="J78" s="105"/>
      <c r="K78" s="105"/>
      <c r="L78" s="105"/>
    </row>
    <row r="79">
      <c r="A79" s="105"/>
      <c r="B79" s="105"/>
      <c r="C79" s="105"/>
      <c r="D79" s="105"/>
      <c r="E79" s="105"/>
      <c r="F79" s="105"/>
      <c r="G79" s="105"/>
      <c r="H79" s="105"/>
      <c r="I79" s="105"/>
      <c r="J79" s="105"/>
      <c r="K79" s="105"/>
      <c r="L79" s="105"/>
    </row>
    <row r="80">
      <c r="A80" s="105"/>
      <c r="B80" s="105"/>
      <c r="C80" s="105"/>
      <c r="D80" s="105"/>
      <c r="E80" s="105"/>
      <c r="F80" s="105"/>
      <c r="G80" s="105"/>
      <c r="H80" s="105"/>
      <c r="I80" s="105"/>
      <c r="J80" s="105"/>
      <c r="K80" s="105"/>
      <c r="L80" s="105"/>
    </row>
    <row r="81">
      <c r="A81" s="105"/>
      <c r="B81" s="105"/>
      <c r="C81" s="105"/>
      <c r="D81" s="105"/>
      <c r="E81" s="105"/>
      <c r="F81" s="105"/>
      <c r="G81" s="105"/>
      <c r="H81" s="105"/>
      <c r="I81" s="105"/>
      <c r="J81" s="105"/>
      <c r="K81" s="105"/>
      <c r="L81" s="105"/>
    </row>
    <row r="82">
      <c r="A82" s="105"/>
      <c r="B82" s="105"/>
      <c r="C82" s="105"/>
      <c r="D82" s="105"/>
      <c r="E82" s="105"/>
      <c r="F82" s="105"/>
      <c r="G82" s="105"/>
      <c r="H82" s="105"/>
      <c r="I82" s="105"/>
      <c r="J82" s="105"/>
      <c r="K82" s="105"/>
      <c r="L82" s="105"/>
    </row>
    <row r="83">
      <c r="A83" s="105"/>
      <c r="B83" s="105"/>
      <c r="C83" s="105"/>
      <c r="D83" s="105"/>
      <c r="E83" s="105"/>
      <c r="F83" s="105"/>
      <c r="G83" s="105"/>
      <c r="H83" s="105"/>
      <c r="I83" s="105"/>
      <c r="J83" s="105"/>
      <c r="K83" s="105"/>
      <c r="L83" s="105"/>
    </row>
    <row r="84">
      <c r="A84" s="105"/>
      <c r="B84" s="105"/>
      <c r="C84" s="105"/>
      <c r="D84" s="105"/>
      <c r="E84" s="105"/>
      <c r="F84" s="105"/>
      <c r="G84" s="105"/>
      <c r="H84" s="105"/>
      <c r="I84" s="105"/>
      <c r="J84" s="105"/>
      <c r="K84" s="105"/>
      <c r="L84" s="105"/>
    </row>
    <row r="85">
      <c r="A85" s="105"/>
      <c r="B85" s="105"/>
      <c r="C85" s="105"/>
      <c r="D85" s="105"/>
      <c r="E85" s="105"/>
      <c r="F85" s="105"/>
      <c r="G85" s="105"/>
      <c r="H85" s="105"/>
      <c r="I85" s="105"/>
      <c r="J85" s="105"/>
      <c r="K85" s="105"/>
      <c r="L85" s="105"/>
    </row>
    <row r="86">
      <c r="A86" s="105"/>
      <c r="B86" s="105"/>
      <c r="C86" s="105"/>
      <c r="D86" s="105"/>
      <c r="E86" s="105"/>
      <c r="F86" s="105"/>
      <c r="G86" s="105"/>
      <c r="H86" s="105"/>
      <c r="I86" s="105"/>
      <c r="J86" s="105"/>
      <c r="K86" s="105"/>
      <c r="L86" s="105"/>
    </row>
    <row r="87">
      <c r="A87" s="105"/>
      <c r="B87" s="105"/>
      <c r="C87" s="105"/>
      <c r="D87" s="105"/>
      <c r="E87" s="105"/>
      <c r="F87" s="105"/>
      <c r="G87" s="105"/>
      <c r="H87" s="105"/>
      <c r="I87" s="105"/>
      <c r="J87" s="105"/>
      <c r="K87" s="105"/>
      <c r="L87" s="105"/>
    </row>
    <row r="88">
      <c r="A88" s="105"/>
      <c r="B88" s="105"/>
      <c r="C88" s="105"/>
      <c r="D88" s="105"/>
      <c r="E88" s="105"/>
      <c r="F88" s="105"/>
      <c r="G88" s="105"/>
      <c r="H88" s="105"/>
      <c r="I88" s="105"/>
      <c r="J88" s="105"/>
      <c r="K88" s="105"/>
      <c r="L88" s="105"/>
    </row>
    <row r="89">
      <c r="A89" s="105"/>
      <c r="B89" s="105"/>
      <c r="C89" s="105"/>
      <c r="D89" s="105"/>
      <c r="E89" s="105"/>
      <c r="F89" s="105"/>
      <c r="G89" s="105"/>
      <c r="H89" s="105"/>
      <c r="I89" s="105"/>
      <c r="J89" s="105"/>
      <c r="K89" s="105"/>
      <c r="L89" s="105"/>
    </row>
    <row r="90">
      <c r="A90" s="105"/>
      <c r="B90" s="105"/>
      <c r="C90" s="105"/>
      <c r="D90" s="105"/>
      <c r="E90" s="105"/>
      <c r="F90" s="105"/>
      <c r="G90" s="105"/>
      <c r="H90" s="105"/>
      <c r="I90" s="105"/>
      <c r="J90" s="105"/>
      <c r="K90" s="105"/>
      <c r="L90" s="105"/>
    </row>
    <row r="91">
      <c r="A91" s="105"/>
      <c r="B91" s="105"/>
      <c r="C91" s="105"/>
      <c r="D91" s="105"/>
      <c r="E91" s="105"/>
      <c r="F91" s="105"/>
      <c r="G91" s="105"/>
      <c r="H91" s="105"/>
      <c r="I91" s="105"/>
      <c r="J91" s="105"/>
      <c r="K91" s="105"/>
      <c r="L91" s="105"/>
    </row>
    <row r="92">
      <c r="A92" s="105"/>
      <c r="B92" s="105"/>
      <c r="C92" s="105"/>
      <c r="D92" s="105"/>
      <c r="E92" s="105"/>
      <c r="F92" s="105"/>
      <c r="G92" s="105"/>
      <c r="H92" s="105"/>
      <c r="I92" s="105"/>
      <c r="J92" s="105"/>
      <c r="K92" s="105"/>
      <c r="L92" s="105"/>
    </row>
    <row r="93">
      <c r="A93" s="105"/>
      <c r="B93" s="105"/>
      <c r="C93" s="105"/>
      <c r="D93" s="105"/>
      <c r="E93" s="105"/>
      <c r="F93" s="105"/>
      <c r="G93" s="105"/>
      <c r="H93" s="105"/>
      <c r="I93" s="105"/>
      <c r="J93" s="105"/>
      <c r="K93" s="105"/>
      <c r="L93" s="105"/>
    </row>
    <row r="94">
      <c r="A94" s="105"/>
      <c r="B94" s="105"/>
      <c r="C94" s="105"/>
      <c r="D94" s="105"/>
      <c r="E94" s="105"/>
      <c r="F94" s="105"/>
      <c r="G94" s="105"/>
      <c r="H94" s="105"/>
      <c r="I94" s="105"/>
      <c r="J94" s="105"/>
      <c r="K94" s="105"/>
      <c r="L94" s="105"/>
    </row>
    <row r="95">
      <c r="A95" s="105"/>
      <c r="B95" s="105"/>
      <c r="C95" s="105"/>
      <c r="D95" s="105"/>
      <c r="E95" s="105"/>
      <c r="F95" s="105"/>
      <c r="G95" s="105"/>
      <c r="H95" s="105"/>
      <c r="I95" s="105"/>
      <c r="J95" s="105"/>
      <c r="K95" s="105"/>
      <c r="L95" s="105"/>
    </row>
    <row r="96">
      <c r="A96" s="105"/>
      <c r="B96" s="105"/>
      <c r="C96" s="105"/>
      <c r="D96" s="105"/>
      <c r="E96" s="105"/>
      <c r="F96" s="105"/>
      <c r="G96" s="105"/>
      <c r="H96" s="105"/>
      <c r="I96" s="105"/>
      <c r="J96" s="105"/>
      <c r="K96" s="105"/>
      <c r="L96" s="105"/>
    </row>
    <row r="97">
      <c r="A97" s="105"/>
      <c r="B97" s="105"/>
      <c r="C97" s="105"/>
      <c r="D97" s="105"/>
      <c r="E97" s="105"/>
      <c r="F97" s="105"/>
      <c r="G97" s="105"/>
      <c r="H97" s="105"/>
      <c r="I97" s="105"/>
      <c r="J97" s="105"/>
      <c r="K97" s="105"/>
      <c r="L97" s="105"/>
    </row>
    <row r="98">
      <c r="A98" s="105"/>
      <c r="B98" s="105"/>
      <c r="C98" s="105"/>
      <c r="D98" s="105"/>
      <c r="E98" s="105"/>
      <c r="F98" s="105"/>
      <c r="G98" s="105"/>
      <c r="H98" s="105"/>
      <c r="I98" s="105"/>
      <c r="J98" s="105"/>
      <c r="K98" s="105"/>
      <c r="L98" s="105"/>
    </row>
    <row r="99">
      <c r="A99" s="105"/>
      <c r="B99" s="105"/>
      <c r="C99" s="105"/>
      <c r="D99" s="105"/>
      <c r="E99" s="105"/>
      <c r="F99" s="105"/>
      <c r="G99" s="105"/>
      <c r="H99" s="105"/>
      <c r="I99" s="105"/>
      <c r="J99" s="105"/>
      <c r="K99" s="105"/>
      <c r="L99" s="105"/>
    </row>
    <row r="100">
      <c r="A100" s="105"/>
      <c r="B100" s="105"/>
      <c r="C100" s="105"/>
      <c r="D100" s="105"/>
      <c r="E100" s="105"/>
      <c r="F100" s="105"/>
      <c r="G100" s="105"/>
      <c r="H100" s="105"/>
      <c r="I100" s="105"/>
      <c r="J100" s="105"/>
      <c r="K100" s="105"/>
      <c r="L100" s="105"/>
    </row>
    <row r="101">
      <c r="A101" s="105"/>
      <c r="B101" s="105"/>
      <c r="C101" s="105"/>
      <c r="D101" s="105"/>
      <c r="E101" s="105"/>
      <c r="F101" s="105"/>
      <c r="G101" s="105"/>
      <c r="H101" s="105"/>
      <c r="I101" s="105"/>
      <c r="J101" s="105"/>
      <c r="K101" s="105"/>
      <c r="L101" s="105"/>
    </row>
    <row r="102">
      <c r="A102" s="105"/>
      <c r="B102" s="105"/>
      <c r="C102" s="105"/>
      <c r="D102" s="105"/>
      <c r="E102" s="105"/>
      <c r="F102" s="105"/>
      <c r="G102" s="105"/>
      <c r="H102" s="105"/>
      <c r="I102" s="105"/>
      <c r="J102" s="105"/>
      <c r="K102" s="105"/>
      <c r="L102" s="105"/>
    </row>
    <row r="103">
      <c r="A103" s="105"/>
      <c r="B103" s="105"/>
      <c r="C103" s="105"/>
      <c r="D103" s="105"/>
      <c r="E103" s="105"/>
      <c r="F103" s="105"/>
      <c r="G103" s="105"/>
      <c r="H103" s="105"/>
      <c r="I103" s="105"/>
      <c r="J103" s="105"/>
      <c r="K103" s="105"/>
      <c r="L103" s="105"/>
    </row>
    <row r="104">
      <c r="A104" s="105"/>
      <c r="B104" s="105"/>
      <c r="C104" s="105"/>
      <c r="D104" s="105"/>
      <c r="E104" s="105"/>
      <c r="F104" s="105"/>
      <c r="G104" s="105"/>
      <c r="H104" s="105"/>
      <c r="I104" s="105"/>
      <c r="J104" s="105"/>
      <c r="K104" s="105"/>
      <c r="L104" s="105"/>
    </row>
    <row r="105">
      <c r="A105" s="105"/>
      <c r="B105" s="105"/>
      <c r="C105" s="105"/>
      <c r="D105" s="105"/>
      <c r="E105" s="105"/>
      <c r="F105" s="105"/>
      <c r="G105" s="105"/>
      <c r="H105" s="105"/>
      <c r="I105" s="105"/>
      <c r="J105" s="105"/>
      <c r="K105" s="105"/>
      <c r="L105" s="105"/>
    </row>
    <row r="106">
      <c r="A106" s="105"/>
      <c r="B106" s="105"/>
      <c r="C106" s="105"/>
      <c r="D106" s="105"/>
      <c r="E106" s="105"/>
      <c r="F106" s="105"/>
      <c r="G106" s="105"/>
      <c r="H106" s="105"/>
      <c r="I106" s="105"/>
      <c r="J106" s="105"/>
      <c r="K106" s="105"/>
      <c r="L106" s="105"/>
    </row>
    <row r="107">
      <c r="A107" s="105"/>
      <c r="B107" s="105"/>
      <c r="C107" s="105"/>
      <c r="D107" s="105"/>
      <c r="E107" s="105"/>
      <c r="F107" s="105"/>
      <c r="G107" s="105"/>
      <c r="H107" s="105"/>
      <c r="I107" s="105"/>
      <c r="J107" s="105"/>
      <c r="K107" s="105"/>
      <c r="L107" s="105"/>
    </row>
    <row r="108">
      <c r="A108" s="105"/>
      <c r="B108" s="105"/>
      <c r="C108" s="105"/>
      <c r="D108" s="105"/>
      <c r="E108" s="105"/>
      <c r="F108" s="105"/>
      <c r="G108" s="105"/>
      <c r="H108" s="105"/>
      <c r="I108" s="105"/>
      <c r="J108" s="105"/>
      <c r="K108" s="105"/>
      <c r="L108" s="105"/>
    </row>
    <row r="109">
      <c r="A109" s="105"/>
      <c r="B109" s="105"/>
      <c r="C109" s="105"/>
      <c r="D109" s="105"/>
      <c r="E109" s="105"/>
      <c r="F109" s="105"/>
      <c r="G109" s="105"/>
      <c r="H109" s="105"/>
      <c r="I109" s="105"/>
      <c r="J109" s="105"/>
      <c r="K109" s="105"/>
      <c r="L109" s="105"/>
    </row>
    <row r="110">
      <c r="A110" s="105"/>
      <c r="B110" s="105"/>
      <c r="C110" s="105"/>
      <c r="D110" s="105"/>
      <c r="E110" s="105"/>
      <c r="F110" s="105"/>
      <c r="G110" s="105"/>
      <c r="H110" s="105"/>
      <c r="I110" s="105"/>
      <c r="J110" s="105"/>
      <c r="K110" s="105"/>
      <c r="L110" s="105"/>
    </row>
    <row r="111">
      <c r="A111" s="105"/>
      <c r="B111" s="105"/>
      <c r="C111" s="105"/>
      <c r="D111" s="105"/>
      <c r="E111" s="105"/>
      <c r="F111" s="105"/>
      <c r="G111" s="105"/>
      <c r="H111" s="105"/>
      <c r="I111" s="105"/>
      <c r="J111" s="105"/>
      <c r="K111" s="105"/>
      <c r="L111" s="105"/>
    </row>
    <row r="112">
      <c r="A112" s="105"/>
      <c r="B112" s="105"/>
      <c r="C112" s="105"/>
      <c r="D112" s="105"/>
      <c r="E112" s="105"/>
      <c r="F112" s="105"/>
      <c r="G112" s="105"/>
      <c r="H112" s="105"/>
      <c r="I112" s="105"/>
      <c r="J112" s="105"/>
      <c r="K112" s="105"/>
      <c r="L112" s="105"/>
    </row>
    <row r="113">
      <c r="A113" s="105"/>
      <c r="B113" s="105"/>
      <c r="C113" s="105"/>
      <c r="D113" s="105"/>
      <c r="E113" s="105"/>
      <c r="F113" s="105"/>
      <c r="G113" s="105"/>
      <c r="H113" s="105"/>
      <c r="I113" s="105"/>
      <c r="J113" s="105"/>
      <c r="K113" s="105"/>
      <c r="L113" s="105"/>
    </row>
    <row r="114">
      <c r="A114" s="105"/>
      <c r="B114" s="105"/>
      <c r="C114" s="105"/>
      <c r="D114" s="105"/>
      <c r="E114" s="105"/>
      <c r="F114" s="105"/>
      <c r="G114" s="105"/>
      <c r="H114" s="105"/>
      <c r="I114" s="105"/>
      <c r="J114" s="105"/>
      <c r="K114" s="105"/>
      <c r="L114" s="105"/>
    </row>
    <row r="115">
      <c r="A115" s="105"/>
      <c r="B115" s="105"/>
      <c r="C115" s="105"/>
      <c r="D115" s="105"/>
      <c r="E115" s="105"/>
      <c r="F115" s="105"/>
      <c r="G115" s="105"/>
      <c r="H115" s="105"/>
      <c r="I115" s="105"/>
      <c r="J115" s="105"/>
      <c r="K115" s="105"/>
      <c r="L115" s="105"/>
    </row>
    <row r="116">
      <c r="A116" s="105"/>
      <c r="B116" s="105"/>
      <c r="C116" s="105"/>
      <c r="D116" s="105"/>
      <c r="E116" s="105"/>
      <c r="F116" s="105"/>
      <c r="G116" s="105"/>
      <c r="H116" s="105"/>
      <c r="I116" s="105"/>
      <c r="J116" s="105"/>
      <c r="K116" s="105"/>
      <c r="L116" s="105"/>
    </row>
    <row r="117">
      <c r="A117" s="105"/>
      <c r="B117" s="105"/>
      <c r="C117" s="105"/>
      <c r="D117" s="105"/>
      <c r="E117" s="105"/>
      <c r="F117" s="105"/>
      <c r="G117" s="105"/>
      <c r="H117" s="105"/>
      <c r="I117" s="105"/>
      <c r="J117" s="105"/>
      <c r="K117" s="105"/>
      <c r="L117" s="105"/>
    </row>
    <row r="118">
      <c r="A118" s="105"/>
      <c r="B118" s="105"/>
      <c r="C118" s="105"/>
      <c r="D118" s="105"/>
      <c r="E118" s="105"/>
      <c r="F118" s="105"/>
      <c r="G118" s="105"/>
      <c r="H118" s="105"/>
      <c r="I118" s="105"/>
      <c r="J118" s="105"/>
      <c r="K118" s="105"/>
      <c r="L118" s="105"/>
    </row>
    <row r="119">
      <c r="A119" s="105"/>
      <c r="B119" s="105"/>
      <c r="C119" s="105"/>
      <c r="D119" s="105"/>
      <c r="E119" s="105"/>
      <c r="F119" s="105"/>
      <c r="G119" s="105"/>
      <c r="H119" s="105"/>
      <c r="I119" s="105"/>
      <c r="J119" s="105"/>
      <c r="K119" s="105"/>
      <c r="L119" s="105"/>
    </row>
    <row r="120">
      <c r="A120" s="105"/>
      <c r="B120" s="105"/>
      <c r="C120" s="105"/>
      <c r="D120" s="105"/>
      <c r="E120" s="105"/>
      <c r="F120" s="105"/>
      <c r="G120" s="105"/>
      <c r="H120" s="105"/>
      <c r="I120" s="105"/>
      <c r="J120" s="105"/>
      <c r="K120" s="105"/>
      <c r="L120" s="105"/>
    </row>
    <row r="121">
      <c r="A121" s="105"/>
      <c r="B121" s="105"/>
      <c r="C121" s="105"/>
      <c r="D121" s="105"/>
      <c r="E121" s="105"/>
      <c r="F121" s="105"/>
      <c r="G121" s="105"/>
      <c r="H121" s="105"/>
      <c r="I121" s="105"/>
      <c r="J121" s="105"/>
      <c r="K121" s="105"/>
      <c r="L121" s="105"/>
    </row>
    <row r="122">
      <c r="A122" s="105"/>
      <c r="B122" s="105"/>
      <c r="C122" s="105"/>
      <c r="D122" s="105"/>
      <c r="E122" s="105"/>
      <c r="F122" s="105"/>
      <c r="G122" s="105"/>
      <c r="H122" s="105"/>
      <c r="I122" s="105"/>
      <c r="J122" s="105"/>
      <c r="K122" s="105"/>
      <c r="L122" s="105"/>
    </row>
    <row r="123">
      <c r="A123" s="105"/>
      <c r="B123" s="105"/>
      <c r="C123" s="105"/>
      <c r="D123" s="105"/>
      <c r="E123" s="105"/>
      <c r="F123" s="105"/>
      <c r="G123" s="105"/>
      <c r="H123" s="105"/>
      <c r="I123" s="105"/>
      <c r="J123" s="105"/>
      <c r="K123" s="105"/>
      <c r="L123" s="105"/>
    </row>
    <row r="124">
      <c r="A124" s="105"/>
      <c r="B124" s="105"/>
      <c r="C124" s="105"/>
      <c r="D124" s="105"/>
      <c r="E124" s="105"/>
      <c r="F124" s="105"/>
      <c r="G124" s="105"/>
      <c r="H124" s="105"/>
      <c r="I124" s="105"/>
      <c r="J124" s="105"/>
      <c r="K124" s="105"/>
      <c r="L124" s="105"/>
    </row>
    <row r="125">
      <c r="A125" s="105"/>
      <c r="B125" s="105"/>
      <c r="C125" s="105"/>
      <c r="D125" s="105"/>
      <c r="E125" s="105"/>
      <c r="F125" s="105"/>
      <c r="G125" s="105"/>
      <c r="H125" s="105"/>
      <c r="I125" s="105"/>
      <c r="J125" s="105"/>
      <c r="K125" s="105"/>
      <c r="L125" s="105"/>
    </row>
    <row r="126">
      <c r="A126" s="105"/>
      <c r="B126" s="105"/>
      <c r="C126" s="105"/>
      <c r="D126" s="105"/>
      <c r="E126" s="105"/>
      <c r="F126" s="105"/>
      <c r="G126" s="105"/>
      <c r="H126" s="105"/>
      <c r="I126" s="105"/>
      <c r="J126" s="105"/>
      <c r="K126" s="105"/>
      <c r="L126" s="105"/>
    </row>
    <row r="127">
      <c r="A127" s="105"/>
      <c r="B127" s="105"/>
      <c r="C127" s="105"/>
      <c r="D127" s="105"/>
      <c r="E127" s="105"/>
      <c r="F127" s="105"/>
      <c r="G127" s="105"/>
      <c r="H127" s="105"/>
      <c r="I127" s="105"/>
      <c r="J127" s="105"/>
      <c r="K127" s="105"/>
      <c r="L127" s="105"/>
    </row>
    <row r="128">
      <c r="A128" s="105"/>
      <c r="B128" s="105"/>
      <c r="C128" s="105"/>
      <c r="D128" s="105"/>
      <c r="E128" s="105"/>
      <c r="F128" s="105"/>
      <c r="G128" s="105"/>
      <c r="H128" s="105"/>
      <c r="I128" s="105"/>
      <c r="J128" s="105"/>
      <c r="K128" s="105"/>
      <c r="L128" s="105"/>
    </row>
    <row r="129">
      <c r="A129" s="105"/>
      <c r="B129" s="105"/>
      <c r="C129" s="105"/>
      <c r="D129" s="105"/>
      <c r="E129" s="105"/>
      <c r="F129" s="105"/>
      <c r="G129" s="105"/>
      <c r="H129" s="105"/>
      <c r="I129" s="105"/>
      <c r="J129" s="105"/>
      <c r="K129" s="105"/>
      <c r="L129" s="105"/>
    </row>
    <row r="130">
      <c r="A130" s="105"/>
      <c r="B130" s="105"/>
      <c r="C130" s="105"/>
      <c r="D130" s="105"/>
      <c r="E130" s="105"/>
      <c r="F130" s="105"/>
      <c r="G130" s="105"/>
      <c r="H130" s="105"/>
      <c r="I130" s="105"/>
      <c r="J130" s="105"/>
      <c r="K130" s="105"/>
      <c r="L130" s="105"/>
    </row>
    <row r="131">
      <c r="A131" s="105"/>
      <c r="B131" s="105"/>
      <c r="C131" s="105"/>
      <c r="D131" s="105"/>
      <c r="E131" s="105"/>
      <c r="F131" s="105"/>
      <c r="G131" s="105"/>
      <c r="H131" s="105"/>
      <c r="I131" s="105"/>
      <c r="J131" s="105"/>
      <c r="K131" s="105"/>
      <c r="L131" s="105"/>
    </row>
    <row r="132">
      <c r="A132" s="105"/>
      <c r="B132" s="105"/>
      <c r="C132" s="105"/>
      <c r="D132" s="105"/>
      <c r="E132" s="105"/>
      <c r="F132" s="105"/>
      <c r="G132" s="105"/>
      <c r="H132" s="105"/>
      <c r="I132" s="105"/>
      <c r="J132" s="105"/>
      <c r="K132" s="105"/>
      <c r="L132" s="105"/>
    </row>
    <row r="133">
      <c r="A133" s="105"/>
      <c r="B133" s="105"/>
      <c r="C133" s="105"/>
      <c r="D133" s="105"/>
      <c r="E133" s="105"/>
      <c r="F133" s="105"/>
      <c r="G133" s="105"/>
      <c r="H133" s="105"/>
      <c r="I133" s="105"/>
      <c r="J133" s="105"/>
      <c r="K133" s="105"/>
      <c r="L133" s="105"/>
    </row>
    <row r="134">
      <c r="A134" s="105"/>
      <c r="B134" s="105"/>
      <c r="C134" s="105"/>
      <c r="D134" s="105"/>
      <c r="E134" s="105"/>
      <c r="F134" s="105"/>
      <c r="G134" s="105"/>
      <c r="H134" s="105"/>
      <c r="I134" s="105"/>
      <c r="J134" s="105"/>
      <c r="K134" s="105"/>
      <c r="L134" s="105"/>
    </row>
    <row r="135">
      <c r="A135" s="105"/>
      <c r="B135" s="105"/>
      <c r="C135" s="105"/>
      <c r="D135" s="105"/>
      <c r="E135" s="105"/>
      <c r="F135" s="105"/>
      <c r="G135" s="105"/>
      <c r="H135" s="105"/>
      <c r="I135" s="105"/>
      <c r="J135" s="105"/>
      <c r="K135" s="105"/>
      <c r="L135" s="105"/>
    </row>
    <row r="136">
      <c r="A136" s="105"/>
      <c r="B136" s="105"/>
      <c r="C136" s="105"/>
      <c r="D136" s="105"/>
      <c r="E136" s="105"/>
      <c r="F136" s="105"/>
      <c r="G136" s="105"/>
      <c r="H136" s="105"/>
      <c r="I136" s="105"/>
      <c r="J136" s="105"/>
      <c r="K136" s="105"/>
      <c r="L136" s="105"/>
    </row>
    <row r="137">
      <c r="A137" s="105"/>
      <c r="B137" s="105"/>
      <c r="C137" s="105"/>
      <c r="D137" s="105"/>
      <c r="E137" s="105"/>
      <c r="F137" s="105"/>
      <c r="G137" s="105"/>
      <c r="H137" s="105"/>
      <c r="I137" s="105"/>
      <c r="J137" s="105"/>
      <c r="K137" s="105"/>
      <c r="L137" s="105"/>
    </row>
    <row r="138">
      <c r="A138" s="105"/>
      <c r="B138" s="105"/>
      <c r="C138" s="105"/>
      <c r="D138" s="105"/>
      <c r="E138" s="105"/>
      <c r="F138" s="105"/>
      <c r="G138" s="105"/>
      <c r="H138" s="105"/>
      <c r="I138" s="105"/>
      <c r="J138" s="105"/>
      <c r="K138" s="105"/>
      <c r="L138" s="105"/>
    </row>
    <row r="139">
      <c r="A139" s="105"/>
      <c r="B139" s="105"/>
      <c r="C139" s="105"/>
      <c r="D139" s="105"/>
      <c r="E139" s="105"/>
      <c r="F139" s="105"/>
      <c r="G139" s="105"/>
      <c r="H139" s="105"/>
      <c r="I139" s="105"/>
      <c r="J139" s="105"/>
      <c r="K139" s="105"/>
      <c r="L139" s="105"/>
    </row>
    <row r="140">
      <c r="A140" s="105"/>
      <c r="B140" s="105"/>
      <c r="C140" s="105"/>
      <c r="D140" s="105"/>
      <c r="E140" s="105"/>
      <c r="F140" s="105"/>
      <c r="G140" s="105"/>
      <c r="H140" s="105"/>
      <c r="I140" s="105"/>
      <c r="J140" s="105"/>
      <c r="K140" s="105"/>
      <c r="L140" s="105"/>
    </row>
    <row r="141">
      <c r="A141" s="105"/>
      <c r="B141" s="105"/>
      <c r="C141" s="105"/>
      <c r="D141" s="105"/>
      <c r="E141" s="105"/>
      <c r="F141" s="105"/>
      <c r="G141" s="105"/>
      <c r="H141" s="105"/>
      <c r="I141" s="105"/>
      <c r="J141" s="105"/>
      <c r="K141" s="105"/>
      <c r="L141" s="105"/>
    </row>
    <row r="142">
      <c r="A142" s="105"/>
      <c r="B142" s="105"/>
      <c r="C142" s="105"/>
      <c r="D142" s="105"/>
      <c r="E142" s="105"/>
      <c r="F142" s="105"/>
      <c r="G142" s="105"/>
      <c r="H142" s="105"/>
      <c r="I142" s="105"/>
      <c r="J142" s="105"/>
      <c r="K142" s="105"/>
      <c r="L142" s="105"/>
    </row>
    <row r="143">
      <c r="A143" s="105"/>
      <c r="B143" s="105"/>
      <c r="C143" s="105"/>
      <c r="D143" s="105"/>
      <c r="E143" s="105"/>
      <c r="F143" s="105"/>
      <c r="G143" s="105"/>
      <c r="H143" s="105"/>
      <c r="I143" s="105"/>
      <c r="J143" s="105"/>
      <c r="K143" s="105"/>
      <c r="L143" s="105"/>
    </row>
    <row r="144">
      <c r="A144" s="105"/>
      <c r="B144" s="105"/>
      <c r="C144" s="105"/>
      <c r="D144" s="105"/>
      <c r="E144" s="105"/>
      <c r="F144" s="105"/>
      <c r="G144" s="105"/>
      <c r="H144" s="105"/>
      <c r="I144" s="105"/>
      <c r="J144" s="105"/>
      <c r="K144" s="105"/>
      <c r="L144" s="105"/>
    </row>
    <row r="145">
      <c r="A145" s="105"/>
      <c r="B145" s="105"/>
      <c r="C145" s="105"/>
      <c r="D145" s="105"/>
      <c r="E145" s="105"/>
      <c r="F145" s="105"/>
      <c r="G145" s="105"/>
      <c r="H145" s="105"/>
      <c r="I145" s="105"/>
      <c r="J145" s="105"/>
      <c r="K145" s="105"/>
      <c r="L145" s="105"/>
    </row>
    <row r="146">
      <c r="A146" s="105"/>
      <c r="B146" s="105"/>
      <c r="C146" s="105"/>
      <c r="D146" s="105"/>
      <c r="E146" s="105"/>
      <c r="F146" s="105"/>
      <c r="G146" s="105"/>
      <c r="H146" s="105"/>
      <c r="I146" s="105"/>
      <c r="J146" s="105"/>
      <c r="K146" s="105"/>
      <c r="L146" s="105"/>
    </row>
    <row r="147">
      <c r="A147" s="105"/>
      <c r="B147" s="105"/>
      <c r="C147" s="105"/>
      <c r="D147" s="105"/>
      <c r="E147" s="105"/>
      <c r="F147" s="105"/>
      <c r="G147" s="105"/>
      <c r="H147" s="105"/>
      <c r="I147" s="105"/>
      <c r="J147" s="105"/>
      <c r="K147" s="105"/>
      <c r="L147" s="105"/>
    </row>
    <row r="148">
      <c r="A148" s="105"/>
      <c r="B148" s="105"/>
      <c r="C148" s="105"/>
      <c r="D148" s="105"/>
      <c r="E148" s="105"/>
      <c r="F148" s="105"/>
      <c r="G148" s="105"/>
      <c r="H148" s="105"/>
      <c r="I148" s="105"/>
      <c r="J148" s="105"/>
      <c r="K148" s="105"/>
      <c r="L148" s="105"/>
    </row>
    <row r="149">
      <c r="A149" s="105"/>
      <c r="B149" s="105"/>
      <c r="C149" s="105"/>
      <c r="D149" s="105"/>
      <c r="E149" s="105"/>
      <c r="F149" s="105"/>
      <c r="G149" s="105"/>
      <c r="H149" s="105"/>
      <c r="I149" s="105"/>
      <c r="J149" s="105"/>
      <c r="K149" s="105"/>
      <c r="L149" s="105"/>
    </row>
    <row r="150">
      <c r="A150" s="105"/>
      <c r="B150" s="105"/>
      <c r="C150" s="105"/>
      <c r="D150" s="105"/>
      <c r="E150" s="105"/>
      <c r="F150" s="105"/>
      <c r="G150" s="105"/>
      <c r="H150" s="105"/>
      <c r="I150" s="105"/>
      <c r="J150" s="105"/>
      <c r="K150" s="105"/>
      <c r="L150" s="105"/>
    </row>
    <row r="151">
      <c r="A151" s="105"/>
      <c r="B151" s="105"/>
      <c r="C151" s="105"/>
      <c r="D151" s="105"/>
      <c r="E151" s="105"/>
      <c r="F151" s="105"/>
      <c r="G151" s="105"/>
      <c r="H151" s="105"/>
      <c r="I151" s="105"/>
      <c r="J151" s="105"/>
      <c r="K151" s="105"/>
      <c r="L151" s="105"/>
    </row>
    <row r="152">
      <c r="A152" s="105"/>
      <c r="B152" s="105"/>
      <c r="C152" s="105"/>
      <c r="D152" s="105"/>
      <c r="E152" s="105"/>
      <c r="F152" s="105"/>
      <c r="G152" s="105"/>
      <c r="H152" s="105"/>
      <c r="I152" s="105"/>
      <c r="J152" s="105"/>
      <c r="K152" s="105"/>
      <c r="L152" s="105"/>
    </row>
    <row r="153">
      <c r="A153" s="105"/>
      <c r="B153" s="105"/>
      <c r="C153" s="105"/>
      <c r="D153" s="105"/>
      <c r="E153" s="105"/>
      <c r="F153" s="105"/>
      <c r="G153" s="105"/>
      <c r="H153" s="105"/>
      <c r="I153" s="105"/>
      <c r="J153" s="105"/>
      <c r="K153" s="105"/>
      <c r="L153" s="105"/>
    </row>
    <row r="154">
      <c r="A154" s="105"/>
      <c r="B154" s="105"/>
      <c r="C154" s="105"/>
      <c r="D154" s="105"/>
      <c r="E154" s="105"/>
      <c r="F154" s="105"/>
      <c r="G154" s="105"/>
      <c r="H154" s="105"/>
      <c r="I154" s="105"/>
      <c r="J154" s="105"/>
      <c r="K154" s="105"/>
      <c r="L154" s="105"/>
    </row>
    <row r="155">
      <c r="A155" s="105"/>
      <c r="B155" s="105"/>
      <c r="C155" s="105"/>
      <c r="D155" s="105"/>
      <c r="E155" s="105"/>
      <c r="F155" s="105"/>
      <c r="G155" s="105"/>
      <c r="H155" s="105"/>
      <c r="I155" s="105"/>
      <c r="J155" s="105"/>
      <c r="K155" s="105"/>
      <c r="L155" s="105"/>
    </row>
    <row r="156">
      <c r="A156" s="105"/>
      <c r="B156" s="105"/>
      <c r="C156" s="105"/>
      <c r="D156" s="105"/>
      <c r="E156" s="105"/>
      <c r="F156" s="105"/>
      <c r="G156" s="105"/>
      <c r="H156" s="105"/>
      <c r="I156" s="105"/>
      <c r="J156" s="105"/>
      <c r="K156" s="105"/>
      <c r="L156" s="105"/>
    </row>
    <row r="157">
      <c r="A157" s="105"/>
      <c r="B157" s="105"/>
      <c r="C157" s="105"/>
      <c r="D157" s="105"/>
      <c r="E157" s="105"/>
      <c r="F157" s="105"/>
      <c r="G157" s="105"/>
      <c r="H157" s="105"/>
      <c r="I157" s="105"/>
      <c r="J157" s="105"/>
      <c r="K157" s="105"/>
      <c r="L157" s="105"/>
    </row>
    <row r="158">
      <c r="A158" s="105"/>
      <c r="B158" s="105"/>
      <c r="C158" s="105"/>
      <c r="D158" s="105"/>
      <c r="E158" s="105"/>
      <c r="F158" s="105"/>
      <c r="G158" s="105"/>
      <c r="H158" s="105"/>
      <c r="I158" s="105"/>
      <c r="J158" s="105"/>
      <c r="K158" s="105"/>
      <c r="L158" s="105"/>
    </row>
    <row r="159">
      <c r="A159" s="105"/>
      <c r="B159" s="105"/>
      <c r="C159" s="105"/>
      <c r="D159" s="105"/>
      <c r="E159" s="105"/>
      <c r="F159" s="105"/>
      <c r="G159" s="105"/>
      <c r="H159" s="105"/>
      <c r="I159" s="105"/>
      <c r="J159" s="105"/>
      <c r="K159" s="105"/>
      <c r="L159" s="105"/>
    </row>
    <row r="160">
      <c r="A160" s="105"/>
      <c r="B160" s="105"/>
      <c r="C160" s="105"/>
      <c r="D160" s="105"/>
      <c r="E160" s="105"/>
      <c r="F160" s="105"/>
      <c r="G160" s="105"/>
      <c r="H160" s="105"/>
      <c r="I160" s="105"/>
      <c r="J160" s="105"/>
      <c r="K160" s="105"/>
      <c r="L160" s="105"/>
    </row>
    <row r="161">
      <c r="A161" s="105"/>
      <c r="B161" s="105"/>
      <c r="C161" s="105"/>
      <c r="D161" s="105"/>
      <c r="E161" s="105"/>
      <c r="F161" s="105"/>
      <c r="G161" s="105"/>
      <c r="H161" s="105"/>
      <c r="I161" s="105"/>
      <c r="J161" s="105"/>
      <c r="K161" s="105"/>
      <c r="L161" s="105"/>
    </row>
    <row r="162">
      <c r="A162" s="105"/>
      <c r="B162" s="105"/>
      <c r="C162" s="105"/>
      <c r="D162" s="105"/>
      <c r="E162" s="105"/>
      <c r="F162" s="105"/>
      <c r="G162" s="105"/>
      <c r="H162" s="105"/>
      <c r="I162" s="105"/>
      <c r="J162" s="105"/>
      <c r="K162" s="105"/>
      <c r="L162" s="105"/>
    </row>
    <row r="163">
      <c r="A163" s="105"/>
      <c r="B163" s="105"/>
      <c r="C163" s="105"/>
      <c r="D163" s="105"/>
      <c r="E163" s="105"/>
      <c r="F163" s="105"/>
      <c r="G163" s="105"/>
      <c r="H163" s="105"/>
      <c r="I163" s="105"/>
      <c r="J163" s="105"/>
      <c r="K163" s="105"/>
      <c r="L163" s="105"/>
    </row>
    <row r="164">
      <c r="A164" s="105"/>
      <c r="B164" s="105"/>
      <c r="C164" s="105"/>
      <c r="D164" s="105"/>
      <c r="E164" s="105"/>
      <c r="F164" s="105"/>
      <c r="G164" s="105"/>
      <c r="H164" s="105"/>
      <c r="I164" s="105"/>
      <c r="J164" s="105"/>
      <c r="K164" s="105"/>
      <c r="L164" s="105"/>
    </row>
    <row r="165">
      <c r="A165" s="105"/>
      <c r="B165" s="105"/>
      <c r="C165" s="105"/>
      <c r="D165" s="105"/>
      <c r="E165" s="105"/>
      <c r="F165" s="105"/>
      <c r="G165" s="105"/>
      <c r="H165" s="105"/>
      <c r="I165" s="105"/>
      <c r="J165" s="105"/>
      <c r="K165" s="105"/>
      <c r="L165" s="105"/>
    </row>
    <row r="166">
      <c r="A166" s="105"/>
      <c r="B166" s="105"/>
      <c r="C166" s="105"/>
      <c r="D166" s="105"/>
      <c r="E166" s="105"/>
      <c r="F166" s="105"/>
      <c r="G166" s="105"/>
      <c r="H166" s="105"/>
      <c r="I166" s="105"/>
      <c r="J166" s="105"/>
      <c r="K166" s="105"/>
      <c r="L166" s="105"/>
    </row>
    <row r="167">
      <c r="A167" s="105"/>
      <c r="B167" s="105"/>
      <c r="C167" s="105"/>
      <c r="D167" s="105"/>
      <c r="E167" s="105"/>
      <c r="F167" s="105"/>
      <c r="G167" s="105"/>
      <c r="H167" s="105"/>
      <c r="I167" s="105"/>
      <c r="J167" s="105"/>
      <c r="K167" s="105"/>
      <c r="L167" s="105"/>
    </row>
    <row r="168">
      <c r="A168" s="105"/>
      <c r="B168" s="105"/>
      <c r="C168" s="105"/>
      <c r="D168" s="105"/>
      <c r="E168" s="105"/>
      <c r="F168" s="105"/>
      <c r="G168" s="105"/>
      <c r="H168" s="105"/>
      <c r="I168" s="105"/>
      <c r="J168" s="105"/>
      <c r="K168" s="105"/>
      <c r="L168" s="105"/>
    </row>
    <row r="169">
      <c r="A169" s="105"/>
      <c r="B169" s="105"/>
      <c r="C169" s="105"/>
      <c r="D169" s="105"/>
      <c r="E169" s="105"/>
      <c r="F169" s="105"/>
      <c r="G169" s="105"/>
      <c r="H169" s="105"/>
      <c r="I169" s="105"/>
      <c r="J169" s="105"/>
      <c r="K169" s="105"/>
      <c r="L169" s="105"/>
    </row>
    <row r="170">
      <c r="A170" s="105"/>
      <c r="B170" s="105"/>
      <c r="C170" s="105"/>
      <c r="D170" s="105"/>
      <c r="E170" s="105"/>
      <c r="F170" s="105"/>
      <c r="G170" s="105"/>
      <c r="H170" s="105"/>
      <c r="I170" s="105"/>
      <c r="J170" s="105"/>
      <c r="K170" s="105"/>
      <c r="L170" s="105"/>
    </row>
    <row r="171">
      <c r="A171" s="105"/>
      <c r="B171" s="105"/>
      <c r="C171" s="105"/>
      <c r="D171" s="105"/>
      <c r="E171" s="105"/>
      <c r="F171" s="105"/>
      <c r="G171" s="105"/>
      <c r="H171" s="105"/>
      <c r="I171" s="105"/>
      <c r="J171" s="105"/>
      <c r="K171" s="105"/>
      <c r="L171" s="105"/>
    </row>
    <row r="172">
      <c r="A172" s="105"/>
      <c r="B172" s="105"/>
      <c r="C172" s="105"/>
      <c r="D172" s="105"/>
      <c r="E172" s="105"/>
      <c r="F172" s="105"/>
      <c r="G172" s="105"/>
      <c r="H172" s="105"/>
      <c r="I172" s="105"/>
      <c r="J172" s="105"/>
      <c r="K172" s="105"/>
      <c r="L172" s="105"/>
    </row>
    <row r="173">
      <c r="A173" s="105"/>
      <c r="B173" s="105"/>
      <c r="C173" s="105"/>
      <c r="D173" s="105"/>
      <c r="E173" s="105"/>
      <c r="F173" s="105"/>
      <c r="G173" s="105"/>
      <c r="H173" s="105"/>
      <c r="I173" s="105"/>
      <c r="J173" s="105"/>
      <c r="K173" s="105"/>
      <c r="L173" s="105"/>
    </row>
    <row r="174">
      <c r="A174" s="105"/>
      <c r="B174" s="105"/>
      <c r="C174" s="105"/>
      <c r="D174" s="105"/>
      <c r="E174" s="105"/>
      <c r="F174" s="105"/>
      <c r="G174" s="105"/>
      <c r="H174" s="105"/>
      <c r="I174" s="105"/>
      <c r="J174" s="105"/>
      <c r="K174" s="105"/>
      <c r="L174" s="105"/>
    </row>
    <row r="175">
      <c r="A175" s="105"/>
      <c r="B175" s="105"/>
      <c r="C175" s="105"/>
      <c r="D175" s="105"/>
      <c r="E175" s="105"/>
      <c r="F175" s="105"/>
      <c r="G175" s="105"/>
      <c r="H175" s="105"/>
      <c r="I175" s="105"/>
      <c r="J175" s="105"/>
      <c r="K175" s="105"/>
      <c r="L175" s="105"/>
    </row>
    <row r="176">
      <c r="A176" s="105"/>
      <c r="B176" s="105"/>
      <c r="C176" s="105"/>
      <c r="D176" s="105"/>
      <c r="E176" s="105"/>
      <c r="F176" s="105"/>
      <c r="G176" s="105"/>
      <c r="H176" s="105"/>
      <c r="I176" s="105"/>
      <c r="J176" s="105"/>
      <c r="K176" s="105"/>
      <c r="L176" s="105"/>
    </row>
    <row r="177">
      <c r="A177" s="105"/>
      <c r="B177" s="105"/>
      <c r="C177" s="105"/>
      <c r="D177" s="105"/>
      <c r="E177" s="105"/>
      <c r="F177" s="105"/>
      <c r="G177" s="105"/>
      <c r="H177" s="105"/>
      <c r="I177" s="105"/>
      <c r="J177" s="105"/>
      <c r="K177" s="105"/>
      <c r="L177" s="105"/>
    </row>
    <row r="178">
      <c r="A178" s="105"/>
      <c r="B178" s="105"/>
      <c r="C178" s="105"/>
      <c r="D178" s="105"/>
      <c r="E178" s="105"/>
      <c r="F178" s="105"/>
      <c r="G178" s="105"/>
      <c r="H178" s="105"/>
      <c r="I178" s="105"/>
      <c r="J178" s="105"/>
      <c r="K178" s="105"/>
      <c r="L178" s="105"/>
    </row>
    <row r="179">
      <c r="A179" s="105"/>
      <c r="B179" s="105"/>
      <c r="C179" s="105"/>
      <c r="D179" s="105"/>
      <c r="E179" s="105"/>
      <c r="F179" s="105"/>
      <c r="G179" s="105"/>
      <c r="H179" s="105"/>
      <c r="I179" s="105"/>
      <c r="J179" s="105"/>
      <c r="K179" s="105"/>
      <c r="L179" s="105"/>
    </row>
    <row r="180">
      <c r="A180" s="105"/>
      <c r="B180" s="105"/>
      <c r="C180" s="105"/>
      <c r="D180" s="105"/>
      <c r="E180" s="105"/>
      <c r="F180" s="105"/>
      <c r="G180" s="105"/>
      <c r="H180" s="105"/>
      <c r="I180" s="105"/>
      <c r="J180" s="105"/>
      <c r="K180" s="105"/>
      <c r="L180" s="105"/>
    </row>
    <row r="181">
      <c r="A181" s="105"/>
      <c r="B181" s="105"/>
      <c r="C181" s="105"/>
      <c r="D181" s="105"/>
      <c r="E181" s="105"/>
      <c r="F181" s="105"/>
      <c r="G181" s="105"/>
      <c r="H181" s="105"/>
      <c r="I181" s="105"/>
      <c r="J181" s="105"/>
      <c r="K181" s="105"/>
      <c r="L181" s="105"/>
    </row>
    <row r="182">
      <c r="A182" s="105"/>
      <c r="B182" s="105"/>
      <c r="C182" s="105"/>
      <c r="D182" s="105"/>
      <c r="E182" s="105"/>
      <c r="F182" s="105"/>
      <c r="G182" s="105"/>
      <c r="H182" s="105"/>
      <c r="I182" s="105"/>
      <c r="J182" s="105"/>
      <c r="K182" s="105"/>
      <c r="L182" s="105"/>
    </row>
    <row r="183">
      <c r="A183" s="105"/>
      <c r="B183" s="105"/>
      <c r="C183" s="105"/>
      <c r="D183" s="105"/>
      <c r="E183" s="105"/>
      <c r="F183" s="105"/>
      <c r="G183" s="105"/>
      <c r="H183" s="105"/>
      <c r="I183" s="105"/>
      <c r="J183" s="105"/>
      <c r="K183" s="105"/>
      <c r="L183" s="105"/>
    </row>
    <row r="184">
      <c r="A184" s="105"/>
      <c r="B184" s="105"/>
      <c r="C184" s="105"/>
      <c r="D184" s="105"/>
      <c r="E184" s="105"/>
      <c r="F184" s="105"/>
      <c r="G184" s="105"/>
      <c r="H184" s="105"/>
      <c r="I184" s="105"/>
      <c r="J184" s="105"/>
      <c r="K184" s="105"/>
      <c r="L184" s="105"/>
    </row>
    <row r="185">
      <c r="A185" s="105"/>
      <c r="B185" s="105"/>
      <c r="C185" s="105"/>
      <c r="D185" s="105"/>
      <c r="E185" s="105"/>
      <c r="F185" s="105"/>
      <c r="G185" s="105"/>
      <c r="H185" s="105"/>
      <c r="I185" s="105"/>
      <c r="J185" s="105"/>
      <c r="K185" s="105"/>
      <c r="L185" s="105"/>
    </row>
    <row r="186">
      <c r="A186" s="105"/>
      <c r="B186" s="105"/>
      <c r="C186" s="105"/>
      <c r="D186" s="105"/>
      <c r="E186" s="105"/>
      <c r="F186" s="105"/>
      <c r="G186" s="105"/>
      <c r="H186" s="105"/>
      <c r="I186" s="105"/>
      <c r="J186" s="105"/>
      <c r="K186" s="105"/>
      <c r="L186" s="105"/>
    </row>
    <row r="187">
      <c r="A187" s="105"/>
      <c r="B187" s="105"/>
      <c r="C187" s="105"/>
      <c r="D187" s="105"/>
      <c r="E187" s="105"/>
      <c r="F187" s="105"/>
      <c r="G187" s="105"/>
      <c r="H187" s="105"/>
      <c r="I187" s="105"/>
      <c r="J187" s="105"/>
      <c r="K187" s="105"/>
      <c r="L187" s="105"/>
    </row>
    <row r="188">
      <c r="A188" s="105"/>
      <c r="B188" s="105"/>
      <c r="C188" s="105"/>
      <c r="D188" s="105"/>
      <c r="E188" s="105"/>
      <c r="F188" s="105"/>
      <c r="G188" s="105"/>
      <c r="H188" s="105"/>
      <c r="I188" s="105"/>
      <c r="J188" s="105"/>
      <c r="K188" s="105"/>
      <c r="L188" s="105"/>
    </row>
    <row r="189">
      <c r="A189" s="105"/>
      <c r="B189" s="105"/>
      <c r="C189" s="105"/>
      <c r="D189" s="105"/>
      <c r="E189" s="105"/>
      <c r="F189" s="105"/>
      <c r="G189" s="105"/>
      <c r="H189" s="105"/>
      <c r="I189" s="105"/>
      <c r="J189" s="105"/>
      <c r="K189" s="105"/>
      <c r="L189" s="105"/>
    </row>
    <row r="190">
      <c r="A190" s="105"/>
      <c r="B190" s="105"/>
      <c r="C190" s="105"/>
      <c r="D190" s="105"/>
      <c r="E190" s="105"/>
      <c r="F190" s="105"/>
      <c r="G190" s="105"/>
      <c r="H190" s="105"/>
      <c r="I190" s="105"/>
      <c r="J190" s="105"/>
      <c r="K190" s="105"/>
      <c r="L190" s="105"/>
    </row>
    <row r="191">
      <c r="A191" s="105"/>
      <c r="B191" s="105"/>
      <c r="C191" s="105"/>
      <c r="D191" s="105"/>
      <c r="E191" s="105"/>
      <c r="F191" s="105"/>
      <c r="G191" s="105"/>
      <c r="H191" s="105"/>
      <c r="I191" s="105"/>
      <c r="J191" s="105"/>
      <c r="K191" s="105"/>
      <c r="L191" s="105"/>
    </row>
    <row r="192">
      <c r="A192" s="105"/>
      <c r="B192" s="105"/>
      <c r="C192" s="105"/>
      <c r="D192" s="105"/>
      <c r="E192" s="105"/>
      <c r="F192" s="105"/>
      <c r="G192" s="105"/>
      <c r="H192" s="105"/>
      <c r="I192" s="105"/>
      <c r="J192" s="105"/>
      <c r="K192" s="105"/>
      <c r="L192" s="105"/>
    </row>
    <row r="193">
      <c r="A193" s="105"/>
      <c r="B193" s="105"/>
      <c r="C193" s="105"/>
      <c r="D193" s="105"/>
      <c r="E193" s="105"/>
      <c r="F193" s="105"/>
      <c r="G193" s="105"/>
      <c r="H193" s="105"/>
      <c r="I193" s="105"/>
      <c r="J193" s="105"/>
      <c r="K193" s="105"/>
      <c r="L193" s="105"/>
    </row>
    <row r="194">
      <c r="A194" s="105"/>
      <c r="B194" s="105"/>
      <c r="C194" s="105"/>
      <c r="D194" s="105"/>
      <c r="E194" s="105"/>
      <c r="F194" s="105"/>
      <c r="G194" s="105"/>
      <c r="H194" s="105"/>
      <c r="I194" s="105"/>
      <c r="J194" s="105"/>
      <c r="K194" s="105"/>
      <c r="L194" s="105"/>
    </row>
    <row r="195">
      <c r="A195" s="105"/>
      <c r="B195" s="105"/>
      <c r="C195" s="105"/>
      <c r="D195" s="105"/>
      <c r="E195" s="105"/>
      <c r="F195" s="105"/>
      <c r="G195" s="105"/>
      <c r="H195" s="105"/>
      <c r="I195" s="105"/>
      <c r="J195" s="105"/>
      <c r="K195" s="105"/>
      <c r="L195" s="105"/>
    </row>
    <row r="196">
      <c r="A196" s="105"/>
      <c r="B196" s="105"/>
      <c r="C196" s="105"/>
      <c r="D196" s="105"/>
      <c r="E196" s="105"/>
      <c r="F196" s="105"/>
      <c r="G196" s="105"/>
      <c r="H196" s="105"/>
      <c r="I196" s="105"/>
      <c r="J196" s="105"/>
      <c r="K196" s="105"/>
      <c r="L196" s="105"/>
    </row>
    <row r="197">
      <c r="A197" s="105"/>
      <c r="B197" s="105"/>
      <c r="C197" s="105"/>
      <c r="D197" s="105"/>
      <c r="E197" s="105"/>
      <c r="F197" s="105"/>
      <c r="G197" s="105"/>
      <c r="H197" s="105"/>
      <c r="I197" s="105"/>
      <c r="J197" s="105"/>
      <c r="K197" s="105"/>
      <c r="L197" s="105"/>
    </row>
    <row r="198">
      <c r="A198" s="105"/>
      <c r="B198" s="105"/>
      <c r="C198" s="105"/>
      <c r="D198" s="105"/>
      <c r="E198" s="105"/>
      <c r="F198" s="105"/>
      <c r="G198" s="105"/>
      <c r="H198" s="105"/>
      <c r="I198" s="105"/>
      <c r="J198" s="105"/>
      <c r="K198" s="105"/>
      <c r="L198" s="105"/>
    </row>
    <row r="199">
      <c r="A199" s="105"/>
      <c r="B199" s="105"/>
      <c r="C199" s="105"/>
      <c r="D199" s="105"/>
      <c r="E199" s="105"/>
      <c r="F199" s="105"/>
      <c r="G199" s="105"/>
      <c r="H199" s="105"/>
      <c r="I199" s="105"/>
      <c r="J199" s="105"/>
      <c r="K199" s="105"/>
      <c r="L199" s="105"/>
    </row>
    <row r="200">
      <c r="A200" s="105"/>
      <c r="B200" s="105"/>
      <c r="C200" s="105"/>
      <c r="D200" s="105"/>
      <c r="E200" s="105"/>
      <c r="F200" s="105"/>
      <c r="G200" s="105"/>
      <c r="H200" s="105"/>
      <c r="I200" s="105"/>
      <c r="J200" s="105"/>
      <c r="K200" s="105"/>
      <c r="L200" s="105"/>
    </row>
    <row r="201">
      <c r="A201" s="105"/>
      <c r="B201" s="105"/>
      <c r="C201" s="105"/>
      <c r="D201" s="105"/>
      <c r="E201" s="105"/>
      <c r="F201" s="105"/>
      <c r="G201" s="105"/>
      <c r="H201" s="105"/>
      <c r="I201" s="105"/>
      <c r="J201" s="105"/>
      <c r="K201" s="105"/>
      <c r="L201" s="105"/>
    </row>
    <row r="202">
      <c r="A202" s="105"/>
      <c r="B202" s="105"/>
      <c r="C202" s="105"/>
      <c r="D202" s="105"/>
      <c r="E202" s="105"/>
      <c r="F202" s="105"/>
      <c r="G202" s="105"/>
      <c r="H202" s="105"/>
      <c r="I202" s="105"/>
      <c r="J202" s="105"/>
      <c r="K202" s="105"/>
      <c r="L202" s="105"/>
    </row>
    <row r="203">
      <c r="A203" s="105"/>
      <c r="B203" s="105"/>
      <c r="C203" s="105"/>
      <c r="D203" s="105"/>
      <c r="E203" s="105"/>
      <c r="F203" s="105"/>
      <c r="G203" s="105"/>
      <c r="H203" s="105"/>
      <c r="I203" s="105"/>
      <c r="J203" s="105"/>
      <c r="K203" s="105"/>
      <c r="L203" s="105"/>
    </row>
    <row r="204">
      <c r="A204" s="105"/>
      <c r="B204" s="105"/>
      <c r="C204" s="105"/>
      <c r="D204" s="105"/>
      <c r="E204" s="105"/>
      <c r="F204" s="105"/>
      <c r="G204" s="105"/>
      <c r="H204" s="105"/>
      <c r="I204" s="105"/>
      <c r="J204" s="105"/>
      <c r="K204" s="105"/>
      <c r="L204" s="105"/>
    </row>
    <row r="205">
      <c r="A205" s="105"/>
      <c r="B205" s="105"/>
      <c r="C205" s="105"/>
      <c r="D205" s="105"/>
      <c r="E205" s="105"/>
      <c r="F205" s="105"/>
      <c r="G205" s="105"/>
      <c r="H205" s="105"/>
      <c r="I205" s="105"/>
      <c r="J205" s="105"/>
      <c r="K205" s="105"/>
      <c r="L205" s="105"/>
    </row>
    <row r="206">
      <c r="A206" s="105"/>
      <c r="B206" s="105"/>
      <c r="C206" s="105"/>
      <c r="D206" s="105"/>
      <c r="E206" s="105"/>
      <c r="F206" s="105"/>
      <c r="G206" s="105"/>
      <c r="H206" s="105"/>
      <c r="I206" s="105"/>
      <c r="J206" s="105"/>
      <c r="K206" s="105"/>
      <c r="L206" s="105"/>
    </row>
    <row r="207">
      <c r="A207" s="105"/>
      <c r="B207" s="105"/>
      <c r="C207" s="105"/>
      <c r="D207" s="105"/>
      <c r="E207" s="105"/>
      <c r="F207" s="105"/>
      <c r="G207" s="105"/>
      <c r="H207" s="105"/>
      <c r="I207" s="105"/>
      <c r="J207" s="105"/>
      <c r="K207" s="105"/>
      <c r="L207" s="105"/>
    </row>
    <row r="208">
      <c r="A208" s="105"/>
      <c r="B208" s="105"/>
      <c r="C208" s="105"/>
      <c r="D208" s="105"/>
      <c r="E208" s="105"/>
      <c r="F208" s="105"/>
      <c r="G208" s="105"/>
      <c r="H208" s="105"/>
      <c r="I208" s="105"/>
      <c r="J208" s="105"/>
      <c r="K208" s="105"/>
      <c r="L208" s="105"/>
    </row>
    <row r="209">
      <c r="A209" s="105"/>
      <c r="B209" s="105"/>
      <c r="C209" s="105"/>
      <c r="D209" s="105"/>
      <c r="E209" s="105"/>
      <c r="F209" s="105"/>
      <c r="G209" s="105"/>
      <c r="H209" s="105"/>
      <c r="I209" s="105"/>
      <c r="J209" s="105"/>
      <c r="K209" s="105"/>
      <c r="L209" s="105"/>
    </row>
    <row r="210">
      <c r="A210" s="105"/>
      <c r="B210" s="105"/>
      <c r="C210" s="105"/>
      <c r="D210" s="105"/>
      <c r="E210" s="105"/>
      <c r="F210" s="105"/>
      <c r="G210" s="105"/>
      <c r="H210" s="105"/>
      <c r="I210" s="105"/>
      <c r="J210" s="105"/>
      <c r="K210" s="105"/>
      <c r="L210" s="105"/>
    </row>
    <row r="211">
      <c r="A211" s="105"/>
      <c r="B211" s="105"/>
      <c r="C211" s="105"/>
      <c r="D211" s="105"/>
      <c r="E211" s="105"/>
      <c r="F211" s="105"/>
      <c r="G211" s="105"/>
      <c r="H211" s="105"/>
      <c r="I211" s="105"/>
      <c r="J211" s="105"/>
      <c r="K211" s="105"/>
      <c r="L211" s="105"/>
    </row>
    <row r="212">
      <c r="A212" s="105"/>
      <c r="B212" s="105"/>
      <c r="C212" s="105"/>
      <c r="D212" s="105"/>
      <c r="E212" s="105"/>
      <c r="F212" s="105"/>
      <c r="G212" s="105"/>
      <c r="H212" s="105"/>
      <c r="I212" s="105"/>
      <c r="J212" s="105"/>
      <c r="K212" s="105"/>
      <c r="L212" s="105"/>
    </row>
    <row r="213">
      <c r="A213" s="105"/>
      <c r="B213" s="105"/>
      <c r="C213" s="105"/>
      <c r="D213" s="105"/>
      <c r="E213" s="105"/>
      <c r="F213" s="105"/>
      <c r="G213" s="105"/>
      <c r="H213" s="105"/>
      <c r="I213" s="105"/>
      <c r="J213" s="105"/>
      <c r="K213" s="105"/>
      <c r="L213" s="105"/>
    </row>
    <row r="214">
      <c r="A214" s="105"/>
      <c r="B214" s="105"/>
      <c r="C214" s="105"/>
      <c r="D214" s="105"/>
      <c r="E214" s="105"/>
      <c r="F214" s="105"/>
      <c r="G214" s="105"/>
      <c r="H214" s="105"/>
      <c r="I214" s="105"/>
      <c r="J214" s="105"/>
      <c r="K214" s="105"/>
      <c r="L214" s="105"/>
    </row>
    <row r="215">
      <c r="A215" s="105"/>
      <c r="B215" s="105"/>
      <c r="C215" s="105"/>
      <c r="D215" s="105"/>
      <c r="E215" s="105"/>
      <c r="F215" s="105"/>
      <c r="G215" s="105"/>
      <c r="H215" s="105"/>
      <c r="I215" s="105"/>
      <c r="J215" s="105"/>
      <c r="K215" s="105"/>
      <c r="L215" s="105"/>
    </row>
    <row r="216">
      <c r="A216" s="105"/>
      <c r="B216" s="105"/>
      <c r="C216" s="105"/>
      <c r="D216" s="105"/>
      <c r="E216" s="105"/>
      <c r="F216" s="105"/>
      <c r="G216" s="105"/>
      <c r="H216" s="105"/>
      <c r="I216" s="105"/>
      <c r="J216" s="105"/>
      <c r="K216" s="105"/>
      <c r="L216" s="105"/>
    </row>
    <row r="217">
      <c r="A217" s="105"/>
      <c r="B217" s="105"/>
      <c r="C217" s="105"/>
      <c r="D217" s="105"/>
      <c r="E217" s="105"/>
      <c r="F217" s="105"/>
      <c r="G217" s="105"/>
      <c r="H217" s="105"/>
      <c r="I217" s="105"/>
      <c r="J217" s="105"/>
      <c r="K217" s="105"/>
      <c r="L217" s="105"/>
    </row>
    <row r="218">
      <c r="A218" s="105"/>
      <c r="B218" s="105"/>
      <c r="C218" s="105"/>
      <c r="D218" s="105"/>
      <c r="E218" s="105"/>
      <c r="F218" s="105"/>
      <c r="G218" s="105"/>
      <c r="H218" s="105"/>
      <c r="I218" s="105"/>
      <c r="J218" s="105"/>
      <c r="K218" s="105"/>
      <c r="L218" s="105"/>
    </row>
    <row r="219">
      <c r="A219" s="105"/>
      <c r="B219" s="105"/>
      <c r="C219" s="105"/>
      <c r="D219" s="105"/>
      <c r="E219" s="105"/>
      <c r="F219" s="105"/>
      <c r="G219" s="105"/>
      <c r="H219" s="105"/>
      <c r="I219" s="105"/>
      <c r="J219" s="105"/>
      <c r="K219" s="105"/>
      <c r="L219" s="105"/>
    </row>
    <row r="220">
      <c r="A220" s="105"/>
      <c r="B220" s="105"/>
      <c r="C220" s="105"/>
      <c r="D220" s="105"/>
      <c r="E220" s="105"/>
      <c r="F220" s="105"/>
      <c r="G220" s="105"/>
      <c r="H220" s="105"/>
      <c r="I220" s="105"/>
      <c r="J220" s="105"/>
      <c r="K220" s="105"/>
      <c r="L220" s="105"/>
    </row>
    <row r="221">
      <c r="A221" s="105"/>
      <c r="B221" s="105"/>
      <c r="C221" s="105"/>
      <c r="D221" s="105"/>
      <c r="E221" s="105"/>
      <c r="F221" s="105"/>
      <c r="G221" s="105"/>
      <c r="H221" s="105"/>
      <c r="I221" s="105"/>
      <c r="J221" s="105"/>
      <c r="K221" s="105"/>
      <c r="L221" s="105"/>
    </row>
    <row r="222">
      <c r="A222" s="105"/>
      <c r="B222" s="105"/>
      <c r="C222" s="105"/>
      <c r="D222" s="105"/>
      <c r="E222" s="105"/>
      <c r="F222" s="105"/>
      <c r="G222" s="105"/>
      <c r="H222" s="105"/>
      <c r="I222" s="105"/>
      <c r="J222" s="105"/>
      <c r="K222" s="105"/>
      <c r="L222" s="105"/>
    </row>
    <row r="223">
      <c r="A223" s="105"/>
      <c r="B223" s="105"/>
      <c r="C223" s="105"/>
      <c r="D223" s="105"/>
      <c r="E223" s="105"/>
      <c r="F223" s="105"/>
      <c r="G223" s="105"/>
      <c r="H223" s="105"/>
      <c r="I223" s="105"/>
      <c r="J223" s="105"/>
      <c r="K223" s="105"/>
      <c r="L223" s="105"/>
    </row>
    <row r="224">
      <c r="A224" s="105"/>
      <c r="B224" s="105"/>
      <c r="C224" s="105"/>
      <c r="D224" s="105"/>
      <c r="E224" s="105"/>
      <c r="F224" s="105"/>
      <c r="G224" s="105"/>
      <c r="H224" s="105"/>
      <c r="I224" s="105"/>
      <c r="J224" s="105"/>
      <c r="K224" s="105"/>
      <c r="L224" s="105"/>
    </row>
    <row r="225">
      <c r="A225" s="105"/>
      <c r="B225" s="105"/>
      <c r="C225" s="105"/>
      <c r="D225" s="105"/>
      <c r="E225" s="105"/>
      <c r="F225" s="105"/>
      <c r="G225" s="105"/>
      <c r="H225" s="105"/>
      <c r="I225" s="105"/>
      <c r="J225" s="105"/>
      <c r="K225" s="105"/>
      <c r="L225" s="105"/>
    </row>
    <row r="226">
      <c r="A226" s="105"/>
      <c r="B226" s="105"/>
      <c r="C226" s="105"/>
      <c r="D226" s="105"/>
      <c r="E226" s="105"/>
      <c r="F226" s="105"/>
      <c r="G226" s="105"/>
      <c r="H226" s="105"/>
      <c r="I226" s="105"/>
      <c r="J226" s="105"/>
      <c r="K226" s="105"/>
      <c r="L226" s="105"/>
    </row>
    <row r="227">
      <c r="A227" s="105"/>
      <c r="B227" s="105"/>
      <c r="C227" s="105"/>
      <c r="D227" s="105"/>
      <c r="E227" s="105"/>
      <c r="F227" s="105"/>
      <c r="G227" s="105"/>
      <c r="H227" s="105"/>
      <c r="I227" s="105"/>
      <c r="J227" s="105"/>
      <c r="K227" s="105"/>
      <c r="L227" s="105"/>
    </row>
    <row r="228">
      <c r="A228" s="105"/>
      <c r="B228" s="105"/>
      <c r="C228" s="105"/>
      <c r="D228" s="105"/>
      <c r="E228" s="105"/>
      <c r="F228" s="105"/>
      <c r="G228" s="105"/>
      <c r="H228" s="105"/>
      <c r="I228" s="105"/>
      <c r="J228" s="105"/>
      <c r="K228" s="105"/>
      <c r="L228" s="105"/>
    </row>
    <row r="229">
      <c r="A229" s="105"/>
      <c r="B229" s="105"/>
      <c r="C229" s="105"/>
      <c r="D229" s="105"/>
      <c r="E229" s="105"/>
      <c r="F229" s="105"/>
      <c r="G229" s="105"/>
      <c r="H229" s="105"/>
      <c r="I229" s="105"/>
      <c r="J229" s="105"/>
      <c r="K229" s="105"/>
      <c r="L229" s="105"/>
    </row>
    <row r="230">
      <c r="A230" s="105"/>
      <c r="B230" s="105"/>
      <c r="C230" s="105"/>
      <c r="D230" s="105"/>
      <c r="E230" s="105"/>
      <c r="F230" s="105"/>
      <c r="G230" s="105"/>
      <c r="H230" s="105"/>
      <c r="I230" s="105"/>
      <c r="J230" s="105"/>
      <c r="K230" s="105"/>
      <c r="L230" s="105"/>
    </row>
    <row r="231">
      <c r="A231" s="105"/>
      <c r="B231" s="105"/>
      <c r="C231" s="105"/>
      <c r="D231" s="105"/>
      <c r="E231" s="105"/>
      <c r="F231" s="105"/>
      <c r="G231" s="105"/>
      <c r="H231" s="105"/>
      <c r="I231" s="105"/>
      <c r="J231" s="105"/>
      <c r="K231" s="105"/>
      <c r="L231" s="105"/>
    </row>
    <row r="232">
      <c r="A232" s="105"/>
      <c r="B232" s="105"/>
      <c r="C232" s="105"/>
      <c r="D232" s="105"/>
      <c r="E232" s="105"/>
      <c r="F232" s="105"/>
      <c r="G232" s="105"/>
      <c r="H232" s="105"/>
      <c r="I232" s="105"/>
      <c r="J232" s="105"/>
      <c r="K232" s="105"/>
      <c r="L232" s="105"/>
    </row>
    <row r="233">
      <c r="A233" s="105"/>
      <c r="B233" s="105"/>
      <c r="C233" s="105"/>
      <c r="D233" s="105"/>
      <c r="E233" s="105"/>
      <c r="F233" s="105"/>
      <c r="G233" s="105"/>
      <c r="H233" s="105"/>
      <c r="I233" s="105"/>
      <c r="J233" s="105"/>
      <c r="K233" s="105"/>
      <c r="L233" s="105"/>
    </row>
    <row r="234">
      <c r="A234" s="105"/>
      <c r="B234" s="105"/>
      <c r="C234" s="105"/>
      <c r="D234" s="105"/>
      <c r="E234" s="105"/>
      <c r="F234" s="105"/>
      <c r="G234" s="105"/>
      <c r="H234" s="105"/>
      <c r="I234" s="105"/>
      <c r="J234" s="105"/>
      <c r="K234" s="105"/>
      <c r="L234" s="105"/>
    </row>
    <row r="235">
      <c r="A235" s="105"/>
      <c r="B235" s="105"/>
      <c r="C235" s="105"/>
      <c r="D235" s="105"/>
      <c r="E235" s="105"/>
      <c r="F235" s="105"/>
      <c r="G235" s="105"/>
      <c r="H235" s="105"/>
      <c r="I235" s="105"/>
      <c r="J235" s="105"/>
      <c r="K235" s="105"/>
      <c r="L235" s="105"/>
    </row>
    <row r="236">
      <c r="A236" s="105"/>
      <c r="B236" s="105"/>
      <c r="C236" s="105"/>
      <c r="D236" s="105"/>
      <c r="E236" s="105"/>
      <c r="F236" s="105"/>
      <c r="G236" s="105"/>
      <c r="H236" s="105"/>
      <c r="I236" s="105"/>
      <c r="J236" s="105"/>
      <c r="K236" s="105"/>
      <c r="L236" s="105"/>
    </row>
    <row r="237">
      <c r="A237" s="105"/>
      <c r="B237" s="105"/>
      <c r="C237" s="105"/>
      <c r="D237" s="105"/>
      <c r="E237" s="105"/>
      <c r="F237" s="105"/>
      <c r="G237" s="105"/>
      <c r="H237" s="105"/>
      <c r="I237" s="105"/>
      <c r="J237" s="105"/>
      <c r="K237" s="105"/>
      <c r="L237" s="105"/>
    </row>
    <row r="238">
      <c r="A238" s="105"/>
      <c r="B238" s="105"/>
      <c r="C238" s="105"/>
      <c r="D238" s="105"/>
      <c r="E238" s="105"/>
      <c r="F238" s="105"/>
      <c r="G238" s="105"/>
      <c r="H238" s="105"/>
      <c r="I238" s="105"/>
      <c r="J238" s="105"/>
      <c r="K238" s="105"/>
      <c r="L238" s="105"/>
    </row>
    <row r="239">
      <c r="A239" s="105"/>
      <c r="B239" s="105"/>
      <c r="C239" s="105"/>
      <c r="D239" s="105"/>
      <c r="E239" s="105"/>
      <c r="F239" s="105"/>
      <c r="G239" s="105"/>
      <c r="H239" s="105"/>
      <c r="I239" s="105"/>
      <c r="J239" s="105"/>
      <c r="K239" s="105"/>
      <c r="L239" s="105"/>
    </row>
    <row r="240">
      <c r="A240" s="105"/>
      <c r="B240" s="105"/>
      <c r="C240" s="105"/>
      <c r="D240" s="105"/>
      <c r="E240" s="105"/>
      <c r="F240" s="105"/>
      <c r="G240" s="105"/>
      <c r="H240" s="105"/>
      <c r="I240" s="105"/>
      <c r="J240" s="105"/>
      <c r="K240" s="105"/>
      <c r="L240" s="105"/>
    </row>
    <row r="241">
      <c r="A241" s="105"/>
      <c r="B241" s="105"/>
      <c r="C241" s="105"/>
      <c r="D241" s="105"/>
      <c r="E241" s="105"/>
      <c r="F241" s="105"/>
      <c r="G241" s="105"/>
      <c r="H241" s="105"/>
      <c r="I241" s="105"/>
      <c r="J241" s="105"/>
      <c r="K241" s="105"/>
      <c r="L241" s="105"/>
    </row>
    <row r="242">
      <c r="A242" s="105"/>
      <c r="B242" s="105"/>
      <c r="C242" s="105"/>
      <c r="D242" s="105"/>
      <c r="E242" s="105"/>
      <c r="F242" s="105"/>
      <c r="G242" s="105"/>
      <c r="H242" s="105"/>
      <c r="I242" s="105"/>
      <c r="J242" s="105"/>
      <c r="K242" s="105"/>
      <c r="L242" s="105"/>
    </row>
    <row r="243">
      <c r="A243" s="105"/>
      <c r="B243" s="105"/>
      <c r="C243" s="105"/>
      <c r="D243" s="105"/>
      <c r="E243" s="105"/>
      <c r="F243" s="105"/>
      <c r="G243" s="105"/>
      <c r="H243" s="105"/>
      <c r="I243" s="105"/>
      <c r="J243" s="105"/>
      <c r="K243" s="105"/>
      <c r="L243" s="105"/>
    </row>
    <row r="244">
      <c r="A244" s="105"/>
      <c r="B244" s="105"/>
      <c r="C244" s="105"/>
      <c r="D244" s="105"/>
      <c r="E244" s="105"/>
      <c r="F244" s="105"/>
      <c r="G244" s="105"/>
      <c r="H244" s="105"/>
      <c r="I244" s="105"/>
      <c r="J244" s="105"/>
      <c r="K244" s="105"/>
      <c r="L244" s="105"/>
    </row>
    <row r="245">
      <c r="A245" s="105"/>
      <c r="B245" s="105"/>
      <c r="C245" s="105"/>
      <c r="D245" s="105"/>
      <c r="E245" s="105"/>
      <c r="F245" s="105"/>
      <c r="G245" s="105"/>
      <c r="H245" s="105"/>
      <c r="I245" s="105"/>
      <c r="J245" s="105"/>
      <c r="K245" s="105"/>
      <c r="L245" s="105"/>
    </row>
    <row r="246">
      <c r="A246" s="105"/>
      <c r="B246" s="105"/>
      <c r="C246" s="105"/>
      <c r="D246" s="105"/>
      <c r="E246" s="105"/>
      <c r="F246" s="105"/>
      <c r="G246" s="105"/>
      <c r="H246" s="105"/>
      <c r="I246" s="105"/>
      <c r="J246" s="105"/>
      <c r="K246" s="105"/>
      <c r="L246" s="105"/>
    </row>
    <row r="247">
      <c r="A247" s="105"/>
      <c r="B247" s="105"/>
      <c r="C247" s="105"/>
      <c r="D247" s="105"/>
      <c r="E247" s="105"/>
      <c r="F247" s="105"/>
      <c r="G247" s="105"/>
      <c r="H247" s="105"/>
      <c r="I247" s="105"/>
      <c r="J247" s="105"/>
      <c r="K247" s="105"/>
      <c r="L247" s="105"/>
    </row>
    <row r="248">
      <c r="A248" s="105"/>
      <c r="B248" s="105"/>
      <c r="C248" s="105"/>
      <c r="D248" s="105"/>
      <c r="E248" s="105"/>
      <c r="F248" s="105"/>
      <c r="G248" s="105"/>
      <c r="H248" s="105"/>
      <c r="I248" s="105"/>
      <c r="J248" s="105"/>
      <c r="K248" s="105"/>
      <c r="L248" s="105"/>
    </row>
    <row r="249">
      <c r="A249" s="105"/>
      <c r="B249" s="105"/>
      <c r="C249" s="105"/>
      <c r="D249" s="105"/>
      <c r="E249" s="105"/>
      <c r="F249" s="105"/>
      <c r="G249" s="105"/>
      <c r="H249" s="105"/>
      <c r="I249" s="105"/>
      <c r="J249" s="105"/>
      <c r="K249" s="105"/>
      <c r="L249" s="105"/>
    </row>
    <row r="250">
      <c r="A250" s="105"/>
      <c r="B250" s="105"/>
      <c r="C250" s="105"/>
      <c r="D250" s="105"/>
      <c r="E250" s="105"/>
      <c r="F250" s="105"/>
      <c r="G250" s="105"/>
      <c r="H250" s="105"/>
      <c r="I250" s="105"/>
      <c r="J250" s="105"/>
      <c r="K250" s="105"/>
      <c r="L250" s="105"/>
    </row>
    <row r="251">
      <c r="A251" s="105"/>
      <c r="B251" s="105"/>
      <c r="C251" s="105"/>
      <c r="D251" s="105"/>
      <c r="E251" s="105"/>
      <c r="F251" s="105"/>
      <c r="G251" s="105"/>
      <c r="H251" s="105"/>
      <c r="I251" s="105"/>
      <c r="J251" s="105"/>
      <c r="K251" s="105"/>
      <c r="L251" s="105"/>
    </row>
    <row r="252">
      <c r="A252" s="105"/>
      <c r="B252" s="105"/>
      <c r="C252" s="105"/>
      <c r="D252" s="105"/>
      <c r="E252" s="105"/>
      <c r="F252" s="105"/>
      <c r="G252" s="105"/>
      <c r="H252" s="105"/>
      <c r="I252" s="105"/>
      <c r="J252" s="105"/>
      <c r="K252" s="105"/>
      <c r="L252" s="105"/>
    </row>
    <row r="253">
      <c r="A253" s="105"/>
      <c r="B253" s="105"/>
      <c r="C253" s="105"/>
      <c r="D253" s="105"/>
      <c r="E253" s="105"/>
      <c r="F253" s="105"/>
      <c r="G253" s="105"/>
      <c r="H253" s="105"/>
      <c r="I253" s="105"/>
      <c r="J253" s="105"/>
      <c r="K253" s="105"/>
      <c r="L253" s="105"/>
    </row>
    <row r="254">
      <c r="A254" s="105"/>
      <c r="B254" s="105"/>
      <c r="C254" s="105"/>
      <c r="D254" s="105"/>
      <c r="E254" s="105"/>
      <c r="F254" s="105"/>
      <c r="G254" s="105"/>
      <c r="H254" s="105"/>
      <c r="I254" s="105"/>
      <c r="J254" s="105"/>
      <c r="K254" s="105"/>
      <c r="L254" s="105"/>
    </row>
    <row r="255">
      <c r="A255" s="105"/>
      <c r="B255" s="105"/>
      <c r="C255" s="105"/>
      <c r="D255" s="105"/>
      <c r="E255" s="105"/>
      <c r="F255" s="105"/>
      <c r="G255" s="105"/>
      <c r="H255" s="105"/>
      <c r="I255" s="105"/>
      <c r="J255" s="105"/>
      <c r="K255" s="105"/>
      <c r="L255" s="105"/>
    </row>
    <row r="256">
      <c r="A256" s="105"/>
      <c r="B256" s="105"/>
      <c r="C256" s="105"/>
      <c r="D256" s="105"/>
      <c r="E256" s="105"/>
      <c r="F256" s="105"/>
      <c r="G256" s="105"/>
      <c r="H256" s="105"/>
      <c r="I256" s="105"/>
      <c r="J256" s="105"/>
      <c r="K256" s="105"/>
      <c r="L256" s="105"/>
    </row>
    <row r="257">
      <c r="A257" s="105"/>
      <c r="B257" s="105"/>
      <c r="C257" s="105"/>
      <c r="D257" s="105"/>
      <c r="E257" s="105"/>
      <c r="F257" s="105"/>
      <c r="G257" s="105"/>
      <c r="H257" s="105"/>
      <c r="I257" s="105"/>
      <c r="J257" s="105"/>
      <c r="K257" s="105"/>
      <c r="L257" s="105"/>
    </row>
    <row r="258">
      <c r="A258" s="105"/>
      <c r="B258" s="105"/>
      <c r="C258" s="105"/>
      <c r="D258" s="105"/>
      <c r="E258" s="105"/>
      <c r="F258" s="105"/>
      <c r="G258" s="105"/>
      <c r="H258" s="105"/>
      <c r="I258" s="105"/>
      <c r="J258" s="105"/>
      <c r="K258" s="105"/>
      <c r="L258" s="105"/>
    </row>
    <row r="259">
      <c r="A259" s="105"/>
      <c r="B259" s="105"/>
      <c r="C259" s="105"/>
      <c r="D259" s="105"/>
      <c r="E259" s="105"/>
      <c r="F259" s="105"/>
      <c r="G259" s="105"/>
      <c r="H259" s="105"/>
      <c r="I259" s="105"/>
      <c r="J259" s="105"/>
      <c r="K259" s="105"/>
      <c r="L259" s="105"/>
    </row>
    <row r="260">
      <c r="A260" s="105"/>
      <c r="B260" s="105"/>
      <c r="C260" s="105"/>
      <c r="D260" s="105"/>
      <c r="E260" s="105"/>
      <c r="F260" s="105"/>
      <c r="G260" s="105"/>
      <c r="H260" s="105"/>
      <c r="I260" s="105"/>
      <c r="J260" s="105"/>
      <c r="K260" s="105"/>
      <c r="L260" s="105"/>
    </row>
    <row r="261">
      <c r="A261" s="105"/>
      <c r="B261" s="105"/>
      <c r="C261" s="105"/>
      <c r="D261" s="105"/>
      <c r="E261" s="105"/>
      <c r="F261" s="105"/>
      <c r="G261" s="105"/>
      <c r="H261" s="105"/>
      <c r="I261" s="105"/>
      <c r="J261" s="105"/>
      <c r="K261" s="105"/>
      <c r="L261" s="105"/>
    </row>
    <row r="262">
      <c r="A262" s="105"/>
      <c r="B262" s="105"/>
      <c r="C262" s="105"/>
      <c r="D262" s="105"/>
      <c r="E262" s="105"/>
      <c r="F262" s="105"/>
      <c r="G262" s="105"/>
      <c r="H262" s="105"/>
      <c r="I262" s="105"/>
      <c r="J262" s="105"/>
      <c r="K262" s="105"/>
      <c r="L262" s="105"/>
    </row>
    <row r="263">
      <c r="A263" s="105"/>
      <c r="B263" s="105"/>
      <c r="C263" s="105"/>
      <c r="D263" s="105"/>
      <c r="E263" s="105"/>
      <c r="F263" s="105"/>
      <c r="G263" s="105"/>
      <c r="H263" s="105"/>
      <c r="I263" s="105"/>
      <c r="J263" s="105"/>
      <c r="K263" s="105"/>
      <c r="L263" s="105"/>
    </row>
    <row r="264">
      <c r="A264" s="105"/>
      <c r="B264" s="105"/>
      <c r="C264" s="105"/>
      <c r="D264" s="105"/>
      <c r="E264" s="105"/>
      <c r="F264" s="105"/>
      <c r="G264" s="105"/>
      <c r="H264" s="105"/>
      <c r="I264" s="105"/>
      <c r="J264" s="105"/>
      <c r="K264" s="105"/>
      <c r="L264" s="105"/>
    </row>
    <row r="265">
      <c r="A265" s="105"/>
      <c r="B265" s="105"/>
      <c r="C265" s="105"/>
      <c r="D265" s="105"/>
      <c r="E265" s="105"/>
      <c r="F265" s="105"/>
      <c r="G265" s="105"/>
      <c r="H265" s="105"/>
      <c r="I265" s="105"/>
      <c r="J265" s="105"/>
      <c r="K265" s="105"/>
      <c r="L265" s="105"/>
    </row>
    <row r="266">
      <c r="A266" s="105"/>
      <c r="B266" s="105"/>
      <c r="C266" s="105"/>
      <c r="D266" s="105"/>
      <c r="E266" s="105"/>
      <c r="F266" s="105"/>
      <c r="G266" s="105"/>
      <c r="H266" s="105"/>
      <c r="I266" s="105"/>
      <c r="J266" s="105"/>
      <c r="K266" s="105"/>
      <c r="L266" s="105"/>
    </row>
    <row r="267">
      <c r="A267" s="105"/>
      <c r="B267" s="105"/>
      <c r="C267" s="105"/>
      <c r="D267" s="105"/>
      <c r="E267" s="105"/>
      <c r="F267" s="105"/>
      <c r="G267" s="105"/>
      <c r="H267" s="105"/>
      <c r="I267" s="105"/>
      <c r="J267" s="105"/>
      <c r="K267" s="105"/>
      <c r="L267" s="105"/>
    </row>
    <row r="268">
      <c r="A268" s="105"/>
      <c r="B268" s="105"/>
      <c r="C268" s="105"/>
      <c r="D268" s="105"/>
      <c r="E268" s="105"/>
      <c r="F268" s="105"/>
      <c r="G268" s="105"/>
      <c r="H268" s="105"/>
      <c r="I268" s="105"/>
      <c r="J268" s="105"/>
      <c r="K268" s="105"/>
      <c r="L268" s="105"/>
    </row>
    <row r="269">
      <c r="A269" s="105"/>
      <c r="B269" s="105"/>
      <c r="C269" s="105"/>
      <c r="D269" s="105"/>
      <c r="E269" s="105"/>
      <c r="F269" s="105"/>
      <c r="G269" s="105"/>
      <c r="H269" s="105"/>
      <c r="I269" s="105"/>
      <c r="J269" s="105"/>
      <c r="K269" s="105"/>
      <c r="L269" s="105"/>
    </row>
    <row r="270">
      <c r="A270" s="105"/>
      <c r="B270" s="105"/>
      <c r="C270" s="105"/>
      <c r="D270" s="105"/>
      <c r="E270" s="105"/>
      <c r="F270" s="105"/>
      <c r="G270" s="105"/>
      <c r="H270" s="105"/>
      <c r="I270" s="105"/>
      <c r="J270" s="105"/>
      <c r="K270" s="105"/>
      <c r="L270" s="105"/>
    </row>
    <row r="271">
      <c r="A271" s="105"/>
      <c r="B271" s="105"/>
      <c r="C271" s="105"/>
      <c r="D271" s="105"/>
      <c r="E271" s="105"/>
      <c r="F271" s="105"/>
      <c r="G271" s="105"/>
      <c r="H271" s="105"/>
      <c r="I271" s="105"/>
      <c r="J271" s="105"/>
      <c r="K271" s="105"/>
      <c r="L271" s="105"/>
    </row>
    <row r="272">
      <c r="A272" s="105"/>
      <c r="B272" s="105"/>
      <c r="C272" s="105"/>
      <c r="D272" s="105"/>
      <c r="E272" s="105"/>
      <c r="F272" s="105"/>
      <c r="G272" s="105"/>
      <c r="H272" s="105"/>
      <c r="I272" s="105"/>
      <c r="J272" s="105"/>
      <c r="K272" s="105"/>
      <c r="L272" s="105"/>
    </row>
    <row r="273">
      <c r="A273" s="105"/>
      <c r="B273" s="105"/>
      <c r="C273" s="105"/>
      <c r="D273" s="105"/>
      <c r="E273" s="105"/>
      <c r="F273" s="105"/>
      <c r="G273" s="105"/>
      <c r="H273" s="105"/>
      <c r="I273" s="105"/>
      <c r="J273" s="105"/>
      <c r="K273" s="105"/>
      <c r="L273" s="105"/>
    </row>
    <row r="274">
      <c r="A274" s="105"/>
      <c r="B274" s="105"/>
      <c r="C274" s="105"/>
      <c r="D274" s="105"/>
      <c r="E274" s="105"/>
      <c r="F274" s="105"/>
      <c r="G274" s="105"/>
      <c r="H274" s="105"/>
      <c r="I274" s="105"/>
      <c r="J274" s="105"/>
      <c r="K274" s="105"/>
      <c r="L274" s="105"/>
    </row>
    <row r="275">
      <c r="A275" s="105"/>
      <c r="B275" s="105"/>
      <c r="C275" s="105"/>
      <c r="D275" s="105"/>
      <c r="E275" s="105"/>
      <c r="F275" s="105"/>
      <c r="G275" s="105"/>
      <c r="H275" s="105"/>
      <c r="I275" s="105"/>
      <c r="J275" s="105"/>
      <c r="K275" s="105"/>
      <c r="L275" s="105"/>
    </row>
    <row r="276">
      <c r="A276" s="105"/>
      <c r="B276" s="105"/>
      <c r="C276" s="105"/>
      <c r="D276" s="105"/>
      <c r="E276" s="105"/>
      <c r="F276" s="105"/>
      <c r="G276" s="105"/>
      <c r="H276" s="105"/>
      <c r="I276" s="105"/>
      <c r="J276" s="105"/>
      <c r="K276" s="105"/>
      <c r="L276" s="105"/>
    </row>
    <row r="277">
      <c r="A277" s="105"/>
      <c r="B277" s="105"/>
      <c r="C277" s="105"/>
      <c r="D277" s="105"/>
      <c r="E277" s="105"/>
      <c r="F277" s="105"/>
      <c r="G277" s="105"/>
      <c r="H277" s="105"/>
      <c r="I277" s="105"/>
      <c r="J277" s="105"/>
      <c r="K277" s="105"/>
      <c r="L277" s="105"/>
    </row>
    <row r="278">
      <c r="A278" s="105"/>
      <c r="B278" s="105"/>
      <c r="C278" s="105"/>
      <c r="D278" s="105"/>
      <c r="E278" s="105"/>
      <c r="F278" s="105"/>
      <c r="G278" s="105"/>
      <c r="H278" s="105"/>
      <c r="I278" s="105"/>
      <c r="J278" s="105"/>
      <c r="K278" s="105"/>
      <c r="L278" s="105"/>
    </row>
    <row r="279">
      <c r="A279" s="105"/>
      <c r="B279" s="105"/>
      <c r="C279" s="105"/>
      <c r="D279" s="105"/>
      <c r="E279" s="105"/>
      <c r="F279" s="105"/>
      <c r="G279" s="105"/>
      <c r="H279" s="105"/>
      <c r="I279" s="105"/>
      <c r="J279" s="105"/>
      <c r="K279" s="105"/>
      <c r="L279" s="105"/>
    </row>
    <row r="280">
      <c r="A280" s="105"/>
      <c r="B280" s="105"/>
      <c r="C280" s="105"/>
      <c r="D280" s="105"/>
      <c r="E280" s="105"/>
      <c r="F280" s="105"/>
      <c r="G280" s="105"/>
      <c r="H280" s="105"/>
      <c r="I280" s="105"/>
      <c r="J280" s="105"/>
      <c r="K280" s="105"/>
      <c r="L280" s="105"/>
    </row>
    <row r="281">
      <c r="A281" s="105"/>
      <c r="B281" s="105"/>
      <c r="C281" s="105"/>
      <c r="D281" s="105"/>
      <c r="E281" s="105"/>
      <c r="F281" s="105"/>
      <c r="G281" s="105"/>
      <c r="H281" s="105"/>
      <c r="I281" s="105"/>
      <c r="J281" s="105"/>
      <c r="K281" s="105"/>
      <c r="L281" s="105"/>
    </row>
    <row r="282">
      <c r="A282" s="105"/>
      <c r="B282" s="105"/>
      <c r="C282" s="105"/>
      <c r="D282" s="105"/>
      <c r="E282" s="105"/>
      <c r="F282" s="105"/>
      <c r="G282" s="105"/>
      <c r="H282" s="105"/>
      <c r="I282" s="105"/>
      <c r="J282" s="105"/>
      <c r="K282" s="105"/>
      <c r="L282" s="105"/>
    </row>
    <row r="283">
      <c r="A283" s="105"/>
      <c r="B283" s="105"/>
      <c r="C283" s="105"/>
      <c r="D283" s="105"/>
      <c r="E283" s="105"/>
      <c r="F283" s="105"/>
      <c r="G283" s="105"/>
      <c r="H283" s="105"/>
      <c r="I283" s="105"/>
      <c r="J283" s="105"/>
      <c r="K283" s="105"/>
      <c r="L283" s="105"/>
    </row>
    <row r="284">
      <c r="A284" s="105"/>
      <c r="B284" s="105"/>
      <c r="C284" s="105"/>
      <c r="D284" s="105"/>
      <c r="E284" s="105"/>
      <c r="F284" s="105"/>
      <c r="G284" s="105"/>
      <c r="H284" s="105"/>
      <c r="I284" s="105"/>
      <c r="J284" s="105"/>
      <c r="K284" s="105"/>
      <c r="L284" s="105"/>
    </row>
    <row r="285">
      <c r="A285" s="105"/>
      <c r="B285" s="105"/>
      <c r="C285" s="105"/>
      <c r="D285" s="105"/>
      <c r="E285" s="105"/>
      <c r="F285" s="105"/>
      <c r="G285" s="105"/>
      <c r="H285" s="105"/>
      <c r="I285" s="105"/>
      <c r="J285" s="105"/>
      <c r="K285" s="105"/>
      <c r="L285" s="105"/>
    </row>
    <row r="286">
      <c r="A286" s="105"/>
      <c r="B286" s="105"/>
      <c r="C286" s="105"/>
      <c r="D286" s="105"/>
      <c r="E286" s="105"/>
      <c r="F286" s="105"/>
      <c r="G286" s="105"/>
      <c r="H286" s="105"/>
      <c r="I286" s="105"/>
      <c r="J286" s="105"/>
      <c r="K286" s="105"/>
      <c r="L286" s="105"/>
    </row>
    <row r="287">
      <c r="A287" s="105"/>
      <c r="B287" s="105"/>
      <c r="C287" s="105"/>
      <c r="D287" s="105"/>
      <c r="E287" s="105"/>
      <c r="F287" s="105"/>
      <c r="G287" s="105"/>
      <c r="H287" s="105"/>
      <c r="I287" s="105"/>
      <c r="J287" s="105"/>
      <c r="K287" s="105"/>
      <c r="L287" s="105"/>
    </row>
    <row r="288">
      <c r="A288" s="105"/>
      <c r="B288" s="105"/>
      <c r="C288" s="105"/>
      <c r="D288" s="105"/>
      <c r="E288" s="105"/>
      <c r="F288" s="105"/>
      <c r="G288" s="105"/>
      <c r="H288" s="105"/>
      <c r="I288" s="105"/>
      <c r="J288" s="105"/>
      <c r="K288" s="105"/>
      <c r="L288" s="105"/>
    </row>
    <row r="289">
      <c r="A289" s="105"/>
      <c r="B289" s="105"/>
      <c r="C289" s="105"/>
      <c r="D289" s="105"/>
      <c r="E289" s="105"/>
      <c r="F289" s="105"/>
      <c r="G289" s="105"/>
      <c r="H289" s="105"/>
      <c r="I289" s="105"/>
      <c r="J289" s="105"/>
      <c r="K289" s="105"/>
      <c r="L289" s="105"/>
    </row>
    <row r="290">
      <c r="A290" s="105"/>
      <c r="B290" s="105"/>
      <c r="C290" s="105"/>
      <c r="D290" s="105"/>
      <c r="E290" s="105"/>
      <c r="F290" s="105"/>
      <c r="G290" s="105"/>
      <c r="H290" s="105"/>
      <c r="I290" s="105"/>
      <c r="J290" s="105"/>
      <c r="K290" s="105"/>
      <c r="L290" s="105"/>
    </row>
    <row r="291">
      <c r="A291" s="105"/>
      <c r="B291" s="105"/>
      <c r="C291" s="105"/>
      <c r="D291" s="105"/>
      <c r="E291" s="105"/>
      <c r="F291" s="105"/>
      <c r="G291" s="105"/>
      <c r="H291" s="105"/>
      <c r="I291" s="105"/>
      <c r="J291" s="105"/>
      <c r="K291" s="105"/>
      <c r="L291" s="105"/>
    </row>
    <row r="292">
      <c r="A292" s="105"/>
      <c r="B292" s="105"/>
      <c r="C292" s="105"/>
      <c r="D292" s="105"/>
      <c r="E292" s="105"/>
      <c r="F292" s="105"/>
      <c r="G292" s="105"/>
      <c r="H292" s="105"/>
      <c r="I292" s="105"/>
      <c r="J292" s="105"/>
      <c r="K292" s="105"/>
      <c r="L292" s="105"/>
    </row>
    <row r="293">
      <c r="A293" s="105"/>
      <c r="B293" s="105"/>
      <c r="C293" s="105"/>
      <c r="D293" s="105"/>
      <c r="E293" s="105"/>
      <c r="F293" s="105"/>
      <c r="G293" s="105"/>
      <c r="H293" s="105"/>
      <c r="I293" s="105"/>
      <c r="J293" s="105"/>
      <c r="K293" s="105"/>
      <c r="L293" s="105"/>
    </row>
    <row r="294">
      <c r="A294" s="105"/>
      <c r="B294" s="105"/>
      <c r="C294" s="105"/>
      <c r="D294" s="105"/>
      <c r="E294" s="105"/>
      <c r="F294" s="105"/>
      <c r="G294" s="105"/>
      <c r="H294" s="105"/>
      <c r="I294" s="105"/>
      <c r="J294" s="105"/>
      <c r="K294" s="105"/>
      <c r="L294" s="105"/>
    </row>
    <row r="295">
      <c r="A295" s="105"/>
      <c r="B295" s="105"/>
      <c r="C295" s="105"/>
      <c r="D295" s="105"/>
      <c r="E295" s="105"/>
      <c r="F295" s="105"/>
      <c r="G295" s="105"/>
      <c r="H295" s="105"/>
      <c r="I295" s="105"/>
      <c r="J295" s="105"/>
      <c r="K295" s="105"/>
      <c r="L295" s="105"/>
    </row>
    <row r="296">
      <c r="A296" s="105"/>
      <c r="B296" s="105"/>
      <c r="C296" s="105"/>
      <c r="D296" s="105"/>
      <c r="E296" s="105"/>
      <c r="F296" s="105"/>
      <c r="G296" s="105"/>
      <c r="H296" s="105"/>
      <c r="I296" s="105"/>
      <c r="J296" s="105"/>
      <c r="K296" s="105"/>
      <c r="L296" s="105"/>
    </row>
    <row r="297">
      <c r="A297" s="105"/>
      <c r="B297" s="105"/>
      <c r="C297" s="105"/>
      <c r="D297" s="105"/>
      <c r="E297" s="105"/>
      <c r="F297" s="105"/>
      <c r="G297" s="105"/>
      <c r="H297" s="105"/>
      <c r="I297" s="105"/>
      <c r="J297" s="105"/>
      <c r="K297" s="105"/>
      <c r="L297" s="105"/>
    </row>
    <row r="298">
      <c r="A298" s="105"/>
      <c r="B298" s="105"/>
      <c r="C298" s="105"/>
      <c r="D298" s="105"/>
      <c r="E298" s="105"/>
      <c r="F298" s="105"/>
      <c r="G298" s="105"/>
      <c r="H298" s="105"/>
      <c r="I298" s="105"/>
      <c r="J298" s="105"/>
      <c r="K298" s="105"/>
      <c r="L298" s="105"/>
    </row>
    <row r="299">
      <c r="A299" s="105"/>
      <c r="B299" s="105"/>
      <c r="C299" s="105"/>
      <c r="D299" s="105"/>
      <c r="E299" s="105"/>
      <c r="F299" s="105"/>
      <c r="G299" s="105"/>
      <c r="H299" s="105"/>
      <c r="I299" s="105"/>
      <c r="J299" s="105"/>
      <c r="K299" s="105"/>
      <c r="L299" s="105"/>
    </row>
    <row r="300">
      <c r="A300" s="105"/>
      <c r="B300" s="105"/>
      <c r="C300" s="105"/>
      <c r="D300" s="105"/>
      <c r="E300" s="105"/>
      <c r="F300" s="105"/>
      <c r="G300" s="105"/>
      <c r="H300" s="105"/>
      <c r="I300" s="105"/>
      <c r="J300" s="105"/>
      <c r="K300" s="105"/>
      <c r="L300" s="105"/>
    </row>
    <row r="301">
      <c r="A301" s="105"/>
      <c r="B301" s="105"/>
      <c r="C301" s="105"/>
      <c r="D301" s="105"/>
      <c r="E301" s="105"/>
      <c r="F301" s="105"/>
      <c r="G301" s="105"/>
      <c r="H301" s="105"/>
      <c r="I301" s="105"/>
      <c r="J301" s="105"/>
      <c r="K301" s="105"/>
      <c r="L301" s="105"/>
    </row>
    <row r="302">
      <c r="A302" s="105"/>
      <c r="B302" s="105"/>
      <c r="C302" s="105"/>
      <c r="D302" s="105"/>
      <c r="E302" s="105"/>
      <c r="F302" s="105"/>
      <c r="G302" s="105"/>
      <c r="H302" s="105"/>
      <c r="I302" s="105"/>
      <c r="J302" s="105"/>
      <c r="K302" s="105"/>
      <c r="L302" s="105"/>
    </row>
    <row r="303">
      <c r="A303" s="105"/>
      <c r="B303" s="105"/>
      <c r="C303" s="105"/>
      <c r="D303" s="105"/>
      <c r="E303" s="105"/>
      <c r="F303" s="105"/>
      <c r="G303" s="105"/>
      <c r="H303" s="105"/>
      <c r="I303" s="105"/>
      <c r="J303" s="105"/>
      <c r="K303" s="105"/>
      <c r="L303" s="105"/>
    </row>
    <row r="304">
      <c r="A304" s="105"/>
      <c r="B304" s="105"/>
      <c r="C304" s="105"/>
      <c r="D304" s="105"/>
      <c r="E304" s="105"/>
      <c r="F304" s="105"/>
      <c r="G304" s="105"/>
      <c r="H304" s="105"/>
      <c r="I304" s="105"/>
      <c r="J304" s="105"/>
      <c r="K304" s="105"/>
      <c r="L304" s="105"/>
    </row>
    <row r="305">
      <c r="A305" s="105"/>
      <c r="B305" s="105"/>
      <c r="C305" s="105"/>
      <c r="D305" s="105"/>
      <c r="E305" s="105"/>
      <c r="F305" s="105"/>
      <c r="G305" s="105"/>
      <c r="H305" s="105"/>
      <c r="I305" s="105"/>
      <c r="J305" s="105"/>
      <c r="K305" s="105"/>
      <c r="L305" s="105"/>
    </row>
    <row r="306">
      <c r="A306" s="105"/>
      <c r="B306" s="105"/>
      <c r="C306" s="105"/>
      <c r="D306" s="105"/>
      <c r="E306" s="105"/>
      <c r="F306" s="105"/>
      <c r="G306" s="105"/>
      <c r="H306" s="105"/>
      <c r="I306" s="105"/>
      <c r="J306" s="105"/>
      <c r="K306" s="105"/>
      <c r="L306" s="105"/>
    </row>
    <row r="307">
      <c r="A307" s="105"/>
      <c r="B307" s="105"/>
      <c r="C307" s="105"/>
      <c r="D307" s="105"/>
      <c r="E307" s="105"/>
      <c r="F307" s="105"/>
      <c r="G307" s="105"/>
      <c r="H307" s="105"/>
      <c r="I307" s="105"/>
      <c r="J307" s="105"/>
      <c r="K307" s="105"/>
      <c r="L307" s="105"/>
    </row>
    <row r="308">
      <c r="A308" s="105"/>
      <c r="B308" s="105"/>
      <c r="C308" s="105"/>
      <c r="D308" s="105"/>
      <c r="E308" s="105"/>
      <c r="F308" s="105"/>
      <c r="G308" s="105"/>
      <c r="H308" s="105"/>
      <c r="I308" s="105"/>
      <c r="J308" s="105"/>
      <c r="K308" s="105"/>
      <c r="L308" s="105"/>
    </row>
    <row r="309">
      <c r="A309" s="105"/>
      <c r="B309" s="105"/>
      <c r="C309" s="105"/>
      <c r="D309" s="105"/>
      <c r="E309" s="105"/>
      <c r="F309" s="105"/>
      <c r="G309" s="105"/>
      <c r="H309" s="105"/>
      <c r="I309" s="105"/>
      <c r="J309" s="105"/>
      <c r="K309" s="105"/>
      <c r="L309" s="105"/>
    </row>
    <row r="310">
      <c r="A310" s="105"/>
      <c r="B310" s="105"/>
      <c r="C310" s="105"/>
      <c r="D310" s="105"/>
      <c r="E310" s="105"/>
      <c r="F310" s="105"/>
      <c r="G310" s="105"/>
      <c r="H310" s="105"/>
      <c r="I310" s="105"/>
      <c r="J310" s="105"/>
      <c r="K310" s="105"/>
      <c r="L310" s="105"/>
    </row>
    <row r="311">
      <c r="A311" s="105"/>
      <c r="B311" s="105"/>
      <c r="C311" s="105"/>
      <c r="D311" s="105"/>
      <c r="E311" s="105"/>
      <c r="F311" s="105"/>
      <c r="G311" s="105"/>
      <c r="H311" s="105"/>
      <c r="I311" s="105"/>
      <c r="J311" s="105"/>
      <c r="K311" s="105"/>
      <c r="L311" s="105"/>
    </row>
    <row r="312">
      <c r="A312" s="105"/>
      <c r="B312" s="105"/>
      <c r="C312" s="105"/>
      <c r="D312" s="105"/>
      <c r="E312" s="105"/>
      <c r="F312" s="105"/>
      <c r="G312" s="105"/>
      <c r="H312" s="105"/>
      <c r="I312" s="105"/>
      <c r="J312" s="105"/>
      <c r="K312" s="105"/>
      <c r="L312" s="105"/>
    </row>
    <row r="313">
      <c r="A313" s="105"/>
      <c r="B313" s="105"/>
      <c r="C313" s="105"/>
      <c r="D313" s="105"/>
      <c r="E313" s="105"/>
      <c r="F313" s="105"/>
      <c r="G313" s="105"/>
      <c r="H313" s="105"/>
      <c r="I313" s="105"/>
      <c r="J313" s="105"/>
      <c r="K313" s="105"/>
      <c r="L313" s="105"/>
    </row>
    <row r="314">
      <c r="A314" s="105"/>
      <c r="B314" s="105"/>
      <c r="C314" s="105"/>
      <c r="D314" s="105"/>
      <c r="E314" s="105"/>
      <c r="F314" s="105"/>
      <c r="G314" s="105"/>
      <c r="H314" s="105"/>
      <c r="I314" s="105"/>
      <c r="J314" s="105"/>
      <c r="K314" s="105"/>
      <c r="L314" s="105"/>
    </row>
    <row r="315">
      <c r="A315" s="105"/>
      <c r="B315" s="105"/>
      <c r="C315" s="105"/>
      <c r="D315" s="105"/>
      <c r="E315" s="105"/>
      <c r="F315" s="105"/>
      <c r="G315" s="105"/>
      <c r="H315" s="105"/>
      <c r="I315" s="105"/>
      <c r="J315" s="105"/>
      <c r="K315" s="105"/>
      <c r="L315" s="105"/>
    </row>
    <row r="316">
      <c r="A316" s="105"/>
      <c r="B316" s="105"/>
      <c r="C316" s="105"/>
      <c r="D316" s="105"/>
      <c r="E316" s="105"/>
      <c r="F316" s="105"/>
      <c r="G316" s="105"/>
      <c r="H316" s="105"/>
      <c r="I316" s="105"/>
      <c r="J316" s="105"/>
      <c r="K316" s="105"/>
      <c r="L316" s="105"/>
    </row>
    <row r="317">
      <c r="A317" s="105"/>
      <c r="B317" s="105"/>
      <c r="C317" s="105"/>
      <c r="D317" s="105"/>
      <c r="E317" s="105"/>
      <c r="F317" s="105"/>
      <c r="G317" s="105"/>
      <c r="H317" s="105"/>
      <c r="I317" s="105"/>
      <c r="J317" s="105"/>
      <c r="K317" s="105"/>
      <c r="L317" s="105"/>
    </row>
    <row r="318">
      <c r="A318" s="105"/>
      <c r="B318" s="105"/>
      <c r="C318" s="105"/>
      <c r="D318" s="105"/>
      <c r="E318" s="105"/>
      <c r="F318" s="105"/>
      <c r="G318" s="105"/>
      <c r="H318" s="105"/>
      <c r="I318" s="105"/>
      <c r="J318" s="105"/>
      <c r="K318" s="105"/>
      <c r="L318" s="105"/>
    </row>
    <row r="319">
      <c r="A319" s="105"/>
      <c r="B319" s="105"/>
      <c r="C319" s="105"/>
      <c r="D319" s="105"/>
      <c r="E319" s="105"/>
      <c r="F319" s="105"/>
      <c r="G319" s="105"/>
      <c r="H319" s="105"/>
      <c r="I319" s="105"/>
      <c r="J319" s="105"/>
      <c r="K319" s="105"/>
      <c r="L319" s="105"/>
    </row>
    <row r="320">
      <c r="A320" s="105"/>
      <c r="B320" s="105"/>
      <c r="C320" s="105"/>
      <c r="D320" s="105"/>
      <c r="E320" s="105"/>
      <c r="F320" s="105"/>
      <c r="G320" s="105"/>
      <c r="H320" s="105"/>
      <c r="I320" s="105"/>
      <c r="J320" s="105"/>
      <c r="K320" s="105"/>
      <c r="L320" s="105"/>
    </row>
    <row r="321">
      <c r="A321" s="105"/>
      <c r="B321" s="105"/>
      <c r="C321" s="105"/>
      <c r="D321" s="105"/>
      <c r="E321" s="105"/>
      <c r="F321" s="105"/>
      <c r="G321" s="105"/>
      <c r="H321" s="105"/>
      <c r="I321" s="105"/>
      <c r="J321" s="105"/>
      <c r="K321" s="105"/>
      <c r="L321" s="105"/>
    </row>
    <row r="322">
      <c r="A322" s="105"/>
      <c r="B322" s="105"/>
      <c r="C322" s="105"/>
      <c r="D322" s="105"/>
      <c r="E322" s="105"/>
      <c r="F322" s="105"/>
      <c r="G322" s="105"/>
      <c r="H322" s="105"/>
      <c r="I322" s="105"/>
      <c r="J322" s="105"/>
      <c r="K322" s="105"/>
      <c r="L322" s="105"/>
    </row>
    <row r="323">
      <c r="A323" s="105"/>
      <c r="B323" s="105"/>
      <c r="C323" s="105"/>
      <c r="D323" s="105"/>
      <c r="E323" s="105"/>
      <c r="F323" s="105"/>
      <c r="G323" s="105"/>
      <c r="H323" s="105"/>
      <c r="I323" s="105"/>
      <c r="J323" s="105"/>
      <c r="K323" s="105"/>
      <c r="L323" s="105"/>
    </row>
    <row r="324">
      <c r="A324" s="105"/>
      <c r="B324" s="105"/>
      <c r="C324" s="105"/>
      <c r="D324" s="105"/>
      <c r="E324" s="105"/>
      <c r="F324" s="105"/>
      <c r="G324" s="105"/>
      <c r="H324" s="105"/>
      <c r="I324" s="105"/>
      <c r="J324" s="105"/>
      <c r="K324" s="105"/>
      <c r="L324" s="105"/>
    </row>
    <row r="325">
      <c r="A325" s="105"/>
      <c r="B325" s="105"/>
      <c r="C325" s="105"/>
      <c r="D325" s="105"/>
      <c r="E325" s="105"/>
      <c r="F325" s="105"/>
      <c r="G325" s="105"/>
      <c r="H325" s="105"/>
      <c r="I325" s="105"/>
      <c r="J325" s="105"/>
      <c r="K325" s="105"/>
      <c r="L325" s="105"/>
    </row>
    <row r="326">
      <c r="A326" s="105"/>
      <c r="B326" s="105"/>
      <c r="C326" s="105"/>
      <c r="D326" s="105"/>
      <c r="E326" s="105"/>
      <c r="F326" s="105"/>
      <c r="G326" s="105"/>
      <c r="H326" s="105"/>
      <c r="I326" s="105"/>
      <c r="J326" s="105"/>
      <c r="K326" s="105"/>
      <c r="L326" s="105"/>
    </row>
    <row r="327">
      <c r="A327" s="105"/>
      <c r="B327" s="105"/>
      <c r="C327" s="105"/>
      <c r="D327" s="105"/>
      <c r="E327" s="105"/>
      <c r="F327" s="105"/>
      <c r="G327" s="105"/>
      <c r="H327" s="105"/>
      <c r="I327" s="105"/>
      <c r="J327" s="105"/>
      <c r="K327" s="105"/>
      <c r="L327" s="105"/>
    </row>
    <row r="328">
      <c r="A328" s="105"/>
      <c r="B328" s="105"/>
      <c r="C328" s="105"/>
      <c r="D328" s="105"/>
      <c r="E328" s="105"/>
      <c r="F328" s="105"/>
      <c r="G328" s="105"/>
      <c r="H328" s="105"/>
      <c r="I328" s="105"/>
      <c r="J328" s="105"/>
      <c r="K328" s="105"/>
      <c r="L328" s="105"/>
    </row>
    <row r="329">
      <c r="A329" s="105"/>
      <c r="B329" s="105"/>
      <c r="C329" s="105"/>
      <c r="D329" s="105"/>
      <c r="E329" s="105"/>
      <c r="F329" s="105"/>
      <c r="G329" s="105"/>
      <c r="H329" s="105"/>
      <c r="I329" s="105"/>
      <c r="J329" s="105"/>
      <c r="K329" s="105"/>
      <c r="L329" s="105"/>
    </row>
    <row r="330">
      <c r="A330" s="105"/>
      <c r="B330" s="105"/>
      <c r="C330" s="105"/>
      <c r="D330" s="105"/>
      <c r="E330" s="105"/>
      <c r="F330" s="105"/>
      <c r="G330" s="105"/>
      <c r="H330" s="105"/>
      <c r="I330" s="105"/>
      <c r="J330" s="105"/>
      <c r="K330" s="105"/>
      <c r="L330" s="105"/>
    </row>
    <row r="331">
      <c r="A331" s="105"/>
      <c r="B331" s="105"/>
      <c r="C331" s="105"/>
      <c r="D331" s="105"/>
      <c r="E331" s="105"/>
      <c r="F331" s="105"/>
      <c r="G331" s="105"/>
      <c r="H331" s="105"/>
      <c r="I331" s="105"/>
      <c r="J331" s="105"/>
      <c r="K331" s="105"/>
      <c r="L331" s="105"/>
    </row>
    <row r="332">
      <c r="A332" s="105"/>
      <c r="B332" s="105"/>
      <c r="C332" s="105"/>
      <c r="D332" s="105"/>
      <c r="E332" s="105"/>
      <c r="F332" s="105"/>
      <c r="G332" s="105"/>
      <c r="H332" s="105"/>
      <c r="I332" s="105"/>
      <c r="J332" s="105"/>
      <c r="K332" s="105"/>
      <c r="L332" s="105"/>
    </row>
    <row r="333">
      <c r="A333" s="105"/>
      <c r="B333" s="105"/>
      <c r="C333" s="105"/>
      <c r="D333" s="105"/>
      <c r="E333" s="105"/>
      <c r="F333" s="105"/>
      <c r="G333" s="105"/>
      <c r="H333" s="105"/>
      <c r="I333" s="105"/>
      <c r="J333" s="105"/>
      <c r="K333" s="105"/>
      <c r="L333" s="105"/>
    </row>
    <row r="334">
      <c r="A334" s="105"/>
      <c r="B334" s="105"/>
      <c r="C334" s="105"/>
      <c r="D334" s="105"/>
      <c r="E334" s="105"/>
      <c r="F334" s="105"/>
      <c r="G334" s="105"/>
      <c r="H334" s="105"/>
      <c r="I334" s="105"/>
      <c r="J334" s="105"/>
      <c r="K334" s="105"/>
      <c r="L334" s="105"/>
    </row>
    <row r="335">
      <c r="A335" s="105"/>
      <c r="B335" s="105"/>
      <c r="C335" s="105"/>
      <c r="D335" s="105"/>
      <c r="E335" s="105"/>
      <c r="F335" s="105"/>
      <c r="G335" s="105"/>
      <c r="H335" s="105"/>
      <c r="I335" s="105"/>
      <c r="J335" s="105"/>
      <c r="K335" s="105"/>
      <c r="L335" s="105"/>
    </row>
    <row r="336">
      <c r="A336" s="105"/>
      <c r="B336" s="105"/>
      <c r="C336" s="105"/>
      <c r="D336" s="105"/>
      <c r="E336" s="105"/>
      <c r="F336" s="105"/>
      <c r="G336" s="105"/>
      <c r="H336" s="105"/>
      <c r="I336" s="105"/>
      <c r="J336" s="105"/>
      <c r="K336" s="105"/>
      <c r="L336" s="105"/>
    </row>
    <row r="337">
      <c r="A337" s="105"/>
      <c r="B337" s="105"/>
      <c r="C337" s="105"/>
      <c r="D337" s="105"/>
      <c r="E337" s="105"/>
      <c r="F337" s="105"/>
      <c r="G337" s="105"/>
      <c r="H337" s="105"/>
      <c r="I337" s="105"/>
      <c r="J337" s="105"/>
      <c r="K337" s="105"/>
      <c r="L337" s="105"/>
    </row>
    <row r="338">
      <c r="A338" s="105"/>
      <c r="B338" s="105"/>
      <c r="C338" s="105"/>
      <c r="D338" s="105"/>
      <c r="E338" s="105"/>
      <c r="F338" s="105"/>
      <c r="G338" s="105"/>
      <c r="H338" s="105"/>
      <c r="I338" s="105"/>
      <c r="J338" s="105"/>
      <c r="K338" s="105"/>
      <c r="L338" s="105"/>
    </row>
    <row r="339">
      <c r="A339" s="105"/>
      <c r="B339" s="105"/>
      <c r="C339" s="105"/>
      <c r="D339" s="105"/>
      <c r="E339" s="105"/>
      <c r="F339" s="105"/>
      <c r="G339" s="105"/>
      <c r="H339" s="105"/>
      <c r="I339" s="105"/>
      <c r="J339" s="105"/>
      <c r="K339" s="105"/>
      <c r="L339" s="105"/>
    </row>
    <row r="340">
      <c r="A340" s="105"/>
      <c r="B340" s="105"/>
      <c r="C340" s="105"/>
      <c r="D340" s="105"/>
      <c r="E340" s="105"/>
      <c r="F340" s="105"/>
      <c r="G340" s="105"/>
      <c r="H340" s="105"/>
      <c r="I340" s="105"/>
      <c r="J340" s="105"/>
      <c r="K340" s="105"/>
      <c r="L340" s="105"/>
    </row>
    <row r="341">
      <c r="A341" s="105"/>
      <c r="B341" s="105"/>
      <c r="C341" s="105"/>
      <c r="D341" s="105"/>
      <c r="E341" s="105"/>
      <c r="F341" s="105"/>
      <c r="G341" s="105"/>
      <c r="H341" s="105"/>
      <c r="I341" s="105"/>
      <c r="J341" s="105"/>
      <c r="K341" s="105"/>
      <c r="L341" s="105"/>
    </row>
    <row r="342">
      <c r="A342" s="105"/>
      <c r="B342" s="105"/>
      <c r="C342" s="105"/>
      <c r="D342" s="105"/>
      <c r="E342" s="105"/>
      <c r="F342" s="105"/>
      <c r="G342" s="105"/>
      <c r="H342" s="105"/>
      <c r="I342" s="105"/>
      <c r="J342" s="105"/>
      <c r="K342" s="105"/>
      <c r="L342" s="105"/>
    </row>
    <row r="343">
      <c r="A343" s="105"/>
      <c r="B343" s="105"/>
      <c r="C343" s="105"/>
      <c r="D343" s="105"/>
      <c r="E343" s="105"/>
      <c r="F343" s="105"/>
      <c r="G343" s="105"/>
      <c r="H343" s="105"/>
      <c r="I343" s="105"/>
      <c r="J343" s="105"/>
      <c r="K343" s="105"/>
      <c r="L343" s="105"/>
    </row>
    <row r="344">
      <c r="A344" s="105"/>
      <c r="B344" s="105"/>
      <c r="C344" s="105"/>
      <c r="D344" s="105"/>
      <c r="E344" s="105"/>
      <c r="F344" s="105"/>
      <c r="G344" s="105"/>
      <c r="H344" s="105"/>
      <c r="I344" s="105"/>
      <c r="J344" s="105"/>
      <c r="K344" s="105"/>
      <c r="L344" s="105"/>
    </row>
    <row r="345">
      <c r="A345" s="105"/>
      <c r="B345" s="105"/>
      <c r="C345" s="105"/>
      <c r="D345" s="105"/>
      <c r="E345" s="105"/>
      <c r="F345" s="105"/>
      <c r="G345" s="105"/>
      <c r="H345" s="105"/>
      <c r="I345" s="105"/>
      <c r="J345" s="105"/>
      <c r="K345" s="105"/>
      <c r="L345" s="105"/>
    </row>
    <row r="346">
      <c r="A346" s="105"/>
      <c r="B346" s="105"/>
      <c r="C346" s="105"/>
      <c r="D346" s="105"/>
      <c r="E346" s="105"/>
      <c r="F346" s="105"/>
      <c r="G346" s="105"/>
      <c r="H346" s="105"/>
      <c r="I346" s="105"/>
      <c r="J346" s="105"/>
      <c r="K346" s="105"/>
      <c r="L346" s="105"/>
    </row>
    <row r="347">
      <c r="A347" s="105"/>
      <c r="B347" s="105"/>
      <c r="C347" s="105"/>
      <c r="D347" s="105"/>
      <c r="E347" s="105"/>
      <c r="F347" s="105"/>
      <c r="G347" s="105"/>
      <c r="H347" s="105"/>
      <c r="I347" s="105"/>
      <c r="J347" s="105"/>
      <c r="K347" s="105"/>
      <c r="L347" s="105"/>
    </row>
    <row r="348">
      <c r="A348" s="105"/>
      <c r="B348" s="105"/>
      <c r="C348" s="105"/>
      <c r="D348" s="105"/>
      <c r="E348" s="105"/>
      <c r="F348" s="105"/>
      <c r="G348" s="105"/>
      <c r="H348" s="105"/>
      <c r="I348" s="105"/>
      <c r="J348" s="105"/>
      <c r="K348" s="105"/>
      <c r="L348" s="105"/>
    </row>
    <row r="349">
      <c r="A349" s="105"/>
      <c r="B349" s="105"/>
      <c r="C349" s="105"/>
      <c r="D349" s="105"/>
      <c r="E349" s="105"/>
      <c r="F349" s="105"/>
      <c r="G349" s="105"/>
      <c r="H349" s="105"/>
      <c r="I349" s="105"/>
      <c r="J349" s="105"/>
      <c r="K349" s="105"/>
      <c r="L349" s="105"/>
    </row>
    <row r="350">
      <c r="A350" s="105"/>
      <c r="B350" s="105"/>
      <c r="C350" s="105"/>
      <c r="D350" s="105"/>
      <c r="E350" s="105"/>
      <c r="F350" s="105"/>
      <c r="G350" s="105"/>
      <c r="H350" s="105"/>
      <c r="I350" s="105"/>
      <c r="J350" s="105"/>
      <c r="K350" s="105"/>
      <c r="L350" s="105"/>
    </row>
    <row r="351">
      <c r="A351" s="105"/>
      <c r="B351" s="105"/>
      <c r="C351" s="105"/>
      <c r="D351" s="105"/>
      <c r="E351" s="105"/>
      <c r="F351" s="105"/>
      <c r="G351" s="105"/>
      <c r="H351" s="105"/>
      <c r="I351" s="105"/>
      <c r="J351" s="105"/>
      <c r="K351" s="105"/>
      <c r="L351" s="105"/>
    </row>
    <row r="352">
      <c r="A352" s="105"/>
      <c r="B352" s="105"/>
      <c r="C352" s="105"/>
      <c r="D352" s="105"/>
      <c r="E352" s="105"/>
      <c r="F352" s="105"/>
      <c r="G352" s="105"/>
      <c r="H352" s="105"/>
      <c r="I352" s="105"/>
      <c r="J352" s="105"/>
      <c r="K352" s="105"/>
      <c r="L352" s="105"/>
    </row>
    <row r="353">
      <c r="A353" s="105"/>
      <c r="B353" s="105"/>
      <c r="C353" s="105"/>
      <c r="D353" s="105"/>
      <c r="E353" s="105"/>
      <c r="F353" s="105"/>
      <c r="G353" s="105"/>
      <c r="H353" s="105"/>
      <c r="I353" s="105"/>
      <c r="J353" s="105"/>
      <c r="K353" s="105"/>
      <c r="L353" s="105"/>
    </row>
    <row r="354">
      <c r="A354" s="105"/>
      <c r="B354" s="105"/>
      <c r="C354" s="105"/>
      <c r="D354" s="105"/>
      <c r="E354" s="105"/>
      <c r="F354" s="105"/>
      <c r="G354" s="105"/>
      <c r="H354" s="105"/>
      <c r="I354" s="105"/>
      <c r="J354" s="105"/>
      <c r="K354" s="105"/>
      <c r="L354" s="105"/>
    </row>
    <row r="355">
      <c r="A355" s="105"/>
      <c r="B355" s="105"/>
      <c r="C355" s="105"/>
      <c r="D355" s="105"/>
      <c r="E355" s="105"/>
      <c r="F355" s="105"/>
      <c r="G355" s="105"/>
      <c r="H355" s="105"/>
      <c r="I355" s="105"/>
      <c r="J355" s="105"/>
      <c r="K355" s="105"/>
      <c r="L355" s="105"/>
    </row>
    <row r="356">
      <c r="A356" s="105"/>
      <c r="B356" s="105"/>
      <c r="C356" s="105"/>
      <c r="D356" s="105"/>
      <c r="E356" s="105"/>
      <c r="F356" s="105"/>
      <c r="G356" s="105"/>
      <c r="H356" s="105"/>
      <c r="I356" s="105"/>
      <c r="J356" s="105"/>
      <c r="K356" s="105"/>
      <c r="L356" s="105"/>
    </row>
    <row r="357">
      <c r="A357" s="105"/>
      <c r="B357" s="105"/>
      <c r="C357" s="105"/>
      <c r="D357" s="105"/>
      <c r="E357" s="105"/>
      <c r="F357" s="105"/>
      <c r="G357" s="105"/>
      <c r="H357" s="105"/>
      <c r="I357" s="105"/>
      <c r="J357" s="105"/>
      <c r="K357" s="105"/>
      <c r="L357" s="105"/>
    </row>
    <row r="358">
      <c r="A358" s="105"/>
      <c r="B358" s="105"/>
      <c r="C358" s="105"/>
      <c r="D358" s="105"/>
      <c r="E358" s="105"/>
      <c r="F358" s="105"/>
      <c r="G358" s="105"/>
      <c r="H358" s="105"/>
      <c r="I358" s="105"/>
      <c r="J358" s="105"/>
      <c r="K358" s="105"/>
      <c r="L358" s="105"/>
    </row>
    <row r="359">
      <c r="A359" s="105"/>
      <c r="B359" s="105"/>
      <c r="C359" s="105"/>
      <c r="D359" s="105"/>
      <c r="E359" s="105"/>
      <c r="F359" s="105"/>
      <c r="G359" s="105"/>
      <c r="H359" s="105"/>
      <c r="I359" s="105"/>
      <c r="J359" s="105"/>
      <c r="K359" s="105"/>
      <c r="L359" s="105"/>
    </row>
    <row r="360">
      <c r="A360" s="105"/>
      <c r="B360" s="105"/>
      <c r="C360" s="105"/>
      <c r="D360" s="105"/>
      <c r="E360" s="105"/>
      <c r="F360" s="105"/>
      <c r="G360" s="105"/>
      <c r="H360" s="105"/>
      <c r="I360" s="105"/>
      <c r="J360" s="105"/>
      <c r="K360" s="105"/>
      <c r="L360" s="105"/>
    </row>
    <row r="361">
      <c r="A361" s="105"/>
      <c r="B361" s="105"/>
      <c r="C361" s="105"/>
      <c r="D361" s="105"/>
      <c r="E361" s="105"/>
      <c r="F361" s="105"/>
      <c r="G361" s="105"/>
      <c r="H361" s="105"/>
      <c r="I361" s="105"/>
      <c r="J361" s="105"/>
      <c r="K361" s="105"/>
      <c r="L361" s="105"/>
    </row>
    <row r="362">
      <c r="A362" s="105"/>
      <c r="B362" s="105"/>
      <c r="C362" s="105"/>
      <c r="D362" s="105"/>
      <c r="E362" s="105"/>
      <c r="F362" s="105"/>
      <c r="G362" s="105"/>
      <c r="H362" s="105"/>
      <c r="I362" s="105"/>
      <c r="J362" s="105"/>
      <c r="K362" s="105"/>
      <c r="L362" s="105"/>
    </row>
    <row r="363">
      <c r="A363" s="105"/>
      <c r="B363" s="105"/>
      <c r="C363" s="105"/>
      <c r="D363" s="105"/>
      <c r="E363" s="105"/>
      <c r="F363" s="105"/>
      <c r="G363" s="105"/>
      <c r="H363" s="105"/>
      <c r="I363" s="105"/>
      <c r="J363" s="105"/>
      <c r="K363" s="105"/>
      <c r="L363" s="105"/>
    </row>
    <row r="364">
      <c r="A364" s="105"/>
      <c r="B364" s="105"/>
      <c r="C364" s="105"/>
      <c r="D364" s="105"/>
      <c r="E364" s="105"/>
      <c r="F364" s="105"/>
      <c r="G364" s="105"/>
      <c r="H364" s="105"/>
      <c r="I364" s="105"/>
      <c r="J364" s="105"/>
      <c r="K364" s="105"/>
      <c r="L364" s="105"/>
    </row>
    <row r="365">
      <c r="A365" s="105"/>
      <c r="B365" s="105"/>
      <c r="C365" s="105"/>
      <c r="D365" s="105"/>
      <c r="E365" s="105"/>
      <c r="F365" s="105"/>
      <c r="G365" s="105"/>
      <c r="H365" s="105"/>
      <c r="I365" s="105"/>
      <c r="J365" s="105"/>
      <c r="K365" s="105"/>
      <c r="L365" s="105"/>
    </row>
    <row r="366">
      <c r="A366" s="105"/>
      <c r="B366" s="105"/>
      <c r="C366" s="105"/>
      <c r="D366" s="105"/>
      <c r="E366" s="105"/>
      <c r="F366" s="105"/>
      <c r="G366" s="105"/>
      <c r="H366" s="105"/>
      <c r="I366" s="105"/>
      <c r="J366" s="105"/>
      <c r="K366" s="105"/>
      <c r="L366" s="105"/>
    </row>
    <row r="367">
      <c r="A367" s="105"/>
      <c r="B367" s="105"/>
      <c r="C367" s="105"/>
      <c r="D367" s="105"/>
      <c r="E367" s="105"/>
      <c r="F367" s="105"/>
      <c r="G367" s="105"/>
      <c r="H367" s="105"/>
      <c r="I367" s="105"/>
      <c r="J367" s="105"/>
      <c r="K367" s="105"/>
      <c r="L367" s="105"/>
    </row>
    <row r="368">
      <c r="A368" s="105"/>
      <c r="B368" s="105"/>
      <c r="C368" s="105"/>
      <c r="D368" s="105"/>
      <c r="E368" s="105"/>
      <c r="F368" s="105"/>
      <c r="G368" s="105"/>
      <c r="H368" s="105"/>
      <c r="I368" s="105"/>
      <c r="J368" s="105"/>
      <c r="K368" s="105"/>
      <c r="L368" s="105"/>
    </row>
    <row r="369">
      <c r="A369" s="105"/>
      <c r="B369" s="105"/>
      <c r="C369" s="105"/>
      <c r="D369" s="105"/>
      <c r="E369" s="105"/>
      <c r="F369" s="105"/>
      <c r="G369" s="105"/>
      <c r="H369" s="105"/>
      <c r="I369" s="105"/>
      <c r="J369" s="105"/>
      <c r="K369" s="105"/>
      <c r="L369" s="105"/>
    </row>
    <row r="370">
      <c r="A370" s="105"/>
      <c r="B370" s="105"/>
      <c r="C370" s="105"/>
      <c r="D370" s="105"/>
      <c r="E370" s="105"/>
      <c r="F370" s="105"/>
      <c r="G370" s="105"/>
      <c r="H370" s="105"/>
      <c r="I370" s="105"/>
      <c r="J370" s="105"/>
      <c r="K370" s="105"/>
      <c r="L370" s="105"/>
    </row>
    <row r="371">
      <c r="A371" s="105"/>
      <c r="B371" s="105"/>
      <c r="C371" s="105"/>
      <c r="D371" s="105"/>
      <c r="E371" s="105"/>
      <c r="F371" s="105"/>
      <c r="G371" s="105"/>
      <c r="H371" s="105"/>
      <c r="I371" s="105"/>
      <c r="J371" s="105"/>
      <c r="K371" s="105"/>
      <c r="L371" s="105"/>
    </row>
    <row r="372">
      <c r="A372" s="105"/>
      <c r="B372" s="105"/>
      <c r="C372" s="105"/>
      <c r="D372" s="105"/>
      <c r="E372" s="105"/>
      <c r="F372" s="105"/>
      <c r="G372" s="105"/>
      <c r="H372" s="105"/>
      <c r="I372" s="105"/>
      <c r="J372" s="105"/>
      <c r="K372" s="105"/>
      <c r="L372" s="105"/>
    </row>
    <row r="373">
      <c r="A373" s="105"/>
      <c r="B373" s="105"/>
      <c r="C373" s="105"/>
      <c r="D373" s="105"/>
      <c r="E373" s="105"/>
      <c r="F373" s="105"/>
      <c r="G373" s="105"/>
      <c r="H373" s="105"/>
      <c r="I373" s="105"/>
      <c r="J373" s="105"/>
      <c r="K373" s="105"/>
      <c r="L373" s="105"/>
    </row>
    <row r="374">
      <c r="A374" s="105"/>
      <c r="B374" s="105"/>
      <c r="C374" s="105"/>
      <c r="D374" s="105"/>
      <c r="E374" s="105"/>
      <c r="F374" s="105"/>
      <c r="G374" s="105"/>
      <c r="H374" s="105"/>
      <c r="I374" s="105"/>
      <c r="J374" s="105"/>
      <c r="K374" s="105"/>
      <c r="L374" s="105"/>
    </row>
    <row r="375">
      <c r="A375" s="105"/>
      <c r="B375" s="105"/>
      <c r="C375" s="105"/>
      <c r="D375" s="105"/>
      <c r="E375" s="105"/>
      <c r="F375" s="105"/>
      <c r="G375" s="105"/>
      <c r="H375" s="105"/>
      <c r="I375" s="105"/>
      <c r="J375" s="105"/>
      <c r="K375" s="105"/>
      <c r="L375" s="105"/>
    </row>
    <row r="376">
      <c r="A376" s="105"/>
      <c r="B376" s="105"/>
      <c r="C376" s="105"/>
      <c r="D376" s="105"/>
      <c r="E376" s="105"/>
      <c r="F376" s="105"/>
      <c r="G376" s="105"/>
      <c r="H376" s="105"/>
      <c r="I376" s="105"/>
      <c r="J376" s="105"/>
      <c r="K376" s="105"/>
      <c r="L376" s="105"/>
    </row>
    <row r="377">
      <c r="A377" s="105"/>
      <c r="B377" s="105"/>
      <c r="C377" s="105"/>
      <c r="D377" s="105"/>
      <c r="E377" s="105"/>
      <c r="F377" s="105"/>
      <c r="G377" s="105"/>
      <c r="H377" s="105"/>
      <c r="I377" s="105"/>
      <c r="J377" s="105"/>
      <c r="K377" s="105"/>
      <c r="L377" s="105"/>
    </row>
    <row r="378">
      <c r="A378" s="105"/>
      <c r="B378" s="105"/>
      <c r="C378" s="105"/>
      <c r="D378" s="105"/>
      <c r="E378" s="105"/>
      <c r="F378" s="105"/>
      <c r="G378" s="105"/>
      <c r="H378" s="105"/>
      <c r="I378" s="105"/>
      <c r="J378" s="105"/>
      <c r="K378" s="105"/>
      <c r="L378" s="105"/>
    </row>
    <row r="379">
      <c r="A379" s="105"/>
      <c r="B379" s="105"/>
      <c r="C379" s="105"/>
      <c r="D379" s="105"/>
      <c r="E379" s="105"/>
      <c r="F379" s="105"/>
      <c r="G379" s="105"/>
      <c r="H379" s="105"/>
      <c r="I379" s="105"/>
      <c r="J379" s="105"/>
      <c r="K379" s="105"/>
      <c r="L379" s="105"/>
    </row>
    <row r="380">
      <c r="A380" s="105"/>
      <c r="B380" s="105"/>
      <c r="C380" s="105"/>
      <c r="D380" s="105"/>
      <c r="E380" s="105"/>
      <c r="F380" s="105"/>
      <c r="G380" s="105"/>
      <c r="H380" s="105"/>
      <c r="I380" s="105"/>
      <c r="J380" s="105"/>
      <c r="K380" s="105"/>
      <c r="L380" s="105"/>
    </row>
    <row r="381">
      <c r="A381" s="105"/>
      <c r="B381" s="105"/>
      <c r="C381" s="105"/>
      <c r="D381" s="105"/>
      <c r="E381" s="105"/>
      <c r="F381" s="105"/>
      <c r="G381" s="105"/>
      <c r="H381" s="105"/>
      <c r="I381" s="105"/>
      <c r="J381" s="105"/>
      <c r="K381" s="105"/>
      <c r="L381" s="105"/>
    </row>
    <row r="382">
      <c r="A382" s="105"/>
      <c r="B382" s="105"/>
      <c r="C382" s="105"/>
      <c r="D382" s="105"/>
      <c r="E382" s="105"/>
      <c r="F382" s="105"/>
      <c r="G382" s="105"/>
      <c r="H382" s="105"/>
      <c r="I382" s="105"/>
      <c r="J382" s="105"/>
      <c r="K382" s="105"/>
      <c r="L382" s="105"/>
    </row>
    <row r="383">
      <c r="A383" s="105"/>
      <c r="B383" s="105"/>
      <c r="C383" s="105"/>
      <c r="D383" s="105"/>
      <c r="E383" s="105"/>
      <c r="F383" s="105"/>
      <c r="G383" s="105"/>
      <c r="H383" s="105"/>
      <c r="I383" s="105"/>
      <c r="J383" s="105"/>
      <c r="K383" s="105"/>
      <c r="L383" s="105"/>
    </row>
    <row r="384">
      <c r="A384" s="105"/>
      <c r="B384" s="105"/>
      <c r="C384" s="105"/>
      <c r="D384" s="105"/>
      <c r="E384" s="105"/>
      <c r="F384" s="105"/>
      <c r="G384" s="105"/>
      <c r="H384" s="105"/>
      <c r="I384" s="105"/>
      <c r="J384" s="105"/>
      <c r="K384" s="105"/>
      <c r="L384" s="105"/>
    </row>
    <row r="385">
      <c r="A385" s="105"/>
      <c r="B385" s="105"/>
      <c r="C385" s="105"/>
      <c r="D385" s="105"/>
      <c r="E385" s="105"/>
      <c r="F385" s="105"/>
      <c r="G385" s="105"/>
      <c r="H385" s="105"/>
      <c r="I385" s="105"/>
      <c r="J385" s="105"/>
      <c r="K385" s="105"/>
      <c r="L385" s="105"/>
    </row>
    <row r="386">
      <c r="A386" s="105"/>
      <c r="B386" s="105"/>
      <c r="C386" s="105"/>
      <c r="D386" s="105"/>
      <c r="E386" s="105"/>
      <c r="F386" s="105"/>
      <c r="G386" s="105"/>
      <c r="H386" s="105"/>
      <c r="I386" s="105"/>
      <c r="J386" s="105"/>
      <c r="K386" s="105"/>
      <c r="L386" s="105"/>
    </row>
    <row r="387">
      <c r="A387" s="105"/>
      <c r="B387" s="105"/>
      <c r="C387" s="105"/>
      <c r="D387" s="105"/>
      <c r="E387" s="105"/>
      <c r="F387" s="105"/>
      <c r="G387" s="105"/>
      <c r="H387" s="105"/>
      <c r="I387" s="105"/>
      <c r="J387" s="105"/>
      <c r="K387" s="105"/>
      <c r="L387" s="105"/>
    </row>
    <row r="388">
      <c r="A388" s="105"/>
      <c r="B388" s="105"/>
      <c r="C388" s="105"/>
      <c r="D388" s="105"/>
      <c r="E388" s="105"/>
      <c r="F388" s="105"/>
      <c r="G388" s="105"/>
      <c r="H388" s="105"/>
      <c r="I388" s="105"/>
      <c r="J388" s="105"/>
      <c r="K388" s="105"/>
      <c r="L388" s="105"/>
    </row>
    <row r="389">
      <c r="A389" s="105"/>
      <c r="B389" s="105"/>
      <c r="C389" s="105"/>
      <c r="D389" s="105"/>
      <c r="E389" s="105"/>
      <c r="F389" s="105"/>
      <c r="G389" s="105"/>
      <c r="H389" s="105"/>
      <c r="I389" s="105"/>
      <c r="J389" s="105"/>
      <c r="K389" s="105"/>
      <c r="L389" s="105"/>
    </row>
    <row r="390">
      <c r="A390" s="105"/>
      <c r="B390" s="105"/>
      <c r="C390" s="105"/>
      <c r="D390" s="105"/>
      <c r="E390" s="105"/>
      <c r="F390" s="105"/>
      <c r="G390" s="105"/>
      <c r="H390" s="105"/>
      <c r="I390" s="105"/>
      <c r="J390" s="105"/>
      <c r="K390" s="105"/>
      <c r="L390" s="105"/>
    </row>
    <row r="391">
      <c r="A391" s="105"/>
      <c r="B391" s="105"/>
      <c r="C391" s="105"/>
      <c r="D391" s="105"/>
      <c r="E391" s="105"/>
      <c r="F391" s="105"/>
      <c r="G391" s="105"/>
      <c r="H391" s="105"/>
      <c r="I391" s="105"/>
      <c r="J391" s="105"/>
      <c r="K391" s="105"/>
      <c r="L391" s="105"/>
    </row>
    <row r="392">
      <c r="A392" s="105"/>
      <c r="B392" s="105"/>
      <c r="C392" s="105"/>
      <c r="D392" s="105"/>
      <c r="E392" s="105"/>
      <c r="F392" s="105"/>
      <c r="G392" s="105"/>
      <c r="H392" s="105"/>
      <c r="I392" s="105"/>
      <c r="J392" s="105"/>
      <c r="K392" s="105"/>
      <c r="L392" s="105"/>
    </row>
    <row r="393">
      <c r="A393" s="105"/>
      <c r="B393" s="105"/>
      <c r="C393" s="105"/>
      <c r="D393" s="105"/>
      <c r="E393" s="105"/>
      <c r="F393" s="105"/>
      <c r="G393" s="105"/>
      <c r="H393" s="105"/>
      <c r="I393" s="105"/>
      <c r="J393" s="105"/>
      <c r="K393" s="105"/>
      <c r="L393" s="105"/>
    </row>
    <row r="394">
      <c r="A394" s="105"/>
      <c r="B394" s="105"/>
      <c r="C394" s="105"/>
      <c r="D394" s="105"/>
      <c r="E394" s="105"/>
      <c r="F394" s="105"/>
      <c r="G394" s="105"/>
      <c r="H394" s="105"/>
      <c r="I394" s="105"/>
      <c r="J394" s="105"/>
      <c r="K394" s="105"/>
      <c r="L394" s="105"/>
    </row>
    <row r="395">
      <c r="A395" s="105"/>
      <c r="B395" s="105"/>
      <c r="C395" s="105"/>
      <c r="D395" s="105"/>
      <c r="E395" s="105"/>
      <c r="F395" s="105"/>
      <c r="G395" s="105"/>
      <c r="H395" s="105"/>
      <c r="I395" s="105"/>
      <c r="J395" s="105"/>
      <c r="K395" s="105"/>
      <c r="L395" s="105"/>
    </row>
    <row r="396">
      <c r="A396" s="105"/>
      <c r="B396" s="105"/>
      <c r="C396" s="105"/>
      <c r="D396" s="105"/>
      <c r="E396" s="105"/>
      <c r="F396" s="105"/>
      <c r="G396" s="105"/>
      <c r="H396" s="105"/>
      <c r="I396" s="105"/>
      <c r="J396" s="105"/>
      <c r="K396" s="105"/>
      <c r="L396" s="105"/>
    </row>
    <row r="397">
      <c r="A397" s="105"/>
      <c r="B397" s="105"/>
      <c r="C397" s="105"/>
      <c r="D397" s="105"/>
      <c r="E397" s="105"/>
      <c r="F397" s="105"/>
      <c r="G397" s="105"/>
      <c r="H397" s="105"/>
      <c r="I397" s="105"/>
      <c r="J397" s="105"/>
      <c r="K397" s="105"/>
      <c r="L397" s="105"/>
    </row>
    <row r="398">
      <c r="A398" s="105"/>
      <c r="B398" s="105"/>
      <c r="C398" s="105"/>
      <c r="D398" s="105"/>
      <c r="E398" s="105"/>
      <c r="F398" s="105"/>
      <c r="G398" s="105"/>
      <c r="H398" s="105"/>
      <c r="I398" s="105"/>
      <c r="J398" s="105"/>
      <c r="K398" s="105"/>
      <c r="L398" s="105"/>
    </row>
    <row r="399">
      <c r="A399" s="105"/>
      <c r="B399" s="105"/>
      <c r="C399" s="105"/>
      <c r="D399" s="105"/>
      <c r="E399" s="105"/>
      <c r="F399" s="105"/>
      <c r="G399" s="105"/>
      <c r="H399" s="105"/>
      <c r="I399" s="105"/>
      <c r="J399" s="105"/>
      <c r="K399" s="105"/>
      <c r="L399" s="105"/>
    </row>
    <row r="400">
      <c r="A400" s="105"/>
      <c r="B400" s="105"/>
      <c r="C400" s="105"/>
      <c r="D400" s="105"/>
      <c r="E400" s="105"/>
      <c r="F400" s="105"/>
      <c r="G400" s="105"/>
      <c r="H400" s="105"/>
      <c r="I400" s="105"/>
      <c r="J400" s="105"/>
      <c r="K400" s="105"/>
      <c r="L400" s="105"/>
    </row>
    <row r="401">
      <c r="A401" s="105"/>
      <c r="B401" s="105"/>
      <c r="C401" s="105"/>
      <c r="D401" s="105"/>
      <c r="E401" s="105"/>
      <c r="F401" s="105"/>
      <c r="G401" s="105"/>
      <c r="H401" s="105"/>
      <c r="I401" s="105"/>
      <c r="J401" s="105"/>
      <c r="K401" s="105"/>
      <c r="L401" s="105"/>
    </row>
    <row r="402">
      <c r="A402" s="105"/>
      <c r="B402" s="105"/>
      <c r="C402" s="105"/>
      <c r="D402" s="105"/>
      <c r="E402" s="105"/>
      <c r="F402" s="105"/>
      <c r="G402" s="105"/>
      <c r="H402" s="105"/>
      <c r="I402" s="105"/>
      <c r="J402" s="105"/>
      <c r="K402" s="105"/>
      <c r="L402" s="105"/>
    </row>
    <row r="403">
      <c r="A403" s="105"/>
      <c r="B403" s="105"/>
      <c r="C403" s="105"/>
      <c r="D403" s="105"/>
      <c r="E403" s="105"/>
      <c r="F403" s="105"/>
      <c r="G403" s="105"/>
      <c r="H403" s="105"/>
      <c r="I403" s="105"/>
      <c r="J403" s="105"/>
      <c r="K403" s="105"/>
      <c r="L403" s="105"/>
    </row>
    <row r="404">
      <c r="A404" s="105"/>
      <c r="B404" s="105"/>
      <c r="C404" s="105"/>
      <c r="D404" s="105"/>
      <c r="E404" s="105"/>
      <c r="F404" s="105"/>
      <c r="G404" s="105"/>
      <c r="H404" s="105"/>
      <c r="I404" s="105"/>
      <c r="J404" s="105"/>
      <c r="K404" s="105"/>
      <c r="L404" s="105"/>
    </row>
    <row r="405">
      <c r="A405" s="105"/>
      <c r="B405" s="105"/>
      <c r="C405" s="105"/>
      <c r="D405" s="105"/>
      <c r="E405" s="105"/>
      <c r="F405" s="105"/>
      <c r="G405" s="105"/>
      <c r="H405" s="105"/>
      <c r="I405" s="105"/>
      <c r="J405" s="105"/>
      <c r="K405" s="105"/>
      <c r="L405" s="105"/>
    </row>
    <row r="406">
      <c r="A406" s="105"/>
      <c r="B406" s="105"/>
      <c r="C406" s="105"/>
      <c r="D406" s="105"/>
      <c r="E406" s="105"/>
      <c r="F406" s="105"/>
      <c r="G406" s="105"/>
      <c r="H406" s="105"/>
      <c r="I406" s="105"/>
      <c r="J406" s="105"/>
      <c r="K406" s="105"/>
      <c r="L406" s="105"/>
    </row>
    <row r="407">
      <c r="A407" s="105"/>
      <c r="B407" s="105"/>
      <c r="C407" s="105"/>
      <c r="D407" s="105"/>
      <c r="E407" s="105"/>
      <c r="F407" s="105"/>
      <c r="G407" s="105"/>
      <c r="H407" s="105"/>
      <c r="I407" s="105"/>
      <c r="J407" s="105"/>
      <c r="K407" s="105"/>
      <c r="L407" s="105"/>
    </row>
    <row r="408">
      <c r="A408" s="105"/>
      <c r="B408" s="105"/>
      <c r="C408" s="105"/>
      <c r="D408" s="105"/>
      <c r="E408" s="105"/>
      <c r="F408" s="105"/>
      <c r="G408" s="105"/>
      <c r="H408" s="105"/>
      <c r="I408" s="105"/>
      <c r="J408" s="105"/>
      <c r="K408" s="105"/>
      <c r="L408" s="105"/>
    </row>
    <row r="409">
      <c r="A409" s="105"/>
      <c r="B409" s="105"/>
      <c r="C409" s="105"/>
      <c r="D409" s="105"/>
      <c r="E409" s="105"/>
      <c r="F409" s="105"/>
      <c r="G409" s="105"/>
      <c r="H409" s="105"/>
      <c r="I409" s="105"/>
      <c r="J409" s="105"/>
      <c r="K409" s="105"/>
      <c r="L409" s="105"/>
    </row>
    <row r="410">
      <c r="A410" s="105"/>
      <c r="B410" s="105"/>
      <c r="C410" s="105"/>
      <c r="D410" s="105"/>
      <c r="E410" s="105"/>
      <c r="F410" s="105"/>
      <c r="G410" s="105"/>
      <c r="H410" s="105"/>
      <c r="I410" s="105"/>
      <c r="J410" s="105"/>
      <c r="K410" s="105"/>
      <c r="L410" s="105"/>
    </row>
    <row r="411">
      <c r="A411" s="105"/>
      <c r="B411" s="105"/>
      <c r="C411" s="105"/>
      <c r="D411" s="105"/>
      <c r="E411" s="105"/>
      <c r="F411" s="105"/>
      <c r="G411" s="105"/>
      <c r="H411" s="105"/>
      <c r="I411" s="105"/>
      <c r="J411" s="105"/>
      <c r="K411" s="105"/>
      <c r="L411" s="105"/>
    </row>
    <row r="412">
      <c r="A412" s="105"/>
      <c r="B412" s="105"/>
      <c r="C412" s="105"/>
      <c r="D412" s="105"/>
      <c r="E412" s="105"/>
      <c r="F412" s="105"/>
      <c r="G412" s="105"/>
      <c r="H412" s="105"/>
      <c r="I412" s="105"/>
      <c r="J412" s="105"/>
      <c r="K412" s="105"/>
      <c r="L412" s="105"/>
    </row>
    <row r="413">
      <c r="A413" s="105"/>
      <c r="B413" s="105"/>
      <c r="C413" s="105"/>
      <c r="D413" s="105"/>
      <c r="E413" s="105"/>
      <c r="F413" s="105"/>
      <c r="G413" s="105"/>
      <c r="H413" s="105"/>
      <c r="I413" s="105"/>
      <c r="J413" s="105"/>
      <c r="K413" s="105"/>
      <c r="L413" s="105"/>
    </row>
    <row r="414">
      <c r="A414" s="105"/>
      <c r="B414" s="105"/>
      <c r="C414" s="105"/>
      <c r="D414" s="105"/>
      <c r="E414" s="105"/>
      <c r="F414" s="105"/>
      <c r="G414" s="105"/>
      <c r="H414" s="105"/>
      <c r="I414" s="105"/>
      <c r="J414" s="105"/>
      <c r="K414" s="105"/>
      <c r="L414" s="105"/>
    </row>
    <row r="415">
      <c r="A415" s="105"/>
      <c r="B415" s="105"/>
      <c r="C415" s="105"/>
      <c r="D415" s="105"/>
      <c r="E415" s="105"/>
      <c r="F415" s="105"/>
      <c r="G415" s="105"/>
      <c r="H415" s="105"/>
      <c r="I415" s="105"/>
      <c r="J415" s="105"/>
      <c r="K415" s="105"/>
      <c r="L415" s="105"/>
    </row>
    <row r="416">
      <c r="A416" s="105"/>
      <c r="B416" s="105"/>
      <c r="C416" s="105"/>
      <c r="D416" s="105"/>
      <c r="E416" s="105"/>
      <c r="F416" s="105"/>
      <c r="G416" s="105"/>
      <c r="H416" s="105"/>
      <c r="I416" s="105"/>
      <c r="J416" s="105"/>
      <c r="K416" s="105"/>
      <c r="L416" s="105"/>
    </row>
    <row r="417">
      <c r="A417" s="105"/>
      <c r="B417" s="105"/>
      <c r="C417" s="105"/>
      <c r="D417" s="105"/>
      <c r="E417" s="105"/>
      <c r="F417" s="105"/>
      <c r="G417" s="105"/>
      <c r="H417" s="105"/>
      <c r="I417" s="105"/>
      <c r="J417" s="105"/>
      <c r="K417" s="105"/>
      <c r="L417" s="105"/>
    </row>
    <row r="418">
      <c r="A418" s="105"/>
      <c r="B418" s="105"/>
      <c r="C418" s="105"/>
      <c r="D418" s="105"/>
      <c r="E418" s="105"/>
      <c r="F418" s="105"/>
      <c r="G418" s="105"/>
      <c r="H418" s="105"/>
      <c r="I418" s="105"/>
      <c r="J418" s="105"/>
      <c r="K418" s="105"/>
      <c r="L418" s="105"/>
    </row>
    <row r="419">
      <c r="A419" s="105"/>
      <c r="B419" s="105"/>
      <c r="C419" s="105"/>
      <c r="D419" s="105"/>
      <c r="E419" s="105"/>
      <c r="F419" s="105"/>
      <c r="G419" s="105"/>
      <c r="H419" s="105"/>
      <c r="I419" s="105"/>
      <c r="J419" s="105"/>
      <c r="K419" s="105"/>
      <c r="L419" s="105"/>
    </row>
    <row r="420">
      <c r="A420" s="105"/>
      <c r="B420" s="105"/>
      <c r="C420" s="105"/>
      <c r="D420" s="105"/>
      <c r="E420" s="105"/>
      <c r="F420" s="105"/>
      <c r="G420" s="105"/>
      <c r="H420" s="105"/>
      <c r="I420" s="105"/>
      <c r="J420" s="105"/>
      <c r="K420" s="105"/>
      <c r="L420" s="105"/>
    </row>
    <row r="421">
      <c r="A421" s="105"/>
      <c r="B421" s="105"/>
      <c r="C421" s="105"/>
      <c r="D421" s="105"/>
      <c r="E421" s="105"/>
      <c r="F421" s="105"/>
      <c r="G421" s="105"/>
      <c r="H421" s="105"/>
      <c r="I421" s="105"/>
      <c r="J421" s="105"/>
      <c r="K421" s="105"/>
      <c r="L421" s="105"/>
    </row>
    <row r="422">
      <c r="A422" s="105"/>
      <c r="B422" s="105"/>
      <c r="C422" s="105"/>
      <c r="D422" s="105"/>
      <c r="E422" s="105"/>
      <c r="F422" s="105"/>
      <c r="G422" s="105"/>
      <c r="H422" s="105"/>
      <c r="I422" s="105"/>
      <c r="J422" s="105"/>
      <c r="K422" s="105"/>
      <c r="L422" s="105"/>
    </row>
    <row r="423">
      <c r="A423" s="105"/>
      <c r="B423" s="105"/>
      <c r="C423" s="105"/>
      <c r="D423" s="105"/>
      <c r="E423" s="105"/>
      <c r="F423" s="105"/>
      <c r="G423" s="105"/>
      <c r="H423" s="105"/>
      <c r="I423" s="105"/>
      <c r="J423" s="105"/>
      <c r="K423" s="105"/>
      <c r="L423" s="105"/>
    </row>
    <row r="424">
      <c r="A424" s="105"/>
      <c r="B424" s="105"/>
      <c r="C424" s="105"/>
      <c r="D424" s="105"/>
      <c r="E424" s="105"/>
      <c r="F424" s="105"/>
      <c r="G424" s="105"/>
      <c r="H424" s="105"/>
      <c r="I424" s="105"/>
      <c r="J424" s="105"/>
      <c r="K424" s="105"/>
      <c r="L424" s="105"/>
    </row>
    <row r="425">
      <c r="A425" s="105"/>
      <c r="B425" s="105"/>
      <c r="C425" s="105"/>
      <c r="D425" s="105"/>
      <c r="E425" s="105"/>
      <c r="F425" s="105"/>
      <c r="G425" s="105"/>
      <c r="H425" s="105"/>
      <c r="I425" s="105"/>
      <c r="J425" s="105"/>
      <c r="K425" s="105"/>
      <c r="L425" s="105"/>
    </row>
    <row r="426">
      <c r="A426" s="105"/>
      <c r="B426" s="105"/>
      <c r="C426" s="105"/>
      <c r="D426" s="105"/>
      <c r="E426" s="105"/>
      <c r="F426" s="105"/>
      <c r="G426" s="105"/>
      <c r="H426" s="105"/>
      <c r="I426" s="105"/>
      <c r="J426" s="105"/>
      <c r="K426" s="105"/>
      <c r="L426" s="105"/>
    </row>
    <row r="427">
      <c r="A427" s="105"/>
      <c r="B427" s="105"/>
      <c r="C427" s="105"/>
      <c r="D427" s="105"/>
      <c r="E427" s="105"/>
      <c r="F427" s="105"/>
      <c r="G427" s="105"/>
      <c r="H427" s="105"/>
      <c r="I427" s="105"/>
      <c r="J427" s="105"/>
      <c r="K427" s="105"/>
      <c r="L427" s="105"/>
    </row>
    <row r="428">
      <c r="A428" s="105"/>
      <c r="B428" s="105"/>
      <c r="C428" s="105"/>
      <c r="D428" s="105"/>
      <c r="E428" s="105"/>
      <c r="F428" s="105"/>
      <c r="G428" s="105"/>
      <c r="H428" s="105"/>
      <c r="I428" s="105"/>
      <c r="J428" s="105"/>
      <c r="K428" s="105"/>
      <c r="L428" s="105"/>
    </row>
    <row r="429">
      <c r="A429" s="105"/>
      <c r="B429" s="105"/>
      <c r="C429" s="105"/>
      <c r="D429" s="105"/>
      <c r="E429" s="105"/>
      <c r="F429" s="105"/>
      <c r="G429" s="105"/>
      <c r="H429" s="105"/>
      <c r="I429" s="105"/>
      <c r="J429" s="105"/>
      <c r="K429" s="105"/>
      <c r="L429" s="105"/>
    </row>
    <row r="430">
      <c r="A430" s="105"/>
      <c r="B430" s="105"/>
      <c r="C430" s="105"/>
      <c r="D430" s="105"/>
      <c r="E430" s="105"/>
      <c r="F430" s="105"/>
      <c r="G430" s="105"/>
      <c r="H430" s="105"/>
      <c r="I430" s="105"/>
      <c r="J430" s="105"/>
      <c r="K430" s="105"/>
      <c r="L430" s="105"/>
    </row>
    <row r="431">
      <c r="A431" s="105"/>
      <c r="B431" s="105"/>
      <c r="C431" s="105"/>
      <c r="D431" s="105"/>
      <c r="E431" s="105"/>
      <c r="F431" s="105"/>
      <c r="G431" s="105"/>
      <c r="H431" s="105"/>
      <c r="I431" s="105"/>
      <c r="J431" s="105"/>
      <c r="K431" s="105"/>
      <c r="L431" s="105"/>
    </row>
    <row r="432">
      <c r="A432" s="105"/>
      <c r="B432" s="105"/>
      <c r="C432" s="105"/>
      <c r="D432" s="105"/>
      <c r="E432" s="105"/>
      <c r="F432" s="105"/>
      <c r="G432" s="105"/>
      <c r="H432" s="105"/>
      <c r="I432" s="105"/>
      <c r="J432" s="105"/>
      <c r="K432" s="105"/>
      <c r="L432" s="105"/>
    </row>
    <row r="433">
      <c r="A433" s="105"/>
      <c r="B433" s="105"/>
      <c r="C433" s="105"/>
      <c r="D433" s="105"/>
      <c r="E433" s="105"/>
      <c r="F433" s="105"/>
      <c r="G433" s="105"/>
      <c r="H433" s="105"/>
      <c r="I433" s="105"/>
      <c r="J433" s="105"/>
      <c r="K433" s="105"/>
      <c r="L433" s="105"/>
    </row>
    <row r="434">
      <c r="A434" s="105"/>
      <c r="B434" s="105"/>
      <c r="C434" s="105"/>
      <c r="D434" s="105"/>
      <c r="E434" s="105"/>
      <c r="F434" s="105"/>
      <c r="G434" s="105"/>
      <c r="H434" s="105"/>
      <c r="I434" s="105"/>
      <c r="J434" s="105"/>
      <c r="K434" s="105"/>
      <c r="L434" s="105"/>
    </row>
    <row r="435">
      <c r="A435" s="105"/>
      <c r="B435" s="105"/>
      <c r="C435" s="105"/>
      <c r="D435" s="105"/>
      <c r="E435" s="105"/>
      <c r="F435" s="105"/>
      <c r="G435" s="105"/>
      <c r="H435" s="105"/>
      <c r="I435" s="105"/>
      <c r="J435" s="105"/>
      <c r="K435" s="105"/>
      <c r="L435" s="105"/>
    </row>
    <row r="436">
      <c r="A436" s="105"/>
      <c r="B436" s="105"/>
      <c r="C436" s="105"/>
      <c r="D436" s="105"/>
      <c r="E436" s="105"/>
      <c r="F436" s="105"/>
      <c r="G436" s="105"/>
      <c r="H436" s="105"/>
      <c r="I436" s="105"/>
      <c r="J436" s="105"/>
      <c r="K436" s="105"/>
      <c r="L436" s="105"/>
    </row>
    <row r="437">
      <c r="A437" s="105"/>
      <c r="B437" s="105"/>
      <c r="C437" s="105"/>
      <c r="D437" s="105"/>
      <c r="E437" s="105"/>
      <c r="F437" s="105"/>
      <c r="G437" s="105"/>
      <c r="H437" s="105"/>
      <c r="I437" s="105"/>
      <c r="J437" s="105"/>
      <c r="K437" s="105"/>
      <c r="L437" s="105"/>
    </row>
    <row r="438">
      <c r="A438" s="105"/>
      <c r="B438" s="105"/>
      <c r="C438" s="105"/>
      <c r="D438" s="105"/>
      <c r="E438" s="105"/>
      <c r="F438" s="105"/>
      <c r="G438" s="105"/>
      <c r="H438" s="105"/>
      <c r="I438" s="105"/>
      <c r="J438" s="105"/>
      <c r="K438" s="105"/>
      <c r="L438" s="105"/>
    </row>
    <row r="439">
      <c r="A439" s="105"/>
      <c r="B439" s="105"/>
      <c r="C439" s="105"/>
      <c r="D439" s="105"/>
      <c r="E439" s="105"/>
      <c r="F439" s="105"/>
      <c r="G439" s="105"/>
      <c r="H439" s="105"/>
      <c r="I439" s="105"/>
      <c r="J439" s="105"/>
      <c r="K439" s="105"/>
      <c r="L439" s="105"/>
    </row>
    <row r="440">
      <c r="A440" s="105"/>
      <c r="B440" s="105"/>
      <c r="C440" s="105"/>
      <c r="D440" s="105"/>
      <c r="E440" s="105"/>
      <c r="F440" s="105"/>
      <c r="G440" s="105"/>
      <c r="H440" s="105"/>
      <c r="I440" s="105"/>
      <c r="J440" s="105"/>
      <c r="K440" s="105"/>
      <c r="L440" s="105"/>
    </row>
    <row r="441">
      <c r="A441" s="105"/>
      <c r="B441" s="105"/>
      <c r="C441" s="105"/>
      <c r="D441" s="105"/>
      <c r="E441" s="105"/>
      <c r="F441" s="105"/>
      <c r="G441" s="105"/>
      <c r="H441" s="105"/>
      <c r="I441" s="105"/>
      <c r="J441" s="105"/>
      <c r="K441" s="105"/>
      <c r="L441" s="105"/>
    </row>
    <row r="442">
      <c r="A442" s="105"/>
      <c r="B442" s="105"/>
      <c r="C442" s="105"/>
      <c r="D442" s="105"/>
      <c r="E442" s="105"/>
      <c r="F442" s="105"/>
      <c r="G442" s="105"/>
      <c r="H442" s="105"/>
      <c r="I442" s="105"/>
      <c r="J442" s="105"/>
      <c r="K442" s="105"/>
      <c r="L442" s="105"/>
    </row>
    <row r="443">
      <c r="A443" s="105"/>
      <c r="B443" s="105"/>
      <c r="C443" s="105"/>
      <c r="D443" s="105"/>
      <c r="E443" s="105"/>
      <c r="F443" s="105"/>
      <c r="G443" s="105"/>
      <c r="H443" s="105"/>
      <c r="I443" s="105"/>
      <c r="J443" s="105"/>
      <c r="K443" s="105"/>
      <c r="L443" s="105"/>
    </row>
    <row r="444">
      <c r="A444" s="105"/>
      <c r="B444" s="105"/>
      <c r="C444" s="105"/>
      <c r="D444" s="105"/>
      <c r="E444" s="105"/>
      <c r="F444" s="105"/>
      <c r="G444" s="105"/>
      <c r="H444" s="105"/>
      <c r="I444" s="105"/>
      <c r="J444" s="105"/>
      <c r="K444" s="105"/>
      <c r="L444" s="105"/>
    </row>
    <row r="445">
      <c r="A445" s="105"/>
      <c r="B445" s="105"/>
      <c r="C445" s="105"/>
      <c r="D445" s="105"/>
      <c r="E445" s="105"/>
      <c r="F445" s="105"/>
      <c r="G445" s="105"/>
      <c r="H445" s="105"/>
      <c r="I445" s="105"/>
      <c r="J445" s="105"/>
      <c r="K445" s="105"/>
      <c r="L445" s="105"/>
    </row>
    <row r="446">
      <c r="A446" s="105"/>
      <c r="B446" s="105"/>
      <c r="C446" s="105"/>
      <c r="D446" s="105"/>
      <c r="E446" s="105"/>
      <c r="F446" s="105"/>
      <c r="G446" s="105"/>
      <c r="H446" s="105"/>
      <c r="I446" s="105"/>
      <c r="J446" s="105"/>
      <c r="K446" s="105"/>
      <c r="L446" s="105"/>
    </row>
    <row r="447">
      <c r="A447" s="105"/>
      <c r="B447" s="105"/>
      <c r="C447" s="105"/>
      <c r="D447" s="105"/>
      <c r="E447" s="105"/>
      <c r="F447" s="105"/>
      <c r="G447" s="105"/>
      <c r="H447" s="105"/>
      <c r="I447" s="105"/>
      <c r="J447" s="105"/>
      <c r="K447" s="105"/>
      <c r="L447" s="105"/>
    </row>
    <row r="448">
      <c r="A448" s="105"/>
      <c r="B448" s="105"/>
      <c r="C448" s="105"/>
      <c r="D448" s="105"/>
      <c r="E448" s="105"/>
      <c r="F448" s="105"/>
      <c r="G448" s="105"/>
      <c r="H448" s="105"/>
      <c r="I448" s="105"/>
      <c r="J448" s="105"/>
      <c r="K448" s="105"/>
      <c r="L448" s="105"/>
    </row>
    <row r="449">
      <c r="A449" s="105"/>
      <c r="B449" s="105"/>
      <c r="C449" s="105"/>
      <c r="D449" s="105"/>
      <c r="E449" s="105"/>
      <c r="F449" s="105"/>
      <c r="G449" s="105"/>
      <c r="H449" s="105"/>
      <c r="I449" s="105"/>
      <c r="J449" s="105"/>
      <c r="K449" s="105"/>
      <c r="L449" s="105"/>
    </row>
    <row r="450">
      <c r="A450" s="105"/>
      <c r="B450" s="105"/>
      <c r="C450" s="105"/>
      <c r="D450" s="105"/>
      <c r="E450" s="105"/>
      <c r="F450" s="105"/>
      <c r="G450" s="105"/>
      <c r="H450" s="105"/>
      <c r="I450" s="105"/>
      <c r="J450" s="105"/>
      <c r="K450" s="105"/>
      <c r="L450" s="105"/>
    </row>
    <row r="451">
      <c r="A451" s="105"/>
      <c r="B451" s="105"/>
      <c r="C451" s="105"/>
      <c r="D451" s="105"/>
      <c r="E451" s="105"/>
      <c r="F451" s="105"/>
      <c r="G451" s="105"/>
      <c r="H451" s="105"/>
      <c r="I451" s="105"/>
      <c r="J451" s="105"/>
      <c r="K451" s="105"/>
      <c r="L451" s="105"/>
    </row>
    <row r="452">
      <c r="A452" s="105"/>
      <c r="B452" s="105"/>
      <c r="C452" s="105"/>
      <c r="D452" s="105"/>
      <c r="E452" s="105"/>
      <c r="F452" s="105"/>
      <c r="G452" s="105"/>
      <c r="H452" s="105"/>
      <c r="I452" s="105"/>
      <c r="J452" s="105"/>
      <c r="K452" s="105"/>
      <c r="L452" s="105"/>
    </row>
    <row r="453">
      <c r="A453" s="105"/>
      <c r="B453" s="105"/>
      <c r="C453" s="105"/>
      <c r="D453" s="105"/>
      <c r="E453" s="105"/>
      <c r="F453" s="105"/>
      <c r="G453" s="105"/>
      <c r="H453" s="105"/>
      <c r="I453" s="105"/>
      <c r="J453" s="105"/>
      <c r="K453" s="105"/>
      <c r="L453" s="105"/>
    </row>
    <row r="454">
      <c r="A454" s="105"/>
      <c r="B454" s="105"/>
      <c r="C454" s="105"/>
      <c r="D454" s="105"/>
      <c r="E454" s="105"/>
      <c r="F454" s="105"/>
      <c r="G454" s="105"/>
      <c r="H454" s="105"/>
      <c r="I454" s="105"/>
      <c r="J454" s="105"/>
      <c r="K454" s="105"/>
      <c r="L454" s="105"/>
    </row>
    <row r="455">
      <c r="A455" s="105"/>
      <c r="B455" s="105"/>
      <c r="C455" s="105"/>
      <c r="D455" s="105"/>
      <c r="E455" s="105"/>
      <c r="F455" s="105"/>
      <c r="G455" s="105"/>
      <c r="H455" s="105"/>
      <c r="I455" s="105"/>
      <c r="J455" s="105"/>
      <c r="K455" s="105"/>
      <c r="L455" s="105"/>
    </row>
    <row r="456">
      <c r="A456" s="105"/>
      <c r="B456" s="105"/>
      <c r="C456" s="105"/>
      <c r="D456" s="105"/>
      <c r="E456" s="105"/>
      <c r="F456" s="105"/>
      <c r="G456" s="105"/>
      <c r="H456" s="105"/>
      <c r="I456" s="105"/>
      <c r="J456" s="105"/>
      <c r="K456" s="105"/>
      <c r="L456" s="105"/>
    </row>
    <row r="457">
      <c r="A457" s="105"/>
      <c r="B457" s="105"/>
      <c r="C457" s="105"/>
      <c r="D457" s="105"/>
      <c r="E457" s="105"/>
      <c r="F457" s="105"/>
      <c r="G457" s="105"/>
      <c r="H457" s="105"/>
      <c r="I457" s="105"/>
      <c r="J457" s="105"/>
      <c r="K457" s="105"/>
      <c r="L457" s="105"/>
    </row>
    <row r="458">
      <c r="A458" s="105"/>
      <c r="B458" s="105"/>
      <c r="C458" s="105"/>
      <c r="D458" s="105"/>
      <c r="E458" s="105"/>
      <c r="F458" s="105"/>
      <c r="G458" s="105"/>
      <c r="H458" s="105"/>
      <c r="I458" s="105"/>
      <c r="J458" s="105"/>
      <c r="K458" s="105"/>
      <c r="L458" s="105"/>
    </row>
    <row r="459">
      <c r="A459" s="105"/>
      <c r="B459" s="105"/>
      <c r="C459" s="105"/>
      <c r="D459" s="105"/>
      <c r="E459" s="105"/>
      <c r="F459" s="105"/>
      <c r="G459" s="105"/>
      <c r="H459" s="105"/>
      <c r="I459" s="105"/>
      <c r="J459" s="105"/>
      <c r="K459" s="105"/>
      <c r="L459" s="105"/>
    </row>
    <row r="460">
      <c r="A460" s="105"/>
      <c r="B460" s="105"/>
      <c r="C460" s="105"/>
      <c r="D460" s="105"/>
      <c r="E460" s="105"/>
      <c r="F460" s="105"/>
      <c r="G460" s="105"/>
      <c r="H460" s="105"/>
      <c r="I460" s="105"/>
      <c r="J460" s="105"/>
      <c r="K460" s="105"/>
      <c r="L460" s="105"/>
    </row>
    <row r="461">
      <c r="A461" s="105"/>
      <c r="B461" s="105"/>
      <c r="C461" s="105"/>
      <c r="D461" s="105"/>
      <c r="E461" s="105"/>
      <c r="F461" s="105"/>
      <c r="G461" s="105"/>
      <c r="H461" s="105"/>
      <c r="I461" s="105"/>
      <c r="J461" s="105"/>
      <c r="K461" s="105"/>
      <c r="L461" s="105"/>
    </row>
    <row r="462">
      <c r="A462" s="105"/>
      <c r="B462" s="105"/>
      <c r="C462" s="105"/>
      <c r="D462" s="105"/>
      <c r="E462" s="105"/>
      <c r="F462" s="105"/>
      <c r="G462" s="105"/>
      <c r="H462" s="105"/>
      <c r="I462" s="105"/>
      <c r="J462" s="105"/>
      <c r="K462" s="105"/>
      <c r="L462" s="105"/>
    </row>
    <row r="463">
      <c r="A463" s="105"/>
      <c r="B463" s="105"/>
      <c r="C463" s="105"/>
      <c r="D463" s="105"/>
      <c r="E463" s="105"/>
      <c r="F463" s="105"/>
      <c r="G463" s="105"/>
      <c r="H463" s="105"/>
      <c r="I463" s="105"/>
      <c r="J463" s="105"/>
      <c r="K463" s="105"/>
      <c r="L463" s="105"/>
    </row>
    <row r="464">
      <c r="A464" s="105"/>
      <c r="B464" s="105"/>
      <c r="C464" s="105"/>
      <c r="D464" s="105"/>
      <c r="E464" s="105"/>
      <c r="F464" s="105"/>
      <c r="G464" s="105"/>
      <c r="H464" s="105"/>
      <c r="I464" s="105"/>
      <c r="J464" s="105"/>
      <c r="K464" s="105"/>
      <c r="L464" s="105"/>
    </row>
    <row r="465">
      <c r="A465" s="105"/>
      <c r="B465" s="105"/>
      <c r="C465" s="105"/>
      <c r="D465" s="105"/>
      <c r="E465" s="105"/>
      <c r="F465" s="105"/>
      <c r="G465" s="105"/>
      <c r="H465" s="105"/>
      <c r="I465" s="105"/>
      <c r="J465" s="105"/>
      <c r="K465" s="105"/>
      <c r="L465" s="105"/>
    </row>
    <row r="466">
      <c r="A466" s="105"/>
      <c r="B466" s="105"/>
      <c r="C466" s="105"/>
      <c r="D466" s="105"/>
      <c r="E466" s="105"/>
      <c r="F466" s="105"/>
      <c r="G466" s="105"/>
      <c r="H466" s="105"/>
      <c r="I466" s="105"/>
      <c r="J466" s="105"/>
      <c r="K466" s="105"/>
      <c r="L466" s="105"/>
    </row>
    <row r="467">
      <c r="A467" s="105"/>
      <c r="B467" s="105"/>
      <c r="C467" s="105"/>
      <c r="D467" s="105"/>
      <c r="E467" s="105"/>
      <c r="F467" s="105"/>
      <c r="G467" s="105"/>
      <c r="H467" s="105"/>
      <c r="I467" s="105"/>
      <c r="J467" s="105"/>
      <c r="K467" s="105"/>
      <c r="L467" s="105"/>
    </row>
    <row r="468">
      <c r="A468" s="105"/>
      <c r="B468" s="105"/>
      <c r="C468" s="105"/>
      <c r="D468" s="105"/>
      <c r="E468" s="105"/>
      <c r="F468" s="105"/>
      <c r="G468" s="105"/>
      <c r="H468" s="105"/>
      <c r="I468" s="105"/>
      <c r="J468" s="105"/>
      <c r="K468" s="105"/>
      <c r="L468" s="105"/>
    </row>
    <row r="469">
      <c r="A469" s="105"/>
      <c r="B469" s="105"/>
      <c r="C469" s="105"/>
      <c r="D469" s="105"/>
      <c r="E469" s="105"/>
      <c r="F469" s="105"/>
      <c r="G469" s="105"/>
      <c r="H469" s="105"/>
      <c r="I469" s="105"/>
      <c r="J469" s="105"/>
      <c r="K469" s="105"/>
      <c r="L469" s="105"/>
    </row>
    <row r="470">
      <c r="A470" s="105"/>
      <c r="B470" s="105"/>
      <c r="C470" s="105"/>
      <c r="D470" s="105"/>
      <c r="E470" s="105"/>
      <c r="F470" s="105"/>
      <c r="G470" s="105"/>
      <c r="H470" s="105"/>
      <c r="I470" s="105"/>
      <c r="J470" s="105"/>
      <c r="K470" s="105"/>
      <c r="L470" s="105"/>
    </row>
    <row r="471">
      <c r="A471" s="105"/>
      <c r="B471" s="105"/>
      <c r="C471" s="105"/>
      <c r="D471" s="105"/>
      <c r="E471" s="105"/>
      <c r="F471" s="105"/>
      <c r="G471" s="105"/>
      <c r="H471" s="105"/>
      <c r="I471" s="105"/>
      <c r="J471" s="105"/>
      <c r="K471" s="105"/>
      <c r="L471" s="105"/>
    </row>
    <row r="472">
      <c r="A472" s="105"/>
      <c r="B472" s="105"/>
      <c r="C472" s="105"/>
      <c r="D472" s="105"/>
      <c r="E472" s="105"/>
      <c r="F472" s="105"/>
      <c r="G472" s="105"/>
      <c r="H472" s="105"/>
      <c r="I472" s="105"/>
      <c r="J472" s="105"/>
      <c r="K472" s="105"/>
      <c r="L472" s="105"/>
    </row>
    <row r="473">
      <c r="A473" s="105"/>
      <c r="B473" s="105"/>
      <c r="C473" s="105"/>
      <c r="D473" s="105"/>
      <c r="E473" s="105"/>
      <c r="F473" s="105"/>
      <c r="G473" s="105"/>
      <c r="H473" s="105"/>
      <c r="I473" s="105"/>
      <c r="J473" s="105"/>
      <c r="K473" s="105"/>
      <c r="L473" s="105"/>
    </row>
    <row r="474">
      <c r="A474" s="105"/>
      <c r="B474" s="105"/>
      <c r="C474" s="105"/>
      <c r="D474" s="105"/>
      <c r="E474" s="105"/>
      <c r="F474" s="105"/>
      <c r="G474" s="105"/>
      <c r="H474" s="105"/>
      <c r="I474" s="105"/>
      <c r="J474" s="105"/>
      <c r="K474" s="105"/>
      <c r="L474" s="105"/>
    </row>
    <row r="475">
      <c r="A475" s="105"/>
      <c r="B475" s="105"/>
      <c r="C475" s="105"/>
      <c r="D475" s="105"/>
      <c r="E475" s="105"/>
      <c r="F475" s="105"/>
      <c r="G475" s="105"/>
      <c r="H475" s="105"/>
      <c r="I475" s="105"/>
      <c r="J475" s="105"/>
      <c r="K475" s="105"/>
      <c r="L475" s="105"/>
    </row>
    <row r="476">
      <c r="A476" s="105"/>
      <c r="B476" s="105"/>
      <c r="C476" s="105"/>
      <c r="D476" s="105"/>
      <c r="E476" s="105"/>
      <c r="F476" s="105"/>
      <c r="G476" s="105"/>
      <c r="H476" s="105"/>
      <c r="I476" s="105"/>
      <c r="J476" s="105"/>
      <c r="K476" s="105"/>
      <c r="L476" s="105"/>
    </row>
    <row r="477">
      <c r="A477" s="105"/>
      <c r="B477" s="105"/>
      <c r="C477" s="105"/>
      <c r="D477" s="105"/>
      <c r="E477" s="105"/>
      <c r="F477" s="105"/>
      <c r="G477" s="105"/>
      <c r="H477" s="105"/>
      <c r="I477" s="105"/>
      <c r="J477" s="105"/>
      <c r="K477" s="105"/>
      <c r="L477" s="105"/>
    </row>
    <row r="478">
      <c r="A478" s="105"/>
      <c r="B478" s="105"/>
      <c r="C478" s="105"/>
      <c r="D478" s="105"/>
      <c r="E478" s="105"/>
      <c r="F478" s="105"/>
      <c r="G478" s="105"/>
      <c r="H478" s="105"/>
      <c r="I478" s="105"/>
      <c r="J478" s="105"/>
      <c r="K478" s="105"/>
      <c r="L478" s="105"/>
    </row>
    <row r="479">
      <c r="A479" s="105"/>
      <c r="B479" s="105"/>
      <c r="C479" s="105"/>
      <c r="D479" s="105"/>
      <c r="E479" s="105"/>
      <c r="F479" s="105"/>
      <c r="G479" s="105"/>
      <c r="H479" s="105"/>
      <c r="I479" s="105"/>
      <c r="J479" s="105"/>
      <c r="K479" s="105"/>
      <c r="L479" s="105"/>
    </row>
    <row r="480">
      <c r="A480" s="105"/>
      <c r="B480" s="105"/>
      <c r="C480" s="105"/>
      <c r="D480" s="105"/>
      <c r="E480" s="105"/>
      <c r="F480" s="105"/>
      <c r="G480" s="105"/>
      <c r="H480" s="105"/>
      <c r="I480" s="105"/>
      <c r="J480" s="105"/>
      <c r="K480" s="105"/>
      <c r="L480" s="105"/>
    </row>
    <row r="481">
      <c r="A481" s="105"/>
      <c r="B481" s="105"/>
      <c r="C481" s="105"/>
      <c r="D481" s="105"/>
      <c r="E481" s="105"/>
      <c r="F481" s="105"/>
      <c r="G481" s="105"/>
      <c r="H481" s="105"/>
      <c r="I481" s="105"/>
      <c r="J481" s="105"/>
      <c r="K481" s="105"/>
      <c r="L481" s="105"/>
    </row>
    <row r="482">
      <c r="A482" s="105"/>
      <c r="B482" s="105"/>
      <c r="C482" s="105"/>
      <c r="D482" s="105"/>
      <c r="E482" s="105"/>
      <c r="F482" s="105"/>
      <c r="G482" s="105"/>
      <c r="H482" s="105"/>
      <c r="I482" s="105"/>
      <c r="J482" s="105"/>
      <c r="K482" s="105"/>
      <c r="L482" s="105"/>
    </row>
    <row r="483">
      <c r="A483" s="105"/>
      <c r="B483" s="105"/>
      <c r="C483" s="105"/>
      <c r="D483" s="105"/>
      <c r="E483" s="105"/>
      <c r="F483" s="105"/>
      <c r="G483" s="105"/>
      <c r="H483" s="105"/>
      <c r="I483" s="105"/>
      <c r="J483" s="105"/>
      <c r="K483" s="105"/>
      <c r="L483" s="105"/>
    </row>
    <row r="484">
      <c r="A484" s="105"/>
      <c r="B484" s="105"/>
      <c r="C484" s="105"/>
      <c r="D484" s="105"/>
      <c r="E484" s="105"/>
      <c r="F484" s="105"/>
      <c r="G484" s="105"/>
      <c r="H484" s="105"/>
      <c r="I484" s="105"/>
      <c r="J484" s="105"/>
      <c r="K484" s="105"/>
      <c r="L484" s="105"/>
    </row>
    <row r="485">
      <c r="A485" s="105"/>
      <c r="B485" s="105"/>
      <c r="C485" s="105"/>
      <c r="D485" s="105"/>
      <c r="E485" s="105"/>
      <c r="F485" s="105"/>
      <c r="G485" s="105"/>
      <c r="H485" s="105"/>
      <c r="I485" s="105"/>
      <c r="J485" s="105"/>
      <c r="K485" s="105"/>
      <c r="L485" s="105"/>
    </row>
    <row r="486">
      <c r="A486" s="105"/>
      <c r="B486" s="105"/>
      <c r="C486" s="105"/>
      <c r="D486" s="105"/>
      <c r="E486" s="105"/>
      <c r="F486" s="105"/>
      <c r="G486" s="105"/>
      <c r="H486" s="105"/>
      <c r="I486" s="105"/>
      <c r="J486" s="105"/>
      <c r="K486" s="105"/>
      <c r="L486" s="105"/>
    </row>
    <row r="487">
      <c r="A487" s="105"/>
      <c r="B487" s="105"/>
      <c r="C487" s="105"/>
      <c r="D487" s="105"/>
      <c r="E487" s="105"/>
      <c r="F487" s="105"/>
      <c r="G487" s="105"/>
      <c r="H487" s="105"/>
      <c r="I487" s="105"/>
      <c r="J487" s="105"/>
      <c r="K487" s="105"/>
      <c r="L487" s="105"/>
    </row>
    <row r="488">
      <c r="A488" s="105"/>
      <c r="B488" s="105"/>
      <c r="C488" s="105"/>
      <c r="D488" s="105"/>
      <c r="E488" s="105"/>
      <c r="F488" s="105"/>
      <c r="G488" s="105"/>
      <c r="H488" s="105"/>
      <c r="I488" s="105"/>
      <c r="J488" s="105"/>
      <c r="K488" s="105"/>
      <c r="L488" s="105"/>
    </row>
    <row r="489">
      <c r="A489" s="105"/>
      <c r="B489" s="105"/>
      <c r="C489" s="105"/>
      <c r="D489" s="105"/>
      <c r="E489" s="105"/>
      <c r="F489" s="105"/>
      <c r="G489" s="105"/>
      <c r="H489" s="105"/>
      <c r="I489" s="105"/>
      <c r="J489" s="105"/>
      <c r="K489" s="105"/>
      <c r="L489" s="105"/>
    </row>
    <row r="490">
      <c r="A490" s="105"/>
      <c r="B490" s="105"/>
      <c r="C490" s="105"/>
      <c r="D490" s="105"/>
      <c r="E490" s="105"/>
      <c r="F490" s="105"/>
      <c r="G490" s="105"/>
      <c r="H490" s="105"/>
      <c r="I490" s="105"/>
      <c r="J490" s="105"/>
      <c r="K490" s="105"/>
      <c r="L490" s="105"/>
    </row>
    <row r="491">
      <c r="A491" s="105"/>
      <c r="B491" s="105"/>
      <c r="C491" s="105"/>
      <c r="D491" s="105"/>
      <c r="E491" s="105"/>
      <c r="F491" s="105"/>
      <c r="G491" s="105"/>
      <c r="H491" s="105"/>
      <c r="I491" s="105"/>
      <c r="J491" s="105"/>
      <c r="K491" s="105"/>
      <c r="L491" s="105"/>
    </row>
    <row r="492">
      <c r="A492" s="105"/>
      <c r="B492" s="105"/>
      <c r="C492" s="105"/>
      <c r="D492" s="105"/>
      <c r="E492" s="105"/>
      <c r="F492" s="105"/>
      <c r="G492" s="105"/>
      <c r="H492" s="105"/>
      <c r="I492" s="105"/>
      <c r="J492" s="105"/>
      <c r="K492" s="105"/>
      <c r="L492" s="105"/>
    </row>
    <row r="493">
      <c r="A493" s="105"/>
      <c r="B493" s="105"/>
      <c r="C493" s="105"/>
      <c r="D493" s="105"/>
      <c r="E493" s="105"/>
      <c r="F493" s="105"/>
      <c r="G493" s="105"/>
      <c r="H493" s="105"/>
      <c r="I493" s="105"/>
      <c r="J493" s="105"/>
      <c r="K493" s="105"/>
      <c r="L493" s="105"/>
    </row>
    <row r="494">
      <c r="A494" s="105"/>
      <c r="B494" s="105"/>
      <c r="C494" s="105"/>
      <c r="D494" s="105"/>
      <c r="E494" s="105"/>
      <c r="F494" s="105"/>
      <c r="G494" s="105"/>
      <c r="H494" s="105"/>
      <c r="I494" s="105"/>
      <c r="J494" s="105"/>
      <c r="K494" s="105"/>
      <c r="L494" s="105"/>
    </row>
    <row r="495">
      <c r="A495" s="105"/>
      <c r="B495" s="105"/>
      <c r="C495" s="105"/>
      <c r="D495" s="105"/>
      <c r="E495" s="105"/>
      <c r="F495" s="105"/>
      <c r="G495" s="105"/>
      <c r="H495" s="105"/>
      <c r="I495" s="105"/>
      <c r="J495" s="105"/>
      <c r="K495" s="105"/>
      <c r="L495" s="105"/>
    </row>
    <row r="496">
      <c r="A496" s="105"/>
      <c r="B496" s="105"/>
      <c r="C496" s="105"/>
      <c r="D496" s="105"/>
      <c r="E496" s="105"/>
      <c r="F496" s="105"/>
      <c r="G496" s="105"/>
      <c r="H496" s="105"/>
      <c r="I496" s="105"/>
      <c r="J496" s="105"/>
      <c r="K496" s="105"/>
      <c r="L496" s="105"/>
    </row>
    <row r="497">
      <c r="A497" s="105"/>
      <c r="B497" s="105"/>
      <c r="C497" s="105"/>
      <c r="D497" s="105"/>
      <c r="E497" s="105"/>
      <c r="F497" s="105"/>
      <c r="G497" s="105"/>
      <c r="H497" s="105"/>
      <c r="I497" s="105"/>
      <c r="J497" s="105"/>
      <c r="K497" s="105"/>
      <c r="L497" s="105"/>
    </row>
    <row r="498">
      <c r="A498" s="105"/>
      <c r="B498" s="105"/>
      <c r="C498" s="105"/>
      <c r="D498" s="105"/>
      <c r="E498" s="105"/>
      <c r="F498" s="105"/>
      <c r="G498" s="105"/>
      <c r="H498" s="105"/>
      <c r="I498" s="105"/>
      <c r="J498" s="105"/>
      <c r="K498" s="105"/>
      <c r="L498" s="105"/>
    </row>
    <row r="499">
      <c r="A499" s="105"/>
      <c r="B499" s="105"/>
      <c r="C499" s="105"/>
      <c r="D499" s="105"/>
      <c r="E499" s="105"/>
      <c r="F499" s="105"/>
      <c r="G499" s="105"/>
      <c r="H499" s="105"/>
      <c r="I499" s="105"/>
      <c r="J499" s="105"/>
      <c r="K499" s="105"/>
      <c r="L499" s="105"/>
    </row>
    <row r="500">
      <c r="A500" s="105"/>
      <c r="B500" s="105"/>
      <c r="C500" s="105"/>
      <c r="D500" s="105"/>
      <c r="E500" s="105"/>
      <c r="F500" s="105"/>
      <c r="G500" s="105"/>
      <c r="H500" s="105"/>
      <c r="I500" s="105"/>
      <c r="J500" s="105"/>
      <c r="K500" s="105"/>
      <c r="L500" s="105"/>
    </row>
    <row r="501">
      <c r="A501" s="105"/>
      <c r="B501" s="105"/>
      <c r="C501" s="105"/>
      <c r="D501" s="105"/>
      <c r="E501" s="105"/>
      <c r="F501" s="105"/>
      <c r="G501" s="105"/>
      <c r="H501" s="105"/>
      <c r="I501" s="105"/>
      <c r="J501" s="105"/>
      <c r="K501" s="105"/>
      <c r="L501" s="105"/>
    </row>
    <row r="502">
      <c r="A502" s="105"/>
      <c r="B502" s="105"/>
      <c r="C502" s="105"/>
      <c r="D502" s="105"/>
      <c r="E502" s="105"/>
      <c r="F502" s="105"/>
      <c r="G502" s="105"/>
      <c r="H502" s="105"/>
      <c r="I502" s="105"/>
      <c r="J502" s="105"/>
      <c r="K502" s="105"/>
      <c r="L502" s="105"/>
    </row>
    <row r="503">
      <c r="A503" s="105"/>
      <c r="B503" s="105"/>
      <c r="C503" s="105"/>
      <c r="D503" s="105"/>
      <c r="E503" s="105"/>
      <c r="F503" s="105"/>
      <c r="G503" s="105"/>
      <c r="H503" s="105"/>
      <c r="I503" s="105"/>
      <c r="J503" s="105"/>
      <c r="K503" s="105"/>
      <c r="L503" s="105"/>
    </row>
    <row r="504">
      <c r="A504" s="105"/>
      <c r="B504" s="105"/>
      <c r="C504" s="105"/>
      <c r="D504" s="105"/>
      <c r="E504" s="105"/>
      <c r="F504" s="105"/>
      <c r="G504" s="105"/>
      <c r="H504" s="105"/>
      <c r="I504" s="105"/>
      <c r="J504" s="105"/>
      <c r="K504" s="105"/>
      <c r="L504" s="105"/>
    </row>
    <row r="505">
      <c r="A505" s="105"/>
      <c r="B505" s="105"/>
      <c r="C505" s="105"/>
      <c r="D505" s="105"/>
      <c r="E505" s="105"/>
      <c r="F505" s="105"/>
      <c r="G505" s="105"/>
      <c r="H505" s="105"/>
      <c r="I505" s="105"/>
      <c r="J505" s="105"/>
      <c r="K505" s="105"/>
      <c r="L505" s="105"/>
    </row>
    <row r="506">
      <c r="A506" s="105"/>
      <c r="B506" s="105"/>
      <c r="C506" s="105"/>
      <c r="D506" s="105"/>
      <c r="E506" s="105"/>
      <c r="F506" s="105"/>
      <c r="G506" s="105"/>
      <c r="H506" s="105"/>
      <c r="I506" s="105"/>
      <c r="J506" s="105"/>
      <c r="K506" s="105"/>
      <c r="L506" s="105"/>
    </row>
    <row r="507">
      <c r="A507" s="105"/>
      <c r="B507" s="105"/>
      <c r="C507" s="105"/>
      <c r="D507" s="105"/>
      <c r="E507" s="105"/>
      <c r="F507" s="105"/>
      <c r="G507" s="105"/>
      <c r="H507" s="105"/>
      <c r="I507" s="105"/>
      <c r="J507" s="105"/>
      <c r="K507" s="105"/>
      <c r="L507" s="105"/>
    </row>
    <row r="508">
      <c r="A508" s="105"/>
      <c r="B508" s="105"/>
      <c r="C508" s="105"/>
      <c r="D508" s="105"/>
      <c r="E508" s="105"/>
      <c r="F508" s="105"/>
      <c r="G508" s="105"/>
      <c r="H508" s="105"/>
      <c r="I508" s="105"/>
      <c r="J508" s="105"/>
      <c r="K508" s="105"/>
      <c r="L508" s="105"/>
    </row>
    <row r="509">
      <c r="A509" s="105"/>
      <c r="B509" s="105"/>
      <c r="C509" s="105"/>
      <c r="D509" s="105"/>
      <c r="E509" s="105"/>
      <c r="F509" s="105"/>
      <c r="G509" s="105"/>
      <c r="H509" s="105"/>
      <c r="I509" s="105"/>
      <c r="J509" s="105"/>
      <c r="K509" s="105"/>
      <c r="L509" s="105"/>
    </row>
    <row r="510">
      <c r="A510" s="105"/>
      <c r="B510" s="105"/>
      <c r="C510" s="105"/>
      <c r="D510" s="105"/>
      <c r="E510" s="105"/>
      <c r="F510" s="105"/>
      <c r="G510" s="105"/>
      <c r="H510" s="105"/>
      <c r="I510" s="105"/>
      <c r="J510" s="105"/>
      <c r="K510" s="105"/>
      <c r="L510" s="105"/>
    </row>
    <row r="511">
      <c r="A511" s="105"/>
      <c r="B511" s="105"/>
      <c r="C511" s="105"/>
      <c r="D511" s="105"/>
      <c r="E511" s="105"/>
      <c r="F511" s="105"/>
      <c r="G511" s="105"/>
      <c r="H511" s="105"/>
      <c r="I511" s="105"/>
      <c r="J511" s="105"/>
      <c r="K511" s="105"/>
      <c r="L511" s="105"/>
    </row>
    <row r="512">
      <c r="A512" s="105"/>
      <c r="B512" s="105"/>
      <c r="C512" s="105"/>
      <c r="D512" s="105"/>
      <c r="E512" s="105"/>
      <c r="F512" s="105"/>
      <c r="G512" s="105"/>
      <c r="H512" s="105"/>
      <c r="I512" s="105"/>
      <c r="J512" s="105"/>
      <c r="K512" s="105"/>
      <c r="L512" s="105"/>
    </row>
    <row r="513">
      <c r="A513" s="105"/>
      <c r="B513" s="105"/>
      <c r="C513" s="105"/>
      <c r="D513" s="105"/>
      <c r="E513" s="105"/>
      <c r="F513" s="105"/>
      <c r="G513" s="105"/>
      <c r="H513" s="105"/>
      <c r="I513" s="105"/>
      <c r="J513" s="105"/>
      <c r="K513" s="105"/>
      <c r="L513" s="105"/>
    </row>
    <row r="514">
      <c r="A514" s="105"/>
      <c r="B514" s="105"/>
      <c r="C514" s="105"/>
      <c r="D514" s="105"/>
      <c r="E514" s="105"/>
      <c r="F514" s="105"/>
      <c r="G514" s="105"/>
      <c r="H514" s="105"/>
      <c r="I514" s="105"/>
      <c r="J514" s="105"/>
      <c r="K514" s="105"/>
      <c r="L514" s="105"/>
    </row>
    <row r="515">
      <c r="A515" s="105"/>
      <c r="B515" s="105"/>
      <c r="C515" s="105"/>
      <c r="D515" s="105"/>
      <c r="E515" s="105"/>
      <c r="F515" s="105"/>
      <c r="G515" s="105"/>
      <c r="H515" s="105"/>
      <c r="I515" s="105"/>
      <c r="J515" s="105"/>
      <c r="K515" s="105"/>
      <c r="L515" s="105"/>
    </row>
    <row r="516">
      <c r="A516" s="105"/>
      <c r="B516" s="105"/>
      <c r="C516" s="105"/>
      <c r="D516" s="105"/>
      <c r="E516" s="105"/>
      <c r="F516" s="105"/>
      <c r="G516" s="105"/>
      <c r="H516" s="105"/>
      <c r="I516" s="105"/>
      <c r="J516" s="105"/>
      <c r="K516" s="105"/>
      <c r="L516" s="105"/>
    </row>
    <row r="517">
      <c r="A517" s="105"/>
      <c r="B517" s="105"/>
      <c r="C517" s="105"/>
      <c r="D517" s="105"/>
      <c r="E517" s="105"/>
      <c r="F517" s="105"/>
      <c r="G517" s="105"/>
      <c r="H517" s="105"/>
      <c r="I517" s="105"/>
      <c r="J517" s="105"/>
      <c r="K517" s="105"/>
      <c r="L517" s="105"/>
    </row>
    <row r="518">
      <c r="A518" s="105"/>
      <c r="B518" s="105"/>
      <c r="C518" s="105"/>
      <c r="D518" s="105"/>
      <c r="E518" s="105"/>
      <c r="F518" s="105"/>
      <c r="G518" s="105"/>
      <c r="H518" s="105"/>
      <c r="I518" s="105"/>
      <c r="J518" s="105"/>
      <c r="K518" s="105"/>
      <c r="L518" s="105"/>
    </row>
    <row r="519">
      <c r="A519" s="105"/>
      <c r="B519" s="105"/>
      <c r="C519" s="105"/>
      <c r="D519" s="105"/>
      <c r="E519" s="105"/>
      <c r="F519" s="105"/>
      <c r="G519" s="105"/>
      <c r="H519" s="105"/>
      <c r="I519" s="105"/>
      <c r="J519" s="105"/>
      <c r="K519" s="105"/>
      <c r="L519" s="105"/>
    </row>
    <row r="520">
      <c r="A520" s="105"/>
      <c r="B520" s="105"/>
      <c r="C520" s="105"/>
      <c r="D520" s="105"/>
      <c r="E520" s="105"/>
      <c r="F520" s="105"/>
      <c r="G520" s="105"/>
      <c r="H520" s="105"/>
      <c r="I520" s="105"/>
      <c r="J520" s="105"/>
      <c r="K520" s="105"/>
      <c r="L520" s="105"/>
    </row>
    <row r="521">
      <c r="A521" s="105"/>
      <c r="B521" s="105"/>
      <c r="C521" s="105"/>
      <c r="D521" s="105"/>
      <c r="E521" s="105"/>
      <c r="F521" s="105"/>
      <c r="G521" s="105"/>
      <c r="H521" s="105"/>
      <c r="I521" s="105"/>
      <c r="J521" s="105"/>
      <c r="K521" s="105"/>
      <c r="L521" s="105"/>
    </row>
    <row r="522">
      <c r="A522" s="105"/>
      <c r="B522" s="105"/>
      <c r="C522" s="105"/>
      <c r="D522" s="105"/>
      <c r="E522" s="105"/>
      <c r="F522" s="105"/>
      <c r="G522" s="105"/>
      <c r="H522" s="105"/>
      <c r="I522" s="105"/>
      <c r="J522" s="105"/>
      <c r="K522" s="105"/>
      <c r="L522" s="105"/>
    </row>
    <row r="523">
      <c r="A523" s="105"/>
      <c r="B523" s="105"/>
      <c r="C523" s="105"/>
      <c r="D523" s="105"/>
      <c r="E523" s="105"/>
      <c r="F523" s="105"/>
      <c r="G523" s="105"/>
      <c r="H523" s="105"/>
      <c r="I523" s="105"/>
      <c r="J523" s="105"/>
      <c r="K523" s="105"/>
      <c r="L523" s="105"/>
    </row>
    <row r="524">
      <c r="A524" s="105"/>
      <c r="B524" s="105"/>
      <c r="C524" s="105"/>
      <c r="D524" s="105"/>
      <c r="E524" s="105"/>
      <c r="F524" s="105"/>
      <c r="G524" s="105"/>
      <c r="H524" s="105"/>
      <c r="I524" s="105"/>
      <c r="J524" s="105"/>
      <c r="K524" s="105"/>
      <c r="L524" s="105"/>
    </row>
    <row r="525">
      <c r="A525" s="105"/>
      <c r="B525" s="105"/>
      <c r="C525" s="105"/>
      <c r="D525" s="105"/>
      <c r="E525" s="105"/>
      <c r="F525" s="105"/>
      <c r="G525" s="105"/>
      <c r="H525" s="105"/>
      <c r="I525" s="105"/>
      <c r="J525" s="105"/>
      <c r="K525" s="105"/>
      <c r="L525" s="105"/>
    </row>
    <row r="526">
      <c r="A526" s="105"/>
      <c r="B526" s="105"/>
      <c r="C526" s="105"/>
      <c r="D526" s="105"/>
      <c r="E526" s="105"/>
      <c r="F526" s="105"/>
      <c r="G526" s="105"/>
      <c r="H526" s="105"/>
      <c r="I526" s="105"/>
      <c r="J526" s="105"/>
      <c r="K526" s="105"/>
      <c r="L526" s="105"/>
    </row>
    <row r="527">
      <c r="A527" s="105"/>
      <c r="B527" s="105"/>
      <c r="C527" s="105"/>
      <c r="D527" s="105"/>
      <c r="E527" s="105"/>
      <c r="F527" s="105"/>
      <c r="G527" s="105"/>
      <c r="H527" s="105"/>
      <c r="I527" s="105"/>
      <c r="J527" s="105"/>
      <c r="K527" s="105"/>
      <c r="L527" s="105"/>
    </row>
    <row r="528">
      <c r="A528" s="105"/>
      <c r="B528" s="105"/>
      <c r="C528" s="105"/>
      <c r="D528" s="105"/>
      <c r="E528" s="105"/>
      <c r="F528" s="105"/>
      <c r="G528" s="105"/>
      <c r="H528" s="105"/>
      <c r="I528" s="105"/>
      <c r="J528" s="105"/>
      <c r="K528" s="105"/>
      <c r="L528" s="105"/>
    </row>
    <row r="529">
      <c r="A529" s="105"/>
      <c r="B529" s="105"/>
      <c r="C529" s="105"/>
      <c r="D529" s="105"/>
      <c r="E529" s="105"/>
      <c r="F529" s="105"/>
      <c r="G529" s="105"/>
      <c r="H529" s="105"/>
      <c r="I529" s="105"/>
      <c r="J529" s="105"/>
      <c r="K529" s="105"/>
      <c r="L529" s="105"/>
    </row>
    <row r="530">
      <c r="A530" s="105"/>
      <c r="B530" s="105"/>
      <c r="C530" s="105"/>
      <c r="D530" s="105"/>
      <c r="E530" s="105"/>
      <c r="F530" s="105"/>
      <c r="G530" s="105"/>
      <c r="H530" s="105"/>
      <c r="I530" s="105"/>
      <c r="J530" s="105"/>
      <c r="K530" s="105"/>
      <c r="L530" s="105"/>
    </row>
    <row r="531">
      <c r="A531" s="105"/>
      <c r="B531" s="105"/>
      <c r="C531" s="105"/>
      <c r="D531" s="105"/>
      <c r="E531" s="105"/>
      <c r="F531" s="105"/>
      <c r="G531" s="105"/>
      <c r="H531" s="105"/>
      <c r="I531" s="105"/>
      <c r="J531" s="105"/>
      <c r="K531" s="105"/>
      <c r="L531" s="105"/>
    </row>
    <row r="532">
      <c r="A532" s="105"/>
      <c r="B532" s="105"/>
      <c r="C532" s="105"/>
      <c r="D532" s="105"/>
      <c r="E532" s="105"/>
      <c r="F532" s="105"/>
      <c r="G532" s="105"/>
      <c r="H532" s="105"/>
      <c r="I532" s="105"/>
      <c r="J532" s="105"/>
      <c r="K532" s="105"/>
      <c r="L532" s="105"/>
    </row>
    <row r="533">
      <c r="A533" s="105"/>
      <c r="B533" s="105"/>
      <c r="C533" s="105"/>
      <c r="D533" s="105"/>
      <c r="E533" s="105"/>
      <c r="F533" s="105"/>
      <c r="G533" s="105"/>
      <c r="H533" s="105"/>
      <c r="I533" s="105"/>
      <c r="J533" s="105"/>
      <c r="K533" s="105"/>
      <c r="L533" s="105"/>
    </row>
    <row r="534">
      <c r="A534" s="105"/>
      <c r="B534" s="105"/>
      <c r="C534" s="105"/>
      <c r="D534" s="105"/>
      <c r="E534" s="105"/>
      <c r="F534" s="105"/>
      <c r="G534" s="105"/>
      <c r="H534" s="105"/>
      <c r="I534" s="105"/>
      <c r="J534" s="105"/>
      <c r="K534" s="105"/>
      <c r="L534" s="105"/>
    </row>
    <row r="535">
      <c r="A535" s="105"/>
      <c r="B535" s="105"/>
      <c r="C535" s="105"/>
      <c r="D535" s="105"/>
      <c r="E535" s="105"/>
      <c r="F535" s="105"/>
      <c r="G535" s="105"/>
      <c r="H535" s="105"/>
      <c r="I535" s="105"/>
      <c r="J535" s="105"/>
      <c r="K535" s="105"/>
      <c r="L535" s="105"/>
    </row>
    <row r="536">
      <c r="A536" s="105"/>
      <c r="B536" s="105"/>
      <c r="C536" s="105"/>
      <c r="D536" s="105"/>
      <c r="E536" s="105"/>
      <c r="F536" s="105"/>
      <c r="G536" s="105"/>
      <c r="H536" s="105"/>
      <c r="I536" s="105"/>
      <c r="J536" s="105"/>
      <c r="K536" s="105"/>
      <c r="L536" s="105"/>
    </row>
    <row r="537">
      <c r="A537" s="105"/>
      <c r="B537" s="105"/>
      <c r="C537" s="105"/>
      <c r="D537" s="105"/>
      <c r="E537" s="105"/>
      <c r="F537" s="105"/>
      <c r="G537" s="105"/>
      <c r="H537" s="105"/>
      <c r="I537" s="105"/>
      <c r="J537" s="105"/>
      <c r="K537" s="105"/>
      <c r="L537" s="105"/>
    </row>
    <row r="538">
      <c r="A538" s="105"/>
      <c r="B538" s="105"/>
      <c r="C538" s="105"/>
      <c r="D538" s="105"/>
      <c r="E538" s="105"/>
      <c r="F538" s="105"/>
      <c r="G538" s="105"/>
      <c r="H538" s="105"/>
      <c r="I538" s="105"/>
      <c r="J538" s="105"/>
      <c r="K538" s="105"/>
      <c r="L538" s="105"/>
    </row>
    <row r="539">
      <c r="A539" s="105"/>
      <c r="B539" s="105"/>
      <c r="C539" s="105"/>
      <c r="D539" s="105"/>
      <c r="E539" s="105"/>
      <c r="F539" s="105"/>
      <c r="G539" s="105"/>
      <c r="H539" s="105"/>
      <c r="I539" s="105"/>
      <c r="J539" s="105"/>
      <c r="K539" s="105"/>
      <c r="L539" s="105"/>
    </row>
    <row r="540">
      <c r="A540" s="105"/>
      <c r="B540" s="105"/>
      <c r="C540" s="105"/>
      <c r="D540" s="105"/>
      <c r="E540" s="105"/>
      <c r="F540" s="105"/>
      <c r="G540" s="105"/>
      <c r="H540" s="105"/>
      <c r="I540" s="105"/>
      <c r="J540" s="105"/>
      <c r="K540" s="105"/>
      <c r="L540" s="105"/>
    </row>
    <row r="541">
      <c r="A541" s="105"/>
      <c r="B541" s="105"/>
      <c r="C541" s="105"/>
      <c r="D541" s="105"/>
      <c r="E541" s="105"/>
      <c r="F541" s="105"/>
      <c r="G541" s="105"/>
      <c r="H541" s="105"/>
      <c r="I541" s="105"/>
      <c r="J541" s="105"/>
      <c r="K541" s="105"/>
      <c r="L541" s="105"/>
    </row>
    <row r="542">
      <c r="A542" s="105"/>
      <c r="B542" s="105"/>
      <c r="C542" s="105"/>
      <c r="D542" s="105"/>
      <c r="E542" s="105"/>
      <c r="F542" s="105"/>
      <c r="G542" s="105"/>
      <c r="H542" s="105"/>
      <c r="I542" s="105"/>
      <c r="J542" s="105"/>
      <c r="K542" s="105"/>
      <c r="L542" s="105"/>
    </row>
    <row r="543">
      <c r="A543" s="105"/>
      <c r="B543" s="105"/>
      <c r="C543" s="105"/>
      <c r="D543" s="105"/>
      <c r="E543" s="105"/>
      <c r="F543" s="105"/>
      <c r="G543" s="105"/>
      <c r="H543" s="105"/>
      <c r="I543" s="105"/>
      <c r="J543" s="105"/>
      <c r="K543" s="105"/>
      <c r="L543" s="105"/>
    </row>
    <row r="544">
      <c r="A544" s="105"/>
      <c r="B544" s="105"/>
      <c r="C544" s="105"/>
      <c r="D544" s="105"/>
      <c r="E544" s="105"/>
      <c r="F544" s="105"/>
      <c r="G544" s="105"/>
      <c r="H544" s="105"/>
      <c r="I544" s="105"/>
      <c r="J544" s="105"/>
      <c r="K544" s="105"/>
      <c r="L544" s="105"/>
    </row>
    <row r="545">
      <c r="A545" s="105"/>
      <c r="B545" s="105"/>
      <c r="C545" s="105"/>
      <c r="D545" s="105"/>
      <c r="E545" s="105"/>
      <c r="F545" s="105"/>
      <c r="G545" s="105"/>
      <c r="H545" s="105"/>
      <c r="I545" s="105"/>
      <c r="J545" s="105"/>
      <c r="K545" s="105"/>
      <c r="L545" s="105"/>
    </row>
    <row r="546">
      <c r="A546" s="105"/>
      <c r="B546" s="105"/>
      <c r="C546" s="105"/>
      <c r="D546" s="105"/>
      <c r="E546" s="105"/>
      <c r="F546" s="105"/>
      <c r="G546" s="105"/>
      <c r="H546" s="105"/>
      <c r="I546" s="105"/>
      <c r="J546" s="105"/>
      <c r="K546" s="105"/>
      <c r="L546" s="105"/>
    </row>
    <row r="547">
      <c r="A547" s="105"/>
      <c r="B547" s="105"/>
      <c r="C547" s="105"/>
      <c r="D547" s="105"/>
      <c r="E547" s="105"/>
      <c r="F547" s="105"/>
      <c r="G547" s="105"/>
      <c r="H547" s="105"/>
      <c r="I547" s="105"/>
      <c r="J547" s="105"/>
      <c r="K547" s="105"/>
      <c r="L547" s="105"/>
    </row>
    <row r="548">
      <c r="A548" s="105"/>
      <c r="B548" s="105"/>
      <c r="C548" s="105"/>
      <c r="D548" s="105"/>
      <c r="E548" s="105"/>
      <c r="F548" s="105"/>
      <c r="G548" s="105"/>
      <c r="H548" s="105"/>
      <c r="I548" s="105"/>
      <c r="J548" s="105"/>
      <c r="K548" s="105"/>
      <c r="L548" s="105"/>
    </row>
    <row r="549">
      <c r="A549" s="105"/>
      <c r="B549" s="105"/>
      <c r="C549" s="105"/>
      <c r="D549" s="105"/>
      <c r="E549" s="105"/>
      <c r="F549" s="105"/>
      <c r="G549" s="105"/>
      <c r="H549" s="105"/>
      <c r="I549" s="105"/>
      <c r="J549" s="105"/>
      <c r="K549" s="105"/>
      <c r="L549" s="105"/>
    </row>
    <row r="550">
      <c r="A550" s="105"/>
      <c r="B550" s="105"/>
      <c r="C550" s="105"/>
      <c r="D550" s="105"/>
      <c r="E550" s="105"/>
      <c r="F550" s="105"/>
      <c r="G550" s="105"/>
      <c r="H550" s="105"/>
      <c r="I550" s="105"/>
      <c r="J550" s="105"/>
      <c r="K550" s="105"/>
      <c r="L550" s="105"/>
    </row>
    <row r="551">
      <c r="A551" s="105"/>
      <c r="B551" s="105"/>
      <c r="C551" s="105"/>
      <c r="D551" s="105"/>
      <c r="E551" s="105"/>
      <c r="F551" s="105"/>
      <c r="G551" s="105"/>
      <c r="H551" s="105"/>
      <c r="I551" s="105"/>
      <c r="J551" s="105"/>
      <c r="K551" s="105"/>
      <c r="L551" s="105"/>
    </row>
    <row r="552">
      <c r="A552" s="105"/>
      <c r="B552" s="105"/>
      <c r="C552" s="105"/>
      <c r="D552" s="105"/>
      <c r="E552" s="105"/>
      <c r="F552" s="105"/>
      <c r="G552" s="105"/>
      <c r="H552" s="105"/>
      <c r="I552" s="105"/>
      <c r="J552" s="105"/>
      <c r="K552" s="105"/>
      <c r="L552" s="105"/>
    </row>
    <row r="553">
      <c r="A553" s="105"/>
      <c r="B553" s="105"/>
      <c r="C553" s="105"/>
      <c r="D553" s="105"/>
      <c r="E553" s="105"/>
      <c r="F553" s="105"/>
      <c r="G553" s="105"/>
      <c r="H553" s="105"/>
      <c r="I553" s="105"/>
      <c r="J553" s="105"/>
      <c r="K553" s="105"/>
      <c r="L553" s="105"/>
    </row>
    <row r="554">
      <c r="A554" s="105"/>
      <c r="B554" s="105"/>
      <c r="C554" s="105"/>
      <c r="D554" s="105"/>
      <c r="E554" s="105"/>
      <c r="F554" s="105"/>
      <c r="G554" s="105"/>
      <c r="H554" s="105"/>
      <c r="I554" s="105"/>
      <c r="J554" s="105"/>
      <c r="K554" s="105"/>
      <c r="L554" s="105"/>
    </row>
    <row r="555">
      <c r="A555" s="105"/>
      <c r="B555" s="105"/>
      <c r="C555" s="105"/>
      <c r="D555" s="105"/>
      <c r="E555" s="105"/>
      <c r="F555" s="105"/>
      <c r="G555" s="105"/>
      <c r="H555" s="105"/>
      <c r="I555" s="105"/>
      <c r="J555" s="105"/>
      <c r="K555" s="105"/>
      <c r="L555" s="105"/>
    </row>
    <row r="556">
      <c r="A556" s="105"/>
      <c r="B556" s="105"/>
      <c r="C556" s="105"/>
      <c r="D556" s="105"/>
      <c r="E556" s="105"/>
      <c r="F556" s="105"/>
      <c r="G556" s="105"/>
      <c r="H556" s="105"/>
      <c r="I556" s="105"/>
      <c r="J556" s="105"/>
      <c r="K556" s="105"/>
      <c r="L556" s="105"/>
    </row>
    <row r="557">
      <c r="A557" s="105"/>
      <c r="B557" s="105"/>
      <c r="C557" s="105"/>
      <c r="D557" s="105"/>
      <c r="E557" s="105"/>
      <c r="F557" s="105"/>
      <c r="G557" s="105"/>
      <c r="H557" s="105"/>
      <c r="I557" s="105"/>
      <c r="J557" s="105"/>
      <c r="K557" s="105"/>
      <c r="L557" s="105"/>
    </row>
    <row r="558">
      <c r="A558" s="105"/>
      <c r="B558" s="105"/>
      <c r="C558" s="105"/>
      <c r="D558" s="105"/>
      <c r="E558" s="105"/>
      <c r="F558" s="105"/>
      <c r="G558" s="105"/>
      <c r="H558" s="105"/>
      <c r="I558" s="105"/>
      <c r="J558" s="105"/>
      <c r="K558" s="105"/>
      <c r="L558" s="105"/>
    </row>
    <row r="559">
      <c r="A559" s="105"/>
      <c r="B559" s="105"/>
      <c r="C559" s="105"/>
      <c r="D559" s="105"/>
      <c r="E559" s="105"/>
      <c r="F559" s="105"/>
      <c r="G559" s="105"/>
      <c r="H559" s="105"/>
      <c r="I559" s="105"/>
      <c r="J559" s="105"/>
      <c r="K559" s="105"/>
      <c r="L559" s="105"/>
    </row>
    <row r="560">
      <c r="A560" s="105"/>
      <c r="B560" s="105"/>
      <c r="C560" s="105"/>
      <c r="D560" s="105"/>
      <c r="E560" s="105"/>
      <c r="F560" s="105"/>
      <c r="G560" s="105"/>
      <c r="H560" s="105"/>
      <c r="I560" s="105"/>
      <c r="J560" s="105"/>
      <c r="K560" s="105"/>
      <c r="L560" s="105"/>
    </row>
    <row r="561">
      <c r="A561" s="105"/>
      <c r="B561" s="105"/>
      <c r="C561" s="105"/>
      <c r="D561" s="105"/>
      <c r="E561" s="105"/>
      <c r="F561" s="105"/>
      <c r="G561" s="105"/>
      <c r="H561" s="105"/>
      <c r="I561" s="105"/>
      <c r="J561" s="105"/>
      <c r="K561" s="105"/>
      <c r="L561" s="105"/>
    </row>
    <row r="562">
      <c r="A562" s="105"/>
      <c r="B562" s="105"/>
      <c r="C562" s="105"/>
      <c r="D562" s="105"/>
      <c r="E562" s="105"/>
      <c r="F562" s="105"/>
      <c r="G562" s="105"/>
      <c r="H562" s="105"/>
      <c r="I562" s="105"/>
      <c r="J562" s="105"/>
      <c r="K562" s="105"/>
      <c r="L562" s="105"/>
    </row>
    <row r="563">
      <c r="A563" s="105"/>
      <c r="B563" s="105"/>
      <c r="C563" s="105"/>
      <c r="D563" s="105"/>
      <c r="E563" s="105"/>
      <c r="F563" s="105"/>
      <c r="G563" s="105"/>
      <c r="H563" s="105"/>
      <c r="I563" s="105"/>
      <c r="J563" s="105"/>
      <c r="K563" s="105"/>
      <c r="L563" s="105"/>
    </row>
    <row r="564">
      <c r="A564" s="105"/>
      <c r="B564" s="105"/>
      <c r="C564" s="105"/>
      <c r="D564" s="105"/>
      <c r="E564" s="105"/>
      <c r="F564" s="105"/>
      <c r="G564" s="105"/>
      <c r="H564" s="105"/>
      <c r="I564" s="105"/>
      <c r="J564" s="105"/>
      <c r="K564" s="105"/>
      <c r="L564" s="105"/>
    </row>
    <row r="565">
      <c r="A565" s="105"/>
      <c r="B565" s="105"/>
      <c r="C565" s="105"/>
      <c r="D565" s="105"/>
      <c r="E565" s="105"/>
      <c r="F565" s="105"/>
      <c r="G565" s="105"/>
      <c r="H565" s="105"/>
      <c r="I565" s="105"/>
      <c r="J565" s="105"/>
      <c r="K565" s="105"/>
      <c r="L565" s="105"/>
    </row>
    <row r="566">
      <c r="A566" s="105"/>
      <c r="B566" s="105"/>
      <c r="C566" s="105"/>
      <c r="D566" s="105"/>
      <c r="E566" s="105"/>
      <c r="F566" s="105"/>
      <c r="G566" s="105"/>
      <c r="H566" s="105"/>
      <c r="I566" s="105"/>
      <c r="J566" s="105"/>
      <c r="K566" s="105"/>
      <c r="L566" s="105"/>
    </row>
    <row r="567">
      <c r="A567" s="105"/>
      <c r="B567" s="105"/>
      <c r="C567" s="105"/>
      <c r="D567" s="105"/>
      <c r="E567" s="105"/>
      <c r="F567" s="105"/>
      <c r="G567" s="105"/>
      <c r="H567" s="105"/>
      <c r="I567" s="105"/>
      <c r="J567" s="105"/>
      <c r="K567" s="105"/>
      <c r="L567" s="105"/>
    </row>
    <row r="568">
      <c r="A568" s="105"/>
      <c r="B568" s="105"/>
      <c r="C568" s="105"/>
      <c r="D568" s="105"/>
      <c r="E568" s="105"/>
      <c r="F568" s="105"/>
      <c r="G568" s="105"/>
      <c r="H568" s="105"/>
      <c r="I568" s="105"/>
      <c r="J568" s="105"/>
      <c r="K568" s="105"/>
      <c r="L568" s="105"/>
    </row>
    <row r="569">
      <c r="A569" s="105"/>
      <c r="B569" s="105"/>
      <c r="C569" s="105"/>
      <c r="D569" s="105"/>
      <c r="E569" s="105"/>
      <c r="F569" s="105"/>
      <c r="G569" s="105"/>
      <c r="H569" s="105"/>
      <c r="I569" s="105"/>
      <c r="J569" s="105"/>
      <c r="K569" s="105"/>
      <c r="L569" s="105"/>
    </row>
    <row r="570">
      <c r="A570" s="105"/>
      <c r="B570" s="105"/>
      <c r="C570" s="105"/>
      <c r="D570" s="105"/>
      <c r="E570" s="105"/>
      <c r="F570" s="105"/>
      <c r="G570" s="105"/>
      <c r="H570" s="105"/>
      <c r="I570" s="105"/>
      <c r="J570" s="105"/>
      <c r="K570" s="105"/>
      <c r="L570" s="105"/>
    </row>
    <row r="571">
      <c r="A571" s="105"/>
      <c r="B571" s="105"/>
      <c r="C571" s="105"/>
      <c r="D571" s="105"/>
      <c r="E571" s="105"/>
      <c r="F571" s="105"/>
      <c r="G571" s="105"/>
      <c r="H571" s="105"/>
      <c r="I571" s="105"/>
      <c r="J571" s="105"/>
      <c r="K571" s="105"/>
      <c r="L571" s="105"/>
    </row>
    <row r="572">
      <c r="A572" s="105"/>
      <c r="B572" s="105"/>
      <c r="C572" s="105"/>
      <c r="D572" s="105"/>
      <c r="E572" s="105"/>
      <c r="F572" s="105"/>
      <c r="G572" s="105"/>
      <c r="H572" s="105"/>
      <c r="I572" s="105"/>
      <c r="J572" s="105"/>
      <c r="K572" s="105"/>
      <c r="L572" s="105"/>
    </row>
    <row r="573">
      <c r="A573" s="105"/>
      <c r="B573" s="105"/>
      <c r="C573" s="105"/>
      <c r="D573" s="105"/>
      <c r="E573" s="105"/>
      <c r="F573" s="105"/>
      <c r="G573" s="105"/>
      <c r="H573" s="105"/>
      <c r="I573" s="105"/>
      <c r="J573" s="105"/>
      <c r="K573" s="105"/>
      <c r="L573" s="105"/>
    </row>
    <row r="574">
      <c r="A574" s="105"/>
      <c r="B574" s="105"/>
      <c r="C574" s="105"/>
      <c r="D574" s="105"/>
      <c r="E574" s="105"/>
      <c r="F574" s="105"/>
      <c r="G574" s="105"/>
      <c r="H574" s="105"/>
      <c r="I574" s="105"/>
      <c r="J574" s="105"/>
      <c r="K574" s="105"/>
      <c r="L574" s="105"/>
    </row>
    <row r="575">
      <c r="A575" s="105"/>
      <c r="B575" s="105"/>
      <c r="C575" s="105"/>
      <c r="D575" s="105"/>
      <c r="E575" s="105"/>
      <c r="F575" s="105"/>
      <c r="G575" s="105"/>
      <c r="H575" s="105"/>
      <c r="I575" s="105"/>
      <c r="J575" s="105"/>
      <c r="K575" s="105"/>
      <c r="L575" s="105"/>
    </row>
    <row r="576">
      <c r="A576" s="105"/>
      <c r="B576" s="105"/>
      <c r="C576" s="105"/>
      <c r="D576" s="105"/>
      <c r="E576" s="105"/>
      <c r="F576" s="105"/>
      <c r="G576" s="105"/>
      <c r="H576" s="105"/>
      <c r="I576" s="105"/>
      <c r="J576" s="105"/>
      <c r="K576" s="105"/>
      <c r="L576" s="105"/>
    </row>
    <row r="577">
      <c r="A577" s="105"/>
      <c r="B577" s="105"/>
      <c r="C577" s="105"/>
      <c r="D577" s="105"/>
      <c r="E577" s="105"/>
      <c r="F577" s="105"/>
      <c r="G577" s="105"/>
      <c r="H577" s="105"/>
      <c r="I577" s="105"/>
      <c r="J577" s="105"/>
      <c r="K577" s="105"/>
      <c r="L577" s="105"/>
    </row>
    <row r="578">
      <c r="A578" s="105"/>
      <c r="B578" s="105"/>
      <c r="C578" s="105"/>
      <c r="D578" s="105"/>
      <c r="E578" s="105"/>
      <c r="F578" s="105"/>
      <c r="G578" s="105"/>
      <c r="H578" s="105"/>
      <c r="I578" s="105"/>
      <c r="J578" s="105"/>
      <c r="K578" s="105"/>
      <c r="L578" s="105"/>
    </row>
    <row r="579">
      <c r="A579" s="105"/>
      <c r="B579" s="105"/>
      <c r="C579" s="105"/>
      <c r="D579" s="105"/>
      <c r="E579" s="105"/>
      <c r="F579" s="105"/>
      <c r="G579" s="105"/>
      <c r="H579" s="105"/>
      <c r="I579" s="105"/>
      <c r="J579" s="105"/>
      <c r="K579" s="105"/>
      <c r="L579" s="105"/>
    </row>
    <row r="580">
      <c r="A580" s="105"/>
      <c r="B580" s="105"/>
      <c r="C580" s="105"/>
      <c r="D580" s="105"/>
      <c r="E580" s="105"/>
      <c r="F580" s="105"/>
      <c r="G580" s="105"/>
      <c r="H580" s="105"/>
      <c r="I580" s="105"/>
      <c r="J580" s="105"/>
      <c r="K580" s="105"/>
      <c r="L580" s="105"/>
    </row>
    <row r="581">
      <c r="A581" s="105"/>
      <c r="B581" s="105"/>
      <c r="C581" s="105"/>
      <c r="D581" s="105"/>
      <c r="E581" s="105"/>
      <c r="F581" s="105"/>
      <c r="G581" s="105"/>
      <c r="H581" s="105"/>
      <c r="I581" s="105"/>
      <c r="J581" s="105"/>
      <c r="K581" s="105"/>
      <c r="L581" s="105"/>
    </row>
    <row r="582">
      <c r="A582" s="105"/>
      <c r="B582" s="105"/>
      <c r="C582" s="105"/>
      <c r="D582" s="105"/>
      <c r="E582" s="105"/>
      <c r="F582" s="105"/>
      <c r="G582" s="105"/>
      <c r="H582" s="105"/>
      <c r="I582" s="105"/>
      <c r="J582" s="105"/>
      <c r="K582" s="105"/>
      <c r="L582" s="105"/>
    </row>
    <row r="583">
      <c r="A583" s="105"/>
      <c r="B583" s="105"/>
      <c r="C583" s="105"/>
      <c r="D583" s="105"/>
      <c r="E583" s="105"/>
      <c r="F583" s="105"/>
      <c r="G583" s="105"/>
      <c r="H583" s="105"/>
      <c r="I583" s="105"/>
      <c r="J583" s="105"/>
      <c r="K583" s="105"/>
      <c r="L583" s="105"/>
    </row>
    <row r="584">
      <c r="A584" s="105"/>
      <c r="B584" s="105"/>
      <c r="C584" s="105"/>
      <c r="D584" s="105"/>
      <c r="E584" s="105"/>
      <c r="F584" s="105"/>
      <c r="G584" s="105"/>
      <c r="H584" s="105"/>
      <c r="I584" s="105"/>
      <c r="J584" s="105"/>
      <c r="K584" s="105"/>
      <c r="L584" s="105"/>
    </row>
    <row r="585">
      <c r="A585" s="105"/>
      <c r="B585" s="105"/>
      <c r="C585" s="105"/>
      <c r="D585" s="105"/>
      <c r="E585" s="105"/>
      <c r="F585" s="105"/>
      <c r="G585" s="105"/>
      <c r="H585" s="105"/>
      <c r="I585" s="105"/>
      <c r="J585" s="105"/>
      <c r="K585" s="105"/>
      <c r="L585" s="105"/>
    </row>
    <row r="586">
      <c r="A586" s="105"/>
      <c r="B586" s="105"/>
      <c r="C586" s="105"/>
      <c r="D586" s="105"/>
      <c r="E586" s="105"/>
      <c r="F586" s="105"/>
      <c r="G586" s="105"/>
      <c r="H586" s="105"/>
      <c r="I586" s="105"/>
      <c r="J586" s="105"/>
      <c r="K586" s="105"/>
      <c r="L586" s="105"/>
    </row>
    <row r="587">
      <c r="A587" s="105"/>
      <c r="B587" s="105"/>
      <c r="C587" s="105"/>
      <c r="D587" s="105"/>
      <c r="E587" s="105"/>
      <c r="F587" s="105"/>
      <c r="G587" s="105"/>
      <c r="H587" s="105"/>
      <c r="I587" s="105"/>
      <c r="J587" s="105"/>
      <c r="K587" s="105"/>
      <c r="L587" s="105"/>
    </row>
    <row r="588">
      <c r="A588" s="105"/>
      <c r="B588" s="105"/>
      <c r="C588" s="105"/>
      <c r="D588" s="105"/>
      <c r="E588" s="105"/>
      <c r="F588" s="105"/>
      <c r="G588" s="105"/>
      <c r="H588" s="105"/>
      <c r="I588" s="105"/>
      <c r="J588" s="105"/>
      <c r="K588" s="105"/>
      <c r="L588" s="105"/>
    </row>
    <row r="589">
      <c r="A589" s="105"/>
      <c r="B589" s="105"/>
      <c r="C589" s="105"/>
      <c r="D589" s="105"/>
      <c r="E589" s="105"/>
      <c r="F589" s="105"/>
      <c r="G589" s="105"/>
      <c r="H589" s="105"/>
      <c r="I589" s="105"/>
      <c r="J589" s="105"/>
      <c r="K589" s="105"/>
      <c r="L589" s="105"/>
    </row>
    <row r="590">
      <c r="A590" s="105"/>
      <c r="B590" s="105"/>
      <c r="C590" s="105"/>
      <c r="D590" s="105"/>
      <c r="E590" s="105"/>
      <c r="F590" s="105"/>
      <c r="G590" s="105"/>
      <c r="H590" s="105"/>
      <c r="I590" s="105"/>
      <c r="J590" s="105"/>
      <c r="K590" s="105"/>
      <c r="L590" s="105"/>
    </row>
    <row r="591">
      <c r="A591" s="105"/>
      <c r="B591" s="105"/>
      <c r="C591" s="105"/>
      <c r="D591" s="105"/>
      <c r="E591" s="105"/>
      <c r="F591" s="105"/>
      <c r="G591" s="105"/>
      <c r="H591" s="105"/>
      <c r="I591" s="105"/>
      <c r="J591" s="105"/>
      <c r="K591" s="105"/>
      <c r="L591" s="105"/>
    </row>
    <row r="592">
      <c r="A592" s="105"/>
      <c r="B592" s="105"/>
      <c r="C592" s="105"/>
      <c r="D592" s="105"/>
      <c r="E592" s="105"/>
      <c r="F592" s="105"/>
      <c r="G592" s="105"/>
      <c r="H592" s="105"/>
      <c r="I592" s="105"/>
      <c r="J592" s="105"/>
      <c r="K592" s="105"/>
      <c r="L592" s="105"/>
    </row>
    <row r="593">
      <c r="A593" s="105"/>
      <c r="B593" s="105"/>
      <c r="C593" s="105"/>
      <c r="D593" s="105"/>
      <c r="E593" s="105"/>
      <c r="F593" s="105"/>
      <c r="G593" s="105"/>
      <c r="H593" s="105"/>
      <c r="I593" s="105"/>
      <c r="J593" s="105"/>
      <c r="K593" s="105"/>
      <c r="L593" s="105"/>
    </row>
    <row r="594">
      <c r="A594" s="105"/>
      <c r="B594" s="105"/>
      <c r="C594" s="105"/>
      <c r="D594" s="105"/>
      <c r="E594" s="105"/>
      <c r="F594" s="105"/>
      <c r="G594" s="105"/>
      <c r="H594" s="105"/>
      <c r="I594" s="105"/>
      <c r="J594" s="105"/>
      <c r="K594" s="105"/>
      <c r="L594" s="105"/>
    </row>
    <row r="595">
      <c r="A595" s="105"/>
      <c r="B595" s="105"/>
      <c r="C595" s="105"/>
      <c r="D595" s="105"/>
      <c r="E595" s="105"/>
      <c r="F595" s="105"/>
      <c r="G595" s="105"/>
      <c r="H595" s="105"/>
      <c r="I595" s="105"/>
      <c r="J595" s="105"/>
      <c r="K595" s="105"/>
      <c r="L595" s="105"/>
    </row>
    <row r="596">
      <c r="A596" s="105"/>
      <c r="B596" s="105"/>
      <c r="C596" s="105"/>
      <c r="D596" s="105"/>
      <c r="E596" s="105"/>
      <c r="F596" s="105"/>
      <c r="G596" s="105"/>
      <c r="H596" s="105"/>
      <c r="I596" s="105"/>
      <c r="J596" s="105"/>
      <c r="K596" s="105"/>
      <c r="L596" s="105"/>
    </row>
    <row r="597">
      <c r="A597" s="105"/>
      <c r="B597" s="105"/>
      <c r="C597" s="105"/>
      <c r="D597" s="105"/>
      <c r="E597" s="105"/>
      <c r="F597" s="105"/>
      <c r="G597" s="105"/>
      <c r="H597" s="105"/>
      <c r="I597" s="105"/>
      <c r="J597" s="105"/>
      <c r="K597" s="105"/>
      <c r="L597" s="105"/>
    </row>
    <row r="598">
      <c r="A598" s="105"/>
      <c r="B598" s="105"/>
      <c r="C598" s="105"/>
      <c r="D598" s="105"/>
      <c r="E598" s="105"/>
      <c r="F598" s="105"/>
      <c r="G598" s="105"/>
      <c r="H598" s="105"/>
      <c r="I598" s="105"/>
      <c r="J598" s="105"/>
      <c r="K598" s="105"/>
      <c r="L598" s="105"/>
    </row>
    <row r="599">
      <c r="A599" s="105"/>
      <c r="B599" s="105"/>
      <c r="C599" s="105"/>
      <c r="D599" s="105"/>
      <c r="E599" s="105"/>
      <c r="F599" s="105"/>
      <c r="G599" s="105"/>
      <c r="H599" s="105"/>
      <c r="I599" s="105"/>
      <c r="J599" s="105"/>
      <c r="K599" s="105"/>
      <c r="L599" s="105"/>
    </row>
    <row r="600">
      <c r="A600" s="105"/>
      <c r="B600" s="105"/>
      <c r="C600" s="105"/>
      <c r="D600" s="105"/>
      <c r="E600" s="105"/>
      <c r="F600" s="105"/>
      <c r="G600" s="105"/>
      <c r="H600" s="105"/>
      <c r="I600" s="105"/>
      <c r="J600" s="105"/>
      <c r="K600" s="105"/>
      <c r="L600" s="105"/>
    </row>
    <row r="601">
      <c r="A601" s="105"/>
      <c r="B601" s="105"/>
      <c r="C601" s="105"/>
      <c r="D601" s="105"/>
      <c r="E601" s="105"/>
      <c r="F601" s="105"/>
      <c r="G601" s="105"/>
      <c r="H601" s="105"/>
      <c r="I601" s="105"/>
      <c r="J601" s="105"/>
      <c r="K601" s="105"/>
      <c r="L601" s="105"/>
    </row>
    <row r="602">
      <c r="A602" s="105"/>
      <c r="B602" s="105"/>
      <c r="C602" s="105"/>
      <c r="D602" s="105"/>
      <c r="E602" s="105"/>
      <c r="F602" s="105"/>
      <c r="G602" s="105"/>
      <c r="H602" s="105"/>
      <c r="I602" s="105"/>
      <c r="J602" s="105"/>
      <c r="K602" s="105"/>
      <c r="L602" s="105"/>
    </row>
    <row r="603">
      <c r="A603" s="105"/>
      <c r="B603" s="105"/>
      <c r="C603" s="105"/>
      <c r="D603" s="105"/>
      <c r="E603" s="105"/>
      <c r="F603" s="105"/>
      <c r="G603" s="105"/>
      <c r="H603" s="105"/>
      <c r="I603" s="105"/>
      <c r="J603" s="105"/>
      <c r="K603" s="105"/>
      <c r="L603" s="105"/>
    </row>
    <row r="604">
      <c r="A604" s="105"/>
      <c r="B604" s="105"/>
      <c r="C604" s="105"/>
      <c r="D604" s="105"/>
      <c r="E604" s="105"/>
      <c r="F604" s="105"/>
      <c r="G604" s="105"/>
      <c r="H604" s="105"/>
      <c r="I604" s="105"/>
      <c r="J604" s="105"/>
      <c r="K604" s="105"/>
      <c r="L604" s="105"/>
    </row>
    <row r="605">
      <c r="A605" s="105"/>
      <c r="B605" s="105"/>
      <c r="C605" s="105"/>
      <c r="D605" s="105"/>
      <c r="E605" s="105"/>
      <c r="F605" s="105"/>
      <c r="G605" s="105"/>
      <c r="H605" s="105"/>
      <c r="I605" s="105"/>
      <c r="J605" s="105"/>
      <c r="K605" s="105"/>
      <c r="L605" s="105"/>
    </row>
    <row r="606">
      <c r="A606" s="105"/>
      <c r="B606" s="105"/>
      <c r="C606" s="105"/>
      <c r="D606" s="105"/>
      <c r="E606" s="105"/>
      <c r="F606" s="105"/>
      <c r="G606" s="105"/>
      <c r="H606" s="105"/>
      <c r="I606" s="105"/>
      <c r="J606" s="105"/>
      <c r="K606" s="105"/>
      <c r="L606" s="105"/>
    </row>
    <row r="607">
      <c r="A607" s="105"/>
      <c r="B607" s="105"/>
      <c r="C607" s="105"/>
      <c r="D607" s="105"/>
      <c r="E607" s="105"/>
      <c r="F607" s="105"/>
      <c r="G607" s="105"/>
      <c r="H607" s="105"/>
      <c r="I607" s="105"/>
      <c r="J607" s="105"/>
      <c r="K607" s="105"/>
      <c r="L607" s="105"/>
    </row>
    <row r="608">
      <c r="A608" s="105"/>
      <c r="B608" s="105"/>
      <c r="C608" s="105"/>
      <c r="D608" s="105"/>
      <c r="E608" s="105"/>
      <c r="F608" s="105"/>
      <c r="G608" s="105"/>
      <c r="H608" s="105"/>
      <c r="I608" s="105"/>
      <c r="J608" s="105"/>
      <c r="K608" s="105"/>
      <c r="L608" s="105"/>
    </row>
    <row r="609">
      <c r="A609" s="105"/>
      <c r="B609" s="105"/>
      <c r="C609" s="105"/>
      <c r="D609" s="105"/>
      <c r="E609" s="105"/>
      <c r="F609" s="105"/>
      <c r="G609" s="105"/>
      <c r="H609" s="105"/>
      <c r="I609" s="105"/>
      <c r="J609" s="105"/>
      <c r="K609" s="105"/>
      <c r="L609" s="105"/>
    </row>
    <row r="610">
      <c r="A610" s="105"/>
      <c r="B610" s="105"/>
      <c r="C610" s="105"/>
      <c r="D610" s="105"/>
      <c r="E610" s="105"/>
      <c r="F610" s="105"/>
      <c r="G610" s="105"/>
      <c r="H610" s="105"/>
      <c r="I610" s="105"/>
      <c r="J610" s="105"/>
      <c r="K610" s="105"/>
      <c r="L610" s="105"/>
    </row>
    <row r="611">
      <c r="A611" s="105"/>
      <c r="B611" s="105"/>
      <c r="C611" s="105"/>
      <c r="D611" s="105"/>
      <c r="E611" s="105"/>
      <c r="F611" s="105"/>
      <c r="G611" s="105"/>
      <c r="H611" s="105"/>
      <c r="I611" s="105"/>
      <c r="J611" s="105"/>
      <c r="K611" s="105"/>
      <c r="L611" s="105"/>
    </row>
    <row r="612">
      <c r="A612" s="105"/>
      <c r="B612" s="105"/>
      <c r="C612" s="105"/>
      <c r="D612" s="105"/>
      <c r="E612" s="105"/>
      <c r="F612" s="105"/>
      <c r="G612" s="105"/>
      <c r="H612" s="105"/>
      <c r="I612" s="105"/>
      <c r="J612" s="105"/>
      <c r="K612" s="105"/>
      <c r="L612" s="105"/>
    </row>
    <row r="613">
      <c r="A613" s="105"/>
      <c r="B613" s="105"/>
      <c r="C613" s="105"/>
      <c r="D613" s="105"/>
      <c r="E613" s="105"/>
      <c r="F613" s="105"/>
      <c r="G613" s="105"/>
      <c r="H613" s="105"/>
      <c r="I613" s="105"/>
      <c r="J613" s="105"/>
      <c r="K613" s="105"/>
      <c r="L613" s="105"/>
    </row>
    <row r="614">
      <c r="A614" s="105"/>
      <c r="B614" s="105"/>
      <c r="C614" s="105"/>
      <c r="D614" s="105"/>
      <c r="E614" s="105"/>
      <c r="F614" s="105"/>
      <c r="G614" s="105"/>
      <c r="H614" s="105"/>
      <c r="I614" s="105"/>
      <c r="J614" s="105"/>
      <c r="K614" s="105"/>
      <c r="L614" s="105"/>
    </row>
    <row r="615">
      <c r="A615" s="105"/>
      <c r="B615" s="105"/>
      <c r="C615" s="105"/>
      <c r="D615" s="105"/>
      <c r="E615" s="105"/>
      <c r="F615" s="105"/>
      <c r="G615" s="105"/>
      <c r="H615" s="105"/>
      <c r="I615" s="105"/>
      <c r="J615" s="105"/>
      <c r="K615" s="105"/>
      <c r="L615" s="105"/>
    </row>
    <row r="616">
      <c r="A616" s="105"/>
      <c r="B616" s="105"/>
      <c r="C616" s="105"/>
      <c r="D616" s="105"/>
      <c r="E616" s="105"/>
      <c r="F616" s="105"/>
      <c r="G616" s="105"/>
      <c r="H616" s="105"/>
      <c r="I616" s="105"/>
      <c r="J616" s="105"/>
      <c r="K616" s="105"/>
      <c r="L616" s="105"/>
    </row>
    <row r="617">
      <c r="A617" s="105"/>
      <c r="B617" s="105"/>
      <c r="C617" s="105"/>
      <c r="D617" s="105"/>
      <c r="E617" s="105"/>
      <c r="F617" s="105"/>
      <c r="G617" s="105"/>
      <c r="H617" s="105"/>
      <c r="I617" s="105"/>
      <c r="J617" s="105"/>
      <c r="K617" s="105"/>
      <c r="L617" s="105"/>
    </row>
    <row r="618">
      <c r="A618" s="105"/>
      <c r="B618" s="105"/>
      <c r="C618" s="105"/>
      <c r="D618" s="105"/>
      <c r="E618" s="105"/>
      <c r="F618" s="105"/>
      <c r="G618" s="105"/>
      <c r="H618" s="105"/>
      <c r="I618" s="105"/>
      <c r="J618" s="105"/>
      <c r="K618" s="105"/>
      <c r="L618" s="105"/>
    </row>
    <row r="619">
      <c r="A619" s="105"/>
      <c r="B619" s="105"/>
      <c r="C619" s="105"/>
      <c r="D619" s="105"/>
      <c r="E619" s="105"/>
      <c r="F619" s="105"/>
      <c r="G619" s="105"/>
      <c r="H619" s="105"/>
      <c r="I619" s="105"/>
      <c r="J619" s="105"/>
      <c r="K619" s="105"/>
      <c r="L619" s="105"/>
    </row>
    <row r="620">
      <c r="A620" s="105"/>
      <c r="B620" s="105"/>
      <c r="C620" s="105"/>
      <c r="D620" s="105"/>
      <c r="E620" s="105"/>
      <c r="F620" s="105"/>
      <c r="G620" s="105"/>
      <c r="H620" s="105"/>
      <c r="I620" s="105"/>
      <c r="J620" s="105"/>
      <c r="K620" s="105"/>
      <c r="L620" s="105"/>
    </row>
    <row r="621">
      <c r="A621" s="105"/>
      <c r="B621" s="105"/>
      <c r="C621" s="105"/>
      <c r="D621" s="105"/>
      <c r="E621" s="105"/>
      <c r="F621" s="105"/>
      <c r="G621" s="105"/>
      <c r="H621" s="105"/>
      <c r="I621" s="105"/>
      <c r="J621" s="105"/>
      <c r="K621" s="105"/>
      <c r="L621" s="105"/>
    </row>
    <row r="622">
      <c r="A622" s="105"/>
      <c r="B622" s="105"/>
      <c r="C622" s="105"/>
      <c r="D622" s="105"/>
      <c r="E622" s="105"/>
      <c r="F622" s="105"/>
      <c r="G622" s="105"/>
      <c r="H622" s="105"/>
      <c r="I622" s="105"/>
      <c r="J622" s="105"/>
      <c r="K622" s="105"/>
      <c r="L622" s="105"/>
    </row>
    <row r="623">
      <c r="A623" s="105"/>
      <c r="B623" s="105"/>
      <c r="C623" s="105"/>
      <c r="D623" s="105"/>
      <c r="E623" s="105"/>
      <c r="F623" s="105"/>
      <c r="G623" s="105"/>
      <c r="H623" s="105"/>
      <c r="I623" s="105"/>
      <c r="J623" s="105"/>
      <c r="K623" s="105"/>
      <c r="L623" s="105"/>
    </row>
    <row r="624">
      <c r="A624" s="105"/>
      <c r="B624" s="105"/>
      <c r="C624" s="105"/>
      <c r="D624" s="105"/>
      <c r="E624" s="105"/>
      <c r="F624" s="105"/>
      <c r="G624" s="105"/>
      <c r="H624" s="105"/>
      <c r="I624" s="105"/>
      <c r="J624" s="105"/>
      <c r="K624" s="105"/>
      <c r="L624" s="105"/>
    </row>
    <row r="625">
      <c r="A625" s="105"/>
      <c r="B625" s="105"/>
      <c r="C625" s="105"/>
      <c r="D625" s="105"/>
      <c r="E625" s="105"/>
      <c r="F625" s="105"/>
      <c r="G625" s="105"/>
      <c r="H625" s="105"/>
      <c r="I625" s="105"/>
      <c r="J625" s="105"/>
      <c r="K625" s="105"/>
      <c r="L625" s="105"/>
    </row>
    <row r="626">
      <c r="A626" s="105"/>
      <c r="B626" s="105"/>
      <c r="C626" s="105"/>
      <c r="D626" s="105"/>
      <c r="E626" s="105"/>
      <c r="F626" s="105"/>
      <c r="G626" s="105"/>
      <c r="H626" s="105"/>
      <c r="I626" s="105"/>
      <c r="J626" s="105"/>
      <c r="K626" s="105"/>
      <c r="L626" s="105"/>
    </row>
    <row r="627">
      <c r="A627" s="105"/>
      <c r="B627" s="105"/>
      <c r="C627" s="105"/>
      <c r="D627" s="105"/>
      <c r="E627" s="105"/>
      <c r="F627" s="105"/>
      <c r="G627" s="105"/>
      <c r="H627" s="105"/>
      <c r="I627" s="105"/>
      <c r="J627" s="105"/>
      <c r="K627" s="105"/>
      <c r="L627" s="105"/>
    </row>
    <row r="628">
      <c r="A628" s="105"/>
      <c r="B628" s="105"/>
      <c r="C628" s="105"/>
      <c r="D628" s="105"/>
      <c r="E628" s="105"/>
      <c r="F628" s="105"/>
      <c r="G628" s="105"/>
      <c r="H628" s="105"/>
      <c r="I628" s="105"/>
      <c r="J628" s="105"/>
      <c r="K628" s="105"/>
      <c r="L628" s="105"/>
    </row>
    <row r="629">
      <c r="A629" s="105"/>
      <c r="B629" s="105"/>
      <c r="C629" s="105"/>
      <c r="D629" s="105"/>
      <c r="E629" s="105"/>
      <c r="F629" s="105"/>
      <c r="G629" s="105"/>
      <c r="H629" s="105"/>
      <c r="I629" s="105"/>
      <c r="J629" s="105"/>
      <c r="K629" s="105"/>
      <c r="L629" s="105"/>
    </row>
    <row r="630">
      <c r="A630" s="105"/>
      <c r="B630" s="105"/>
      <c r="C630" s="105"/>
      <c r="D630" s="105"/>
      <c r="E630" s="105"/>
      <c r="F630" s="105"/>
      <c r="G630" s="105"/>
      <c r="H630" s="105"/>
      <c r="I630" s="105"/>
      <c r="J630" s="105"/>
      <c r="K630" s="105"/>
      <c r="L630" s="105"/>
    </row>
    <row r="631">
      <c r="A631" s="105"/>
      <c r="B631" s="105"/>
      <c r="C631" s="105"/>
      <c r="D631" s="105"/>
      <c r="E631" s="105"/>
      <c r="F631" s="105"/>
      <c r="G631" s="105"/>
      <c r="H631" s="105"/>
      <c r="I631" s="105"/>
      <c r="J631" s="105"/>
      <c r="K631" s="105"/>
      <c r="L631" s="105"/>
    </row>
    <row r="632">
      <c r="A632" s="105"/>
      <c r="B632" s="105"/>
      <c r="C632" s="105"/>
      <c r="D632" s="105"/>
      <c r="E632" s="105"/>
      <c r="F632" s="105"/>
      <c r="G632" s="105"/>
      <c r="H632" s="105"/>
      <c r="I632" s="105"/>
      <c r="J632" s="105"/>
      <c r="K632" s="105"/>
      <c r="L632" s="105"/>
    </row>
    <row r="633">
      <c r="A633" s="105"/>
      <c r="B633" s="105"/>
      <c r="C633" s="105"/>
      <c r="D633" s="105"/>
      <c r="E633" s="105"/>
      <c r="F633" s="105"/>
      <c r="G633" s="105"/>
      <c r="H633" s="105"/>
      <c r="I633" s="105"/>
      <c r="J633" s="105"/>
      <c r="K633" s="105"/>
      <c r="L633" s="105"/>
    </row>
    <row r="634">
      <c r="A634" s="105"/>
      <c r="B634" s="105"/>
      <c r="C634" s="105"/>
      <c r="D634" s="105"/>
      <c r="E634" s="105"/>
      <c r="F634" s="105"/>
      <c r="G634" s="105"/>
      <c r="H634" s="105"/>
      <c r="I634" s="105"/>
      <c r="J634" s="105"/>
      <c r="K634" s="105"/>
      <c r="L634" s="105"/>
    </row>
    <row r="635">
      <c r="A635" s="105"/>
      <c r="B635" s="105"/>
      <c r="C635" s="105"/>
      <c r="D635" s="105"/>
      <c r="E635" s="105"/>
      <c r="F635" s="105"/>
      <c r="G635" s="105"/>
      <c r="H635" s="105"/>
      <c r="I635" s="105"/>
      <c r="J635" s="105"/>
      <c r="K635" s="105"/>
      <c r="L635" s="105"/>
    </row>
    <row r="636">
      <c r="A636" s="105"/>
      <c r="B636" s="105"/>
      <c r="C636" s="105"/>
      <c r="D636" s="105"/>
      <c r="E636" s="105"/>
      <c r="F636" s="105"/>
      <c r="G636" s="105"/>
      <c r="H636" s="105"/>
      <c r="I636" s="105"/>
      <c r="J636" s="105"/>
      <c r="K636" s="105"/>
      <c r="L636" s="105"/>
    </row>
    <row r="637">
      <c r="A637" s="105"/>
      <c r="B637" s="105"/>
      <c r="C637" s="105"/>
      <c r="D637" s="105"/>
      <c r="E637" s="105"/>
      <c r="F637" s="105"/>
      <c r="G637" s="105"/>
      <c r="H637" s="105"/>
      <c r="I637" s="105"/>
      <c r="J637" s="105"/>
      <c r="K637" s="105"/>
      <c r="L637" s="105"/>
    </row>
    <row r="638">
      <c r="A638" s="105"/>
      <c r="B638" s="105"/>
      <c r="C638" s="105"/>
      <c r="D638" s="105"/>
      <c r="E638" s="105"/>
      <c r="F638" s="105"/>
      <c r="G638" s="105"/>
      <c r="H638" s="105"/>
      <c r="I638" s="105"/>
      <c r="J638" s="105"/>
      <c r="K638" s="105"/>
      <c r="L638" s="105"/>
    </row>
    <row r="639">
      <c r="A639" s="105"/>
      <c r="B639" s="105"/>
      <c r="C639" s="105"/>
      <c r="D639" s="105"/>
      <c r="E639" s="105"/>
      <c r="F639" s="105"/>
      <c r="G639" s="105"/>
      <c r="H639" s="105"/>
      <c r="I639" s="105"/>
      <c r="J639" s="105"/>
      <c r="K639" s="105"/>
      <c r="L639" s="105"/>
    </row>
    <row r="640">
      <c r="A640" s="105"/>
      <c r="B640" s="105"/>
      <c r="C640" s="105"/>
      <c r="D640" s="105"/>
      <c r="E640" s="105"/>
      <c r="F640" s="105"/>
      <c r="G640" s="105"/>
      <c r="H640" s="105"/>
      <c r="I640" s="105"/>
      <c r="J640" s="105"/>
      <c r="K640" s="105"/>
      <c r="L640" s="105"/>
    </row>
    <row r="641">
      <c r="A641" s="105"/>
      <c r="B641" s="105"/>
      <c r="C641" s="105"/>
      <c r="D641" s="105"/>
      <c r="E641" s="105"/>
      <c r="F641" s="105"/>
      <c r="G641" s="105"/>
      <c r="H641" s="105"/>
      <c r="I641" s="105"/>
      <c r="J641" s="105"/>
      <c r="K641" s="105"/>
      <c r="L641" s="105"/>
    </row>
    <row r="642">
      <c r="A642" s="105"/>
      <c r="B642" s="105"/>
      <c r="C642" s="105"/>
      <c r="D642" s="105"/>
      <c r="E642" s="105"/>
      <c r="F642" s="105"/>
      <c r="G642" s="105"/>
      <c r="H642" s="105"/>
      <c r="I642" s="105"/>
      <c r="J642" s="105"/>
      <c r="K642" s="105"/>
      <c r="L642" s="105"/>
    </row>
    <row r="643">
      <c r="A643" s="105"/>
      <c r="B643" s="105"/>
      <c r="C643" s="105"/>
      <c r="D643" s="105"/>
      <c r="E643" s="105"/>
      <c r="F643" s="105"/>
      <c r="G643" s="105"/>
      <c r="H643" s="105"/>
      <c r="I643" s="105"/>
      <c r="J643" s="105"/>
      <c r="K643" s="105"/>
      <c r="L643" s="105"/>
    </row>
    <row r="644">
      <c r="A644" s="105"/>
      <c r="B644" s="105"/>
      <c r="C644" s="105"/>
      <c r="D644" s="105"/>
      <c r="E644" s="105"/>
      <c r="F644" s="105"/>
      <c r="G644" s="105"/>
      <c r="H644" s="105"/>
      <c r="I644" s="105"/>
      <c r="J644" s="105"/>
      <c r="K644" s="105"/>
      <c r="L644" s="105"/>
    </row>
    <row r="645">
      <c r="A645" s="105"/>
      <c r="B645" s="105"/>
      <c r="C645" s="105"/>
      <c r="D645" s="105"/>
      <c r="E645" s="105"/>
      <c r="F645" s="105"/>
      <c r="G645" s="105"/>
      <c r="H645" s="105"/>
      <c r="I645" s="105"/>
      <c r="J645" s="105"/>
      <c r="K645" s="105"/>
      <c r="L645" s="105"/>
    </row>
    <row r="646">
      <c r="A646" s="105"/>
      <c r="B646" s="105"/>
      <c r="C646" s="105"/>
      <c r="D646" s="105"/>
      <c r="E646" s="105"/>
      <c r="F646" s="105"/>
      <c r="G646" s="105"/>
      <c r="H646" s="105"/>
      <c r="I646" s="105"/>
      <c r="J646" s="105"/>
      <c r="K646" s="105"/>
      <c r="L646" s="105"/>
    </row>
    <row r="647">
      <c r="A647" s="105"/>
      <c r="B647" s="105"/>
      <c r="C647" s="105"/>
      <c r="D647" s="105"/>
      <c r="E647" s="105"/>
      <c r="F647" s="105"/>
      <c r="G647" s="105"/>
      <c r="H647" s="105"/>
      <c r="I647" s="105"/>
      <c r="J647" s="105"/>
      <c r="K647" s="105"/>
      <c r="L647" s="105"/>
    </row>
    <row r="648">
      <c r="A648" s="105"/>
      <c r="B648" s="105"/>
      <c r="C648" s="105"/>
      <c r="D648" s="105"/>
      <c r="E648" s="105"/>
      <c r="F648" s="105"/>
      <c r="G648" s="105"/>
      <c r="H648" s="105"/>
      <c r="I648" s="105"/>
      <c r="J648" s="105"/>
      <c r="K648" s="105"/>
      <c r="L648" s="105"/>
    </row>
    <row r="649">
      <c r="A649" s="105"/>
      <c r="B649" s="105"/>
      <c r="C649" s="105"/>
      <c r="D649" s="105"/>
      <c r="E649" s="105"/>
      <c r="F649" s="105"/>
      <c r="G649" s="105"/>
      <c r="H649" s="105"/>
      <c r="I649" s="105"/>
      <c r="J649" s="105"/>
      <c r="K649" s="105"/>
      <c r="L649" s="105"/>
    </row>
    <row r="650">
      <c r="A650" s="105"/>
      <c r="B650" s="105"/>
      <c r="C650" s="105"/>
      <c r="D650" s="105"/>
      <c r="E650" s="105"/>
      <c r="F650" s="105"/>
      <c r="G650" s="105"/>
      <c r="H650" s="105"/>
      <c r="I650" s="105"/>
      <c r="J650" s="105"/>
      <c r="K650" s="105"/>
      <c r="L650" s="105"/>
    </row>
    <row r="651">
      <c r="A651" s="105"/>
      <c r="B651" s="105"/>
      <c r="C651" s="105"/>
      <c r="D651" s="105"/>
      <c r="E651" s="105"/>
      <c r="F651" s="105"/>
      <c r="G651" s="105"/>
      <c r="H651" s="105"/>
      <c r="I651" s="105"/>
      <c r="J651" s="105"/>
      <c r="K651" s="105"/>
      <c r="L651" s="105"/>
    </row>
    <row r="652">
      <c r="A652" s="105"/>
      <c r="B652" s="105"/>
      <c r="C652" s="105"/>
      <c r="D652" s="105"/>
      <c r="E652" s="105"/>
      <c r="F652" s="105"/>
      <c r="G652" s="105"/>
      <c r="H652" s="105"/>
      <c r="I652" s="105"/>
      <c r="J652" s="105"/>
      <c r="K652" s="105"/>
      <c r="L652" s="105"/>
    </row>
    <row r="653">
      <c r="A653" s="105"/>
      <c r="B653" s="105"/>
      <c r="C653" s="105"/>
      <c r="D653" s="105"/>
      <c r="E653" s="105"/>
      <c r="F653" s="105"/>
      <c r="G653" s="105"/>
      <c r="H653" s="105"/>
      <c r="I653" s="105"/>
      <c r="J653" s="105"/>
      <c r="K653" s="105"/>
      <c r="L653" s="105"/>
    </row>
    <row r="654">
      <c r="A654" s="105"/>
      <c r="B654" s="105"/>
      <c r="C654" s="105"/>
      <c r="D654" s="105"/>
      <c r="E654" s="105"/>
      <c r="F654" s="105"/>
      <c r="G654" s="105"/>
      <c r="H654" s="105"/>
      <c r="I654" s="105"/>
      <c r="J654" s="105"/>
      <c r="K654" s="105"/>
      <c r="L654" s="105"/>
    </row>
    <row r="655">
      <c r="A655" s="105"/>
      <c r="B655" s="105"/>
      <c r="C655" s="105"/>
      <c r="D655" s="105"/>
      <c r="E655" s="105"/>
      <c r="F655" s="105"/>
      <c r="G655" s="105"/>
      <c r="H655" s="105"/>
      <c r="I655" s="105"/>
      <c r="J655" s="105"/>
      <c r="K655" s="105"/>
      <c r="L655" s="105"/>
    </row>
    <row r="656">
      <c r="A656" s="105"/>
      <c r="B656" s="105"/>
      <c r="C656" s="105"/>
      <c r="D656" s="105"/>
      <c r="E656" s="105"/>
      <c r="F656" s="105"/>
      <c r="G656" s="105"/>
      <c r="H656" s="105"/>
      <c r="I656" s="105"/>
      <c r="J656" s="105"/>
      <c r="K656" s="105"/>
      <c r="L656" s="105"/>
    </row>
    <row r="657">
      <c r="A657" s="105"/>
      <c r="B657" s="105"/>
      <c r="C657" s="105"/>
      <c r="D657" s="105"/>
      <c r="E657" s="105"/>
      <c r="F657" s="105"/>
      <c r="G657" s="105"/>
      <c r="H657" s="105"/>
      <c r="I657" s="105"/>
      <c r="J657" s="105"/>
      <c r="K657" s="105"/>
      <c r="L657" s="105"/>
    </row>
    <row r="658">
      <c r="A658" s="105"/>
      <c r="B658" s="105"/>
      <c r="C658" s="105"/>
      <c r="D658" s="105"/>
      <c r="E658" s="105"/>
      <c r="F658" s="105"/>
      <c r="G658" s="105"/>
      <c r="H658" s="105"/>
      <c r="I658" s="105"/>
      <c r="J658" s="105"/>
      <c r="K658" s="105"/>
      <c r="L658" s="105"/>
    </row>
    <row r="659">
      <c r="A659" s="105"/>
      <c r="B659" s="105"/>
      <c r="C659" s="105"/>
      <c r="D659" s="105"/>
      <c r="E659" s="105"/>
      <c r="F659" s="105"/>
      <c r="G659" s="105"/>
      <c r="H659" s="105"/>
      <c r="I659" s="105"/>
      <c r="J659" s="105"/>
      <c r="K659" s="105"/>
      <c r="L659" s="105"/>
    </row>
    <row r="660">
      <c r="A660" s="105"/>
      <c r="B660" s="105"/>
      <c r="C660" s="105"/>
      <c r="D660" s="105"/>
      <c r="E660" s="105"/>
      <c r="F660" s="105"/>
      <c r="G660" s="105"/>
      <c r="H660" s="105"/>
      <c r="I660" s="105"/>
      <c r="J660" s="105"/>
      <c r="K660" s="105"/>
      <c r="L660" s="105"/>
    </row>
    <row r="661">
      <c r="A661" s="105"/>
      <c r="B661" s="105"/>
      <c r="C661" s="105"/>
      <c r="D661" s="105"/>
      <c r="E661" s="105"/>
      <c r="F661" s="105"/>
      <c r="G661" s="105"/>
      <c r="H661" s="105"/>
      <c r="I661" s="105"/>
      <c r="J661" s="105"/>
      <c r="K661" s="105"/>
      <c r="L661" s="105"/>
    </row>
    <row r="662">
      <c r="A662" s="105"/>
      <c r="B662" s="105"/>
      <c r="C662" s="105"/>
      <c r="D662" s="105"/>
      <c r="E662" s="105"/>
      <c r="F662" s="105"/>
      <c r="G662" s="105"/>
      <c r="H662" s="105"/>
      <c r="I662" s="105"/>
      <c r="J662" s="105"/>
      <c r="K662" s="105"/>
      <c r="L662" s="105"/>
    </row>
    <row r="663">
      <c r="A663" s="105"/>
      <c r="B663" s="105"/>
      <c r="C663" s="105"/>
      <c r="D663" s="105"/>
      <c r="E663" s="105"/>
      <c r="F663" s="105"/>
      <c r="G663" s="105"/>
      <c r="H663" s="105"/>
      <c r="I663" s="105"/>
      <c r="J663" s="105"/>
      <c r="K663" s="105"/>
      <c r="L663" s="105"/>
    </row>
    <row r="664">
      <c r="A664" s="105"/>
      <c r="B664" s="105"/>
      <c r="C664" s="105"/>
      <c r="D664" s="105"/>
      <c r="E664" s="105"/>
      <c r="F664" s="105"/>
      <c r="G664" s="105"/>
      <c r="H664" s="105"/>
      <c r="I664" s="105"/>
      <c r="J664" s="105"/>
      <c r="K664" s="105"/>
      <c r="L664" s="105"/>
    </row>
    <row r="665">
      <c r="A665" s="105"/>
      <c r="B665" s="105"/>
      <c r="C665" s="105"/>
      <c r="D665" s="105"/>
      <c r="E665" s="105"/>
      <c r="F665" s="105"/>
      <c r="G665" s="105"/>
      <c r="H665" s="105"/>
      <c r="I665" s="105"/>
      <c r="J665" s="105"/>
      <c r="K665" s="105"/>
      <c r="L665" s="105"/>
    </row>
    <row r="666">
      <c r="A666" s="105"/>
      <c r="B666" s="105"/>
      <c r="C666" s="105"/>
      <c r="D666" s="105"/>
      <c r="E666" s="105"/>
      <c r="F666" s="105"/>
      <c r="G666" s="105"/>
      <c r="H666" s="105"/>
      <c r="I666" s="105"/>
      <c r="J666" s="105"/>
      <c r="K666" s="105"/>
      <c r="L666" s="105"/>
    </row>
    <row r="667">
      <c r="A667" s="105"/>
      <c r="B667" s="105"/>
      <c r="C667" s="105"/>
      <c r="D667" s="105"/>
      <c r="E667" s="105"/>
      <c r="F667" s="105"/>
      <c r="G667" s="105"/>
      <c r="H667" s="105"/>
      <c r="I667" s="105"/>
      <c r="J667" s="105"/>
      <c r="K667" s="105"/>
      <c r="L667" s="105"/>
    </row>
    <row r="668">
      <c r="A668" s="105"/>
      <c r="B668" s="105"/>
      <c r="C668" s="105"/>
      <c r="D668" s="105"/>
      <c r="E668" s="105"/>
      <c r="F668" s="105"/>
      <c r="G668" s="105"/>
      <c r="H668" s="105"/>
      <c r="I668" s="105"/>
      <c r="J668" s="105"/>
      <c r="K668" s="105"/>
      <c r="L668" s="105"/>
    </row>
    <row r="669">
      <c r="A669" s="105"/>
      <c r="B669" s="105"/>
      <c r="C669" s="105"/>
      <c r="D669" s="105"/>
      <c r="E669" s="105"/>
      <c r="F669" s="105"/>
      <c r="G669" s="105"/>
      <c r="H669" s="105"/>
      <c r="I669" s="105"/>
      <c r="J669" s="105"/>
      <c r="K669" s="105"/>
      <c r="L669" s="105"/>
    </row>
    <row r="670">
      <c r="A670" s="105"/>
      <c r="B670" s="105"/>
      <c r="C670" s="105"/>
      <c r="D670" s="105"/>
      <c r="E670" s="105"/>
      <c r="F670" s="105"/>
      <c r="G670" s="105"/>
      <c r="H670" s="105"/>
      <c r="I670" s="105"/>
      <c r="J670" s="105"/>
      <c r="K670" s="105"/>
      <c r="L670" s="105"/>
    </row>
    <row r="671">
      <c r="A671" s="105"/>
      <c r="B671" s="105"/>
      <c r="C671" s="105"/>
      <c r="D671" s="105"/>
      <c r="E671" s="105"/>
      <c r="F671" s="105"/>
      <c r="G671" s="105"/>
      <c r="H671" s="105"/>
      <c r="I671" s="105"/>
      <c r="J671" s="105"/>
      <c r="K671" s="105"/>
      <c r="L671" s="105"/>
    </row>
    <row r="672">
      <c r="A672" s="105"/>
      <c r="B672" s="105"/>
      <c r="C672" s="105"/>
      <c r="D672" s="105"/>
      <c r="E672" s="105"/>
      <c r="F672" s="105"/>
      <c r="G672" s="105"/>
      <c r="H672" s="105"/>
      <c r="I672" s="105"/>
      <c r="J672" s="105"/>
      <c r="K672" s="105"/>
      <c r="L672" s="105"/>
    </row>
    <row r="673">
      <c r="A673" s="105"/>
      <c r="B673" s="105"/>
      <c r="C673" s="105"/>
      <c r="D673" s="105"/>
      <c r="E673" s="105"/>
      <c r="F673" s="105"/>
      <c r="G673" s="105"/>
      <c r="H673" s="105"/>
      <c r="I673" s="105"/>
      <c r="J673" s="105"/>
      <c r="K673" s="105"/>
      <c r="L673" s="105"/>
    </row>
    <row r="674">
      <c r="A674" s="105"/>
      <c r="B674" s="105"/>
      <c r="C674" s="105"/>
      <c r="D674" s="105"/>
      <c r="E674" s="105"/>
      <c r="F674" s="105"/>
      <c r="G674" s="105"/>
      <c r="H674" s="105"/>
      <c r="I674" s="105"/>
      <c r="J674" s="105"/>
      <c r="K674" s="105"/>
      <c r="L674" s="105"/>
    </row>
    <row r="675">
      <c r="A675" s="105"/>
      <c r="B675" s="105"/>
      <c r="C675" s="105"/>
      <c r="D675" s="105"/>
      <c r="E675" s="105"/>
      <c r="F675" s="105"/>
      <c r="G675" s="105"/>
      <c r="H675" s="105"/>
      <c r="I675" s="105"/>
      <c r="J675" s="105"/>
      <c r="K675" s="105"/>
      <c r="L675" s="105"/>
    </row>
    <row r="676">
      <c r="A676" s="105"/>
      <c r="B676" s="105"/>
      <c r="C676" s="105"/>
      <c r="D676" s="105"/>
      <c r="E676" s="105"/>
      <c r="F676" s="105"/>
      <c r="G676" s="105"/>
      <c r="H676" s="105"/>
      <c r="I676" s="105"/>
      <c r="J676" s="105"/>
      <c r="K676" s="105"/>
      <c r="L676" s="105"/>
    </row>
    <row r="677">
      <c r="A677" s="105"/>
      <c r="B677" s="105"/>
      <c r="C677" s="105"/>
      <c r="D677" s="105"/>
      <c r="E677" s="105"/>
      <c r="F677" s="105"/>
      <c r="G677" s="105"/>
      <c r="H677" s="105"/>
      <c r="I677" s="105"/>
      <c r="J677" s="105"/>
      <c r="K677" s="105"/>
      <c r="L677" s="105"/>
    </row>
    <row r="678">
      <c r="A678" s="105"/>
      <c r="B678" s="105"/>
      <c r="C678" s="105"/>
      <c r="D678" s="105"/>
      <c r="E678" s="105"/>
      <c r="F678" s="105"/>
      <c r="G678" s="105"/>
      <c r="H678" s="105"/>
      <c r="I678" s="105"/>
      <c r="J678" s="105"/>
      <c r="K678" s="105"/>
      <c r="L678" s="105"/>
    </row>
    <row r="679">
      <c r="A679" s="105"/>
      <c r="B679" s="105"/>
      <c r="C679" s="105"/>
      <c r="D679" s="105"/>
      <c r="E679" s="105"/>
      <c r="F679" s="105"/>
      <c r="G679" s="105"/>
      <c r="H679" s="105"/>
      <c r="I679" s="105"/>
      <c r="J679" s="105"/>
      <c r="K679" s="105"/>
      <c r="L679" s="105"/>
    </row>
    <row r="680">
      <c r="A680" s="105"/>
      <c r="B680" s="105"/>
      <c r="C680" s="105"/>
      <c r="D680" s="105"/>
      <c r="E680" s="105"/>
      <c r="F680" s="105"/>
      <c r="G680" s="105"/>
      <c r="H680" s="105"/>
      <c r="I680" s="105"/>
      <c r="J680" s="105"/>
      <c r="K680" s="105"/>
      <c r="L680" s="105"/>
    </row>
    <row r="681">
      <c r="A681" s="105"/>
      <c r="B681" s="105"/>
      <c r="C681" s="105"/>
      <c r="D681" s="105"/>
      <c r="E681" s="105"/>
      <c r="F681" s="105"/>
      <c r="G681" s="105"/>
      <c r="H681" s="105"/>
      <c r="I681" s="105"/>
      <c r="J681" s="105"/>
      <c r="K681" s="105"/>
      <c r="L681" s="105"/>
    </row>
    <row r="682">
      <c r="A682" s="105"/>
      <c r="B682" s="105"/>
      <c r="C682" s="105"/>
      <c r="D682" s="105"/>
      <c r="E682" s="105"/>
      <c r="F682" s="105"/>
      <c r="G682" s="105"/>
      <c r="H682" s="105"/>
      <c r="I682" s="105"/>
      <c r="J682" s="105"/>
      <c r="K682" s="105"/>
      <c r="L682" s="105"/>
    </row>
    <row r="683">
      <c r="A683" s="105"/>
      <c r="B683" s="105"/>
      <c r="C683" s="105"/>
      <c r="D683" s="105"/>
      <c r="E683" s="105"/>
      <c r="F683" s="105"/>
      <c r="G683" s="105"/>
      <c r="H683" s="105"/>
      <c r="I683" s="105"/>
      <c r="J683" s="105"/>
      <c r="K683" s="105"/>
      <c r="L683" s="105"/>
    </row>
    <row r="684">
      <c r="A684" s="105"/>
      <c r="B684" s="105"/>
      <c r="C684" s="105"/>
      <c r="D684" s="105"/>
      <c r="E684" s="105"/>
      <c r="F684" s="105"/>
      <c r="G684" s="105"/>
      <c r="H684" s="105"/>
      <c r="I684" s="105"/>
      <c r="J684" s="105"/>
      <c r="K684" s="105"/>
      <c r="L684" s="105"/>
    </row>
    <row r="685">
      <c r="A685" s="105"/>
      <c r="B685" s="105"/>
      <c r="C685" s="105"/>
      <c r="D685" s="105"/>
      <c r="E685" s="105"/>
      <c r="F685" s="105"/>
      <c r="G685" s="105"/>
      <c r="H685" s="105"/>
      <c r="I685" s="105"/>
      <c r="J685" s="105"/>
      <c r="K685" s="105"/>
      <c r="L685" s="105"/>
    </row>
    <row r="686">
      <c r="A686" s="105"/>
      <c r="B686" s="105"/>
      <c r="C686" s="105"/>
      <c r="D686" s="105"/>
      <c r="E686" s="105"/>
      <c r="F686" s="105"/>
      <c r="G686" s="105"/>
      <c r="H686" s="105"/>
      <c r="I686" s="105"/>
      <c r="J686" s="105"/>
      <c r="K686" s="105"/>
      <c r="L686" s="105"/>
    </row>
    <row r="687">
      <c r="A687" s="105"/>
      <c r="B687" s="105"/>
      <c r="C687" s="105"/>
      <c r="D687" s="105"/>
      <c r="E687" s="105"/>
      <c r="F687" s="105"/>
      <c r="G687" s="105"/>
      <c r="H687" s="105"/>
      <c r="I687" s="105"/>
      <c r="J687" s="105"/>
      <c r="K687" s="105"/>
      <c r="L687" s="105"/>
    </row>
    <row r="688">
      <c r="A688" s="105"/>
      <c r="B688" s="105"/>
      <c r="C688" s="105"/>
      <c r="D688" s="105"/>
      <c r="E688" s="105"/>
      <c r="F688" s="105"/>
      <c r="G688" s="105"/>
      <c r="H688" s="105"/>
      <c r="I688" s="105"/>
      <c r="J688" s="105"/>
      <c r="K688" s="105"/>
      <c r="L688" s="105"/>
    </row>
    <row r="689">
      <c r="A689" s="105"/>
      <c r="B689" s="105"/>
      <c r="C689" s="105"/>
      <c r="D689" s="105"/>
      <c r="E689" s="105"/>
      <c r="F689" s="105"/>
      <c r="G689" s="105"/>
      <c r="H689" s="105"/>
      <c r="I689" s="105"/>
      <c r="J689" s="105"/>
      <c r="K689" s="105"/>
      <c r="L689" s="105"/>
    </row>
    <row r="690">
      <c r="A690" s="105"/>
      <c r="B690" s="105"/>
      <c r="C690" s="105"/>
      <c r="D690" s="105"/>
      <c r="E690" s="105"/>
      <c r="F690" s="105"/>
      <c r="G690" s="105"/>
      <c r="H690" s="105"/>
      <c r="I690" s="105"/>
      <c r="J690" s="105"/>
      <c r="K690" s="105"/>
      <c r="L690" s="105"/>
    </row>
    <row r="691">
      <c r="A691" s="105"/>
      <c r="B691" s="105"/>
      <c r="C691" s="105"/>
      <c r="D691" s="105"/>
      <c r="E691" s="105"/>
      <c r="F691" s="105"/>
      <c r="G691" s="105"/>
      <c r="H691" s="105"/>
      <c r="I691" s="105"/>
      <c r="J691" s="105"/>
      <c r="K691" s="105"/>
      <c r="L691" s="105"/>
    </row>
    <row r="692">
      <c r="A692" s="105"/>
      <c r="B692" s="105"/>
      <c r="C692" s="105"/>
      <c r="D692" s="105"/>
      <c r="E692" s="105"/>
      <c r="F692" s="105"/>
      <c r="G692" s="105"/>
      <c r="H692" s="105"/>
      <c r="I692" s="105"/>
      <c r="J692" s="105"/>
      <c r="K692" s="105"/>
      <c r="L692" s="105"/>
    </row>
    <row r="693">
      <c r="A693" s="105"/>
      <c r="B693" s="105"/>
      <c r="C693" s="105"/>
      <c r="D693" s="105"/>
      <c r="E693" s="105"/>
      <c r="F693" s="105"/>
      <c r="G693" s="105"/>
      <c r="H693" s="105"/>
      <c r="I693" s="105"/>
      <c r="J693" s="105"/>
      <c r="K693" s="105"/>
      <c r="L693" s="105"/>
    </row>
    <row r="694">
      <c r="A694" s="105"/>
      <c r="B694" s="105"/>
      <c r="C694" s="105"/>
      <c r="D694" s="105"/>
      <c r="E694" s="105"/>
      <c r="F694" s="105"/>
      <c r="G694" s="105"/>
      <c r="H694" s="105"/>
      <c r="I694" s="105"/>
      <c r="J694" s="105"/>
      <c r="K694" s="105"/>
      <c r="L694" s="105"/>
    </row>
    <row r="695">
      <c r="A695" s="105"/>
      <c r="B695" s="105"/>
      <c r="C695" s="105"/>
      <c r="D695" s="105"/>
      <c r="E695" s="105"/>
      <c r="F695" s="105"/>
      <c r="G695" s="105"/>
      <c r="H695" s="105"/>
      <c r="I695" s="105"/>
      <c r="J695" s="105"/>
      <c r="K695" s="105"/>
      <c r="L695" s="105"/>
    </row>
    <row r="696">
      <c r="A696" s="105"/>
      <c r="B696" s="105"/>
      <c r="C696" s="105"/>
      <c r="D696" s="105"/>
      <c r="E696" s="105"/>
      <c r="F696" s="105"/>
      <c r="G696" s="105"/>
      <c r="H696" s="105"/>
      <c r="I696" s="105"/>
      <c r="J696" s="105"/>
      <c r="K696" s="105"/>
      <c r="L696" s="105"/>
    </row>
    <row r="697">
      <c r="A697" s="105"/>
      <c r="B697" s="105"/>
      <c r="C697" s="105"/>
      <c r="D697" s="105"/>
      <c r="E697" s="105"/>
      <c r="F697" s="105"/>
      <c r="G697" s="105"/>
      <c r="H697" s="105"/>
      <c r="I697" s="105"/>
      <c r="J697" s="105"/>
      <c r="K697" s="105"/>
      <c r="L697" s="105"/>
    </row>
    <row r="698">
      <c r="A698" s="105"/>
      <c r="B698" s="105"/>
      <c r="C698" s="105"/>
      <c r="D698" s="105"/>
      <c r="E698" s="105"/>
      <c r="F698" s="105"/>
      <c r="G698" s="105"/>
      <c r="H698" s="105"/>
      <c r="I698" s="105"/>
      <c r="J698" s="105"/>
      <c r="K698" s="105"/>
      <c r="L698" s="105"/>
    </row>
    <row r="699">
      <c r="A699" s="105"/>
      <c r="B699" s="105"/>
      <c r="C699" s="105"/>
      <c r="D699" s="105"/>
      <c r="E699" s="105"/>
      <c r="F699" s="105"/>
      <c r="G699" s="105"/>
      <c r="H699" s="105"/>
      <c r="I699" s="105"/>
      <c r="J699" s="105"/>
      <c r="K699" s="105"/>
      <c r="L699" s="105"/>
    </row>
    <row r="700">
      <c r="A700" s="105"/>
      <c r="B700" s="105"/>
      <c r="C700" s="105"/>
      <c r="D700" s="105"/>
      <c r="E700" s="105"/>
      <c r="F700" s="105"/>
      <c r="G700" s="105"/>
      <c r="H700" s="105"/>
      <c r="I700" s="105"/>
      <c r="J700" s="105"/>
      <c r="K700" s="105"/>
      <c r="L700" s="105"/>
    </row>
    <row r="701">
      <c r="A701" s="105"/>
      <c r="B701" s="105"/>
      <c r="C701" s="105"/>
      <c r="D701" s="105"/>
      <c r="E701" s="105"/>
      <c r="F701" s="105"/>
      <c r="G701" s="105"/>
      <c r="H701" s="105"/>
      <c r="I701" s="105"/>
      <c r="J701" s="105"/>
      <c r="K701" s="105"/>
      <c r="L701" s="105"/>
    </row>
    <row r="702">
      <c r="A702" s="105"/>
      <c r="B702" s="105"/>
      <c r="C702" s="105"/>
      <c r="D702" s="105"/>
      <c r="E702" s="105"/>
      <c r="F702" s="105"/>
      <c r="G702" s="105"/>
      <c r="H702" s="105"/>
      <c r="I702" s="105"/>
      <c r="J702" s="105"/>
      <c r="K702" s="105"/>
      <c r="L702" s="105"/>
    </row>
    <row r="703">
      <c r="A703" s="105"/>
      <c r="B703" s="105"/>
      <c r="C703" s="105"/>
      <c r="D703" s="105"/>
      <c r="E703" s="105"/>
      <c r="F703" s="105"/>
      <c r="G703" s="105"/>
      <c r="H703" s="105"/>
      <c r="I703" s="105"/>
      <c r="J703" s="105"/>
      <c r="K703" s="105"/>
      <c r="L703" s="105"/>
    </row>
    <row r="704">
      <c r="A704" s="105"/>
      <c r="B704" s="105"/>
      <c r="C704" s="105"/>
      <c r="D704" s="105"/>
      <c r="E704" s="105"/>
      <c r="F704" s="105"/>
      <c r="G704" s="105"/>
      <c r="H704" s="105"/>
      <c r="I704" s="105"/>
      <c r="J704" s="105"/>
      <c r="K704" s="105"/>
      <c r="L704" s="105"/>
    </row>
    <row r="705">
      <c r="A705" s="105"/>
      <c r="B705" s="105"/>
      <c r="C705" s="105"/>
      <c r="D705" s="105"/>
      <c r="E705" s="105"/>
      <c r="F705" s="105"/>
      <c r="G705" s="105"/>
      <c r="H705" s="105"/>
      <c r="I705" s="105"/>
      <c r="J705" s="105"/>
      <c r="K705" s="105"/>
      <c r="L705" s="105"/>
    </row>
    <row r="706">
      <c r="A706" s="105"/>
      <c r="B706" s="105"/>
      <c r="C706" s="105"/>
      <c r="D706" s="105"/>
      <c r="E706" s="105"/>
      <c r="F706" s="105"/>
      <c r="G706" s="105"/>
      <c r="H706" s="105"/>
      <c r="I706" s="105"/>
      <c r="J706" s="105"/>
      <c r="K706" s="105"/>
      <c r="L706" s="105"/>
    </row>
    <row r="707">
      <c r="A707" s="105"/>
      <c r="B707" s="105"/>
      <c r="C707" s="105"/>
      <c r="D707" s="105"/>
      <c r="E707" s="105"/>
      <c r="F707" s="105"/>
      <c r="G707" s="105"/>
      <c r="H707" s="105"/>
      <c r="I707" s="105"/>
      <c r="J707" s="105"/>
      <c r="K707" s="105"/>
      <c r="L707" s="105"/>
    </row>
    <row r="708">
      <c r="A708" s="105"/>
      <c r="B708" s="105"/>
      <c r="C708" s="105"/>
      <c r="D708" s="105"/>
      <c r="E708" s="105"/>
      <c r="F708" s="105"/>
      <c r="G708" s="105"/>
      <c r="H708" s="105"/>
      <c r="I708" s="105"/>
      <c r="J708" s="105"/>
      <c r="K708" s="105"/>
      <c r="L708" s="105"/>
    </row>
    <row r="709">
      <c r="A709" s="105"/>
      <c r="B709" s="105"/>
      <c r="C709" s="105"/>
      <c r="D709" s="105"/>
      <c r="E709" s="105"/>
      <c r="F709" s="105"/>
      <c r="G709" s="105"/>
      <c r="H709" s="105"/>
      <c r="I709" s="105"/>
      <c r="J709" s="105"/>
      <c r="K709" s="105"/>
      <c r="L709" s="105"/>
    </row>
    <row r="710">
      <c r="A710" s="105"/>
      <c r="B710" s="105"/>
      <c r="C710" s="105"/>
      <c r="D710" s="105"/>
      <c r="E710" s="105"/>
      <c r="F710" s="105"/>
      <c r="G710" s="105"/>
      <c r="H710" s="105"/>
      <c r="I710" s="105"/>
      <c r="J710" s="105"/>
      <c r="K710" s="105"/>
      <c r="L710" s="105"/>
    </row>
    <row r="711">
      <c r="A711" s="105"/>
      <c r="B711" s="105"/>
      <c r="C711" s="105"/>
      <c r="D711" s="105"/>
      <c r="E711" s="105"/>
      <c r="F711" s="105"/>
      <c r="G711" s="105"/>
      <c r="H711" s="105"/>
      <c r="I711" s="105"/>
      <c r="J711" s="105"/>
      <c r="K711" s="105"/>
      <c r="L711" s="105"/>
    </row>
    <row r="712">
      <c r="A712" s="105"/>
      <c r="B712" s="105"/>
      <c r="C712" s="105"/>
      <c r="D712" s="105"/>
      <c r="E712" s="105"/>
      <c r="F712" s="105"/>
      <c r="G712" s="105"/>
      <c r="H712" s="105"/>
      <c r="I712" s="105"/>
      <c r="J712" s="105"/>
      <c r="K712" s="105"/>
      <c r="L712" s="105"/>
    </row>
    <row r="713">
      <c r="A713" s="105"/>
      <c r="B713" s="105"/>
      <c r="C713" s="105"/>
      <c r="D713" s="105"/>
      <c r="E713" s="105"/>
      <c r="F713" s="105"/>
      <c r="G713" s="105"/>
      <c r="H713" s="105"/>
      <c r="I713" s="105"/>
      <c r="J713" s="105"/>
      <c r="K713" s="105"/>
      <c r="L713" s="105"/>
    </row>
    <row r="714">
      <c r="A714" s="105"/>
      <c r="B714" s="105"/>
      <c r="C714" s="105"/>
      <c r="D714" s="105"/>
      <c r="E714" s="105"/>
      <c r="F714" s="105"/>
      <c r="G714" s="105"/>
      <c r="H714" s="105"/>
      <c r="I714" s="105"/>
      <c r="J714" s="105"/>
      <c r="K714" s="105"/>
      <c r="L714" s="105"/>
    </row>
    <row r="715">
      <c r="A715" s="105"/>
      <c r="B715" s="105"/>
      <c r="C715" s="105"/>
      <c r="D715" s="105"/>
      <c r="E715" s="105"/>
      <c r="F715" s="105"/>
      <c r="G715" s="105"/>
      <c r="H715" s="105"/>
      <c r="I715" s="105"/>
      <c r="J715" s="105"/>
      <c r="K715" s="105"/>
      <c r="L715" s="105"/>
    </row>
    <row r="716">
      <c r="A716" s="105"/>
      <c r="B716" s="105"/>
      <c r="C716" s="105"/>
      <c r="D716" s="105"/>
      <c r="E716" s="105"/>
      <c r="F716" s="105"/>
      <c r="G716" s="105"/>
      <c r="H716" s="105"/>
      <c r="I716" s="105"/>
      <c r="J716" s="105"/>
      <c r="K716" s="105"/>
      <c r="L716" s="105"/>
    </row>
    <row r="717">
      <c r="A717" s="105"/>
      <c r="B717" s="105"/>
      <c r="C717" s="105"/>
      <c r="D717" s="105"/>
      <c r="E717" s="105"/>
      <c r="F717" s="105"/>
      <c r="G717" s="105"/>
      <c r="H717" s="105"/>
      <c r="I717" s="105"/>
      <c r="J717" s="105"/>
      <c r="K717" s="105"/>
      <c r="L717" s="105"/>
    </row>
    <row r="718">
      <c r="A718" s="105"/>
      <c r="B718" s="105"/>
      <c r="C718" s="105"/>
      <c r="D718" s="105"/>
      <c r="E718" s="105"/>
      <c r="F718" s="105"/>
      <c r="G718" s="105"/>
      <c r="H718" s="105"/>
      <c r="I718" s="105"/>
      <c r="J718" s="105"/>
      <c r="K718" s="105"/>
      <c r="L718" s="105"/>
    </row>
    <row r="719">
      <c r="A719" s="105"/>
      <c r="B719" s="105"/>
      <c r="C719" s="105"/>
      <c r="D719" s="105"/>
      <c r="E719" s="105"/>
      <c r="F719" s="105"/>
      <c r="G719" s="105"/>
      <c r="H719" s="105"/>
      <c r="I719" s="105"/>
      <c r="J719" s="105"/>
      <c r="K719" s="105"/>
      <c r="L719" s="105"/>
    </row>
    <row r="720">
      <c r="A720" s="105"/>
      <c r="B720" s="105"/>
      <c r="C720" s="105"/>
      <c r="D720" s="105"/>
      <c r="E720" s="105"/>
      <c r="F720" s="105"/>
      <c r="G720" s="105"/>
      <c r="H720" s="105"/>
      <c r="I720" s="105"/>
      <c r="J720" s="105"/>
      <c r="K720" s="105"/>
      <c r="L720" s="105"/>
    </row>
    <row r="721">
      <c r="A721" s="105"/>
      <c r="B721" s="105"/>
      <c r="C721" s="105"/>
      <c r="D721" s="105"/>
      <c r="E721" s="105"/>
      <c r="F721" s="105"/>
      <c r="G721" s="105"/>
      <c r="H721" s="105"/>
      <c r="I721" s="105"/>
      <c r="J721" s="105"/>
      <c r="K721" s="105"/>
      <c r="L721" s="105"/>
    </row>
    <row r="722">
      <c r="A722" s="105"/>
      <c r="B722" s="105"/>
      <c r="C722" s="105"/>
      <c r="D722" s="105"/>
      <c r="E722" s="105"/>
      <c r="F722" s="105"/>
      <c r="G722" s="105"/>
      <c r="H722" s="105"/>
      <c r="I722" s="105"/>
      <c r="J722" s="105"/>
      <c r="K722" s="105"/>
      <c r="L722" s="105"/>
    </row>
    <row r="723">
      <c r="A723" s="105"/>
      <c r="B723" s="105"/>
      <c r="C723" s="105"/>
      <c r="D723" s="105"/>
      <c r="E723" s="105"/>
      <c r="F723" s="105"/>
      <c r="G723" s="105"/>
      <c r="H723" s="105"/>
      <c r="I723" s="105"/>
      <c r="J723" s="105"/>
      <c r="K723" s="105"/>
      <c r="L723" s="105"/>
    </row>
    <row r="724">
      <c r="A724" s="105"/>
      <c r="B724" s="105"/>
      <c r="C724" s="105"/>
      <c r="D724" s="105"/>
      <c r="E724" s="105"/>
      <c r="F724" s="105"/>
      <c r="G724" s="105"/>
      <c r="H724" s="105"/>
      <c r="I724" s="105"/>
      <c r="J724" s="105"/>
      <c r="K724" s="105"/>
      <c r="L724" s="105"/>
    </row>
    <row r="725">
      <c r="A725" s="105"/>
      <c r="B725" s="105"/>
      <c r="C725" s="105"/>
      <c r="D725" s="105"/>
      <c r="E725" s="105"/>
      <c r="F725" s="105"/>
      <c r="G725" s="105"/>
      <c r="H725" s="105"/>
      <c r="I725" s="105"/>
      <c r="J725" s="105"/>
      <c r="K725" s="105"/>
      <c r="L725" s="105"/>
    </row>
    <row r="726">
      <c r="A726" s="105"/>
      <c r="B726" s="105"/>
      <c r="C726" s="105"/>
      <c r="D726" s="105"/>
      <c r="E726" s="105"/>
      <c r="F726" s="105"/>
      <c r="G726" s="105"/>
      <c r="H726" s="105"/>
      <c r="I726" s="105"/>
      <c r="J726" s="105"/>
      <c r="K726" s="105"/>
      <c r="L726" s="105"/>
    </row>
    <row r="727">
      <c r="A727" s="105"/>
      <c r="B727" s="105"/>
      <c r="C727" s="105"/>
      <c r="D727" s="105"/>
      <c r="E727" s="105"/>
      <c r="F727" s="105"/>
      <c r="G727" s="105"/>
      <c r="H727" s="105"/>
      <c r="I727" s="105"/>
      <c r="J727" s="105"/>
      <c r="K727" s="105"/>
      <c r="L727" s="105"/>
    </row>
    <row r="728">
      <c r="A728" s="105"/>
      <c r="B728" s="105"/>
      <c r="C728" s="105"/>
      <c r="D728" s="105"/>
      <c r="E728" s="105"/>
      <c r="F728" s="105"/>
      <c r="G728" s="105"/>
      <c r="H728" s="105"/>
      <c r="I728" s="105"/>
      <c r="J728" s="105"/>
      <c r="K728" s="105"/>
      <c r="L728" s="105"/>
    </row>
    <row r="729">
      <c r="A729" s="105"/>
      <c r="B729" s="105"/>
      <c r="C729" s="105"/>
      <c r="D729" s="105"/>
      <c r="E729" s="105"/>
      <c r="F729" s="105"/>
      <c r="G729" s="105"/>
      <c r="H729" s="105"/>
      <c r="I729" s="105"/>
      <c r="J729" s="105"/>
      <c r="K729" s="105"/>
      <c r="L729" s="105"/>
    </row>
    <row r="730">
      <c r="A730" s="105"/>
      <c r="B730" s="105"/>
      <c r="C730" s="105"/>
      <c r="D730" s="105"/>
      <c r="E730" s="105"/>
      <c r="F730" s="105"/>
      <c r="G730" s="105"/>
      <c r="H730" s="105"/>
      <c r="I730" s="105"/>
      <c r="J730" s="105"/>
      <c r="K730" s="105"/>
      <c r="L730" s="105"/>
    </row>
    <row r="731">
      <c r="A731" s="105"/>
      <c r="B731" s="105"/>
      <c r="C731" s="105"/>
      <c r="D731" s="105"/>
      <c r="E731" s="105"/>
      <c r="F731" s="105"/>
      <c r="G731" s="105"/>
      <c r="H731" s="105"/>
      <c r="I731" s="105"/>
      <c r="J731" s="105"/>
      <c r="K731" s="105"/>
      <c r="L731" s="105"/>
    </row>
    <row r="732">
      <c r="A732" s="105"/>
      <c r="B732" s="105"/>
      <c r="C732" s="105"/>
      <c r="D732" s="105"/>
      <c r="E732" s="105"/>
      <c r="F732" s="105"/>
      <c r="G732" s="105"/>
      <c r="H732" s="105"/>
      <c r="I732" s="105"/>
      <c r="J732" s="105"/>
      <c r="K732" s="105"/>
      <c r="L732" s="105"/>
    </row>
    <row r="733">
      <c r="A733" s="105"/>
      <c r="B733" s="105"/>
      <c r="C733" s="105"/>
      <c r="D733" s="105"/>
      <c r="E733" s="105"/>
      <c r="F733" s="105"/>
      <c r="G733" s="105"/>
      <c r="H733" s="105"/>
      <c r="I733" s="105"/>
      <c r="J733" s="105"/>
      <c r="K733" s="105"/>
      <c r="L733" s="105"/>
    </row>
    <row r="734">
      <c r="A734" s="105"/>
      <c r="B734" s="105"/>
      <c r="C734" s="105"/>
      <c r="D734" s="105"/>
      <c r="E734" s="105"/>
      <c r="F734" s="105"/>
      <c r="G734" s="105"/>
      <c r="H734" s="105"/>
      <c r="I734" s="105"/>
      <c r="J734" s="105"/>
      <c r="K734" s="105"/>
      <c r="L734" s="105"/>
    </row>
    <row r="735">
      <c r="A735" s="105"/>
      <c r="B735" s="105"/>
      <c r="C735" s="105"/>
      <c r="D735" s="105"/>
      <c r="E735" s="105"/>
      <c r="F735" s="105"/>
      <c r="G735" s="105"/>
      <c r="H735" s="105"/>
      <c r="I735" s="105"/>
      <c r="J735" s="105"/>
      <c r="K735" s="105"/>
      <c r="L735" s="105"/>
    </row>
    <row r="736">
      <c r="A736" s="105"/>
      <c r="B736" s="105"/>
      <c r="C736" s="105"/>
      <c r="D736" s="105"/>
      <c r="E736" s="105"/>
      <c r="F736" s="105"/>
      <c r="G736" s="105"/>
      <c r="H736" s="105"/>
      <c r="I736" s="105"/>
      <c r="J736" s="105"/>
      <c r="K736" s="105"/>
      <c r="L736" s="105"/>
    </row>
    <row r="737">
      <c r="A737" s="105"/>
      <c r="B737" s="105"/>
      <c r="C737" s="105"/>
      <c r="D737" s="105"/>
      <c r="E737" s="105"/>
      <c r="F737" s="105"/>
      <c r="G737" s="105"/>
      <c r="H737" s="105"/>
      <c r="I737" s="105"/>
      <c r="J737" s="105"/>
      <c r="K737" s="105"/>
      <c r="L737" s="105"/>
    </row>
    <row r="738">
      <c r="A738" s="105"/>
      <c r="B738" s="105"/>
      <c r="C738" s="105"/>
      <c r="D738" s="105"/>
      <c r="E738" s="105"/>
      <c r="F738" s="105"/>
      <c r="G738" s="105"/>
      <c r="H738" s="105"/>
      <c r="I738" s="105"/>
      <c r="J738" s="105"/>
      <c r="K738" s="105"/>
      <c r="L738" s="105"/>
    </row>
    <row r="739">
      <c r="A739" s="105"/>
      <c r="B739" s="105"/>
      <c r="C739" s="105"/>
      <c r="D739" s="105"/>
      <c r="E739" s="105"/>
      <c r="F739" s="105"/>
      <c r="G739" s="105"/>
      <c r="H739" s="105"/>
      <c r="I739" s="105"/>
      <c r="J739" s="105"/>
      <c r="K739" s="105"/>
      <c r="L739" s="105"/>
    </row>
    <row r="740">
      <c r="A740" s="105"/>
      <c r="B740" s="105"/>
      <c r="C740" s="105"/>
      <c r="D740" s="105"/>
      <c r="E740" s="105"/>
      <c r="F740" s="105"/>
      <c r="G740" s="105"/>
      <c r="H740" s="105"/>
      <c r="I740" s="105"/>
      <c r="J740" s="105"/>
      <c r="K740" s="105"/>
      <c r="L740" s="105"/>
    </row>
    <row r="741">
      <c r="A741" s="105"/>
      <c r="B741" s="105"/>
      <c r="C741" s="105"/>
      <c r="D741" s="105"/>
      <c r="E741" s="105"/>
      <c r="F741" s="105"/>
      <c r="G741" s="105"/>
      <c r="H741" s="105"/>
      <c r="I741" s="105"/>
      <c r="J741" s="105"/>
      <c r="K741" s="105"/>
      <c r="L741" s="105"/>
    </row>
    <row r="742">
      <c r="A742" s="105"/>
      <c r="B742" s="105"/>
      <c r="C742" s="105"/>
      <c r="D742" s="105"/>
      <c r="E742" s="105"/>
      <c r="F742" s="105"/>
      <c r="G742" s="105"/>
      <c r="H742" s="105"/>
      <c r="I742" s="105"/>
      <c r="J742" s="105"/>
      <c r="K742" s="105"/>
      <c r="L742" s="105"/>
    </row>
    <row r="743">
      <c r="A743" s="105"/>
      <c r="B743" s="105"/>
      <c r="C743" s="105"/>
      <c r="D743" s="105"/>
      <c r="E743" s="105"/>
      <c r="F743" s="105"/>
      <c r="G743" s="105"/>
      <c r="H743" s="105"/>
      <c r="I743" s="105"/>
      <c r="J743" s="105"/>
      <c r="K743" s="105"/>
      <c r="L743" s="105"/>
    </row>
    <row r="744">
      <c r="A744" s="105"/>
      <c r="B744" s="105"/>
      <c r="C744" s="105"/>
      <c r="D744" s="105"/>
      <c r="E744" s="105"/>
      <c r="F744" s="105"/>
      <c r="G744" s="105"/>
      <c r="H744" s="105"/>
      <c r="I744" s="105"/>
      <c r="J744" s="105"/>
      <c r="K744" s="105"/>
      <c r="L744" s="105"/>
    </row>
    <row r="745">
      <c r="A745" s="105"/>
      <c r="B745" s="105"/>
      <c r="C745" s="105"/>
      <c r="D745" s="105"/>
      <c r="E745" s="105"/>
      <c r="F745" s="105"/>
      <c r="G745" s="105"/>
      <c r="H745" s="105"/>
      <c r="I745" s="105"/>
      <c r="J745" s="105"/>
      <c r="K745" s="105"/>
      <c r="L745" s="105"/>
    </row>
    <row r="746">
      <c r="A746" s="105"/>
      <c r="B746" s="105"/>
      <c r="C746" s="105"/>
      <c r="D746" s="105"/>
      <c r="E746" s="105"/>
      <c r="F746" s="105"/>
      <c r="G746" s="105"/>
      <c r="H746" s="105"/>
      <c r="I746" s="105"/>
      <c r="J746" s="105"/>
      <c r="K746" s="105"/>
      <c r="L746" s="105"/>
    </row>
    <row r="747">
      <c r="A747" s="105"/>
      <c r="B747" s="105"/>
      <c r="C747" s="105"/>
      <c r="D747" s="105"/>
      <c r="E747" s="105"/>
      <c r="F747" s="105"/>
      <c r="G747" s="105"/>
      <c r="H747" s="105"/>
      <c r="I747" s="105"/>
      <c r="J747" s="105"/>
      <c r="K747" s="105"/>
      <c r="L747" s="105"/>
    </row>
    <row r="748">
      <c r="A748" s="105"/>
      <c r="B748" s="105"/>
      <c r="C748" s="105"/>
      <c r="D748" s="105"/>
      <c r="E748" s="105"/>
      <c r="F748" s="105"/>
      <c r="G748" s="105"/>
      <c r="H748" s="105"/>
      <c r="I748" s="105"/>
      <c r="J748" s="105"/>
      <c r="K748" s="105"/>
      <c r="L748" s="105"/>
    </row>
    <row r="749">
      <c r="A749" s="105"/>
      <c r="B749" s="105"/>
      <c r="C749" s="105"/>
      <c r="D749" s="105"/>
      <c r="E749" s="105"/>
      <c r="F749" s="105"/>
      <c r="G749" s="105"/>
      <c r="H749" s="105"/>
      <c r="I749" s="105"/>
      <c r="J749" s="105"/>
      <c r="K749" s="105"/>
      <c r="L749" s="105"/>
    </row>
    <row r="750">
      <c r="A750" s="105"/>
      <c r="B750" s="105"/>
      <c r="C750" s="105"/>
      <c r="D750" s="105"/>
      <c r="E750" s="105"/>
      <c r="F750" s="105"/>
      <c r="G750" s="105"/>
      <c r="H750" s="105"/>
      <c r="I750" s="105"/>
      <c r="J750" s="105"/>
      <c r="K750" s="105"/>
      <c r="L750" s="105"/>
    </row>
    <row r="751">
      <c r="A751" s="105"/>
      <c r="B751" s="105"/>
      <c r="C751" s="105"/>
      <c r="D751" s="105"/>
      <c r="E751" s="105"/>
      <c r="F751" s="105"/>
      <c r="G751" s="105"/>
      <c r="H751" s="105"/>
      <c r="I751" s="105"/>
      <c r="J751" s="105"/>
      <c r="K751" s="105"/>
      <c r="L751" s="105"/>
    </row>
    <row r="752">
      <c r="A752" s="105"/>
      <c r="B752" s="105"/>
      <c r="C752" s="105"/>
      <c r="D752" s="105"/>
      <c r="E752" s="105"/>
      <c r="F752" s="105"/>
      <c r="G752" s="105"/>
      <c r="H752" s="105"/>
      <c r="I752" s="105"/>
      <c r="J752" s="105"/>
      <c r="K752" s="105"/>
      <c r="L752" s="105"/>
    </row>
    <row r="753">
      <c r="A753" s="105"/>
      <c r="B753" s="105"/>
      <c r="C753" s="105"/>
      <c r="D753" s="105"/>
      <c r="E753" s="105"/>
      <c r="F753" s="105"/>
      <c r="G753" s="105"/>
      <c r="H753" s="105"/>
      <c r="I753" s="105"/>
      <c r="J753" s="105"/>
      <c r="K753" s="105"/>
      <c r="L753" s="105"/>
    </row>
    <row r="754">
      <c r="A754" s="105"/>
      <c r="B754" s="105"/>
      <c r="C754" s="105"/>
      <c r="D754" s="105"/>
      <c r="E754" s="105"/>
      <c r="F754" s="105"/>
      <c r="G754" s="105"/>
      <c r="H754" s="105"/>
      <c r="I754" s="105"/>
      <c r="J754" s="105"/>
      <c r="K754" s="105"/>
      <c r="L754" s="105"/>
    </row>
    <row r="755">
      <c r="A755" s="105"/>
      <c r="B755" s="105"/>
      <c r="C755" s="105"/>
      <c r="D755" s="105"/>
      <c r="E755" s="105"/>
      <c r="F755" s="105"/>
      <c r="G755" s="105"/>
      <c r="H755" s="105"/>
      <c r="I755" s="105"/>
      <c r="J755" s="105"/>
      <c r="K755" s="105"/>
      <c r="L755" s="105"/>
    </row>
    <row r="756">
      <c r="A756" s="105"/>
      <c r="B756" s="105"/>
      <c r="C756" s="105"/>
      <c r="D756" s="105"/>
      <c r="E756" s="105"/>
      <c r="F756" s="105"/>
      <c r="G756" s="105"/>
      <c r="H756" s="105"/>
      <c r="I756" s="105"/>
      <c r="J756" s="105"/>
      <c r="K756" s="105"/>
      <c r="L756" s="105"/>
    </row>
    <row r="757">
      <c r="A757" s="105"/>
      <c r="B757" s="105"/>
      <c r="C757" s="105"/>
      <c r="D757" s="105"/>
      <c r="E757" s="105"/>
      <c r="F757" s="105"/>
      <c r="G757" s="105"/>
      <c r="H757" s="105"/>
      <c r="I757" s="105"/>
      <c r="J757" s="105"/>
      <c r="K757" s="105"/>
      <c r="L757" s="105"/>
    </row>
    <row r="758">
      <c r="A758" s="105"/>
      <c r="B758" s="105"/>
      <c r="C758" s="105"/>
      <c r="D758" s="105"/>
      <c r="E758" s="105"/>
      <c r="F758" s="105"/>
      <c r="G758" s="105"/>
      <c r="H758" s="105"/>
      <c r="I758" s="105"/>
      <c r="J758" s="105"/>
      <c r="K758" s="105"/>
      <c r="L758" s="105"/>
    </row>
    <row r="759">
      <c r="A759" s="105"/>
      <c r="B759" s="105"/>
      <c r="C759" s="105"/>
      <c r="D759" s="105"/>
      <c r="E759" s="105"/>
      <c r="F759" s="105"/>
      <c r="G759" s="105"/>
      <c r="H759" s="105"/>
      <c r="I759" s="105"/>
      <c r="J759" s="105"/>
      <c r="K759" s="105"/>
      <c r="L759" s="105"/>
    </row>
    <row r="760">
      <c r="A760" s="105"/>
      <c r="B760" s="105"/>
      <c r="C760" s="105"/>
      <c r="D760" s="105"/>
      <c r="E760" s="105"/>
      <c r="F760" s="105"/>
      <c r="G760" s="105"/>
      <c r="H760" s="105"/>
      <c r="I760" s="105"/>
      <c r="J760" s="105"/>
      <c r="K760" s="105"/>
      <c r="L760" s="105"/>
    </row>
    <row r="761">
      <c r="A761" s="105"/>
      <c r="B761" s="105"/>
      <c r="C761" s="105"/>
      <c r="D761" s="105"/>
      <c r="E761" s="105"/>
      <c r="F761" s="105"/>
      <c r="G761" s="105"/>
      <c r="H761" s="105"/>
      <c r="I761" s="105"/>
      <c r="J761" s="105"/>
      <c r="K761" s="105"/>
      <c r="L761" s="105"/>
    </row>
    <row r="762">
      <c r="A762" s="105"/>
      <c r="B762" s="105"/>
      <c r="C762" s="105"/>
      <c r="D762" s="105"/>
      <c r="E762" s="105"/>
      <c r="F762" s="105"/>
      <c r="G762" s="105"/>
      <c r="H762" s="105"/>
      <c r="I762" s="105"/>
      <c r="J762" s="105"/>
      <c r="K762" s="105"/>
      <c r="L762" s="105"/>
    </row>
    <row r="763">
      <c r="A763" s="105"/>
      <c r="B763" s="105"/>
      <c r="C763" s="105"/>
      <c r="D763" s="105"/>
      <c r="E763" s="105"/>
      <c r="F763" s="105"/>
      <c r="G763" s="105"/>
      <c r="H763" s="105"/>
      <c r="I763" s="105"/>
      <c r="J763" s="105"/>
      <c r="K763" s="105"/>
      <c r="L763" s="105"/>
    </row>
    <row r="764">
      <c r="A764" s="105"/>
      <c r="B764" s="105"/>
      <c r="C764" s="105"/>
      <c r="D764" s="105"/>
      <c r="E764" s="105"/>
      <c r="F764" s="105"/>
      <c r="G764" s="105"/>
      <c r="H764" s="105"/>
      <c r="I764" s="105"/>
      <c r="J764" s="105"/>
      <c r="K764" s="105"/>
      <c r="L764" s="105"/>
    </row>
    <row r="765">
      <c r="A765" s="105"/>
      <c r="B765" s="105"/>
      <c r="C765" s="105"/>
      <c r="D765" s="105"/>
      <c r="E765" s="105"/>
      <c r="F765" s="105"/>
      <c r="G765" s="105"/>
      <c r="H765" s="105"/>
      <c r="I765" s="105"/>
      <c r="J765" s="105"/>
      <c r="K765" s="105"/>
      <c r="L765" s="105"/>
    </row>
    <row r="766">
      <c r="A766" s="105"/>
      <c r="B766" s="105"/>
      <c r="C766" s="105"/>
      <c r="D766" s="105"/>
      <c r="E766" s="105"/>
      <c r="F766" s="105"/>
      <c r="G766" s="105"/>
      <c r="H766" s="105"/>
      <c r="I766" s="105"/>
      <c r="J766" s="105"/>
      <c r="K766" s="105"/>
      <c r="L766" s="105"/>
    </row>
    <row r="767">
      <c r="A767" s="105"/>
      <c r="B767" s="105"/>
      <c r="C767" s="105"/>
      <c r="D767" s="105"/>
      <c r="E767" s="105"/>
      <c r="F767" s="105"/>
      <c r="G767" s="105"/>
      <c r="H767" s="105"/>
      <c r="I767" s="105"/>
      <c r="J767" s="105"/>
      <c r="K767" s="105"/>
      <c r="L767" s="105"/>
    </row>
    <row r="768">
      <c r="A768" s="105"/>
      <c r="B768" s="105"/>
      <c r="C768" s="105"/>
      <c r="D768" s="105"/>
      <c r="E768" s="105"/>
      <c r="F768" s="105"/>
      <c r="G768" s="105"/>
      <c r="H768" s="105"/>
      <c r="I768" s="105"/>
      <c r="J768" s="105"/>
      <c r="K768" s="105"/>
      <c r="L768" s="105"/>
    </row>
    <row r="769">
      <c r="A769" s="105"/>
      <c r="B769" s="105"/>
      <c r="C769" s="105"/>
      <c r="D769" s="105"/>
      <c r="E769" s="105"/>
      <c r="F769" s="105"/>
      <c r="G769" s="105"/>
      <c r="H769" s="105"/>
      <c r="I769" s="105"/>
      <c r="J769" s="105"/>
      <c r="K769" s="105"/>
      <c r="L769" s="105"/>
    </row>
    <row r="770">
      <c r="A770" s="105"/>
      <c r="B770" s="105"/>
      <c r="C770" s="105"/>
      <c r="D770" s="105"/>
      <c r="E770" s="105"/>
      <c r="F770" s="105"/>
      <c r="G770" s="105"/>
      <c r="H770" s="105"/>
      <c r="I770" s="105"/>
      <c r="J770" s="105"/>
      <c r="K770" s="105"/>
      <c r="L770" s="105"/>
    </row>
    <row r="771">
      <c r="A771" s="105"/>
      <c r="B771" s="105"/>
      <c r="C771" s="105"/>
      <c r="D771" s="105"/>
      <c r="E771" s="105"/>
      <c r="F771" s="105"/>
      <c r="G771" s="105"/>
      <c r="H771" s="105"/>
      <c r="I771" s="105"/>
      <c r="J771" s="105"/>
      <c r="K771" s="105"/>
      <c r="L771" s="105"/>
    </row>
    <row r="772">
      <c r="A772" s="105"/>
      <c r="B772" s="105"/>
      <c r="C772" s="105"/>
      <c r="D772" s="105"/>
      <c r="E772" s="105"/>
      <c r="F772" s="105"/>
      <c r="G772" s="105"/>
      <c r="H772" s="105"/>
      <c r="I772" s="105"/>
      <c r="J772" s="105"/>
      <c r="K772" s="105"/>
      <c r="L772" s="105"/>
    </row>
    <row r="773">
      <c r="A773" s="105"/>
      <c r="B773" s="105"/>
      <c r="C773" s="105"/>
      <c r="D773" s="105"/>
      <c r="E773" s="105"/>
      <c r="F773" s="105"/>
      <c r="G773" s="105"/>
      <c r="H773" s="105"/>
      <c r="I773" s="105"/>
      <c r="J773" s="105"/>
      <c r="K773" s="105"/>
      <c r="L773" s="105"/>
    </row>
    <row r="774">
      <c r="A774" s="105"/>
      <c r="B774" s="105"/>
      <c r="C774" s="105"/>
      <c r="D774" s="105"/>
      <c r="E774" s="105"/>
      <c r="F774" s="105"/>
      <c r="G774" s="105"/>
      <c r="H774" s="105"/>
      <c r="I774" s="105"/>
      <c r="J774" s="105"/>
      <c r="K774" s="105"/>
      <c r="L774" s="105"/>
    </row>
    <row r="775">
      <c r="A775" s="105"/>
      <c r="B775" s="105"/>
      <c r="C775" s="105"/>
      <c r="D775" s="105"/>
      <c r="E775" s="105"/>
      <c r="F775" s="105"/>
      <c r="G775" s="105"/>
      <c r="H775" s="105"/>
      <c r="I775" s="105"/>
      <c r="J775" s="105"/>
      <c r="K775" s="105"/>
      <c r="L775" s="105"/>
    </row>
    <row r="776">
      <c r="A776" s="105"/>
      <c r="B776" s="105"/>
      <c r="C776" s="105"/>
      <c r="D776" s="105"/>
      <c r="E776" s="105"/>
      <c r="F776" s="105"/>
      <c r="G776" s="105"/>
      <c r="H776" s="105"/>
      <c r="I776" s="105"/>
      <c r="J776" s="105"/>
      <c r="K776" s="105"/>
      <c r="L776" s="105"/>
    </row>
    <row r="777">
      <c r="A777" s="105"/>
      <c r="B777" s="105"/>
      <c r="C777" s="105"/>
      <c r="D777" s="105"/>
      <c r="E777" s="105"/>
      <c r="F777" s="105"/>
      <c r="G777" s="105"/>
      <c r="H777" s="105"/>
      <c r="I777" s="105"/>
      <c r="J777" s="105"/>
      <c r="K777" s="105"/>
      <c r="L777" s="105"/>
    </row>
    <row r="778">
      <c r="A778" s="105"/>
      <c r="B778" s="105"/>
      <c r="C778" s="105"/>
      <c r="D778" s="105"/>
      <c r="E778" s="105"/>
      <c r="F778" s="105"/>
      <c r="G778" s="105"/>
      <c r="H778" s="105"/>
      <c r="I778" s="105"/>
      <c r="J778" s="105"/>
      <c r="K778" s="105"/>
      <c r="L778" s="105"/>
    </row>
    <row r="779">
      <c r="A779" s="105"/>
      <c r="B779" s="105"/>
      <c r="C779" s="105"/>
      <c r="D779" s="105"/>
      <c r="E779" s="105"/>
      <c r="F779" s="105"/>
      <c r="G779" s="105"/>
      <c r="H779" s="105"/>
      <c r="I779" s="105"/>
      <c r="J779" s="105"/>
      <c r="K779" s="105"/>
      <c r="L779" s="105"/>
    </row>
    <row r="780">
      <c r="A780" s="105"/>
      <c r="B780" s="105"/>
      <c r="C780" s="105"/>
      <c r="D780" s="105"/>
      <c r="E780" s="105"/>
      <c r="F780" s="105"/>
      <c r="G780" s="105"/>
      <c r="H780" s="105"/>
      <c r="I780" s="105"/>
      <c r="J780" s="105"/>
      <c r="K780" s="105"/>
      <c r="L780" s="105"/>
    </row>
    <row r="781">
      <c r="A781" s="105"/>
      <c r="B781" s="105"/>
      <c r="C781" s="105"/>
      <c r="D781" s="105"/>
      <c r="E781" s="105"/>
      <c r="F781" s="105"/>
      <c r="G781" s="105"/>
      <c r="H781" s="105"/>
      <c r="I781" s="105"/>
      <c r="J781" s="105"/>
      <c r="K781" s="105"/>
      <c r="L781" s="105"/>
    </row>
    <row r="782">
      <c r="A782" s="105"/>
      <c r="B782" s="105"/>
      <c r="C782" s="105"/>
      <c r="D782" s="105"/>
      <c r="E782" s="105"/>
      <c r="F782" s="105"/>
      <c r="G782" s="105"/>
      <c r="H782" s="105"/>
      <c r="I782" s="105"/>
      <c r="J782" s="105"/>
      <c r="K782" s="105"/>
      <c r="L782" s="105"/>
    </row>
    <row r="783">
      <c r="A783" s="105"/>
      <c r="B783" s="105"/>
      <c r="C783" s="105"/>
      <c r="D783" s="105"/>
      <c r="E783" s="105"/>
      <c r="F783" s="105"/>
      <c r="G783" s="105"/>
      <c r="H783" s="105"/>
      <c r="I783" s="105"/>
      <c r="J783" s="105"/>
      <c r="K783" s="105"/>
      <c r="L783" s="105"/>
    </row>
    <row r="784">
      <c r="A784" s="105"/>
      <c r="B784" s="105"/>
      <c r="C784" s="105"/>
      <c r="D784" s="105"/>
      <c r="E784" s="105"/>
      <c r="F784" s="105"/>
      <c r="G784" s="105"/>
      <c r="H784" s="105"/>
      <c r="I784" s="105"/>
      <c r="J784" s="105"/>
      <c r="K784" s="105"/>
      <c r="L784" s="105"/>
    </row>
    <row r="785">
      <c r="A785" s="105"/>
      <c r="B785" s="105"/>
      <c r="C785" s="105"/>
      <c r="D785" s="105"/>
      <c r="E785" s="105"/>
      <c r="F785" s="105"/>
      <c r="G785" s="105"/>
      <c r="H785" s="105"/>
      <c r="I785" s="105"/>
      <c r="J785" s="105"/>
      <c r="K785" s="105"/>
      <c r="L785" s="105"/>
    </row>
    <row r="786">
      <c r="A786" s="105"/>
      <c r="B786" s="105"/>
      <c r="C786" s="105"/>
      <c r="D786" s="105"/>
      <c r="E786" s="105"/>
      <c r="F786" s="105"/>
      <c r="G786" s="105"/>
      <c r="H786" s="105"/>
      <c r="I786" s="105"/>
      <c r="J786" s="105"/>
      <c r="K786" s="105"/>
      <c r="L786" s="105"/>
    </row>
    <row r="787">
      <c r="A787" s="105"/>
      <c r="B787" s="105"/>
      <c r="C787" s="105"/>
      <c r="D787" s="105"/>
      <c r="E787" s="105"/>
      <c r="F787" s="105"/>
      <c r="G787" s="105"/>
      <c r="H787" s="105"/>
      <c r="I787" s="105"/>
      <c r="J787" s="105"/>
      <c r="K787" s="105"/>
      <c r="L787" s="105"/>
    </row>
    <row r="788">
      <c r="A788" s="105"/>
      <c r="B788" s="105"/>
      <c r="C788" s="105"/>
      <c r="D788" s="105"/>
      <c r="E788" s="105"/>
      <c r="F788" s="105"/>
      <c r="G788" s="105"/>
      <c r="H788" s="105"/>
      <c r="I788" s="105"/>
      <c r="J788" s="105"/>
      <c r="K788" s="105"/>
      <c r="L788" s="105"/>
    </row>
    <row r="789">
      <c r="A789" s="105"/>
      <c r="B789" s="105"/>
      <c r="C789" s="105"/>
      <c r="D789" s="105"/>
      <c r="E789" s="105"/>
      <c r="F789" s="105"/>
      <c r="G789" s="105"/>
      <c r="H789" s="105"/>
      <c r="I789" s="105"/>
      <c r="J789" s="105"/>
      <c r="K789" s="105"/>
      <c r="L789" s="105"/>
    </row>
    <row r="790">
      <c r="A790" s="105"/>
      <c r="B790" s="105"/>
      <c r="C790" s="105"/>
      <c r="D790" s="105"/>
      <c r="E790" s="105"/>
      <c r="F790" s="105"/>
      <c r="G790" s="105"/>
      <c r="H790" s="105"/>
      <c r="I790" s="105"/>
      <c r="J790" s="105"/>
      <c r="K790" s="105"/>
      <c r="L790" s="105"/>
    </row>
    <row r="791">
      <c r="A791" s="105"/>
      <c r="B791" s="105"/>
      <c r="C791" s="105"/>
      <c r="D791" s="105"/>
      <c r="E791" s="105"/>
      <c r="F791" s="105"/>
      <c r="G791" s="105"/>
      <c r="H791" s="105"/>
      <c r="I791" s="105"/>
      <c r="J791" s="105"/>
      <c r="K791" s="105"/>
      <c r="L791" s="105"/>
    </row>
    <row r="792">
      <c r="A792" s="105"/>
      <c r="B792" s="105"/>
      <c r="C792" s="105"/>
      <c r="D792" s="105"/>
      <c r="E792" s="105"/>
      <c r="F792" s="105"/>
      <c r="G792" s="105"/>
      <c r="H792" s="105"/>
      <c r="I792" s="105"/>
      <c r="J792" s="105"/>
      <c r="K792" s="105"/>
      <c r="L792" s="105"/>
    </row>
    <row r="793">
      <c r="A793" s="105"/>
      <c r="B793" s="105"/>
      <c r="C793" s="105"/>
      <c r="D793" s="105"/>
      <c r="E793" s="105"/>
      <c r="F793" s="105"/>
      <c r="G793" s="105"/>
      <c r="H793" s="105"/>
      <c r="I793" s="105"/>
      <c r="J793" s="105"/>
      <c r="K793" s="105"/>
      <c r="L793" s="105"/>
    </row>
    <row r="794">
      <c r="A794" s="105"/>
      <c r="B794" s="105"/>
      <c r="C794" s="105"/>
      <c r="D794" s="105"/>
      <c r="E794" s="105"/>
      <c r="F794" s="105"/>
      <c r="G794" s="105"/>
      <c r="H794" s="105"/>
      <c r="I794" s="105"/>
      <c r="J794" s="105"/>
      <c r="K794" s="105"/>
      <c r="L794" s="105"/>
    </row>
    <row r="795">
      <c r="A795" s="105"/>
      <c r="B795" s="105"/>
      <c r="C795" s="105"/>
      <c r="D795" s="105"/>
      <c r="E795" s="105"/>
      <c r="F795" s="105"/>
      <c r="G795" s="105"/>
      <c r="H795" s="105"/>
      <c r="I795" s="105"/>
      <c r="J795" s="105"/>
      <c r="K795" s="105"/>
      <c r="L795" s="105"/>
    </row>
    <row r="796">
      <c r="A796" s="105"/>
      <c r="B796" s="105"/>
      <c r="C796" s="105"/>
      <c r="D796" s="105"/>
      <c r="E796" s="105"/>
      <c r="F796" s="105"/>
      <c r="G796" s="105"/>
      <c r="H796" s="105"/>
      <c r="I796" s="105"/>
      <c r="J796" s="105"/>
      <c r="K796" s="105"/>
      <c r="L796" s="105"/>
    </row>
    <row r="797">
      <c r="A797" s="105"/>
      <c r="B797" s="105"/>
      <c r="C797" s="105"/>
      <c r="D797" s="105"/>
      <c r="E797" s="105"/>
      <c r="F797" s="105"/>
      <c r="G797" s="105"/>
      <c r="H797" s="105"/>
      <c r="I797" s="105"/>
      <c r="J797" s="105"/>
      <c r="K797" s="105"/>
      <c r="L797" s="105"/>
    </row>
    <row r="798">
      <c r="A798" s="105"/>
      <c r="B798" s="105"/>
      <c r="C798" s="105"/>
      <c r="D798" s="105"/>
      <c r="E798" s="105"/>
      <c r="F798" s="105"/>
      <c r="G798" s="105"/>
      <c r="H798" s="105"/>
      <c r="I798" s="105"/>
      <c r="J798" s="105"/>
      <c r="K798" s="105"/>
      <c r="L798" s="105"/>
    </row>
    <row r="799">
      <c r="A799" s="105"/>
      <c r="B799" s="105"/>
      <c r="C799" s="105"/>
      <c r="D799" s="105"/>
      <c r="E799" s="105"/>
      <c r="F799" s="105"/>
      <c r="G799" s="105"/>
      <c r="H799" s="105"/>
      <c r="I799" s="105"/>
      <c r="J799" s="105"/>
      <c r="K799" s="105"/>
      <c r="L799" s="105"/>
    </row>
    <row r="800">
      <c r="A800" s="105"/>
      <c r="B800" s="105"/>
      <c r="C800" s="105"/>
      <c r="D800" s="105"/>
      <c r="E800" s="105"/>
      <c r="F800" s="105"/>
      <c r="G800" s="105"/>
      <c r="H800" s="105"/>
      <c r="I800" s="105"/>
      <c r="J800" s="105"/>
      <c r="K800" s="105"/>
      <c r="L800" s="105"/>
    </row>
    <row r="801">
      <c r="A801" s="105"/>
      <c r="B801" s="105"/>
      <c r="C801" s="105"/>
      <c r="D801" s="105"/>
      <c r="E801" s="105"/>
      <c r="F801" s="105"/>
      <c r="G801" s="105"/>
      <c r="H801" s="105"/>
      <c r="I801" s="105"/>
      <c r="J801" s="105"/>
      <c r="K801" s="105"/>
      <c r="L801" s="105"/>
    </row>
    <row r="802">
      <c r="A802" s="105"/>
      <c r="B802" s="105"/>
      <c r="C802" s="105"/>
      <c r="D802" s="105"/>
      <c r="E802" s="105"/>
      <c r="F802" s="105"/>
      <c r="G802" s="105"/>
      <c r="H802" s="105"/>
      <c r="I802" s="105"/>
      <c r="J802" s="105"/>
      <c r="K802" s="105"/>
      <c r="L802" s="105"/>
    </row>
    <row r="803">
      <c r="A803" s="105"/>
      <c r="B803" s="105"/>
      <c r="C803" s="105"/>
      <c r="D803" s="105"/>
      <c r="E803" s="105"/>
      <c r="F803" s="105"/>
      <c r="G803" s="105"/>
      <c r="H803" s="105"/>
      <c r="I803" s="105"/>
      <c r="J803" s="105"/>
      <c r="K803" s="105"/>
      <c r="L803" s="105"/>
    </row>
    <row r="804">
      <c r="A804" s="105"/>
      <c r="B804" s="105"/>
      <c r="C804" s="105"/>
      <c r="D804" s="105"/>
      <c r="E804" s="105"/>
      <c r="F804" s="105"/>
      <c r="G804" s="105"/>
      <c r="H804" s="105"/>
      <c r="I804" s="105"/>
      <c r="J804" s="105"/>
      <c r="K804" s="105"/>
      <c r="L804" s="105"/>
    </row>
    <row r="805">
      <c r="A805" s="105"/>
      <c r="B805" s="105"/>
      <c r="C805" s="105"/>
      <c r="D805" s="105"/>
      <c r="E805" s="105"/>
      <c r="F805" s="105"/>
      <c r="G805" s="105"/>
      <c r="H805" s="105"/>
      <c r="I805" s="105"/>
      <c r="J805" s="105"/>
      <c r="K805" s="105"/>
      <c r="L805" s="105"/>
    </row>
    <row r="806">
      <c r="A806" s="105"/>
      <c r="B806" s="105"/>
      <c r="C806" s="105"/>
      <c r="D806" s="105"/>
      <c r="E806" s="105"/>
      <c r="F806" s="105"/>
      <c r="G806" s="105"/>
      <c r="H806" s="105"/>
      <c r="I806" s="105"/>
      <c r="J806" s="105"/>
      <c r="K806" s="105"/>
      <c r="L806" s="105"/>
    </row>
    <row r="807">
      <c r="A807" s="105"/>
      <c r="B807" s="105"/>
      <c r="C807" s="105"/>
      <c r="D807" s="105"/>
      <c r="E807" s="105"/>
      <c r="F807" s="105"/>
      <c r="G807" s="105"/>
      <c r="H807" s="105"/>
      <c r="I807" s="105"/>
      <c r="J807" s="105"/>
      <c r="K807" s="105"/>
      <c r="L807" s="105"/>
    </row>
    <row r="808">
      <c r="A808" s="105"/>
      <c r="B808" s="105"/>
      <c r="C808" s="105"/>
      <c r="D808" s="105"/>
      <c r="E808" s="105"/>
      <c r="F808" s="105"/>
      <c r="G808" s="105"/>
      <c r="H808" s="105"/>
      <c r="I808" s="105"/>
      <c r="J808" s="105"/>
      <c r="K808" s="105"/>
      <c r="L808" s="105"/>
    </row>
    <row r="809">
      <c r="A809" s="105"/>
      <c r="B809" s="105"/>
      <c r="C809" s="105"/>
      <c r="D809" s="105"/>
      <c r="E809" s="105"/>
      <c r="F809" s="105"/>
      <c r="G809" s="105"/>
      <c r="H809" s="105"/>
      <c r="I809" s="105"/>
      <c r="J809" s="105"/>
      <c r="K809" s="105"/>
      <c r="L809" s="105"/>
    </row>
    <row r="810">
      <c r="A810" s="105"/>
      <c r="B810" s="105"/>
      <c r="C810" s="105"/>
      <c r="D810" s="105"/>
      <c r="E810" s="105"/>
      <c r="F810" s="105"/>
      <c r="G810" s="105"/>
      <c r="H810" s="105"/>
      <c r="I810" s="105"/>
      <c r="J810" s="105"/>
      <c r="K810" s="105"/>
      <c r="L810" s="105"/>
    </row>
    <row r="811">
      <c r="A811" s="105"/>
      <c r="B811" s="105"/>
      <c r="C811" s="105"/>
      <c r="D811" s="105"/>
      <c r="E811" s="105"/>
      <c r="F811" s="105"/>
      <c r="G811" s="105"/>
      <c r="H811" s="105"/>
      <c r="I811" s="105"/>
      <c r="J811" s="105"/>
      <c r="K811" s="105"/>
      <c r="L811" s="105"/>
    </row>
    <row r="812">
      <c r="A812" s="105"/>
      <c r="B812" s="105"/>
      <c r="C812" s="105"/>
      <c r="D812" s="105"/>
      <c r="E812" s="105"/>
      <c r="F812" s="105"/>
      <c r="G812" s="105"/>
      <c r="H812" s="105"/>
      <c r="I812" s="105"/>
      <c r="J812" s="105"/>
      <c r="K812" s="105"/>
      <c r="L812" s="105"/>
    </row>
    <row r="813">
      <c r="A813" s="105"/>
      <c r="B813" s="105"/>
      <c r="C813" s="105"/>
      <c r="D813" s="105"/>
      <c r="E813" s="105"/>
      <c r="F813" s="105"/>
      <c r="G813" s="105"/>
      <c r="H813" s="105"/>
      <c r="I813" s="105"/>
      <c r="J813" s="105"/>
      <c r="K813" s="105"/>
      <c r="L813" s="105"/>
    </row>
    <row r="814">
      <c r="A814" s="105"/>
      <c r="B814" s="105"/>
      <c r="C814" s="105"/>
      <c r="D814" s="105"/>
      <c r="E814" s="105"/>
      <c r="F814" s="105"/>
      <c r="G814" s="105"/>
      <c r="H814" s="105"/>
      <c r="I814" s="105"/>
      <c r="J814" s="105"/>
      <c r="K814" s="105"/>
      <c r="L814" s="105"/>
    </row>
    <row r="815">
      <c r="A815" s="105"/>
      <c r="B815" s="105"/>
      <c r="C815" s="105"/>
      <c r="D815" s="105"/>
      <c r="E815" s="105"/>
      <c r="F815" s="105"/>
      <c r="G815" s="105"/>
      <c r="H815" s="105"/>
      <c r="I815" s="105"/>
      <c r="J815" s="105"/>
      <c r="K815" s="105"/>
      <c r="L815" s="105"/>
    </row>
    <row r="816">
      <c r="A816" s="105"/>
      <c r="B816" s="105"/>
      <c r="C816" s="105"/>
      <c r="D816" s="105"/>
      <c r="E816" s="105"/>
      <c r="F816" s="105"/>
      <c r="G816" s="105"/>
      <c r="H816" s="105"/>
      <c r="I816" s="105"/>
      <c r="J816" s="105"/>
      <c r="K816" s="105"/>
      <c r="L816" s="105"/>
    </row>
    <row r="817">
      <c r="A817" s="105"/>
      <c r="B817" s="105"/>
      <c r="C817" s="105"/>
      <c r="D817" s="105"/>
      <c r="E817" s="105"/>
      <c r="F817" s="105"/>
      <c r="G817" s="105"/>
      <c r="H817" s="105"/>
      <c r="I817" s="105"/>
      <c r="J817" s="105"/>
      <c r="K817" s="105"/>
      <c r="L817" s="105"/>
    </row>
    <row r="818">
      <c r="A818" s="105"/>
      <c r="B818" s="105"/>
      <c r="C818" s="105"/>
      <c r="D818" s="105"/>
      <c r="E818" s="105"/>
      <c r="F818" s="105"/>
      <c r="G818" s="105"/>
      <c r="H818" s="105"/>
      <c r="I818" s="105"/>
      <c r="J818" s="105"/>
      <c r="K818" s="105"/>
      <c r="L818" s="105"/>
    </row>
    <row r="819">
      <c r="A819" s="105"/>
      <c r="B819" s="105"/>
      <c r="C819" s="105"/>
      <c r="D819" s="105"/>
      <c r="E819" s="105"/>
      <c r="F819" s="105"/>
      <c r="G819" s="105"/>
      <c r="H819" s="105"/>
      <c r="I819" s="105"/>
      <c r="J819" s="105"/>
      <c r="K819" s="105"/>
      <c r="L819" s="105"/>
    </row>
    <row r="820">
      <c r="A820" s="105"/>
      <c r="B820" s="105"/>
      <c r="C820" s="105"/>
      <c r="D820" s="105"/>
      <c r="E820" s="105"/>
      <c r="F820" s="105"/>
      <c r="G820" s="105"/>
      <c r="H820" s="105"/>
      <c r="I820" s="105"/>
      <c r="J820" s="105"/>
      <c r="K820" s="105"/>
      <c r="L820" s="105"/>
    </row>
    <row r="821">
      <c r="A821" s="105"/>
      <c r="B821" s="105"/>
      <c r="C821" s="105"/>
      <c r="D821" s="105"/>
      <c r="E821" s="105"/>
      <c r="F821" s="105"/>
      <c r="G821" s="105"/>
      <c r="H821" s="105"/>
      <c r="I821" s="105"/>
      <c r="J821" s="105"/>
      <c r="K821" s="105"/>
      <c r="L821" s="105"/>
    </row>
    <row r="822">
      <c r="A822" s="105"/>
      <c r="B822" s="105"/>
      <c r="C822" s="105"/>
      <c r="D822" s="105"/>
      <c r="E822" s="105"/>
      <c r="F822" s="105"/>
      <c r="G822" s="105"/>
      <c r="H822" s="105"/>
      <c r="I822" s="105"/>
      <c r="J822" s="105"/>
      <c r="K822" s="105"/>
      <c r="L822" s="105"/>
    </row>
    <row r="823">
      <c r="A823" s="105"/>
      <c r="B823" s="105"/>
      <c r="C823" s="105"/>
      <c r="D823" s="105"/>
      <c r="E823" s="105"/>
      <c r="F823" s="105"/>
      <c r="G823" s="105"/>
      <c r="H823" s="105"/>
      <c r="I823" s="105"/>
      <c r="J823" s="105"/>
      <c r="K823" s="105"/>
      <c r="L823" s="105"/>
    </row>
    <row r="824">
      <c r="A824" s="105"/>
      <c r="B824" s="105"/>
      <c r="C824" s="105"/>
      <c r="D824" s="105"/>
      <c r="E824" s="105"/>
      <c r="F824" s="105"/>
      <c r="G824" s="105"/>
      <c r="H824" s="105"/>
      <c r="I824" s="105"/>
      <c r="J824" s="105"/>
      <c r="K824" s="105"/>
      <c r="L824" s="105"/>
    </row>
    <row r="825">
      <c r="A825" s="105"/>
      <c r="B825" s="105"/>
      <c r="C825" s="105"/>
      <c r="D825" s="105"/>
      <c r="E825" s="105"/>
      <c r="F825" s="105"/>
      <c r="G825" s="105"/>
      <c r="H825" s="105"/>
      <c r="I825" s="105"/>
      <c r="J825" s="105"/>
      <c r="K825" s="105"/>
      <c r="L825" s="105"/>
    </row>
    <row r="826">
      <c r="A826" s="105"/>
      <c r="B826" s="105"/>
      <c r="C826" s="105"/>
      <c r="D826" s="105"/>
      <c r="E826" s="105"/>
      <c r="F826" s="105"/>
      <c r="G826" s="105"/>
      <c r="H826" s="105"/>
      <c r="I826" s="105"/>
      <c r="J826" s="105"/>
      <c r="K826" s="105"/>
      <c r="L826" s="105"/>
    </row>
    <row r="827">
      <c r="A827" s="105"/>
      <c r="B827" s="105"/>
      <c r="C827" s="105"/>
      <c r="D827" s="105"/>
      <c r="E827" s="105"/>
      <c r="F827" s="105"/>
      <c r="G827" s="105"/>
      <c r="H827" s="105"/>
      <c r="I827" s="105"/>
      <c r="J827" s="105"/>
      <c r="K827" s="105"/>
      <c r="L827" s="105"/>
    </row>
    <row r="828">
      <c r="A828" s="105"/>
      <c r="B828" s="105"/>
      <c r="C828" s="105"/>
      <c r="D828" s="105"/>
      <c r="E828" s="105"/>
      <c r="F828" s="105"/>
      <c r="G828" s="105"/>
      <c r="H828" s="105"/>
      <c r="I828" s="105"/>
      <c r="J828" s="105"/>
      <c r="K828" s="105"/>
      <c r="L828" s="105"/>
    </row>
    <row r="829">
      <c r="A829" s="105"/>
      <c r="B829" s="105"/>
      <c r="C829" s="105"/>
      <c r="D829" s="105"/>
      <c r="E829" s="105"/>
      <c r="F829" s="105"/>
      <c r="G829" s="105"/>
      <c r="H829" s="105"/>
      <c r="I829" s="105"/>
      <c r="J829" s="105"/>
      <c r="K829" s="105"/>
      <c r="L829" s="105"/>
    </row>
    <row r="830">
      <c r="A830" s="105"/>
      <c r="B830" s="105"/>
      <c r="C830" s="105"/>
      <c r="D830" s="105"/>
      <c r="E830" s="105"/>
      <c r="F830" s="105"/>
      <c r="G830" s="105"/>
      <c r="H830" s="105"/>
      <c r="I830" s="105"/>
      <c r="J830" s="105"/>
      <c r="K830" s="105"/>
      <c r="L830" s="105"/>
    </row>
    <row r="831">
      <c r="A831" s="105"/>
      <c r="B831" s="105"/>
      <c r="C831" s="105"/>
      <c r="D831" s="105"/>
      <c r="E831" s="105"/>
      <c r="F831" s="105"/>
      <c r="G831" s="105"/>
      <c r="H831" s="105"/>
      <c r="I831" s="105"/>
      <c r="J831" s="105"/>
      <c r="K831" s="105"/>
      <c r="L831" s="105"/>
    </row>
    <row r="832">
      <c r="A832" s="105"/>
      <c r="B832" s="105"/>
      <c r="C832" s="105"/>
      <c r="D832" s="105"/>
      <c r="E832" s="105"/>
      <c r="F832" s="105"/>
      <c r="G832" s="105"/>
      <c r="H832" s="105"/>
      <c r="I832" s="105"/>
      <c r="J832" s="105"/>
      <c r="K832" s="105"/>
      <c r="L832" s="105"/>
    </row>
    <row r="833">
      <c r="A833" s="105"/>
      <c r="B833" s="105"/>
      <c r="C833" s="105"/>
      <c r="D833" s="105"/>
      <c r="E833" s="105"/>
      <c r="F833" s="105"/>
      <c r="G833" s="105"/>
      <c r="H833" s="105"/>
      <c r="I833" s="105"/>
      <c r="J833" s="105"/>
      <c r="K833" s="105"/>
      <c r="L833" s="105"/>
    </row>
    <row r="834">
      <c r="A834" s="105"/>
      <c r="B834" s="105"/>
      <c r="C834" s="105"/>
      <c r="D834" s="105"/>
      <c r="E834" s="105"/>
      <c r="F834" s="105"/>
      <c r="G834" s="105"/>
      <c r="H834" s="105"/>
      <c r="I834" s="105"/>
      <c r="J834" s="105"/>
      <c r="K834" s="105"/>
      <c r="L834" s="105"/>
    </row>
    <row r="835">
      <c r="A835" s="105"/>
      <c r="B835" s="105"/>
      <c r="C835" s="105"/>
      <c r="D835" s="105"/>
      <c r="E835" s="105"/>
      <c r="F835" s="105"/>
      <c r="G835" s="105"/>
      <c r="H835" s="105"/>
      <c r="I835" s="105"/>
      <c r="J835" s="105"/>
      <c r="K835" s="105"/>
      <c r="L835" s="105"/>
    </row>
    <row r="836">
      <c r="A836" s="105"/>
      <c r="B836" s="105"/>
      <c r="C836" s="105"/>
      <c r="D836" s="105"/>
      <c r="E836" s="105"/>
      <c r="F836" s="105"/>
      <c r="G836" s="105"/>
      <c r="H836" s="105"/>
      <c r="I836" s="105"/>
      <c r="J836" s="105"/>
      <c r="K836" s="105"/>
      <c r="L836" s="105"/>
    </row>
    <row r="837">
      <c r="A837" s="105"/>
      <c r="B837" s="105"/>
      <c r="C837" s="105"/>
      <c r="D837" s="105"/>
      <c r="E837" s="105"/>
      <c r="F837" s="105"/>
      <c r="G837" s="105"/>
      <c r="H837" s="105"/>
      <c r="I837" s="105"/>
      <c r="J837" s="105"/>
      <c r="K837" s="105"/>
      <c r="L837" s="105"/>
    </row>
    <row r="838">
      <c r="A838" s="105"/>
      <c r="B838" s="105"/>
      <c r="C838" s="105"/>
      <c r="D838" s="105"/>
      <c r="E838" s="105"/>
      <c r="F838" s="105"/>
      <c r="G838" s="105"/>
      <c r="H838" s="105"/>
      <c r="I838" s="105"/>
      <c r="J838" s="105"/>
      <c r="K838" s="105"/>
      <c r="L838" s="105"/>
    </row>
    <row r="839">
      <c r="A839" s="105"/>
      <c r="B839" s="105"/>
      <c r="C839" s="105"/>
      <c r="D839" s="105"/>
      <c r="E839" s="105"/>
      <c r="F839" s="105"/>
      <c r="G839" s="105"/>
      <c r="H839" s="105"/>
      <c r="I839" s="105"/>
      <c r="J839" s="105"/>
      <c r="K839" s="105"/>
      <c r="L839" s="105"/>
    </row>
    <row r="840">
      <c r="A840" s="105"/>
      <c r="B840" s="105"/>
      <c r="C840" s="105"/>
      <c r="D840" s="105"/>
      <c r="E840" s="105"/>
      <c r="F840" s="105"/>
      <c r="G840" s="105"/>
      <c r="H840" s="105"/>
      <c r="I840" s="105"/>
      <c r="J840" s="105"/>
      <c r="K840" s="105"/>
      <c r="L840" s="105"/>
    </row>
    <row r="841">
      <c r="A841" s="105"/>
      <c r="B841" s="105"/>
      <c r="C841" s="105"/>
      <c r="D841" s="105"/>
      <c r="E841" s="105"/>
      <c r="F841" s="105"/>
      <c r="G841" s="105"/>
      <c r="H841" s="105"/>
      <c r="I841" s="105"/>
      <c r="J841" s="105"/>
      <c r="K841" s="105"/>
      <c r="L841" s="105"/>
    </row>
    <row r="842">
      <c r="A842" s="105"/>
      <c r="B842" s="105"/>
      <c r="C842" s="105"/>
      <c r="D842" s="105"/>
      <c r="E842" s="105"/>
      <c r="F842" s="105"/>
      <c r="G842" s="105"/>
      <c r="H842" s="105"/>
      <c r="I842" s="105"/>
      <c r="J842" s="105"/>
      <c r="K842" s="105"/>
      <c r="L842" s="105"/>
    </row>
    <row r="843">
      <c r="A843" s="105"/>
      <c r="B843" s="105"/>
      <c r="C843" s="105"/>
      <c r="D843" s="105"/>
      <c r="E843" s="105"/>
      <c r="F843" s="105"/>
      <c r="G843" s="105"/>
      <c r="H843" s="105"/>
      <c r="I843" s="105"/>
      <c r="J843" s="105"/>
      <c r="K843" s="105"/>
      <c r="L843" s="105"/>
    </row>
    <row r="844">
      <c r="A844" s="105"/>
      <c r="B844" s="105"/>
      <c r="C844" s="105"/>
      <c r="D844" s="105"/>
      <c r="E844" s="105"/>
      <c r="F844" s="105"/>
      <c r="G844" s="105"/>
      <c r="H844" s="105"/>
      <c r="I844" s="105"/>
      <c r="J844" s="105"/>
      <c r="K844" s="105"/>
      <c r="L844" s="105"/>
    </row>
    <row r="845">
      <c r="A845" s="105"/>
      <c r="B845" s="105"/>
      <c r="C845" s="105"/>
      <c r="D845" s="105"/>
      <c r="E845" s="105"/>
      <c r="F845" s="105"/>
      <c r="G845" s="105"/>
      <c r="H845" s="105"/>
      <c r="I845" s="105"/>
      <c r="J845" s="105"/>
      <c r="K845" s="105"/>
      <c r="L845" s="105"/>
    </row>
    <row r="846">
      <c r="A846" s="105"/>
      <c r="B846" s="105"/>
      <c r="C846" s="105"/>
      <c r="D846" s="105"/>
      <c r="E846" s="105"/>
      <c r="F846" s="105"/>
      <c r="G846" s="105"/>
      <c r="H846" s="105"/>
      <c r="I846" s="105"/>
      <c r="J846" s="105"/>
      <c r="K846" s="105"/>
      <c r="L846" s="105"/>
    </row>
    <row r="847">
      <c r="A847" s="105"/>
      <c r="B847" s="105"/>
      <c r="C847" s="105"/>
      <c r="D847" s="105"/>
      <c r="E847" s="105"/>
      <c r="F847" s="105"/>
      <c r="G847" s="105"/>
      <c r="H847" s="105"/>
      <c r="I847" s="105"/>
      <c r="J847" s="105"/>
      <c r="K847" s="105"/>
      <c r="L847" s="105"/>
    </row>
    <row r="848">
      <c r="A848" s="105"/>
      <c r="B848" s="105"/>
      <c r="C848" s="105"/>
      <c r="D848" s="105"/>
      <c r="E848" s="105"/>
      <c r="F848" s="105"/>
      <c r="G848" s="105"/>
      <c r="H848" s="105"/>
      <c r="I848" s="105"/>
      <c r="J848" s="105"/>
      <c r="K848" s="105"/>
      <c r="L848" s="105"/>
    </row>
    <row r="849">
      <c r="A849" s="105"/>
      <c r="B849" s="105"/>
      <c r="C849" s="105"/>
      <c r="D849" s="105"/>
      <c r="E849" s="105"/>
      <c r="F849" s="105"/>
      <c r="G849" s="105"/>
      <c r="H849" s="105"/>
      <c r="I849" s="105"/>
      <c r="J849" s="105"/>
      <c r="K849" s="105"/>
      <c r="L849" s="105"/>
    </row>
    <row r="850">
      <c r="A850" s="105"/>
      <c r="B850" s="105"/>
      <c r="C850" s="105"/>
      <c r="D850" s="105"/>
      <c r="E850" s="105"/>
      <c r="F850" s="105"/>
      <c r="G850" s="105"/>
      <c r="H850" s="105"/>
      <c r="I850" s="105"/>
      <c r="J850" s="105"/>
      <c r="K850" s="105"/>
      <c r="L850" s="105"/>
    </row>
    <row r="851">
      <c r="A851" s="105"/>
      <c r="B851" s="105"/>
      <c r="C851" s="105"/>
      <c r="D851" s="105"/>
      <c r="E851" s="105"/>
      <c r="F851" s="105"/>
      <c r="G851" s="105"/>
      <c r="H851" s="105"/>
      <c r="I851" s="105"/>
      <c r="J851" s="105"/>
      <c r="K851" s="105"/>
      <c r="L851" s="105"/>
    </row>
    <row r="852">
      <c r="A852" s="105"/>
      <c r="B852" s="105"/>
      <c r="C852" s="105"/>
      <c r="D852" s="105"/>
      <c r="E852" s="105"/>
      <c r="F852" s="105"/>
      <c r="G852" s="105"/>
      <c r="H852" s="105"/>
      <c r="I852" s="105"/>
      <c r="J852" s="105"/>
      <c r="K852" s="105"/>
      <c r="L852" s="105"/>
    </row>
    <row r="853">
      <c r="A853" s="105"/>
      <c r="B853" s="105"/>
      <c r="C853" s="105"/>
      <c r="D853" s="105"/>
      <c r="E853" s="105"/>
      <c r="F853" s="105"/>
      <c r="G853" s="105"/>
      <c r="H853" s="105"/>
      <c r="I853" s="105"/>
      <c r="J853" s="105"/>
      <c r="K853" s="105"/>
      <c r="L853" s="105"/>
    </row>
    <row r="854">
      <c r="A854" s="105"/>
      <c r="B854" s="105"/>
      <c r="C854" s="105"/>
      <c r="D854" s="105"/>
      <c r="E854" s="105"/>
      <c r="F854" s="105"/>
      <c r="G854" s="105"/>
      <c r="H854" s="105"/>
      <c r="I854" s="105"/>
      <c r="J854" s="105"/>
      <c r="K854" s="105"/>
      <c r="L854" s="105"/>
    </row>
    <row r="855">
      <c r="A855" s="105"/>
      <c r="B855" s="105"/>
      <c r="C855" s="105"/>
      <c r="D855" s="105"/>
      <c r="E855" s="105"/>
      <c r="F855" s="105"/>
      <c r="G855" s="105"/>
      <c r="H855" s="105"/>
      <c r="I855" s="105"/>
      <c r="J855" s="105"/>
      <c r="K855" s="105"/>
      <c r="L855" s="105"/>
    </row>
    <row r="856">
      <c r="A856" s="105"/>
      <c r="B856" s="105"/>
      <c r="C856" s="105"/>
      <c r="D856" s="105"/>
      <c r="E856" s="105"/>
      <c r="F856" s="105"/>
      <c r="G856" s="105"/>
      <c r="H856" s="105"/>
      <c r="I856" s="105"/>
      <c r="J856" s="105"/>
      <c r="K856" s="105"/>
      <c r="L856" s="105"/>
    </row>
    <row r="857">
      <c r="A857" s="105"/>
      <c r="B857" s="105"/>
      <c r="C857" s="105"/>
      <c r="D857" s="105"/>
      <c r="E857" s="105"/>
      <c r="F857" s="105"/>
      <c r="G857" s="105"/>
      <c r="H857" s="105"/>
      <c r="I857" s="105"/>
      <c r="J857" s="105"/>
      <c r="K857" s="105"/>
      <c r="L857" s="105"/>
    </row>
    <row r="858">
      <c r="A858" s="105"/>
      <c r="B858" s="105"/>
      <c r="C858" s="105"/>
      <c r="D858" s="105"/>
      <c r="E858" s="105"/>
      <c r="F858" s="105"/>
      <c r="G858" s="105"/>
      <c r="H858" s="105"/>
      <c r="I858" s="105"/>
      <c r="J858" s="105"/>
      <c r="K858" s="105"/>
      <c r="L858" s="105"/>
    </row>
    <row r="859">
      <c r="A859" s="105"/>
      <c r="B859" s="105"/>
      <c r="C859" s="105"/>
      <c r="D859" s="105"/>
      <c r="E859" s="105"/>
      <c r="F859" s="105"/>
      <c r="G859" s="105"/>
      <c r="H859" s="105"/>
      <c r="I859" s="105"/>
      <c r="J859" s="105"/>
      <c r="K859" s="105"/>
      <c r="L859" s="105"/>
    </row>
    <row r="860">
      <c r="A860" s="105"/>
      <c r="B860" s="105"/>
      <c r="C860" s="105"/>
      <c r="D860" s="105"/>
      <c r="E860" s="105"/>
      <c r="F860" s="105"/>
      <c r="G860" s="105"/>
      <c r="H860" s="105"/>
      <c r="I860" s="105"/>
      <c r="J860" s="105"/>
      <c r="K860" s="105"/>
      <c r="L860" s="105"/>
    </row>
    <row r="861">
      <c r="A861" s="105"/>
      <c r="B861" s="105"/>
      <c r="C861" s="105"/>
      <c r="D861" s="105"/>
      <c r="E861" s="105"/>
      <c r="F861" s="105"/>
      <c r="G861" s="105"/>
      <c r="H861" s="105"/>
      <c r="I861" s="105"/>
      <c r="J861" s="105"/>
      <c r="K861" s="105"/>
      <c r="L861" s="105"/>
    </row>
    <row r="862">
      <c r="A862" s="105"/>
      <c r="B862" s="105"/>
      <c r="C862" s="105"/>
      <c r="D862" s="105"/>
      <c r="E862" s="105"/>
      <c r="F862" s="105"/>
      <c r="G862" s="105"/>
      <c r="H862" s="105"/>
      <c r="I862" s="105"/>
      <c r="J862" s="105"/>
      <c r="K862" s="105"/>
      <c r="L862" s="105"/>
    </row>
    <row r="863">
      <c r="A863" s="105"/>
      <c r="B863" s="105"/>
      <c r="C863" s="105"/>
      <c r="D863" s="105"/>
      <c r="E863" s="105"/>
      <c r="F863" s="105"/>
      <c r="G863" s="105"/>
      <c r="H863" s="105"/>
      <c r="I863" s="105"/>
      <c r="J863" s="105"/>
      <c r="K863" s="105"/>
      <c r="L863" s="105"/>
    </row>
    <row r="864">
      <c r="A864" s="105"/>
      <c r="B864" s="105"/>
      <c r="C864" s="105"/>
      <c r="D864" s="105"/>
      <c r="E864" s="105"/>
      <c r="F864" s="105"/>
      <c r="G864" s="105"/>
      <c r="H864" s="105"/>
      <c r="I864" s="105"/>
      <c r="J864" s="105"/>
      <c r="K864" s="105"/>
      <c r="L864" s="105"/>
    </row>
    <row r="865">
      <c r="A865" s="105"/>
      <c r="B865" s="105"/>
      <c r="C865" s="105"/>
      <c r="D865" s="105"/>
      <c r="E865" s="105"/>
      <c r="F865" s="105"/>
      <c r="G865" s="105"/>
      <c r="H865" s="105"/>
      <c r="I865" s="105"/>
      <c r="J865" s="105"/>
      <c r="K865" s="105"/>
      <c r="L865" s="105"/>
    </row>
    <row r="866">
      <c r="A866" s="105"/>
      <c r="B866" s="105"/>
      <c r="C866" s="105"/>
      <c r="D866" s="105"/>
      <c r="E866" s="105"/>
      <c r="F866" s="105"/>
      <c r="G866" s="105"/>
      <c r="H866" s="105"/>
      <c r="I866" s="105"/>
      <c r="J866" s="105"/>
      <c r="K866" s="105"/>
      <c r="L866" s="105"/>
    </row>
    <row r="867">
      <c r="A867" s="105"/>
      <c r="B867" s="105"/>
      <c r="C867" s="105"/>
      <c r="D867" s="105"/>
      <c r="E867" s="105"/>
      <c r="F867" s="105"/>
      <c r="G867" s="105"/>
      <c r="H867" s="105"/>
      <c r="I867" s="105"/>
      <c r="J867" s="105"/>
      <c r="K867" s="105"/>
      <c r="L867" s="105"/>
    </row>
    <row r="868">
      <c r="A868" s="105"/>
      <c r="B868" s="105"/>
      <c r="C868" s="105"/>
      <c r="D868" s="105"/>
      <c r="E868" s="105"/>
      <c r="F868" s="105"/>
      <c r="G868" s="105"/>
      <c r="H868" s="105"/>
      <c r="I868" s="105"/>
      <c r="J868" s="105"/>
      <c r="K868" s="105"/>
      <c r="L868" s="105"/>
    </row>
    <row r="869">
      <c r="A869" s="105"/>
      <c r="B869" s="105"/>
      <c r="C869" s="105"/>
      <c r="D869" s="105"/>
      <c r="E869" s="105"/>
      <c r="F869" s="105"/>
      <c r="G869" s="105"/>
      <c r="H869" s="105"/>
      <c r="I869" s="105"/>
      <c r="J869" s="105"/>
      <c r="K869" s="105"/>
      <c r="L869" s="105"/>
    </row>
    <row r="870">
      <c r="A870" s="105"/>
      <c r="B870" s="105"/>
      <c r="C870" s="105"/>
      <c r="D870" s="105"/>
      <c r="E870" s="105"/>
      <c r="F870" s="105"/>
      <c r="G870" s="105"/>
      <c r="H870" s="105"/>
      <c r="I870" s="105"/>
      <c r="J870" s="105"/>
      <c r="K870" s="105"/>
      <c r="L870" s="105"/>
    </row>
    <row r="871">
      <c r="A871" s="105"/>
      <c r="B871" s="105"/>
      <c r="C871" s="105"/>
      <c r="D871" s="105"/>
      <c r="E871" s="105"/>
      <c r="F871" s="105"/>
      <c r="G871" s="105"/>
      <c r="H871" s="105"/>
      <c r="I871" s="105"/>
      <c r="J871" s="105"/>
      <c r="K871" s="105"/>
      <c r="L871" s="105"/>
    </row>
    <row r="872">
      <c r="A872" s="105"/>
      <c r="B872" s="105"/>
      <c r="C872" s="105"/>
      <c r="D872" s="105"/>
      <c r="E872" s="105"/>
      <c r="F872" s="105"/>
      <c r="G872" s="105"/>
      <c r="H872" s="105"/>
      <c r="I872" s="105"/>
      <c r="J872" s="105"/>
      <c r="K872" s="105"/>
      <c r="L872" s="105"/>
    </row>
    <row r="873">
      <c r="A873" s="105"/>
      <c r="B873" s="105"/>
      <c r="C873" s="105"/>
      <c r="D873" s="105"/>
      <c r="E873" s="105"/>
      <c r="F873" s="105"/>
      <c r="G873" s="105"/>
      <c r="H873" s="105"/>
      <c r="I873" s="105"/>
      <c r="J873" s="105"/>
      <c r="K873" s="105"/>
      <c r="L873" s="105"/>
    </row>
    <row r="874">
      <c r="A874" s="105"/>
      <c r="B874" s="105"/>
      <c r="C874" s="105"/>
      <c r="D874" s="105"/>
      <c r="E874" s="105"/>
      <c r="F874" s="105"/>
      <c r="G874" s="105"/>
      <c r="H874" s="105"/>
      <c r="I874" s="105"/>
      <c r="J874" s="105"/>
      <c r="K874" s="105"/>
      <c r="L874" s="105"/>
    </row>
    <row r="875">
      <c r="A875" s="105"/>
      <c r="B875" s="105"/>
      <c r="C875" s="105"/>
      <c r="D875" s="105"/>
      <c r="E875" s="105"/>
      <c r="F875" s="105"/>
      <c r="G875" s="105"/>
      <c r="H875" s="105"/>
      <c r="I875" s="105"/>
      <c r="J875" s="105"/>
      <c r="K875" s="105"/>
      <c r="L875" s="105"/>
    </row>
    <row r="876">
      <c r="A876" s="105"/>
      <c r="B876" s="105"/>
      <c r="C876" s="105"/>
      <c r="D876" s="105"/>
      <c r="E876" s="105"/>
      <c r="F876" s="105"/>
      <c r="G876" s="105"/>
      <c r="H876" s="105"/>
      <c r="I876" s="105"/>
      <c r="J876" s="105"/>
      <c r="K876" s="105"/>
      <c r="L876" s="105"/>
    </row>
    <row r="877">
      <c r="A877" s="105"/>
      <c r="B877" s="105"/>
      <c r="C877" s="105"/>
      <c r="D877" s="105"/>
      <c r="E877" s="105"/>
      <c r="F877" s="105"/>
      <c r="G877" s="105"/>
      <c r="H877" s="105"/>
      <c r="I877" s="105"/>
      <c r="J877" s="105"/>
      <c r="K877" s="105"/>
      <c r="L877" s="105"/>
    </row>
    <row r="878">
      <c r="A878" s="105"/>
      <c r="B878" s="105"/>
      <c r="C878" s="105"/>
      <c r="D878" s="105"/>
      <c r="E878" s="105"/>
      <c r="F878" s="105"/>
      <c r="G878" s="105"/>
      <c r="H878" s="105"/>
      <c r="I878" s="105"/>
      <c r="J878" s="105"/>
      <c r="K878" s="105"/>
      <c r="L878" s="105"/>
    </row>
    <row r="879">
      <c r="A879" s="105"/>
      <c r="B879" s="105"/>
      <c r="C879" s="105"/>
      <c r="D879" s="105"/>
      <c r="E879" s="105"/>
      <c r="F879" s="105"/>
      <c r="G879" s="105"/>
      <c r="H879" s="105"/>
      <c r="I879" s="105"/>
      <c r="J879" s="105"/>
      <c r="K879" s="105"/>
      <c r="L879" s="105"/>
    </row>
    <row r="880">
      <c r="A880" s="105"/>
      <c r="B880" s="105"/>
      <c r="C880" s="105"/>
      <c r="D880" s="105"/>
      <c r="E880" s="105"/>
      <c r="F880" s="105"/>
      <c r="G880" s="105"/>
      <c r="H880" s="105"/>
      <c r="I880" s="105"/>
      <c r="J880" s="105"/>
      <c r="K880" s="105"/>
      <c r="L880" s="105"/>
    </row>
    <row r="881">
      <c r="A881" s="105"/>
      <c r="B881" s="105"/>
      <c r="C881" s="105"/>
      <c r="D881" s="105"/>
      <c r="E881" s="105"/>
      <c r="F881" s="105"/>
      <c r="G881" s="105"/>
      <c r="H881" s="105"/>
      <c r="I881" s="105"/>
      <c r="J881" s="105"/>
      <c r="K881" s="105"/>
      <c r="L881" s="105"/>
    </row>
    <row r="882">
      <c r="A882" s="105"/>
      <c r="B882" s="105"/>
      <c r="C882" s="105"/>
      <c r="D882" s="105"/>
      <c r="E882" s="105"/>
      <c r="F882" s="105"/>
      <c r="G882" s="105"/>
      <c r="H882" s="105"/>
      <c r="I882" s="105"/>
      <c r="J882" s="105"/>
      <c r="K882" s="105"/>
      <c r="L882" s="105"/>
    </row>
    <row r="883">
      <c r="A883" s="105"/>
      <c r="B883" s="105"/>
      <c r="C883" s="105"/>
      <c r="D883" s="105"/>
      <c r="E883" s="105"/>
      <c r="F883" s="105"/>
      <c r="G883" s="105"/>
      <c r="H883" s="105"/>
      <c r="I883" s="105"/>
      <c r="J883" s="105"/>
      <c r="K883" s="105"/>
      <c r="L883" s="105"/>
    </row>
    <row r="884">
      <c r="A884" s="105"/>
      <c r="B884" s="105"/>
      <c r="C884" s="105"/>
      <c r="D884" s="105"/>
      <c r="E884" s="105"/>
      <c r="F884" s="105"/>
      <c r="G884" s="105"/>
      <c r="H884" s="105"/>
      <c r="I884" s="105"/>
      <c r="J884" s="105"/>
      <c r="K884" s="105"/>
      <c r="L884" s="105"/>
    </row>
    <row r="885">
      <c r="A885" s="105"/>
      <c r="B885" s="105"/>
      <c r="C885" s="105"/>
      <c r="D885" s="105"/>
      <c r="E885" s="105"/>
      <c r="F885" s="105"/>
      <c r="G885" s="105"/>
      <c r="H885" s="105"/>
      <c r="I885" s="105"/>
      <c r="J885" s="105"/>
      <c r="K885" s="105"/>
      <c r="L885" s="105"/>
    </row>
    <row r="886">
      <c r="A886" s="105"/>
      <c r="B886" s="105"/>
      <c r="C886" s="105"/>
      <c r="D886" s="105"/>
      <c r="E886" s="105"/>
      <c r="F886" s="105"/>
      <c r="G886" s="105"/>
      <c r="H886" s="105"/>
      <c r="I886" s="105"/>
      <c r="J886" s="105"/>
      <c r="K886" s="105"/>
      <c r="L886" s="105"/>
    </row>
    <row r="887">
      <c r="A887" s="105"/>
      <c r="B887" s="105"/>
      <c r="C887" s="105"/>
      <c r="D887" s="105"/>
      <c r="E887" s="105"/>
      <c r="F887" s="105"/>
      <c r="G887" s="105"/>
      <c r="H887" s="105"/>
      <c r="I887" s="105"/>
      <c r="J887" s="105"/>
      <c r="K887" s="105"/>
      <c r="L887" s="105"/>
    </row>
    <row r="888">
      <c r="A888" s="105"/>
      <c r="B888" s="105"/>
      <c r="C888" s="105"/>
      <c r="D888" s="105"/>
      <c r="E888" s="105"/>
      <c r="F888" s="105"/>
      <c r="G888" s="105"/>
      <c r="H888" s="105"/>
      <c r="I888" s="105"/>
      <c r="J888" s="105"/>
      <c r="K888" s="105"/>
      <c r="L888" s="105"/>
    </row>
    <row r="889">
      <c r="A889" s="105"/>
      <c r="B889" s="105"/>
      <c r="C889" s="105"/>
      <c r="D889" s="105"/>
      <c r="E889" s="105"/>
      <c r="F889" s="105"/>
      <c r="G889" s="105"/>
      <c r="H889" s="105"/>
      <c r="I889" s="105"/>
      <c r="J889" s="105"/>
      <c r="K889" s="105"/>
      <c r="L889" s="105"/>
    </row>
    <row r="890">
      <c r="A890" s="105"/>
      <c r="B890" s="105"/>
      <c r="C890" s="105"/>
      <c r="D890" s="105"/>
      <c r="E890" s="105"/>
      <c r="F890" s="105"/>
      <c r="G890" s="105"/>
      <c r="H890" s="105"/>
      <c r="I890" s="105"/>
      <c r="J890" s="105"/>
      <c r="K890" s="105"/>
      <c r="L890" s="105"/>
    </row>
    <row r="891">
      <c r="A891" s="105"/>
      <c r="B891" s="105"/>
      <c r="C891" s="105"/>
      <c r="D891" s="105"/>
      <c r="E891" s="105"/>
      <c r="F891" s="105"/>
      <c r="G891" s="105"/>
      <c r="H891" s="105"/>
      <c r="I891" s="105"/>
      <c r="J891" s="105"/>
      <c r="K891" s="105"/>
      <c r="L891" s="105"/>
    </row>
    <row r="892">
      <c r="A892" s="105"/>
      <c r="B892" s="105"/>
      <c r="C892" s="105"/>
      <c r="D892" s="105"/>
      <c r="E892" s="105"/>
      <c r="F892" s="105"/>
      <c r="G892" s="105"/>
      <c r="H892" s="105"/>
      <c r="I892" s="105"/>
      <c r="J892" s="105"/>
      <c r="K892" s="105"/>
      <c r="L892" s="105"/>
    </row>
    <row r="893">
      <c r="A893" s="105"/>
      <c r="B893" s="105"/>
      <c r="C893" s="105"/>
      <c r="D893" s="105"/>
      <c r="E893" s="105"/>
      <c r="F893" s="105"/>
      <c r="G893" s="105"/>
      <c r="H893" s="105"/>
      <c r="I893" s="105"/>
      <c r="J893" s="105"/>
      <c r="K893" s="105"/>
      <c r="L893" s="105"/>
    </row>
    <row r="894">
      <c r="A894" s="105"/>
      <c r="B894" s="105"/>
      <c r="C894" s="105"/>
      <c r="D894" s="105"/>
      <c r="E894" s="105"/>
      <c r="F894" s="105"/>
      <c r="G894" s="105"/>
      <c r="H894" s="105"/>
      <c r="I894" s="105"/>
      <c r="J894" s="105"/>
      <c r="K894" s="105"/>
      <c r="L894" s="105"/>
    </row>
    <row r="895">
      <c r="A895" s="105"/>
      <c r="B895" s="105"/>
      <c r="C895" s="105"/>
      <c r="D895" s="105"/>
      <c r="E895" s="105"/>
      <c r="F895" s="105"/>
      <c r="G895" s="105"/>
      <c r="H895" s="105"/>
      <c r="I895" s="105"/>
      <c r="J895" s="105"/>
      <c r="K895" s="105"/>
      <c r="L895" s="105"/>
    </row>
    <row r="896">
      <c r="A896" s="105"/>
      <c r="B896" s="105"/>
      <c r="C896" s="105"/>
      <c r="D896" s="105"/>
      <c r="E896" s="105"/>
      <c r="F896" s="105"/>
      <c r="G896" s="105"/>
      <c r="H896" s="105"/>
      <c r="I896" s="105"/>
      <c r="J896" s="105"/>
      <c r="K896" s="105"/>
      <c r="L896" s="105"/>
    </row>
    <row r="897">
      <c r="A897" s="105"/>
      <c r="B897" s="105"/>
      <c r="C897" s="105"/>
      <c r="D897" s="105"/>
      <c r="E897" s="105"/>
      <c r="F897" s="105"/>
      <c r="G897" s="105"/>
      <c r="H897" s="105"/>
      <c r="I897" s="105"/>
      <c r="J897" s="105"/>
      <c r="K897" s="105"/>
      <c r="L897" s="105"/>
    </row>
    <row r="898">
      <c r="A898" s="105"/>
      <c r="B898" s="105"/>
      <c r="C898" s="105"/>
      <c r="D898" s="105"/>
      <c r="E898" s="105"/>
      <c r="F898" s="105"/>
      <c r="G898" s="105"/>
      <c r="H898" s="105"/>
      <c r="I898" s="105"/>
      <c r="J898" s="105"/>
      <c r="K898" s="105"/>
      <c r="L898" s="105"/>
    </row>
    <row r="899">
      <c r="A899" s="105"/>
      <c r="B899" s="105"/>
      <c r="C899" s="105"/>
      <c r="D899" s="105"/>
      <c r="E899" s="105"/>
      <c r="F899" s="105"/>
      <c r="G899" s="105"/>
      <c r="H899" s="105"/>
      <c r="I899" s="105"/>
      <c r="J899" s="105"/>
      <c r="K899" s="105"/>
      <c r="L899" s="105"/>
    </row>
    <row r="900">
      <c r="A900" s="105"/>
      <c r="B900" s="105"/>
      <c r="C900" s="105"/>
      <c r="D900" s="105"/>
      <c r="E900" s="105"/>
      <c r="F900" s="105"/>
      <c r="G900" s="105"/>
      <c r="H900" s="105"/>
      <c r="I900" s="105"/>
      <c r="J900" s="105"/>
      <c r="K900" s="105"/>
      <c r="L900" s="105"/>
    </row>
    <row r="901">
      <c r="A901" s="105"/>
      <c r="B901" s="105"/>
      <c r="C901" s="105"/>
      <c r="D901" s="105"/>
      <c r="E901" s="105"/>
      <c r="F901" s="105"/>
      <c r="G901" s="105"/>
      <c r="H901" s="105"/>
      <c r="I901" s="105"/>
      <c r="J901" s="105"/>
      <c r="K901" s="105"/>
      <c r="L901" s="105"/>
    </row>
    <row r="902">
      <c r="A902" s="105"/>
      <c r="B902" s="105"/>
      <c r="C902" s="105"/>
      <c r="D902" s="105"/>
      <c r="E902" s="105"/>
      <c r="F902" s="105"/>
      <c r="G902" s="105"/>
      <c r="H902" s="105"/>
      <c r="I902" s="105"/>
      <c r="J902" s="105"/>
      <c r="K902" s="105"/>
      <c r="L902" s="105"/>
    </row>
    <row r="903">
      <c r="A903" s="105"/>
      <c r="B903" s="105"/>
      <c r="C903" s="105"/>
      <c r="D903" s="105"/>
      <c r="E903" s="105"/>
      <c r="F903" s="105"/>
      <c r="G903" s="105"/>
      <c r="H903" s="105"/>
      <c r="I903" s="105"/>
      <c r="J903" s="105"/>
      <c r="K903" s="105"/>
      <c r="L903" s="105"/>
    </row>
    <row r="904">
      <c r="A904" s="105"/>
      <c r="B904" s="105"/>
      <c r="C904" s="105"/>
      <c r="D904" s="105"/>
      <c r="E904" s="105"/>
      <c r="F904" s="105"/>
      <c r="G904" s="105"/>
      <c r="H904" s="105"/>
      <c r="I904" s="105"/>
      <c r="J904" s="105"/>
      <c r="K904" s="105"/>
      <c r="L904" s="105"/>
    </row>
    <row r="905">
      <c r="A905" s="105"/>
      <c r="B905" s="105"/>
      <c r="C905" s="105"/>
      <c r="D905" s="105"/>
      <c r="E905" s="105"/>
      <c r="F905" s="105"/>
      <c r="G905" s="105"/>
      <c r="H905" s="105"/>
      <c r="I905" s="105"/>
      <c r="J905" s="105"/>
      <c r="K905" s="105"/>
      <c r="L905" s="105"/>
    </row>
    <row r="906">
      <c r="A906" s="105"/>
      <c r="B906" s="105"/>
      <c r="C906" s="105"/>
      <c r="D906" s="105"/>
      <c r="E906" s="105"/>
      <c r="F906" s="105"/>
      <c r="G906" s="105"/>
      <c r="H906" s="105"/>
      <c r="I906" s="105"/>
      <c r="J906" s="105"/>
      <c r="K906" s="105"/>
      <c r="L906" s="105"/>
    </row>
    <row r="907">
      <c r="A907" s="105"/>
      <c r="B907" s="105"/>
      <c r="C907" s="105"/>
      <c r="D907" s="105"/>
      <c r="E907" s="105"/>
      <c r="F907" s="105"/>
      <c r="G907" s="105"/>
      <c r="H907" s="105"/>
      <c r="I907" s="105"/>
      <c r="J907" s="105"/>
      <c r="K907" s="105"/>
      <c r="L907" s="105"/>
    </row>
    <row r="908">
      <c r="A908" s="105"/>
      <c r="B908" s="105"/>
      <c r="C908" s="105"/>
      <c r="D908" s="105"/>
      <c r="E908" s="105"/>
      <c r="F908" s="105"/>
      <c r="G908" s="105"/>
      <c r="H908" s="105"/>
      <c r="I908" s="105"/>
      <c r="J908" s="105"/>
      <c r="K908" s="105"/>
      <c r="L908" s="105"/>
    </row>
    <row r="909">
      <c r="A909" s="105"/>
      <c r="B909" s="105"/>
      <c r="C909" s="105"/>
      <c r="D909" s="105"/>
      <c r="E909" s="105"/>
      <c r="F909" s="105"/>
      <c r="G909" s="105"/>
      <c r="H909" s="105"/>
      <c r="I909" s="105"/>
      <c r="J909" s="105"/>
      <c r="K909" s="105"/>
      <c r="L909" s="105"/>
    </row>
    <row r="910">
      <c r="A910" s="105"/>
      <c r="B910" s="105"/>
      <c r="C910" s="105"/>
      <c r="D910" s="105"/>
      <c r="E910" s="105"/>
      <c r="F910" s="105"/>
      <c r="G910" s="105"/>
      <c r="H910" s="105"/>
      <c r="I910" s="105"/>
      <c r="J910" s="105"/>
      <c r="K910" s="105"/>
      <c r="L910" s="105"/>
    </row>
    <row r="911">
      <c r="A911" s="105"/>
      <c r="B911" s="105"/>
      <c r="C911" s="105"/>
      <c r="D911" s="105"/>
      <c r="E911" s="105"/>
      <c r="F911" s="105"/>
      <c r="G911" s="105"/>
      <c r="H911" s="105"/>
      <c r="I911" s="105"/>
      <c r="J911" s="105"/>
      <c r="K911" s="105"/>
      <c r="L911" s="105"/>
    </row>
    <row r="912">
      <c r="A912" s="105"/>
      <c r="B912" s="105"/>
      <c r="C912" s="105"/>
      <c r="D912" s="105"/>
      <c r="E912" s="105"/>
      <c r="F912" s="105"/>
      <c r="G912" s="105"/>
      <c r="H912" s="105"/>
      <c r="I912" s="105"/>
      <c r="J912" s="105"/>
      <c r="K912" s="105"/>
      <c r="L912" s="105"/>
    </row>
    <row r="913">
      <c r="A913" s="105"/>
      <c r="B913" s="105"/>
      <c r="C913" s="105"/>
      <c r="D913" s="105"/>
      <c r="E913" s="105"/>
      <c r="F913" s="105"/>
      <c r="G913" s="105"/>
      <c r="H913" s="105"/>
      <c r="I913" s="105"/>
      <c r="J913" s="105"/>
      <c r="K913" s="105"/>
      <c r="L913" s="105"/>
    </row>
    <row r="914">
      <c r="A914" s="105"/>
      <c r="B914" s="105"/>
      <c r="C914" s="105"/>
      <c r="D914" s="105"/>
      <c r="E914" s="105"/>
      <c r="F914" s="105"/>
      <c r="G914" s="105"/>
      <c r="H914" s="105"/>
      <c r="I914" s="105"/>
      <c r="J914" s="105"/>
      <c r="K914" s="105"/>
      <c r="L914" s="105"/>
    </row>
    <row r="915">
      <c r="A915" s="105"/>
      <c r="B915" s="105"/>
      <c r="C915" s="105"/>
      <c r="D915" s="105"/>
      <c r="E915" s="105"/>
      <c r="F915" s="105"/>
      <c r="G915" s="105"/>
      <c r="H915" s="105"/>
      <c r="I915" s="105"/>
      <c r="J915" s="105"/>
      <c r="K915" s="105"/>
      <c r="L915" s="105"/>
    </row>
    <row r="916">
      <c r="A916" s="105"/>
      <c r="B916" s="105"/>
      <c r="C916" s="105"/>
      <c r="D916" s="105"/>
      <c r="E916" s="105"/>
      <c r="F916" s="105"/>
      <c r="G916" s="105"/>
      <c r="H916" s="105"/>
      <c r="I916" s="105"/>
      <c r="J916" s="105"/>
      <c r="K916" s="105"/>
      <c r="L916" s="105"/>
    </row>
    <row r="917">
      <c r="A917" s="105"/>
      <c r="B917" s="105"/>
      <c r="C917" s="105"/>
      <c r="D917" s="105"/>
      <c r="E917" s="105"/>
      <c r="F917" s="105"/>
      <c r="G917" s="105"/>
      <c r="H917" s="105"/>
      <c r="I917" s="105"/>
      <c r="J917" s="105"/>
      <c r="K917" s="105"/>
      <c r="L917" s="105"/>
    </row>
    <row r="918">
      <c r="A918" s="105"/>
      <c r="B918" s="105"/>
      <c r="C918" s="105"/>
      <c r="D918" s="105"/>
      <c r="E918" s="105"/>
      <c r="F918" s="105"/>
      <c r="G918" s="105"/>
      <c r="H918" s="105"/>
      <c r="I918" s="105"/>
      <c r="J918" s="105"/>
      <c r="K918" s="105"/>
      <c r="L918" s="105"/>
    </row>
    <row r="919">
      <c r="A919" s="105"/>
      <c r="B919" s="105"/>
      <c r="C919" s="105"/>
      <c r="D919" s="105"/>
      <c r="E919" s="105"/>
      <c r="F919" s="105"/>
      <c r="G919" s="105"/>
      <c r="H919" s="105"/>
      <c r="I919" s="105"/>
      <c r="J919" s="105"/>
      <c r="K919" s="105"/>
      <c r="L919" s="105"/>
    </row>
    <row r="920">
      <c r="A920" s="105"/>
      <c r="B920" s="105"/>
      <c r="C920" s="105"/>
      <c r="D920" s="105"/>
      <c r="E920" s="105"/>
      <c r="F920" s="105"/>
      <c r="G920" s="105"/>
      <c r="H920" s="105"/>
      <c r="I920" s="105"/>
      <c r="J920" s="105"/>
      <c r="K920" s="105"/>
      <c r="L920" s="105"/>
    </row>
    <row r="921">
      <c r="A921" s="105"/>
      <c r="B921" s="105"/>
      <c r="C921" s="105"/>
      <c r="D921" s="105"/>
      <c r="E921" s="105"/>
      <c r="F921" s="105"/>
      <c r="G921" s="105"/>
      <c r="H921" s="105"/>
      <c r="I921" s="105"/>
      <c r="J921" s="105"/>
      <c r="K921" s="105"/>
      <c r="L921" s="105"/>
    </row>
    <row r="922">
      <c r="A922" s="105"/>
      <c r="B922" s="105"/>
      <c r="C922" s="105"/>
      <c r="D922" s="105"/>
      <c r="E922" s="105"/>
      <c r="F922" s="105"/>
      <c r="G922" s="105"/>
      <c r="H922" s="105"/>
      <c r="I922" s="105"/>
      <c r="J922" s="105"/>
      <c r="K922" s="105"/>
      <c r="L922" s="105"/>
    </row>
    <row r="923">
      <c r="A923" s="105"/>
      <c r="B923" s="105"/>
      <c r="C923" s="105"/>
      <c r="D923" s="105"/>
      <c r="E923" s="105"/>
      <c r="F923" s="105"/>
      <c r="G923" s="105"/>
      <c r="H923" s="105"/>
      <c r="I923" s="105"/>
      <c r="J923" s="105"/>
      <c r="K923" s="105"/>
      <c r="L923" s="105"/>
    </row>
    <row r="924">
      <c r="A924" s="105"/>
      <c r="B924" s="105"/>
      <c r="C924" s="105"/>
      <c r="D924" s="105"/>
      <c r="E924" s="105"/>
      <c r="F924" s="105"/>
      <c r="G924" s="105"/>
      <c r="H924" s="105"/>
      <c r="I924" s="105"/>
      <c r="J924" s="105"/>
      <c r="K924" s="105"/>
      <c r="L924" s="105"/>
    </row>
    <row r="925">
      <c r="A925" s="105"/>
      <c r="B925" s="105"/>
      <c r="C925" s="105"/>
      <c r="D925" s="105"/>
      <c r="E925" s="105"/>
      <c r="F925" s="105"/>
      <c r="G925" s="105"/>
      <c r="H925" s="105"/>
      <c r="I925" s="105"/>
      <c r="J925" s="105"/>
      <c r="K925" s="105"/>
      <c r="L925" s="105"/>
    </row>
    <row r="926">
      <c r="A926" s="105"/>
      <c r="B926" s="105"/>
      <c r="C926" s="105"/>
      <c r="D926" s="105"/>
      <c r="E926" s="105"/>
      <c r="F926" s="105"/>
      <c r="G926" s="105"/>
      <c r="H926" s="105"/>
      <c r="I926" s="105"/>
      <c r="J926" s="105"/>
      <c r="K926" s="105"/>
      <c r="L926" s="105"/>
    </row>
    <row r="927">
      <c r="A927" s="105"/>
      <c r="B927" s="105"/>
      <c r="C927" s="105"/>
      <c r="D927" s="105"/>
      <c r="E927" s="105"/>
      <c r="F927" s="105"/>
      <c r="G927" s="105"/>
      <c r="H927" s="105"/>
      <c r="I927" s="105"/>
      <c r="J927" s="105"/>
      <c r="K927" s="105"/>
      <c r="L927" s="105"/>
    </row>
    <row r="928">
      <c r="A928" s="105"/>
      <c r="B928" s="105"/>
      <c r="C928" s="105"/>
      <c r="D928" s="105"/>
      <c r="E928" s="105"/>
      <c r="F928" s="105"/>
      <c r="G928" s="105"/>
      <c r="H928" s="105"/>
      <c r="I928" s="105"/>
      <c r="J928" s="105"/>
      <c r="K928" s="105"/>
      <c r="L928" s="105"/>
    </row>
    <row r="929">
      <c r="A929" s="105"/>
      <c r="B929" s="105"/>
      <c r="C929" s="105"/>
      <c r="D929" s="105"/>
      <c r="E929" s="105"/>
      <c r="F929" s="105"/>
      <c r="G929" s="105"/>
      <c r="H929" s="105"/>
      <c r="I929" s="105"/>
      <c r="J929" s="105"/>
      <c r="K929" s="105"/>
      <c r="L929" s="105"/>
    </row>
    <row r="930">
      <c r="A930" s="105"/>
      <c r="B930" s="105"/>
      <c r="C930" s="105"/>
      <c r="D930" s="105"/>
      <c r="E930" s="105"/>
      <c r="F930" s="105"/>
      <c r="G930" s="105"/>
      <c r="H930" s="105"/>
      <c r="I930" s="105"/>
      <c r="J930" s="105"/>
      <c r="K930" s="105"/>
      <c r="L930" s="105"/>
    </row>
    <row r="931">
      <c r="A931" s="105"/>
      <c r="B931" s="105"/>
      <c r="C931" s="105"/>
      <c r="D931" s="105"/>
      <c r="E931" s="105"/>
      <c r="F931" s="105"/>
      <c r="G931" s="105"/>
      <c r="H931" s="105"/>
      <c r="I931" s="105"/>
      <c r="J931" s="105"/>
      <c r="K931" s="105"/>
      <c r="L931" s="105"/>
    </row>
    <row r="932">
      <c r="A932" s="105"/>
      <c r="B932" s="105"/>
      <c r="C932" s="105"/>
      <c r="D932" s="105"/>
      <c r="E932" s="105"/>
      <c r="F932" s="105"/>
      <c r="G932" s="105"/>
      <c r="H932" s="105"/>
      <c r="I932" s="105"/>
      <c r="J932" s="105"/>
      <c r="K932" s="105"/>
      <c r="L932" s="105"/>
    </row>
    <row r="933">
      <c r="A933" s="105"/>
      <c r="B933" s="105"/>
      <c r="C933" s="105"/>
      <c r="D933" s="105"/>
      <c r="E933" s="105"/>
      <c r="F933" s="105"/>
      <c r="G933" s="105"/>
      <c r="H933" s="105"/>
      <c r="I933" s="105"/>
      <c r="J933" s="105"/>
      <c r="K933" s="105"/>
      <c r="L933" s="105"/>
    </row>
    <row r="934">
      <c r="A934" s="105"/>
      <c r="B934" s="105"/>
      <c r="C934" s="105"/>
      <c r="D934" s="105"/>
      <c r="E934" s="105"/>
      <c r="F934" s="105"/>
      <c r="G934" s="105"/>
      <c r="H934" s="105"/>
      <c r="I934" s="105"/>
      <c r="J934" s="105"/>
      <c r="K934" s="105"/>
      <c r="L934" s="105"/>
    </row>
    <row r="935">
      <c r="A935" s="105"/>
      <c r="B935" s="105"/>
      <c r="C935" s="105"/>
      <c r="D935" s="105"/>
      <c r="E935" s="105"/>
      <c r="F935" s="105"/>
      <c r="G935" s="105"/>
      <c r="H935" s="105"/>
      <c r="I935" s="105"/>
      <c r="J935" s="105"/>
      <c r="K935" s="105"/>
      <c r="L935" s="105"/>
    </row>
    <row r="936">
      <c r="A936" s="105"/>
      <c r="B936" s="105"/>
      <c r="C936" s="105"/>
      <c r="D936" s="105"/>
      <c r="E936" s="105"/>
      <c r="F936" s="105"/>
      <c r="G936" s="105"/>
      <c r="H936" s="105"/>
      <c r="I936" s="105"/>
      <c r="J936" s="105"/>
      <c r="K936" s="105"/>
      <c r="L936" s="105"/>
    </row>
    <row r="937">
      <c r="A937" s="105"/>
      <c r="B937" s="105"/>
      <c r="C937" s="105"/>
      <c r="D937" s="105"/>
      <c r="E937" s="105"/>
      <c r="F937" s="105"/>
      <c r="G937" s="105"/>
      <c r="H937" s="105"/>
      <c r="I937" s="105"/>
      <c r="J937" s="105"/>
      <c r="K937" s="105"/>
      <c r="L937" s="105"/>
    </row>
    <row r="938">
      <c r="A938" s="105"/>
      <c r="B938" s="105"/>
      <c r="C938" s="105"/>
      <c r="D938" s="105"/>
      <c r="E938" s="105"/>
      <c r="F938" s="105"/>
      <c r="G938" s="105"/>
      <c r="H938" s="105"/>
      <c r="I938" s="105"/>
      <c r="J938" s="105"/>
      <c r="K938" s="105"/>
      <c r="L938" s="105"/>
    </row>
  </sheetData>
  <printOptions gridLines="1" horizontalCentered="1"/>
  <pageMargins bottom="0.75" footer="0.0" header="0.0" left="0.7" right="0.7" top="0.75"/>
  <pageSetup fitToHeight="0" cellComments="atEnd" orientation="landscape" pageOrder="overThenDown"/>
  <drawing r:id="rId1"/>
</worksheet>
</file>