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evalurate\public\admin-assets\file\"/>
    </mc:Choice>
  </mc:AlternateContent>
  <bookViews>
    <workbookView xWindow="-105" yWindow="-105" windowWidth="19425" windowHeight="10425"/>
  </bookViews>
  <sheets>
    <sheet name="BHR Report Data" sheetId="1" r:id="rId1"/>
    <sheet name="BHR Graph Data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AQ2" i="1" l="1"/>
  <c r="EH2" i="1" l="1"/>
  <c r="DV2" i="1"/>
  <c r="DO2" i="1"/>
  <c r="CY2" i="1"/>
  <c r="CF2" i="1"/>
  <c r="CM2" i="1"/>
  <c r="BP2" i="1"/>
  <c r="AW2" i="1"/>
  <c r="BD2" i="1"/>
  <c r="AX2" i="1" l="1"/>
  <c r="A2" i="2" l="1"/>
  <c r="A14" i="2"/>
  <c r="A8" i="2"/>
  <c r="A4" i="2"/>
  <c r="A3" i="2"/>
  <c r="A17" i="2"/>
  <c r="A11" i="2"/>
  <c r="A5" i="2"/>
  <c r="A16" i="2"/>
  <c r="A10" i="2"/>
  <c r="A15" i="2"/>
  <c r="A9" i="2"/>
  <c r="B14" i="2" l="1"/>
  <c r="B8" i="2"/>
  <c r="B2" i="2"/>
  <c r="B3" i="2" l="1"/>
  <c r="B17" i="2"/>
  <c r="DP2" i="1"/>
  <c r="DI2" i="1"/>
  <c r="B16" i="2"/>
  <c r="CG2" i="1"/>
  <c r="BZ2" i="1"/>
  <c r="B9" i="2"/>
  <c r="AB2" i="1"/>
  <c r="AA2" i="1"/>
  <c r="Z2" i="1"/>
  <c r="T2" i="1"/>
  <c r="B15" i="2"/>
  <c r="B10" i="2" l="1"/>
  <c r="B5" i="2"/>
  <c r="B4" i="2"/>
  <c r="B11" i="2"/>
</calcChain>
</file>

<file path=xl/sharedStrings.xml><?xml version="1.0" encoding="utf-8"?>
<sst xmlns="http://schemas.openxmlformats.org/spreadsheetml/2006/main" count="184" uniqueCount="169">
  <si>
    <t>D M Webb</t>
  </si>
  <si>
    <t>MR DAVID MICHAEL WEBB</t>
  </si>
  <si>
    <t>Price (£)</t>
  </si>
  <si>
    <t>Company</t>
  </si>
  <si>
    <t>DMW</t>
  </si>
  <si>
    <t>Avis</t>
  </si>
  <si>
    <t>Hertz</t>
  </si>
  <si>
    <t>Defendant</t>
  </si>
  <si>
    <t>AWT1-16163-616</t>
  </si>
  <si>
    <t>UXBRIDGE</t>
  </si>
  <si>
    <t>G88YX515</t>
  </si>
  <si>
    <t>MR GEORGE DESUZE</t>
  </si>
  <si>
    <t>Plexus Law</t>
  </si>
  <si>
    <t>A X</t>
  </si>
  <si>
    <t>Mercedes A180 1.5 Auto</t>
  </si>
  <si>
    <t>Northolt</t>
  </si>
  <si>
    <t>Ford Fiesta 1.6 Auto</t>
  </si>
  <si>
    <t>S4</t>
  </si>
  <si>
    <t>P2</t>
  </si>
  <si>
    <t>Wembley</t>
  </si>
  <si>
    <t>VW Golf Auto</t>
  </si>
  <si>
    <t>N/A</t>
  </si>
  <si>
    <t>N</t>
  </si>
  <si>
    <t>Unlimited mileage for 1-27 days hire, 75 miles per day thereafter</t>
  </si>
  <si>
    <t>Y</t>
  </si>
  <si>
    <t>Enterprise</t>
  </si>
  <si>
    <t>Southall</t>
  </si>
  <si>
    <t>Ford Focus Auto</t>
  </si>
  <si>
    <t>Kia Ceed Auto</t>
  </si>
  <si>
    <t>Unlimited mileage for 1-27 days hire, 75 miles per day theerafter</t>
  </si>
  <si>
    <t>METROLINE TRAVEL LIMITED</t>
  </si>
  <si>
    <t>on_behalf_of</t>
  </si>
  <si>
    <t>author_short_name</t>
  </si>
  <si>
    <t>ws_no</t>
  </si>
  <si>
    <t>exhibit_no</t>
  </si>
  <si>
    <t>ws_date</t>
  </si>
  <si>
    <t>client_ref</t>
  </si>
  <si>
    <t>our_ref</t>
  </si>
  <si>
    <t>court</t>
  </si>
  <si>
    <t>claim_no</t>
  </si>
  <si>
    <t>claimant</t>
  </si>
  <si>
    <t>defendant</t>
  </si>
  <si>
    <t>author_name</t>
  </si>
  <si>
    <t>analysis_date</t>
  </si>
  <si>
    <t>client</t>
  </si>
  <si>
    <t>cho</t>
  </si>
  <si>
    <t>cho_vehicle</t>
  </si>
  <si>
    <t>start_xs_cho</t>
  </si>
  <si>
    <t>hire_xs_day1</t>
  </si>
  <si>
    <t>hire_xs_day7</t>
  </si>
  <si>
    <t>hire_xs_day28</t>
  </si>
  <si>
    <t>xs_cho</t>
  </si>
  <si>
    <t>hire_locality</t>
  </si>
  <si>
    <t>hire_start</t>
  </si>
  <si>
    <t>hire_period</t>
  </si>
  <si>
    <t>hire_cost</t>
  </si>
  <si>
    <t>hire_day_cost1</t>
  </si>
  <si>
    <t>hire_day_cost7</t>
  </si>
  <si>
    <t>hire_day_cost28</t>
  </si>
  <si>
    <t>clmnt_vehicle</t>
  </si>
  <si>
    <t>clmnt_abi</t>
  </si>
  <si>
    <t>cho_abi</t>
  </si>
  <si>
    <t>analysis_vehicle</t>
  </si>
  <si>
    <t>analysis_abi</t>
  </si>
  <si>
    <t>bhr_co1</t>
  </si>
  <si>
    <t>branch1</t>
  </si>
  <si>
    <t>distance1</t>
  </si>
  <si>
    <t>vehicle1</t>
  </si>
  <si>
    <t>cost1_1</t>
  </si>
  <si>
    <t>xs1_1</t>
  </si>
  <si>
    <t>quest1_1</t>
  </si>
  <si>
    <t>surcharges1_1</t>
  </si>
  <si>
    <t>dc1_1</t>
  </si>
  <si>
    <t>totalcost1_1</t>
  </si>
  <si>
    <t>finalxs1_1</t>
  </si>
  <si>
    <t>cost1_7</t>
  </si>
  <si>
    <t>xs1_7</t>
  </si>
  <si>
    <t>quest1_7</t>
  </si>
  <si>
    <t>surcharges1_7</t>
  </si>
  <si>
    <t>dc1_7</t>
  </si>
  <si>
    <t>totalcost1_7</t>
  </si>
  <si>
    <t>finalxs1_7</t>
  </si>
  <si>
    <t>cost1_28</t>
  </si>
  <si>
    <t>xs1_28</t>
  </si>
  <si>
    <t>quest1_28</t>
  </si>
  <si>
    <t>surcharges1_28</t>
  </si>
  <si>
    <t>dc1_28</t>
  </si>
  <si>
    <t>totalcost1_28</t>
  </si>
  <si>
    <t>finalxs1_28</t>
  </si>
  <si>
    <t>startxs_1</t>
  </si>
  <si>
    <t>bhrxs_1</t>
  </si>
  <si>
    <t>questorxs_1</t>
  </si>
  <si>
    <t>ul_miles_1</t>
  </si>
  <si>
    <t>state_policy_1</t>
  </si>
  <si>
    <t>surcharges_1</t>
  </si>
  <si>
    <t>surcharges_name_1</t>
  </si>
  <si>
    <t>surcharges_cost_1</t>
  </si>
  <si>
    <t>dc_1</t>
  </si>
  <si>
    <t>dc_cost_1</t>
  </si>
  <si>
    <t>bhr_co2</t>
  </si>
  <si>
    <t>branch2</t>
  </si>
  <si>
    <t>distance2</t>
  </si>
  <si>
    <t>vehicle2</t>
  </si>
  <si>
    <t>cost2_1</t>
  </si>
  <si>
    <t>xs2_1</t>
  </si>
  <si>
    <t>quest2_1</t>
  </si>
  <si>
    <t>surcharges2_1</t>
  </si>
  <si>
    <t>dc2_1</t>
  </si>
  <si>
    <t>totalcost2_1</t>
  </si>
  <si>
    <t>finalxs2_1</t>
  </si>
  <si>
    <t>cost2_7</t>
  </si>
  <si>
    <t>xs2_7</t>
  </si>
  <si>
    <t>quest2_7</t>
  </si>
  <si>
    <t>surcharges2_7</t>
  </si>
  <si>
    <t>dc2_7</t>
  </si>
  <si>
    <t>totalcost2_7</t>
  </si>
  <si>
    <t>finalxs2_7</t>
  </si>
  <si>
    <t>cost2_28</t>
  </si>
  <si>
    <t>xs2_28</t>
  </si>
  <si>
    <t>quest2_28</t>
  </si>
  <si>
    <t>surcharges2_28</t>
  </si>
  <si>
    <t>dc2_28</t>
  </si>
  <si>
    <t>totalcost2_28</t>
  </si>
  <si>
    <t>finalxs2_28</t>
  </si>
  <si>
    <t>startxs_2</t>
  </si>
  <si>
    <t>bhrxs_2</t>
  </si>
  <si>
    <t>questorxs_2</t>
  </si>
  <si>
    <t>ul_miles_2</t>
  </si>
  <si>
    <t>state_policy_2</t>
  </si>
  <si>
    <t>surcharges_2</t>
  </si>
  <si>
    <t>surcharges_name_2</t>
  </si>
  <si>
    <t>surcharges_cost_2</t>
  </si>
  <si>
    <t>dc_2</t>
  </si>
  <si>
    <t>dc_cost_2</t>
  </si>
  <si>
    <t>bhr_co3</t>
  </si>
  <si>
    <t>branch3</t>
  </si>
  <si>
    <t>distance3</t>
  </si>
  <si>
    <t>vehicle3</t>
  </si>
  <si>
    <t>cost3_1</t>
  </si>
  <si>
    <t>xs3_1</t>
  </si>
  <si>
    <t>quest3_1</t>
  </si>
  <si>
    <t>surcharges3_1</t>
  </si>
  <si>
    <t>dc3_1</t>
  </si>
  <si>
    <t>totalcost3_1</t>
  </si>
  <si>
    <t>finalxs3_1</t>
  </si>
  <si>
    <t>cost3_7</t>
  </si>
  <si>
    <t>xs3_7</t>
  </si>
  <si>
    <t>quest3_7</t>
  </si>
  <si>
    <t>surcharges3_7</t>
  </si>
  <si>
    <t>dc3_7</t>
  </si>
  <si>
    <t>totalcost3_7</t>
  </si>
  <si>
    <t>finalxs3_7</t>
  </si>
  <si>
    <t>cost3_28</t>
  </si>
  <si>
    <t>xs3_28</t>
  </si>
  <si>
    <t>quest3_28</t>
  </si>
  <si>
    <t>dc3_28</t>
  </si>
  <si>
    <t>totalcost3_28</t>
  </si>
  <si>
    <t>finalxs3_28</t>
  </si>
  <si>
    <t>startxs_3</t>
  </si>
  <si>
    <t>bhrxs_3</t>
  </si>
  <si>
    <t>questorxs_3</t>
  </si>
  <si>
    <t>ul_miles_3</t>
  </si>
  <si>
    <t>state_policy_3</t>
  </si>
  <si>
    <t>surcharges_3</t>
  </si>
  <si>
    <t>surcharges_name_3</t>
  </si>
  <si>
    <t>surcharges_cost_3</t>
  </si>
  <si>
    <t>dc_3</t>
  </si>
  <si>
    <t>dc_cost_3</t>
  </si>
  <si>
    <t>surchargess3_28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</si>
</sst>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809]dd\ mmmm\ yyyy;@"/>
    <numFmt numFmtId="165" formatCode="0.0"/>
    <numFmt numFmtId="166" formatCode="&quot;£&quot;#,##0.00"/>
    <numFmt numFmtId="167" formatCode="dd\/mm\/yyyy"/>
    <numFmt numFmtId="168" formatCode="yyyy/mm/dd;@"/>
    <numFmt numFmtId="169" formatCode="dd/mm/yyyy;@"/>
    <numFmt numFmtId="170" formatCode="[$-14009]dd/mm/yy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" fontId="1" fillId="0" borderId="0" xfId="0" applyNumberFormat="1" applyFont="1"/>
    <xf numFmtId="49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46"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</dxf>
    <dxf>
      <numFmt numFmtId="165" formatCode="0.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4" formatCode="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" formatCode="0"/>
    </dxf>
    <dxf>
      <numFmt numFmtId="169" formatCode="dd/mm/yyyy;@"/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0" formatCode="@"/>
    </dxf>
    <dxf>
      <numFmt numFmtId="168" formatCode="yyyy/mm/dd;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164" formatCode="[$-809]dd\ mmmm\ yyyy;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D11226"/>
      <color rgb="FF4A49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28-Day</a:t>
            </a:r>
            <a:r>
              <a:rPr lang="en-GB" baseline="0"/>
              <a:t> Rate (Monthly)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Cost</c:v>
          </c:tx>
          <c:spPr>
            <a:solidFill>
              <a:srgbClr val="4A494A"/>
            </a:solidFill>
            <a:ln cap="rnd">
              <a:solidFill>
                <a:srgbClr val="4A494A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1226"/>
              </a:solidFill>
              <a:ln cap="rnd">
                <a:solidFill>
                  <a:srgbClr val="D1122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6-4C4F-A966-A8014DABED08}"/>
              </c:ext>
            </c:extLst>
          </c:dPt>
          <c:cat>
            <c:numRef>
              <c:f>'BHR Report Data'!$EK$13:$EK$16</c:f>
              <c:numCache>
                <c:formatCode>@</c:formatCode>
                <c:ptCount val="4"/>
              </c:numCache>
            </c:numRef>
          </c:cat>
          <c:val>
            <c:numRef>
              <c:f>'BHR Report Data'!$EL$13:$EL$16</c:f>
              <c:numCache>
                <c:formatCode>"£"#,##0.00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5F6-4C4F-A966-A8014DABED08}"/>
            </c:ext>
          </c:extLst>
        </c:ser>
        <c:ser>
          <c:idx val="1"/>
          <c:order val="1"/>
          <c:tx>
            <c:v>% of CHR</c:v>
          </c:tx>
          <c:spPr>
            <a:noFill/>
            <a:ln>
              <a:noFill/>
            </a:ln>
          </c:spPr>
          <c:invertIfNegative val="0"/>
          <c:cat>
            <c:numRef>
              <c:f>'BHR Report Data'!$EK$13:$EK$16</c:f>
              <c:numCache>
                <c:formatCode>@</c:formatCode>
                <c:ptCount val="4"/>
              </c:numCache>
            </c:numRef>
          </c:cat>
          <c:val>
            <c:numRef>
              <c:f>'BHR Report Data'!$EM$13:$EM$16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8942-4AF1-BFD5-D74F13D0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5867064"/>
        <c:axId val="515871984"/>
      </c:barChart>
      <c:catAx>
        <c:axId val="515867064"/>
        <c:scaling>
          <c:orientation val="minMax"/>
        </c:scaling>
        <c:delete val="0"/>
        <c:axPos val="l"/>
        <c:numFmt formatCode="@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700" baseline="0"/>
            </a:pPr>
            <a:endParaRPr lang="en-US"/>
          </a:p>
        </c:txPr>
        <c:crossAx val="515871984"/>
        <c:crosses val="autoZero"/>
        <c:auto val="1"/>
        <c:lblAlgn val="ctr"/>
        <c:lblOffset val="100"/>
        <c:tickMarkSkip val="1"/>
        <c:noMultiLvlLbl val="0"/>
      </c:catAx>
      <c:valAx>
        <c:axId val="5158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£&quot;#,##0.00" sourceLinked="0"/>
        <c:majorTickMark val="out"/>
        <c:minorTickMark val="cross"/>
        <c:tickLblPos val="nextTo"/>
        <c:spPr>
          <a:noFill/>
          <a:ln cap="rnd">
            <a:solidFill>
              <a:srgbClr val="4A494A"/>
            </a:solidFill>
          </a:ln>
          <a:effectLst/>
        </c:spPr>
        <c:txPr>
          <a:bodyPr rot="-60000000" vert="horz"/>
          <a:lstStyle/>
          <a:p>
            <a:pPr>
              <a:defRPr sz="700" baseline="0"/>
            </a:pPr>
            <a:endParaRPr lang="en-US"/>
          </a:p>
        </c:txPr>
        <c:crossAx val="515867064"/>
        <c:crosses val="autoZero"/>
        <c:crossBetween val="between"/>
      </c:valAx>
      <c:dTable>
        <c:showHorzBorder val="0"/>
        <c:showVertBorder val="1"/>
        <c:showOutline val="1"/>
        <c:showKeys val="0"/>
        <c:spPr>
          <a:ln w="3175" cap="rnd"/>
        </c:spPr>
        <c:txPr>
          <a:bodyPr/>
          <a:lstStyle/>
          <a:p>
            <a:pPr rtl="0">
              <a:defRPr baseline="0"/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cap="small" baseline="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Hire Costs on 1-Day Basis</a:t>
            </a:r>
            <a:endParaRPr lang="en-GB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'BHR Graph Data'!$B$1</c:f>
              <c:strCache>
                <c:ptCount val="1"/>
                <c:pt idx="0">
                  <c:v>Price (£)</c:v>
                </c:pt>
              </c:strCache>
            </c:strRef>
          </c:tx>
          <c:spPr>
            <a:solidFill>
              <a:srgbClr val="D11226"/>
            </a:solidFill>
            <a:ln>
              <a:solidFill>
                <a:srgbClr val="D11226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4A494A"/>
              </a:solidFill>
              <a:ln>
                <a:solidFill>
                  <a:srgbClr val="D11226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2-812A-6142-9E80-836F3FEC894B}"/>
              </c:ext>
            </c:extLst>
          </c:dPt>
          <c:dPt>
            <c:idx val="2"/>
            <c:invertIfNegative val="0"/>
            <c:bubble3D val="0"/>
            <c:spPr>
              <a:solidFill>
                <a:srgbClr val="4A494A"/>
              </a:solidFill>
              <a:ln>
                <a:solidFill>
                  <a:srgbClr val="D11226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3-812A-6142-9E80-836F3FEC894B}"/>
              </c:ext>
            </c:extLst>
          </c:dPt>
          <c:dPt>
            <c:idx val="3"/>
            <c:invertIfNegative val="0"/>
            <c:bubble3D val="0"/>
            <c:spPr>
              <a:solidFill>
                <a:srgbClr val="4A494A"/>
              </a:solidFill>
              <a:ln>
                <a:solidFill>
                  <a:srgbClr val="D11226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4-812A-6142-9E80-836F3FEC894B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'BHR Graph Data'!$A$2:$A$5</c:f>
              <c:strCache>
                <c:ptCount val="4"/>
                <c:pt idx="0">
                  <c:v>A X</c:v>
                </c:pt>
                <c:pt idx="1">
                  <c:v>Avis</c:v>
                </c:pt>
                <c:pt idx="2">
                  <c:v>Enterprise</c:v>
                </c:pt>
                <c:pt idx="3">
                  <c:v>Hertz</c:v>
                </c:pt>
              </c:strCache>
            </c:strRef>
          </c:cat>
          <c:val>
            <c:numRef>
              <c:f>'BHR Graph Data'!$B$2:$B$5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A-6142-9E80-836F3FEC89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009184736"/>
        <c:axId val="2011997952"/>
      </c:barChart>
      <c:catAx>
        <c:axId val="200918473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Company</a:t>
                </a:r>
                <a:endParaRPr lang="en-GB" sz="1200" b="1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cap="sq">
            <a:solidFill>
              <a:schemeClr val="tx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1997952"/>
        <c:crosses val="autoZero"/>
        <c:auto val="1"/>
        <c:lblAlgn val="ctr"/>
        <c:lblOffset val="200"/>
        <c:noMultiLvlLbl val="0"/>
      </c:catAx>
      <c:valAx>
        <c:axId val="20119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Cost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918473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sq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Hire</a:t>
            </a:r>
            <a:r>
              <a:rPr lang="en-GB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Costs on 7-Day Basis</a:t>
            </a:r>
            <a:endParaRPr lang="en-GB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'BHR Graph Data'!$B$7</c:f>
              <c:strCache>
                <c:ptCount val="1"/>
                <c:pt idx="0">
                  <c:v>Price (£)</c:v>
                </c:pt>
              </c:strCache>
            </c:strRef>
          </c:tx>
          <c:spPr>
            <a:solidFill>
              <a:srgbClr val="D11226"/>
            </a:solidFill>
            <a:ln>
              <a:solidFill>
                <a:srgbClr val="D11226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4A494A"/>
              </a:solidFill>
              <a:ln>
                <a:solidFill>
                  <a:srgbClr val="D11226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2-812A-6142-9E80-836F3FEC894B}"/>
              </c:ext>
            </c:extLst>
          </c:dPt>
          <c:dPt>
            <c:idx val="2"/>
            <c:invertIfNegative val="0"/>
            <c:bubble3D val="0"/>
            <c:spPr>
              <a:solidFill>
                <a:srgbClr val="4A494A"/>
              </a:solidFill>
              <a:ln>
                <a:solidFill>
                  <a:srgbClr val="D11226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3-812A-6142-9E80-836F3FEC894B}"/>
              </c:ext>
            </c:extLst>
          </c:dPt>
          <c:dPt>
            <c:idx val="3"/>
            <c:invertIfNegative val="0"/>
            <c:bubble3D val="0"/>
            <c:spPr>
              <a:solidFill>
                <a:srgbClr val="4A494A"/>
              </a:solidFill>
              <a:ln>
                <a:solidFill>
                  <a:srgbClr val="D11226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4-812A-6142-9E80-836F3FEC894B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'BHR Graph Data'!$A$8:$A$11</c:f>
              <c:strCache>
                <c:ptCount val="4"/>
                <c:pt idx="0">
                  <c:v>A X</c:v>
                </c:pt>
                <c:pt idx="1">
                  <c:v>Avis</c:v>
                </c:pt>
                <c:pt idx="2">
                  <c:v>Enterprise</c:v>
                </c:pt>
                <c:pt idx="3">
                  <c:v>Hertz</c:v>
                </c:pt>
              </c:strCache>
            </c:strRef>
          </c:cat>
          <c:val>
            <c:numRef>
              <c:f>'BHR Graph Data'!$B$8:$B$11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A-6142-9E80-836F3FEC89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009184736"/>
        <c:axId val="2011997952"/>
      </c:barChart>
      <c:catAx>
        <c:axId val="200918473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cap="sq">
            <a:solidFill>
              <a:schemeClr val="tx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1997952"/>
        <c:crosses val="autoZero"/>
        <c:auto val="1"/>
        <c:lblAlgn val="ctr"/>
        <c:lblOffset val="200"/>
        <c:noMultiLvlLbl val="0"/>
      </c:catAx>
      <c:valAx>
        <c:axId val="20119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Cost</a:t>
                </a:r>
                <a:r>
                  <a:rPr lang="en-GB" baseline="0">
                    <a:solidFill>
                      <a:schemeClr val="tx1"/>
                    </a:solidFill>
                  </a:rPr>
                  <a:t> (£)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918473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sq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GB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Hire Costs on 28-Day Basis</a:t>
            </a:r>
            <a:endParaRPr lang="en-GB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'BHR Graph Data'!$B$13</c:f>
              <c:strCache>
                <c:ptCount val="1"/>
                <c:pt idx="0">
                  <c:v>Price (£)</c:v>
                </c:pt>
              </c:strCache>
            </c:strRef>
          </c:tx>
          <c:spPr>
            <a:solidFill>
              <a:srgbClr val="D11226"/>
            </a:solidFill>
            <a:ln>
              <a:solidFill>
                <a:srgbClr val="D11226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4A494A"/>
              </a:solidFill>
              <a:ln>
                <a:solidFill>
                  <a:srgbClr val="D11226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2-812A-6142-9E80-836F3FEC894B}"/>
              </c:ext>
            </c:extLst>
          </c:dPt>
          <c:dPt>
            <c:idx val="2"/>
            <c:invertIfNegative val="0"/>
            <c:bubble3D val="0"/>
            <c:spPr>
              <a:solidFill>
                <a:srgbClr val="4A494A"/>
              </a:solidFill>
              <a:ln>
                <a:solidFill>
                  <a:srgbClr val="D11226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3-812A-6142-9E80-836F3FEC894B}"/>
              </c:ext>
            </c:extLst>
          </c:dPt>
          <c:dPt>
            <c:idx val="3"/>
            <c:invertIfNegative val="0"/>
            <c:bubble3D val="0"/>
            <c:spPr>
              <a:solidFill>
                <a:srgbClr val="4A494A"/>
              </a:solidFill>
              <a:ln>
                <a:solidFill>
                  <a:srgbClr val="D11226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4-812A-6142-9E80-836F3FEC894B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'BHR Graph Data'!$A$14:$A$17</c:f>
              <c:strCache>
                <c:ptCount val="4"/>
                <c:pt idx="0">
                  <c:v>A X</c:v>
                </c:pt>
                <c:pt idx="1">
                  <c:v>Avis</c:v>
                </c:pt>
                <c:pt idx="2">
                  <c:v>Enterprise</c:v>
                </c:pt>
                <c:pt idx="3">
                  <c:v>Hertz</c:v>
                </c:pt>
              </c:strCache>
            </c:strRef>
          </c:cat>
          <c:val>
            <c:numRef>
              <c:f>'BHR Graph Data'!$B$14:$B$17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A-6142-9E80-836F3FEC89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009184736"/>
        <c:axId val="2011997952"/>
      </c:barChart>
      <c:catAx>
        <c:axId val="200918473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cap="sq">
            <a:solidFill>
              <a:schemeClr val="tx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1997952"/>
        <c:crosses val="autoZero"/>
        <c:auto val="1"/>
        <c:lblAlgn val="ctr"/>
        <c:lblOffset val="200"/>
        <c:noMultiLvlLbl val="0"/>
      </c:catAx>
      <c:valAx>
        <c:axId val="20119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Cost</a:t>
                </a:r>
                <a:r>
                  <a:rPr lang="en-GB" b="1" baseline="0">
                    <a:solidFill>
                      <a:schemeClr val="tx1"/>
                    </a:solidFill>
                  </a:rPr>
                  <a:t> (£)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918473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sq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150</xdr:col>
      <xdr:colOff>827943</xdr:colOff>
      <xdr:row>14</xdr:row>
      <xdr:rowOff>196361</xdr:rowOff>
    </xdr:from>
    <xdr:to>
      <xdr:col>157</xdr:col>
      <xdr:colOff>532258</xdr:colOff>
      <xdr:row>28</xdr:row>
      <xdr:rowOff>87184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B5D0F1-DBBD-41E9-AC1D-CBB7D711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50802</xdr:rowOff>
    </xdr:from>
    <xdr:to>
      <xdr:col>12</xdr:col>
      <xdr:colOff>812799</xdr:colOff>
      <xdr:row>14</xdr:row>
      <xdr:rowOff>41912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A6D54-B343-EB4A-A591-025836A8ED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822323</xdr:colOff>
      <xdr:row>16</xdr:row>
      <xdr:rowOff>50801</xdr:rowOff>
    </xdr:from>
    <xdr:to>
      <xdr:col>12</xdr:col>
      <xdr:colOff>796923</xdr:colOff>
      <xdr:row>30</xdr:row>
      <xdr:rowOff>41911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8146CD-325D-0D48-8AE8-A40EF971F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32</xdr:row>
      <xdr:rowOff>50800</xdr:rowOff>
    </xdr:from>
    <xdr:to>
      <xdr:col>12</xdr:col>
      <xdr:colOff>812801</xdr:colOff>
      <xdr:row>46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D9BE22-5E0F-3D43-B77F-ECF73AD60B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2" totalsRowShown="0" headerRowDxfId="145">
  <autoFilter ref="A1:N2"/>
  <tableColumns count="14">
    <tableColumn id="1" name="on_behalf_of" dataDxfId="144"/>
    <tableColumn id="2" name="author_short_name" dataDxfId="143"/>
    <tableColumn id="3" name="ws_no" dataDxfId="142"/>
    <tableColumn id="4" name="exhibit_no" dataDxfId="141"/>
    <tableColumn id="5" name="ws_date" dataDxfId="140"/>
    <tableColumn id="6" name="client_ref" dataDxfId="139"/>
    <tableColumn id="7" name="our_ref" dataDxfId="138"/>
    <tableColumn id="8" name="court" dataDxfId="137"/>
    <tableColumn id="9" name="claim_no" dataDxfId="136"/>
    <tableColumn id="10" name="claimant" dataDxfId="135"/>
    <tableColumn id="11" name="defendant" dataDxfId="134"/>
    <tableColumn id="12" name="author_name" dataDxfId="133"/>
    <tableColumn id="13" name="analysis_date" dataDxfId="132"/>
    <tableColumn id="14" name="client" dataDxfId="1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_CHODetails" displayName="_CHODetails" ref="O1:AG3" totalsRowShown="0" headerRowDxfId="130">
  <autoFilter ref="O1:AG3"/>
  <tableColumns count="19">
    <tableColumn id="1" name="cho" dataDxfId="129"/>
    <tableColumn id="2" name="cho_vehicle" dataDxfId="128"/>
    <tableColumn id="3" name="start_xs_cho" dataDxfId="127"/>
    <tableColumn id="4" name="hire_xs_day1" dataDxfId="126"/>
    <tableColumn id="5" name="hire_xs_day7" dataDxfId="125">
      <calculatedColumnFormula>(R2*7)</calculatedColumnFormula>
    </tableColumn>
    <tableColumn id="6" name="hire_xs_day28" dataDxfId="124">
      <calculatedColumnFormula>(R2*28)</calculatedColumnFormula>
    </tableColumn>
    <tableColumn id="7" name="xs_cho" dataDxfId="123"/>
    <tableColumn id="8" name="hire_locality" dataDxfId="122"/>
    <tableColumn id="9" name="hire_start" dataDxfId="121"/>
    <tableColumn id="10" name="hire_period" dataDxfId="120"/>
    <tableColumn id="11" name="hire_cost" dataDxfId="119"/>
    <tableColumn id="12" name="hire_day_cost1" dataDxfId="118">
      <calculatedColumnFormula>(Y2/X2)</calculatedColumnFormula>
    </tableColumn>
    <tableColumn id="13" name="hire_day_cost7" dataDxfId="117">
      <calculatedColumnFormula>(Y2/X2)*7</calculatedColumnFormula>
    </tableColumn>
    <tableColumn id="14" name="hire_day_cost28" dataDxfId="116">
      <calculatedColumnFormula>(Y2/X2)*28</calculatedColumnFormula>
    </tableColumn>
    <tableColumn id="15" name="clmnt_vehicle" dataDxfId="115"/>
    <tableColumn id="16" name="clmnt_abi" dataDxfId="114"/>
    <tableColumn id="17" name="cho_abi" dataDxfId="113"/>
    <tableColumn id="18" name="analysis_vehicle" dataDxfId="112"/>
    <tableColumn id="19" name="analysis_abi" dataDxfId="1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_BHRCo1Costs" displayName="_BHRCo1Costs" ref="AH1:BF2" totalsRowShown="0" headerRowDxfId="110">
  <autoFilter ref="AH1:BF2"/>
  <tableColumns count="25">
    <tableColumn id="1" name="bhr_co1" dataDxfId="109"/>
    <tableColumn id="2" name="branch1" dataDxfId="108"/>
    <tableColumn id="3" name="distance1" dataDxfId="107"/>
    <tableColumn id="4" name="vehicle1" dataDxfId="106"/>
    <tableColumn id="5" name="cost1_1" dataDxfId="105"/>
    <tableColumn id="6" name="xs1_1" dataDxfId="104"/>
    <tableColumn id="7" name="quest1_1" dataDxfId="103"/>
    <tableColumn id="8" name="surcharges1_1" dataDxfId="102"/>
    <tableColumn id="9" name="dc1_1" dataDxfId="101"/>
    <tableColumn id="10" name="totalcost1_1" dataDxfId="100">
      <calculatedColumnFormula>(AL2+AM2+AN2+AO2)*X2+AP2</calculatedColumnFormula>
    </tableColumn>
    <tableColumn id="11" name="finalxs1_1" dataDxfId="99"/>
    <tableColumn id="12" name="cost1_7" dataDxfId="98"/>
    <tableColumn id="13" name="xs1_7" dataDxfId="97"/>
    <tableColumn id="14" name="quest1_7" dataDxfId="96"/>
    <tableColumn id="15" name="surcharges1_7" dataDxfId="95"/>
    <tableColumn id="16" name="dc1_7" dataDxfId="94">
      <calculatedColumnFormula>AP2</calculatedColumnFormula>
    </tableColumn>
    <tableColumn id="17" name="totalcost1_7" dataDxfId="93">
      <calculatedColumnFormula>(AS2+AT2+AU2+AV2)/7*X2+AW2</calculatedColumnFormula>
    </tableColumn>
    <tableColumn id="18" name="finalxs1_7" dataDxfId="92"/>
    <tableColumn id="19" name="cost1_28" dataDxfId="91"/>
    <tableColumn id="20" name="xs1_28" dataDxfId="90"/>
    <tableColumn id="21" name="quest1_28" dataDxfId="89"/>
    <tableColumn id="22" name="surcharges1_28" dataDxfId="88"/>
    <tableColumn id="23" name="dc1_28" dataDxfId="87">
      <calculatedColumnFormula>AP2</calculatedColumnFormula>
    </tableColumn>
    <tableColumn id="24" name="totalcost1_28" dataDxfId="86"/>
    <tableColumn id="25" name="finalxs1_28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_BHRCo1Notes" displayName="_BHRCo1Notes" ref="BG1:BP3" totalsRowShown="0" headerRowDxfId="84">
  <autoFilter ref="BG1:BP3"/>
  <tableColumns count="10">
    <tableColumn id="1" name="startxs_1" dataDxfId="83"/>
    <tableColumn id="2" name="bhrxs_1" dataDxfId="82"/>
    <tableColumn id="3" name="questorxs_1" dataDxfId="81"/>
    <tableColumn id="4" name="ul_miles_1" dataDxfId="80"/>
    <tableColumn id="5" name="state_policy_1" dataDxfId="79"/>
    <tableColumn id="6" name="surcharges_1" dataDxfId="78"/>
    <tableColumn id="7" name="surcharges_name_1" dataDxfId="77"/>
    <tableColumn id="8" name="surcharges_cost_1" dataDxfId="76"/>
    <tableColumn id="9" name="dc_1" dataDxfId="75"/>
    <tableColumn id="10" name="dc_cost_1" dataDxfId="74">
      <calculatedColumnFormula>AP2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_BHRCo2Costs" displayName="_BHRCo2Costs" ref="BQ1:CO3" totalsRowShown="0" headerRowDxfId="73">
  <autoFilter ref="BQ1:CO3"/>
  <tableColumns count="25">
    <tableColumn id="1" name="bhr_co2" dataDxfId="72"/>
    <tableColumn id="2" name="branch2" dataDxfId="71"/>
    <tableColumn id="3" name="distance2" dataDxfId="70"/>
    <tableColumn id="4" name="vehicle2" dataDxfId="69"/>
    <tableColumn id="5" name="cost2_1" dataDxfId="68"/>
    <tableColumn id="6" name="xs2_1" dataDxfId="67"/>
    <tableColumn id="7" name="quest2_1" dataDxfId="66"/>
    <tableColumn id="8" name="surcharges2_1" dataDxfId="65"/>
    <tableColumn id="9" name="dc2_1" dataDxfId="64"/>
    <tableColumn id="10" name="totalcost2_1" dataDxfId="63">
      <calculatedColumnFormula>(BU2+BV2+BW2+BX2)*X2+BY2</calculatedColumnFormula>
    </tableColumn>
    <tableColumn id="11" name="finalxs2_1" dataDxfId="62"/>
    <tableColumn id="12" name="cost2_7" dataDxfId="61"/>
    <tableColumn id="13" name="xs2_7" dataDxfId="60"/>
    <tableColumn id="14" name="quest2_7" dataDxfId="59"/>
    <tableColumn id="15" name="surcharges2_7" dataDxfId="58"/>
    <tableColumn id="16" name="dc2_7" dataDxfId="57">
      <calculatedColumnFormula>BY2</calculatedColumnFormula>
    </tableColumn>
    <tableColumn id="17" name="totalcost2_7" dataDxfId="56">
      <calculatedColumnFormula>(CB2+CC2+CD2+CE2)/7*X2+CF2</calculatedColumnFormula>
    </tableColumn>
    <tableColumn id="18" name="finalxs2_7" dataDxfId="55"/>
    <tableColumn id="19" name="cost2_28" dataDxfId="54"/>
    <tableColumn id="20" name="xs2_28" dataDxfId="53"/>
    <tableColumn id="21" name="quest2_28" dataDxfId="52"/>
    <tableColumn id="22" name="surcharges2_28" dataDxfId="51"/>
    <tableColumn id="23" name="dc2_28" dataDxfId="50">
      <calculatedColumnFormula>BY2</calculatedColumnFormula>
    </tableColumn>
    <tableColumn id="24" name="totalcost2_28" dataDxfId="49"/>
    <tableColumn id="25" name="finalxs2_28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_BHRCo2Notes" displayName="_BHRCo2Notes" ref="CP1:CY3" totalsRowShown="0" headerRowDxfId="47">
  <autoFilter ref="CP1:CY3"/>
  <tableColumns count="10">
    <tableColumn id="1" name="startxs_2" dataDxfId="46"/>
    <tableColumn id="2" name="bhrxs_2" dataDxfId="45"/>
    <tableColumn id="3" name="questorxs_2" dataDxfId="44"/>
    <tableColumn id="4" name="ul_miles_2" dataDxfId="43"/>
    <tableColumn id="5" name="state_policy_2" dataDxfId="42"/>
    <tableColumn id="6" name="surcharges_2" dataDxfId="41"/>
    <tableColumn id="7" name="surcharges_name_2" dataDxfId="40"/>
    <tableColumn id="8" name="surcharges_cost_2" dataDxfId="39"/>
    <tableColumn id="9" name="dc_2" dataDxfId="38"/>
    <tableColumn id="10" name="dc_cost_2" dataDxfId="37">
      <calculatedColumnFormula>BY2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_BHRCo3Costs" displayName="_BHRCo3Costs" ref="CZ1:DX3" totalsRowShown="0" headerRowDxfId="36">
  <autoFilter ref="CZ1:DX3"/>
  <tableColumns count="25">
    <tableColumn id="1" name="bhr_co3" dataDxfId="35"/>
    <tableColumn id="2" name="branch3" dataDxfId="34"/>
    <tableColumn id="3" name="distance3" dataDxfId="33"/>
    <tableColumn id="4" name="vehicle3" dataDxfId="32"/>
    <tableColumn id="5" name="cost3_1" dataDxfId="31"/>
    <tableColumn id="6" name="xs3_1" dataDxfId="30"/>
    <tableColumn id="7" name="quest3_1" dataDxfId="29"/>
    <tableColumn id="8" name="surcharges3_1" dataDxfId="28"/>
    <tableColumn id="9" name="dc3_1" dataDxfId="27"/>
    <tableColumn id="10" name="totalcost3_1" dataDxfId="26">
      <calculatedColumnFormula>(DD2+DE2+DF2+DG2)*X2+DH2</calculatedColumnFormula>
    </tableColumn>
    <tableColumn id="11" name="finalxs3_1" dataDxfId="25"/>
    <tableColumn id="12" name="cost3_7" dataDxfId="24"/>
    <tableColumn id="13" name="xs3_7" dataDxfId="23"/>
    <tableColumn id="14" name="quest3_7" dataDxfId="22"/>
    <tableColumn id="15" name="surcharges3_7" dataDxfId="21"/>
    <tableColumn id="16" name="dc3_7" dataDxfId="20">
      <calculatedColumnFormula>DH2</calculatedColumnFormula>
    </tableColumn>
    <tableColumn id="17" name="totalcost3_7" dataDxfId="19">
      <calculatedColumnFormula>(DK2+DL2+DM2+DN2)/7*X2+DO2</calculatedColumnFormula>
    </tableColumn>
    <tableColumn id="18" name="finalxs3_7" dataDxfId="18"/>
    <tableColumn id="19" name="cost3_28" dataDxfId="17"/>
    <tableColumn id="20" name="xs3_28" dataDxfId="16"/>
    <tableColumn id="21" name="quest3_28" dataDxfId="15"/>
    <tableColumn id="22" name="surchargess3_28" dataDxfId="14"/>
    <tableColumn id="23" name="dc3_28" dataDxfId="13">
      <calculatedColumnFormula>DH2</calculatedColumnFormula>
    </tableColumn>
    <tableColumn id="24" name="totalcost3_28" dataDxfId="12"/>
    <tableColumn id="25" name="finalxs3_28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_BHRCo3Notes" displayName="_BHRCo3Notes" ref="DY1:EH2" totalsRowShown="0" headerRowDxfId="10">
  <autoFilter ref="DY1:EH2"/>
  <tableColumns count="10">
    <tableColumn id="1" name="startxs_3" dataDxfId="9"/>
    <tableColumn id="2" name="bhrxs_3" dataDxfId="8"/>
    <tableColumn id="3" name="questorxs_3" dataDxfId="7"/>
    <tableColumn id="4" name="ul_miles_3" dataDxfId="6"/>
    <tableColumn id="5" name="state_policy_3" dataDxfId="5"/>
    <tableColumn id="6" name="surcharges_3" dataDxfId="4"/>
    <tableColumn id="7" name="surcharges_name_3" dataDxfId="3"/>
    <tableColumn id="8" name="surcharges_cost_3" dataDxfId="2"/>
    <tableColumn id="9" name="dc_3" dataDxfId="1"/>
    <tableColumn id="10" name="dc_cost_3" dataDxfId="0">
      <calculatedColumnFormula>DH2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6"/>
  <sheetViews>
    <sheetView tabSelected="1" topLeftCell="D1" zoomScale="130" zoomScaleNormal="130" workbookViewId="0">
      <selection activeCell="G2" sqref="G2"/>
    </sheetView>
  </sheetViews>
  <sheetFormatPr defaultColWidth="11" defaultRowHeight="15.75" x14ac:dyDescent="0.25"/>
  <cols>
    <col min="1" max="1" width="20.375" customWidth="1"/>
    <col min="2" max="2" width="21.375" customWidth="1"/>
    <col min="4" max="4" width="19" customWidth="1"/>
    <col min="5" max="5" width="19.25" customWidth="1"/>
    <col min="6" max="7" width="15.875" customWidth="1"/>
    <col min="8" max="8" width="26" customWidth="1"/>
    <col min="10" max="10" width="21.125" customWidth="1"/>
    <col min="11" max="11" width="28" customWidth="1"/>
    <col min="12" max="12" width="24" customWidth="1"/>
    <col min="13" max="13" width="26.375" customWidth="1"/>
    <col min="14" max="14" width="19.5" customWidth="1"/>
    <col min="15" max="15" width="17.125" customWidth="1"/>
    <col min="16" max="22" width="33.625" customWidth="1"/>
    <col min="23" max="23" width="21.375" customWidth="1"/>
    <col min="24" max="24" width="12.875" customWidth="1"/>
    <col min="25" max="25" width="12.625" customWidth="1"/>
    <col min="26" max="26" width="20.375" customWidth="1"/>
    <col min="27" max="27" width="16" customWidth="1"/>
    <col min="28" max="28" width="21.375" customWidth="1"/>
    <col min="29" max="29" width="34.5" customWidth="1"/>
    <col min="30" max="30" width="11.5" customWidth="1"/>
    <col min="32" max="32" width="26.625" customWidth="1"/>
    <col min="33" max="33" width="15.375" customWidth="1"/>
    <col min="35" max="35" width="14" customWidth="1"/>
    <col min="36" max="36" width="20.5" customWidth="1"/>
    <col min="37" max="37" width="21.625" customWidth="1"/>
    <col min="41" max="41" width="16.375" customWidth="1"/>
    <col min="43" max="43" width="33.5" customWidth="1"/>
    <col min="44" max="47" width="14" customWidth="1"/>
    <col min="48" max="48" width="16.875" customWidth="1"/>
    <col min="49" max="49" width="14" customWidth="1"/>
    <col min="50" max="50" width="14.375" customWidth="1"/>
    <col min="51" max="54" width="14" customWidth="1"/>
    <col min="55" max="55" width="17.125" customWidth="1"/>
    <col min="56" max="56" width="14" customWidth="1"/>
    <col min="57" max="57" width="15.5" customWidth="1"/>
    <col min="58" max="60" width="14" customWidth="1"/>
    <col min="61" max="61" width="24.625" customWidth="1"/>
    <col min="62" max="62" width="17.75" customWidth="1"/>
    <col min="63" max="63" width="23" customWidth="1"/>
    <col min="64" max="64" width="23.125" customWidth="1"/>
    <col min="65" max="65" width="25.125" customWidth="1"/>
    <col min="66" max="66" width="28" customWidth="1"/>
    <col min="67" max="67" width="16.375" customWidth="1"/>
    <col min="68" max="68" width="29.375" customWidth="1"/>
    <col min="70" max="70" width="18" customWidth="1"/>
    <col min="71" max="71" width="25" customWidth="1"/>
    <col min="72" max="72" width="24.625" customWidth="1"/>
    <col min="76" max="76" width="17.5" customWidth="1"/>
    <col min="78" max="78" width="21.125" customWidth="1"/>
    <col min="79" max="79" width="18.875" customWidth="1"/>
    <col min="83" max="83" width="19.125" customWidth="1"/>
    <col min="85" max="85" width="14.875" customWidth="1"/>
    <col min="86" max="86" width="12.5" customWidth="1"/>
    <col min="88" max="88" width="11.25" customWidth="1"/>
    <col min="89" max="89" width="11.375" customWidth="1"/>
    <col min="90" max="90" width="19.375" customWidth="1"/>
    <col min="92" max="92" width="17.875" customWidth="1"/>
    <col min="93" max="93" width="16.125" customWidth="1"/>
    <col min="95" max="95" width="18.375" customWidth="1"/>
    <col min="96" max="96" width="17.5" customWidth="1"/>
    <col min="97" max="97" width="21.875" customWidth="1"/>
    <col min="98" max="98" width="30.375" customWidth="1"/>
    <col min="99" max="99" width="24" customWidth="1"/>
    <col min="100" max="100" width="31.875" customWidth="1"/>
    <col min="101" max="101" width="29.625" customWidth="1"/>
    <col min="102" max="102" width="32.125" customWidth="1"/>
    <col min="103" max="103" width="30.875" customWidth="1"/>
    <col min="106" max="106" width="11.5" customWidth="1"/>
    <col min="107" max="107" width="22.375" customWidth="1"/>
    <col min="111" max="111" width="29" customWidth="1"/>
    <col min="113" max="113" width="28.375" customWidth="1"/>
    <col min="114" max="114" width="22.375" customWidth="1"/>
    <col min="118" max="118" width="22.875" customWidth="1"/>
    <col min="120" max="120" width="16.5" customWidth="1"/>
    <col min="121" max="121" width="17.625" customWidth="1"/>
    <col min="123" max="123" width="11.25" customWidth="1"/>
    <col min="124" max="124" width="11.375" customWidth="1"/>
    <col min="125" max="125" width="21.625" customWidth="1"/>
    <col min="127" max="127" width="21.5" customWidth="1"/>
    <col min="128" max="128" width="12.875" customWidth="1"/>
    <col min="130" max="130" width="12.25" customWidth="1"/>
    <col min="131" max="131" width="23" customWidth="1"/>
    <col min="132" max="132" width="21.125" customWidth="1"/>
    <col min="133" max="133" width="25" customWidth="1"/>
    <col min="134" max="134" width="29" customWidth="1"/>
    <col min="135" max="135" width="30.625" customWidth="1"/>
    <col min="136" max="136" width="26.625" customWidth="1"/>
    <col min="137" max="138" width="28.625" customWidth="1"/>
    <col min="143" max="143" width="15.5" customWidth="1"/>
  </cols>
  <sheetData>
    <row r="1" spans="1:144" s="1" customFormat="1" x14ac:dyDescent="0.25">
      <c r="A1" t="s">
        <v>31</v>
      </c>
      <c r="B1" t="s">
        <v>32</v>
      </c>
      <c r="C1" t="s">
        <v>33</v>
      </c>
      <c r="D1" t="s">
        <v>34</v>
      </c>
      <c r="E1" s="19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s="1" t="s">
        <v>41</v>
      </c>
      <c r="L1" t="s">
        <v>42</v>
      </c>
      <c r="M1" s="1" t="s">
        <v>43</v>
      </c>
      <c r="N1" t="s">
        <v>44</v>
      </c>
      <c r="O1" s="1" t="s">
        <v>45</v>
      </c>
      <c r="P1" t="s">
        <v>46</v>
      </c>
      <c r="Q1" s="1" t="s">
        <v>47</v>
      </c>
      <c r="R1" t="s">
        <v>48</v>
      </c>
      <c r="S1" t="s">
        <v>49</v>
      </c>
      <c r="T1" t="s">
        <v>50</v>
      </c>
      <c r="U1" s="1" t="s">
        <v>51</v>
      </c>
      <c r="V1" t="s">
        <v>52</v>
      </c>
      <c r="W1" s="16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139</v>
      </c>
      <c r="DF1" t="s">
        <v>140</v>
      </c>
      <c r="DG1" t="s">
        <v>141</v>
      </c>
      <c r="DH1" t="s">
        <v>142</v>
      </c>
      <c r="DI1" t="s">
        <v>143</v>
      </c>
      <c r="DJ1" t="s">
        <v>144</v>
      </c>
      <c r="DK1" t="s">
        <v>145</v>
      </c>
      <c r="DL1" t="s">
        <v>146</v>
      </c>
      <c r="DM1" t="s">
        <v>147</v>
      </c>
      <c r="DN1" t="s">
        <v>148</v>
      </c>
      <c r="DO1" t="s">
        <v>149</v>
      </c>
      <c r="DP1" t="s">
        <v>150</v>
      </c>
      <c r="DQ1" t="s">
        <v>151</v>
      </c>
      <c r="DR1" t="s">
        <v>152</v>
      </c>
      <c r="DS1" t="s">
        <v>153</v>
      </c>
      <c r="DT1" t="s">
        <v>154</v>
      </c>
      <c r="DU1" t="s">
        <v>168</v>
      </c>
      <c r="DV1" t="s">
        <v>155</v>
      </c>
      <c r="DW1" t="s">
        <v>156</v>
      </c>
      <c r="DX1" t="s">
        <v>157</v>
      </c>
      <c r="DY1" t="s">
        <v>158</v>
      </c>
      <c r="DZ1" t="s">
        <v>159</v>
      </c>
      <c r="EA1" t="s">
        <v>160</v>
      </c>
      <c r="EB1" t="s">
        <v>161</v>
      </c>
      <c r="EC1" t="s">
        <v>162</v>
      </c>
      <c r="ED1" t="s">
        <v>163</v>
      </c>
      <c r="EE1" t="s">
        <v>164</v>
      </c>
      <c r="EF1" t="s">
        <v>165</v>
      </c>
      <c r="EG1" t="s">
        <v>166</v>
      </c>
      <c r="EH1" t="s">
        <v>167</v>
      </c>
    </row>
    <row r="2" spans="1:144" s="2" customFormat="1" x14ac:dyDescent="0.25">
      <c r="A2" s="2" t="s">
        <v>7</v>
      </c>
      <c r="B2" s="2" t="s">
        <v>0</v>
      </c>
      <c r="C2" s="7">
        <v>1</v>
      </c>
      <c r="D2" s="2" t="s">
        <v>4</v>
      </c>
      <c r="E2" s="3">
        <v>44104</v>
      </c>
      <c r="F2" s="7" t="s">
        <v>8</v>
      </c>
      <c r="G2" s="7"/>
      <c r="H2" s="2" t="s">
        <v>9</v>
      </c>
      <c r="I2" s="2" t="s">
        <v>10</v>
      </c>
      <c r="J2" s="2" t="s">
        <v>11</v>
      </c>
      <c r="K2" s="2" t="s">
        <v>30</v>
      </c>
      <c r="L2" s="2" t="s">
        <v>1</v>
      </c>
      <c r="M2" s="17">
        <v>44165</v>
      </c>
      <c r="N2" s="2" t="s">
        <v>12</v>
      </c>
      <c r="O2" s="2" t="s">
        <v>13</v>
      </c>
      <c r="P2" s="2" t="s">
        <v>14</v>
      </c>
      <c r="Q2" s="4">
        <v>1000</v>
      </c>
      <c r="R2" s="4">
        <v>24</v>
      </c>
      <c r="S2" s="4">
        <f t="shared" ref="S2:S3" si="0">(R2*7)</f>
        <v>168</v>
      </c>
      <c r="T2" s="4">
        <f>(R2*28)</f>
        <v>672</v>
      </c>
      <c r="U2" s="4">
        <v>0</v>
      </c>
      <c r="V2" s="2" t="s">
        <v>15</v>
      </c>
      <c r="W2" s="18">
        <v>43780</v>
      </c>
      <c r="X2" s="8">
        <v>68</v>
      </c>
      <c r="Y2" s="4">
        <v>10786.27</v>
      </c>
      <c r="Z2" s="4">
        <f>(Y2/X2)</f>
        <v>158.62161764705883</v>
      </c>
      <c r="AA2" s="4">
        <f>(Y2/X2)*7</f>
        <v>1110.3513235294117</v>
      </c>
      <c r="AB2" s="4">
        <f>(Y2/X2)*28</f>
        <v>4441.4052941176469</v>
      </c>
      <c r="AC2" s="2" t="s">
        <v>16</v>
      </c>
      <c r="AD2" s="2" t="s">
        <v>17</v>
      </c>
      <c r="AE2" s="2" t="s">
        <v>18</v>
      </c>
      <c r="AF2" s="2" t="s">
        <v>16</v>
      </c>
      <c r="AG2" s="2" t="s">
        <v>17</v>
      </c>
      <c r="AH2" s="2" t="s">
        <v>5</v>
      </c>
      <c r="AI2" s="2" t="s">
        <v>19</v>
      </c>
      <c r="AJ2" s="7">
        <v>6.1</v>
      </c>
      <c r="AK2" s="2" t="s">
        <v>20</v>
      </c>
      <c r="AL2" s="4">
        <v>49.9</v>
      </c>
      <c r="AM2" s="4">
        <v>22</v>
      </c>
      <c r="AN2" s="4">
        <v>0</v>
      </c>
      <c r="AO2" s="4">
        <v>0</v>
      </c>
      <c r="AP2" s="4">
        <v>46.4</v>
      </c>
      <c r="AQ2" s="6">
        <f>(AL2+AM2+AN2+AO2)*X2+AP2</f>
        <v>4935.6000000000004</v>
      </c>
      <c r="AR2" s="4">
        <v>0</v>
      </c>
      <c r="AS2" s="4">
        <v>221.84</v>
      </c>
      <c r="AT2" s="4">
        <v>154</v>
      </c>
      <c r="AU2" s="4">
        <v>0</v>
      </c>
      <c r="AV2" s="4">
        <v>0</v>
      </c>
      <c r="AW2" s="4">
        <f>AP2</f>
        <v>46.4</v>
      </c>
      <c r="AX2" s="4">
        <f>(AS2+AT2+AU2+AV2)/7*X2+AW2</f>
        <v>3697.4171428571431</v>
      </c>
      <c r="AY2" s="4">
        <v>0</v>
      </c>
      <c r="AZ2" s="4">
        <v>702.66</v>
      </c>
      <c r="BA2" s="4">
        <v>220</v>
      </c>
      <c r="BB2" s="4">
        <v>0</v>
      </c>
      <c r="BC2" s="4">
        <v>0</v>
      </c>
      <c r="BD2" s="4">
        <f>AP2</f>
        <v>46.4</v>
      </c>
      <c r="BE2" s="4">
        <v>2412.86</v>
      </c>
      <c r="BF2" s="4">
        <v>0</v>
      </c>
      <c r="BG2" s="4">
        <v>1000</v>
      </c>
      <c r="BH2" s="4">
        <v>0</v>
      </c>
      <c r="BI2" s="4" t="s">
        <v>21</v>
      </c>
      <c r="BJ2" s="2" t="s">
        <v>22</v>
      </c>
      <c r="BK2" s="2" t="s">
        <v>23</v>
      </c>
      <c r="BL2" s="2" t="s">
        <v>22</v>
      </c>
      <c r="BO2" s="2" t="s">
        <v>24</v>
      </c>
      <c r="BP2" s="4">
        <f>AP2</f>
        <v>46.4</v>
      </c>
      <c r="BQ2" s="2" t="s">
        <v>25</v>
      </c>
      <c r="BR2" s="2" t="s">
        <v>26</v>
      </c>
      <c r="BS2" s="5">
        <v>4.0999999999999996</v>
      </c>
      <c r="BT2" s="2" t="s">
        <v>27</v>
      </c>
      <c r="BU2" s="4">
        <v>55.8</v>
      </c>
      <c r="BV2" s="4">
        <v>13.5</v>
      </c>
      <c r="BW2" s="4">
        <v>5.98</v>
      </c>
      <c r="BX2" s="4">
        <v>0</v>
      </c>
      <c r="BY2" s="4">
        <v>0</v>
      </c>
      <c r="BZ2" s="4">
        <f>(BU2+BV2+BW2+BX2)*X2+BY2</f>
        <v>5119.04</v>
      </c>
      <c r="CA2" s="4">
        <v>0</v>
      </c>
      <c r="CB2" s="4">
        <v>180</v>
      </c>
      <c r="CC2" s="4">
        <v>94.5</v>
      </c>
      <c r="CD2" s="4">
        <v>23.92</v>
      </c>
      <c r="CE2" s="4">
        <v>0</v>
      </c>
      <c r="CF2" s="4">
        <f>BY2</f>
        <v>0</v>
      </c>
      <c r="CG2" s="4">
        <f>(CB2+CC2+CD2+CE2)/7*X2+CF2</f>
        <v>2898.937142857143</v>
      </c>
      <c r="CH2" s="6">
        <v>0</v>
      </c>
      <c r="CI2" s="4">
        <v>1080</v>
      </c>
      <c r="CJ2" s="4">
        <v>378</v>
      </c>
      <c r="CK2" s="4">
        <v>86.72</v>
      </c>
      <c r="CL2" s="4">
        <v>0</v>
      </c>
      <c r="CM2" s="4">
        <f>BY2</f>
        <v>0</v>
      </c>
      <c r="CN2" s="4">
        <v>3751.46</v>
      </c>
      <c r="CO2" s="4">
        <v>0</v>
      </c>
      <c r="CP2" s="4">
        <v>1000</v>
      </c>
      <c r="CQ2" s="4">
        <v>100</v>
      </c>
      <c r="CR2" s="4">
        <v>0</v>
      </c>
      <c r="CS2" s="2" t="s">
        <v>24</v>
      </c>
      <c r="CU2" s="2" t="s">
        <v>22</v>
      </c>
      <c r="CX2" s="2" t="s">
        <v>24</v>
      </c>
      <c r="CY2" s="6">
        <f>BY2</f>
        <v>0</v>
      </c>
      <c r="CZ2" s="2" t="s">
        <v>6</v>
      </c>
      <c r="DA2" s="2" t="s">
        <v>19</v>
      </c>
      <c r="DB2" s="7">
        <v>4.3</v>
      </c>
      <c r="DC2" s="2" t="s">
        <v>28</v>
      </c>
      <c r="DD2" s="4">
        <v>66.98</v>
      </c>
      <c r="DE2" s="4">
        <v>26.4</v>
      </c>
      <c r="DF2" s="4">
        <v>0</v>
      </c>
      <c r="DG2" s="4">
        <v>0</v>
      </c>
      <c r="DH2" s="4">
        <v>21.5</v>
      </c>
      <c r="DI2" s="4">
        <f>(DD2+DE2+DF2+DG2)*X2+DH2</f>
        <v>6371.34</v>
      </c>
      <c r="DJ2" s="4">
        <v>0</v>
      </c>
      <c r="DK2" s="4">
        <v>221.84</v>
      </c>
      <c r="DL2" s="4">
        <v>184.8</v>
      </c>
      <c r="DM2" s="4">
        <v>0</v>
      </c>
      <c r="DN2" s="4">
        <v>0</v>
      </c>
      <c r="DO2" s="4">
        <f>DH2</f>
        <v>21.5</v>
      </c>
      <c r="DP2" s="4">
        <f>(DK2+DL2+DM2+DN2)/7*X2+DO2</f>
        <v>3971.7171428571428</v>
      </c>
      <c r="DQ2" s="4">
        <v>0</v>
      </c>
      <c r="DR2" s="4">
        <v>1080.3399999999999</v>
      </c>
      <c r="DS2" s="4">
        <v>739.2</v>
      </c>
      <c r="DT2" s="4">
        <v>0</v>
      </c>
      <c r="DU2" s="4">
        <v>0</v>
      </c>
      <c r="DV2" s="4">
        <f>DH2</f>
        <v>21.5</v>
      </c>
      <c r="DW2" s="4">
        <v>4440.38</v>
      </c>
      <c r="DX2" s="4">
        <v>0</v>
      </c>
      <c r="DY2" s="4">
        <v>1000</v>
      </c>
      <c r="DZ2" s="4">
        <v>0</v>
      </c>
      <c r="EA2" s="4" t="s">
        <v>21</v>
      </c>
      <c r="EB2" s="2" t="s">
        <v>22</v>
      </c>
      <c r="EC2" s="2" t="s">
        <v>29</v>
      </c>
      <c r="ED2" s="2" t="s">
        <v>22</v>
      </c>
      <c r="EG2" s="2" t="s">
        <v>22</v>
      </c>
      <c r="EH2" s="6">
        <f>DH2</f>
        <v>21.5</v>
      </c>
      <c r="EL2" s="13"/>
      <c r="EM2" s="13"/>
    </row>
    <row r="3" spans="1:144" x14ac:dyDescent="0.25">
      <c r="O3" s="2"/>
      <c r="P3" s="2"/>
      <c r="Q3" s="4"/>
      <c r="R3" s="4"/>
      <c r="S3" s="4">
        <f t="shared" si="0"/>
        <v>0</v>
      </c>
      <c r="T3" s="4"/>
      <c r="U3" s="4"/>
      <c r="V3" s="2"/>
      <c r="W3" s="18"/>
      <c r="X3" s="8"/>
      <c r="Y3" s="4"/>
      <c r="Z3" s="4"/>
      <c r="AA3" s="4"/>
      <c r="AB3" s="4"/>
      <c r="AC3" s="2"/>
      <c r="AD3" s="2"/>
      <c r="AE3" s="2"/>
      <c r="AF3" s="2"/>
      <c r="AG3" s="2"/>
      <c r="BG3" s="4"/>
      <c r="BH3" s="4"/>
      <c r="BI3" s="4"/>
      <c r="BJ3" s="2"/>
      <c r="BK3" s="2"/>
      <c r="BL3" s="2"/>
      <c r="BM3" s="2"/>
      <c r="BN3" s="2"/>
      <c r="BO3" s="2"/>
      <c r="BP3" s="4"/>
      <c r="BQ3" s="2"/>
      <c r="BR3" s="2"/>
      <c r="BS3" s="5"/>
      <c r="BT3" s="2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6"/>
      <c r="CI3" s="4"/>
      <c r="CJ3" s="4"/>
      <c r="CK3" s="4"/>
      <c r="CL3" s="4"/>
      <c r="CM3" s="4"/>
      <c r="CN3" s="4"/>
      <c r="CO3" s="4"/>
      <c r="CP3" s="4"/>
      <c r="CQ3" s="4"/>
      <c r="CR3" s="4"/>
      <c r="CS3" s="2"/>
      <c r="CT3" s="2"/>
      <c r="CU3" s="2"/>
      <c r="CV3" s="2"/>
      <c r="CW3" s="2"/>
      <c r="CX3" s="2"/>
      <c r="CY3" s="6"/>
      <c r="CZ3" s="2"/>
      <c r="DA3" s="2"/>
      <c r="DB3" s="7"/>
      <c r="DC3" s="2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EK3" s="2"/>
      <c r="EL3" s="15"/>
      <c r="EM3" s="14"/>
    </row>
    <row r="4" spans="1:144" x14ac:dyDescent="0.25">
      <c r="EK4" s="2"/>
      <c r="EL4" s="15"/>
      <c r="EM4" s="14"/>
      <c r="EN4" s="4"/>
    </row>
    <row r="5" spans="1:144" x14ac:dyDescent="0.25">
      <c r="EK5" s="2"/>
      <c r="EL5" s="15"/>
      <c r="EM5" s="14"/>
    </row>
    <row r="6" spans="1:144" x14ac:dyDescent="0.25">
      <c r="EK6" s="2"/>
      <c r="EL6" s="15"/>
      <c r="EM6" s="14"/>
    </row>
    <row r="7" spans="1:144" x14ac:dyDescent="0.25">
      <c r="EK7" s="2"/>
      <c r="EL7" s="15"/>
      <c r="EM7" s="14"/>
    </row>
    <row r="8" spans="1:144" x14ac:dyDescent="0.25">
      <c r="EK8" s="2"/>
      <c r="EL8" s="15"/>
      <c r="EM8" s="14"/>
    </row>
    <row r="9" spans="1:144" x14ac:dyDescent="0.25">
      <c r="EK9" s="2"/>
      <c r="EL9" s="15"/>
      <c r="EM9" s="14"/>
    </row>
    <row r="10" spans="1:144" x14ac:dyDescent="0.25">
      <c r="EK10" s="2"/>
      <c r="EL10" s="15"/>
      <c r="EM10" s="14"/>
    </row>
    <row r="11" spans="1:144" x14ac:dyDescent="0.25">
      <c r="EK11" s="2"/>
      <c r="EL11" s="15"/>
      <c r="EM11" s="14"/>
    </row>
    <row r="12" spans="1:144" x14ac:dyDescent="0.25">
      <c r="EK12" s="2"/>
      <c r="EL12" s="15"/>
      <c r="EM12" s="14"/>
    </row>
    <row r="13" spans="1:144" x14ac:dyDescent="0.25">
      <c r="EK13" s="2"/>
      <c r="EL13" s="15"/>
      <c r="EM13" s="14"/>
    </row>
    <row r="14" spans="1:144" x14ac:dyDescent="0.25">
      <c r="EK14" s="2"/>
      <c r="EL14" s="15"/>
      <c r="EM14" s="14"/>
    </row>
    <row r="15" spans="1:144" x14ac:dyDescent="0.25">
      <c r="EK15" s="2"/>
      <c r="EL15" s="15"/>
      <c r="EM15" s="14"/>
    </row>
    <row r="16" spans="1:144" x14ac:dyDescent="0.25">
      <c r="EK16" s="2"/>
      <c r="EL16" s="15"/>
      <c r="EM16" s="14"/>
    </row>
  </sheetData>
  <dataValidations count="8">
    <dataValidation showInputMessage="1" showErrorMessage="1" prompt="Date must be in this fomat e.g. 07 March 2020!!!" sqref="E2"/>
    <dataValidation allowBlank="1" showInputMessage="1" showErrorMessage="1" promptTitle="Court" prompt="Must include full name e.g. Manchester Civil Justice Centre" sqref="H2"/>
    <dataValidation allowBlank="1" showInputMessage="1" showErrorMessage="1" prompt="Must be in CAPITALS" sqref="J2:L2"/>
    <dataValidation type="whole" operator="lessThanOrEqual" allowBlank="1" showInputMessage="1" showErrorMessage="1" error="Must be number 1 or 2" sqref="C2">
      <formula1>2</formula1>
    </dataValidation>
    <dataValidation allowBlank="1" showInputMessage="1" showErrorMessage="1" prompt="DO NOT add the word miles!" sqref="AJ2"/>
    <dataValidation allowBlank="1" showInputMessage="1" showErrorMessage="1" prompt="Yes or No" sqref="BJ2:BJ3 BL2:BL3 BO2:BO3"/>
    <dataValidation allowBlank="1" showInputMessage="1" showErrorMessage="1" prompt="Add Charts to FAST TRACK REPORTS" sqref="EJ3"/>
    <dataValidation allowBlank="1" showInputMessage="1" showErrorMessage="1" prompt="DO NOT FORGET TO ADD CHARTS MANUALLY TO FAST TRACK REPORTS" sqref="EH2"/>
  </dataValidations>
  <pageMargins left="0.7" right="0.7" top="0.75" bottom="0.75" header="0.3" footer="0.3"/>
  <pageSetup paperSize="9" orientation="landscape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80" zoomScaleNormal="80" workbookViewId="0">
      <selection activeCell="Q28" sqref="Q28"/>
    </sheetView>
  </sheetViews>
  <sheetFormatPr defaultColWidth="11" defaultRowHeight="15.75" x14ac:dyDescent="0.25"/>
  <cols>
    <col min="1" max="1" width="27.375" customWidth="1"/>
  </cols>
  <sheetData>
    <row r="1" spans="1:2" x14ac:dyDescent="0.25">
      <c r="A1" s="1" t="s">
        <v>3</v>
      </c>
      <c r="B1" s="1" t="s">
        <v>2</v>
      </c>
    </row>
    <row r="2" spans="1:2" x14ac:dyDescent="0.25">
      <c r="A2" s="2" t="str">
        <f>'BHR Report Data'!O2</f>
        <v>A X</v>
      </c>
      <c r="B2" s="4">
        <f>'BHR Report Data'!EL3</f>
        <v>0</v>
      </c>
    </row>
    <row r="3" spans="1:2" x14ac:dyDescent="0.25">
      <c r="A3" s="2" t="str">
        <f>'BHR Report Data'!AH2</f>
        <v>Avis</v>
      </c>
      <c r="B3" s="4">
        <f>'BHR Report Data'!EL4</f>
        <v>0</v>
      </c>
    </row>
    <row r="4" spans="1:2" x14ac:dyDescent="0.25">
      <c r="A4" s="2" t="str">
        <f>'BHR Report Data'!BQ2</f>
        <v>Enterprise</v>
      </c>
      <c r="B4" s="4">
        <f>'BHR Report Data'!EL5</f>
        <v>0</v>
      </c>
    </row>
    <row r="5" spans="1:2" x14ac:dyDescent="0.25">
      <c r="A5" s="2" t="str">
        <f>'BHR Report Data'!CZ2</f>
        <v>Hertz</v>
      </c>
      <c r="B5" s="4">
        <f>'BHR Report Data'!EL6</f>
        <v>0</v>
      </c>
    </row>
    <row r="6" spans="1:2" x14ac:dyDescent="0.25">
      <c r="A6" s="9"/>
      <c r="B6" s="4"/>
    </row>
    <row r="7" spans="1:2" x14ac:dyDescent="0.25">
      <c r="A7" s="11" t="s">
        <v>3</v>
      </c>
      <c r="B7" s="12" t="s">
        <v>2</v>
      </c>
    </row>
    <row r="8" spans="1:2" x14ac:dyDescent="0.25">
      <c r="A8" s="10" t="str">
        <f>'BHR Report Data'!O2</f>
        <v>A X</v>
      </c>
      <c r="B8" s="4">
        <f>'BHR Report Data'!EL8</f>
        <v>0</v>
      </c>
    </row>
    <row r="9" spans="1:2" x14ac:dyDescent="0.25">
      <c r="A9" s="10" t="str">
        <f>'BHR Report Data'!AH2</f>
        <v>Avis</v>
      </c>
      <c r="B9" s="4">
        <f>'BHR Report Data'!EL9</f>
        <v>0</v>
      </c>
    </row>
    <row r="10" spans="1:2" x14ac:dyDescent="0.25">
      <c r="A10" s="2" t="str">
        <f>'BHR Report Data'!BQ2</f>
        <v>Enterprise</v>
      </c>
      <c r="B10" s="4">
        <f>'BHR Report Data'!EL10</f>
        <v>0</v>
      </c>
    </row>
    <row r="11" spans="1:2" x14ac:dyDescent="0.25">
      <c r="A11" s="10" t="str">
        <f>'BHR Report Data'!CZ2</f>
        <v>Hertz</v>
      </c>
      <c r="B11" s="4">
        <f>'BHR Report Data'!EL11</f>
        <v>0</v>
      </c>
    </row>
    <row r="12" spans="1:2" x14ac:dyDescent="0.25">
      <c r="B12" s="4"/>
    </row>
    <row r="13" spans="1:2" x14ac:dyDescent="0.25">
      <c r="A13" s="1" t="s">
        <v>3</v>
      </c>
      <c r="B13" s="12" t="s">
        <v>2</v>
      </c>
    </row>
    <row r="14" spans="1:2" x14ac:dyDescent="0.25">
      <c r="A14" s="2" t="str">
        <f>'BHR Report Data'!O2</f>
        <v>A X</v>
      </c>
      <c r="B14" s="4">
        <f>'BHR Report Data'!EL13</f>
        <v>0</v>
      </c>
    </row>
    <row r="15" spans="1:2" x14ac:dyDescent="0.25">
      <c r="A15" s="2" t="str">
        <f>'BHR Report Data'!AH2</f>
        <v>Avis</v>
      </c>
      <c r="B15" s="4">
        <f>'BHR Report Data'!EL14</f>
        <v>0</v>
      </c>
    </row>
    <row r="16" spans="1:2" x14ac:dyDescent="0.25">
      <c r="A16" s="2" t="str">
        <f>'BHR Report Data'!BQ2</f>
        <v>Enterprise</v>
      </c>
      <c r="B16" s="4">
        <f>'BHR Report Data'!EL15</f>
        <v>0</v>
      </c>
    </row>
    <row r="17" spans="1:2" x14ac:dyDescent="0.25">
      <c r="A17" s="2" t="str">
        <f>'BHR Report Data'!CZ2</f>
        <v>Hertz</v>
      </c>
      <c r="B17" s="4">
        <f>'BHR Report Data'!EL16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BHR Report Data</vt:lpstr>
      <vt:lpstr>BHR Graph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BHR-X</dc:creator>
  <cp:lastModifiedBy>user</cp:lastModifiedBy>
  <cp:lastPrinted>2020-02-14T10:09:13Z</cp:lastPrinted>
  <dcterms:created xsi:type="dcterms:W3CDTF">2020-01-30T15:38:39Z</dcterms:created>
  <dcterms:modified xsi:type="dcterms:W3CDTF">2021-08-25T12:49:29Z</dcterms:modified>
</cp:coreProperties>
</file>